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2.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omments3.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ThisWorkbook"/>
  <mc:AlternateContent xmlns:mc="http://schemas.openxmlformats.org/markup-compatibility/2006">
    <mc:Choice Requires="x15">
      <x15ac:absPath xmlns:x15ac="http://schemas.microsoft.com/office/spreadsheetml/2010/11/ac" url="C:\Users\PC\Desktop\file nhap he thong SOP\"/>
    </mc:Choice>
  </mc:AlternateContent>
  <bookViews>
    <workbookView xWindow="-15" yWindow="-15" windowWidth="11730" windowHeight="8160" tabRatio="702"/>
  </bookViews>
  <sheets>
    <sheet name="Cover" sheetId="190" r:id="rId1"/>
    <sheet name="Index" sheetId="191" r:id="rId2"/>
    <sheet name="Lamination Process " sheetId="263" r:id="rId3"/>
    <sheet name="Common cutting process" sheetId="181" r:id="rId4"/>
    <sheet name="Upper Cutting Die Schedule" sheetId="246" r:id="rId5"/>
    <sheet name="Perforation Specification" sheetId="89" r:id="rId6"/>
    <sheet name="Upper Logo Specification" sheetId="260" r:id="rId7"/>
    <sheet name="Elastic gore Specification" sheetId="249" r:id="rId8"/>
    <sheet name="Upper Heating Pressing Process" sheetId="13" r:id="rId9"/>
    <sheet name="Upper Heating Pressing Process." sheetId="253" r:id="rId10"/>
    <sheet name="Skiving Instructions" sheetId="251" r:id="rId11"/>
    <sheet name="Marking Location" sheetId="250" r:id="rId12"/>
    <sheet name="Common stitching process" sheetId="182" r:id="rId13"/>
    <sheet name="Reinforcement Placement " sheetId="103" r:id="rId14"/>
    <sheet name="Second process" sheetId="217" r:id="rId15"/>
    <sheet name="Computer Stitching Schedule" sheetId="269" r:id="rId16"/>
    <sheet name="Stitching Overview Sketch" sheetId="107" r:id="rId17"/>
    <sheet name="Stitching Instruction" sheetId="267" r:id="rId18"/>
    <sheet name="Common Stockfitting process " sheetId="187" r:id="rId19"/>
    <sheet name="Bottom Cutting Die Schedule" sheetId="258" r:id="rId20"/>
    <sheet name="Bottom Logo Specification" sheetId="109" r:id="rId21"/>
    <sheet name="Bottom Parts Process" sheetId="268" r:id="rId22"/>
    <sheet name="Bottom Silk Screen Process" sheetId="265" r:id="rId23"/>
    <sheet name="Outsole Specification" sheetId="170" r:id="rId24"/>
    <sheet name="Outsole Pressing Process" sheetId="254" r:id="rId25"/>
    <sheet name="Rubber Component Specificat" sheetId="264" r:id="rId26"/>
    <sheet name="Common Silk screen process " sheetId="188" r:id="rId27"/>
    <sheet name="Sockliner Specification" sheetId="121" r:id="rId28"/>
    <sheet name="Heel wedge Specification." sheetId="243" r:id="rId29"/>
    <sheet name="Logo Application  Process" sheetId="259" r:id="rId30"/>
    <sheet name="Sockliner Molding Process " sheetId="185" r:id="rId31"/>
    <sheet name="Sockliner graphic process " sheetId="245" r:id="rId32"/>
    <sheet name="Outside Conveyor Process" sheetId="200" r:id="rId33"/>
    <sheet name="Common assembling process" sheetId="183" r:id="rId34"/>
    <sheet name="Assembly Process" sheetId="255" r:id="rId35"/>
    <sheet name="Pressing Pad Specification" sheetId="126" r:id="rId36"/>
    <sheet name="Production Checklist" sheetId="127" r:id="rId37"/>
    <sheet name="Upper Measurement Spec." sheetId="52" r:id="rId38"/>
    <sheet name="Key Manufacturing Details" sheetId="129" r:id="rId39"/>
    <sheet name="Packing process" sheetId="130" r:id="rId40"/>
  </sheets>
  <externalReferences>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s>
  <definedNames>
    <definedName name="\a">#N/A</definedName>
    <definedName name="\p">#N/A</definedName>
    <definedName name="_______">"$#REF!.$A$1:$AK$31"</definedName>
    <definedName name="______________MAX61" localSheetId="21">#REF!</definedName>
    <definedName name="______________MAX61" localSheetId="15">#REF!</definedName>
    <definedName name="______________MAX61">#REF!</definedName>
    <definedName name="_____________MAX61" localSheetId="21">#REF!</definedName>
    <definedName name="_____________MAX61">#REF!</definedName>
    <definedName name="____________MAX61" localSheetId="21">#REF!</definedName>
    <definedName name="____________MAX61">#REF!</definedName>
    <definedName name="___________BTM250" localSheetId="21">#REF!</definedName>
    <definedName name="___________BTM250" localSheetId="25">#REF!</definedName>
    <definedName name="___________BTM250" localSheetId="17">#REF!</definedName>
    <definedName name="___________BTM250">#REF!</definedName>
    <definedName name="___________CON1" localSheetId="21">#REF!</definedName>
    <definedName name="___________CON1" localSheetId="25">#REF!</definedName>
    <definedName name="___________CON1">#REF!</definedName>
    <definedName name="___________CON2" localSheetId="21">#REF!</definedName>
    <definedName name="___________CON2" localSheetId="25">#REF!</definedName>
    <definedName name="___________CON2">#REF!</definedName>
    <definedName name="___________GOI7" localSheetId="21" hidden="1">{"'Sheet1'!$L$16"}</definedName>
    <definedName name="___________GOI7" localSheetId="15" hidden="1">{"'Sheet1'!$L$16"}</definedName>
    <definedName name="___________GOI7" localSheetId="25" hidden="1">{"'Sheet1'!$L$16"}</definedName>
    <definedName name="___________GOI7" localSheetId="17" hidden="1">{"'Sheet1'!$L$16"}</definedName>
    <definedName name="___________GOI7" hidden="1">{"'Sheet1'!$L$16"}</definedName>
    <definedName name="___________Goi8" localSheetId="21" hidden="1">{"'Sheet1'!$L$16"}</definedName>
    <definedName name="___________Goi8" localSheetId="15" hidden="1">{"'Sheet1'!$L$16"}</definedName>
    <definedName name="___________Goi8" localSheetId="25" hidden="1">{"'Sheet1'!$L$16"}</definedName>
    <definedName name="___________Goi8" localSheetId="17" hidden="1">{"'Sheet1'!$L$16"}</definedName>
    <definedName name="___________Goi8" hidden="1">{"'Sheet1'!$L$16"}</definedName>
    <definedName name="___________gon4" localSheetId="21">#REF!</definedName>
    <definedName name="___________gon4" localSheetId="25">#REF!</definedName>
    <definedName name="___________gon4">#REF!</definedName>
    <definedName name="___________ha1" localSheetId="21">#REF!</definedName>
    <definedName name="___________ha1" localSheetId="25">#REF!</definedName>
    <definedName name="___________ha1">#REF!</definedName>
    <definedName name="___________NET2" localSheetId="21">#REF!</definedName>
    <definedName name="___________NET2" localSheetId="25">#REF!</definedName>
    <definedName name="___________NET2">#REF!</definedName>
    <definedName name="___________SC03" localSheetId="21">#REF!</definedName>
    <definedName name="___________SC03" localSheetId="25">#REF!</definedName>
    <definedName name="___________SC03">#REF!</definedName>
    <definedName name="__________BTM250" localSheetId="21">#REF!</definedName>
    <definedName name="__________BTM250" localSheetId="25">#REF!</definedName>
    <definedName name="__________BTM250">#REF!</definedName>
    <definedName name="__________CON1" localSheetId="21">#REF!</definedName>
    <definedName name="__________CON1" localSheetId="25">#REF!</definedName>
    <definedName name="__________CON1">#REF!</definedName>
    <definedName name="__________CON2" localSheetId="21">#REF!</definedName>
    <definedName name="__________CON2" localSheetId="25">#REF!</definedName>
    <definedName name="__________CON2">#REF!</definedName>
    <definedName name="__________GOI7" localSheetId="21" hidden="1">{"'Sheet1'!$L$16"}</definedName>
    <definedName name="__________GOI7" localSheetId="15" hidden="1">{"'Sheet1'!$L$16"}</definedName>
    <definedName name="__________GOI7" localSheetId="25" hidden="1">{"'Sheet1'!$L$16"}</definedName>
    <definedName name="__________GOI7" localSheetId="17" hidden="1">{"'Sheet1'!$L$16"}</definedName>
    <definedName name="__________GOI7" hidden="1">{"'Sheet1'!$L$16"}</definedName>
    <definedName name="__________Goi8" localSheetId="21" hidden="1">{"'Sheet1'!$L$16"}</definedName>
    <definedName name="__________Goi8" localSheetId="15" hidden="1">{"'Sheet1'!$L$16"}</definedName>
    <definedName name="__________Goi8" localSheetId="25" hidden="1">{"'Sheet1'!$L$16"}</definedName>
    <definedName name="__________Goi8" localSheetId="17" hidden="1">{"'Sheet1'!$L$16"}</definedName>
    <definedName name="__________Goi8" hidden="1">{"'Sheet1'!$L$16"}</definedName>
    <definedName name="__________gon4" localSheetId="21">#REF!</definedName>
    <definedName name="__________gon4" localSheetId="25">#REF!</definedName>
    <definedName name="__________gon4">#REF!</definedName>
    <definedName name="__________ha1" localSheetId="21">#REF!</definedName>
    <definedName name="__________ha1" localSheetId="25">#REF!</definedName>
    <definedName name="__________ha1">#REF!</definedName>
    <definedName name="__________MAX61" localSheetId="19">#REF!</definedName>
    <definedName name="__________MAX61" localSheetId="22">#REF!</definedName>
    <definedName name="__________MAX61" localSheetId="17">#REF!</definedName>
    <definedName name="__________MAX61">#REF!</definedName>
    <definedName name="__________NET2" localSheetId="21">#REF!</definedName>
    <definedName name="__________NET2" localSheetId="25">#REF!</definedName>
    <definedName name="__________NET2">#REF!</definedName>
    <definedName name="__________SC03" localSheetId="21">#REF!</definedName>
    <definedName name="__________SC03" localSheetId="25">#REF!</definedName>
    <definedName name="__________SC03">#REF!</definedName>
    <definedName name="_________BTM250" localSheetId="21">#REF!</definedName>
    <definedName name="_________BTM250" localSheetId="25">#REF!</definedName>
    <definedName name="_________BTM250">#REF!</definedName>
    <definedName name="_________CON1" localSheetId="21">#REF!</definedName>
    <definedName name="_________CON1" localSheetId="25">#REF!</definedName>
    <definedName name="_________CON1">#REF!</definedName>
    <definedName name="_________CON2" localSheetId="21">#REF!</definedName>
    <definedName name="_________CON2" localSheetId="25">#REF!</definedName>
    <definedName name="_________CON2">#REF!</definedName>
    <definedName name="_________GOI7" localSheetId="21" hidden="1">{"'Sheet1'!$L$16"}</definedName>
    <definedName name="_________GOI7" localSheetId="15" hidden="1">{"'Sheet1'!$L$16"}</definedName>
    <definedName name="_________GOI7" localSheetId="25" hidden="1">{"'Sheet1'!$L$16"}</definedName>
    <definedName name="_________GOI7" localSheetId="17" hidden="1">{"'Sheet1'!$L$16"}</definedName>
    <definedName name="_________GOI7" hidden="1">{"'Sheet1'!$L$16"}</definedName>
    <definedName name="_________Goi8" localSheetId="21" hidden="1">{"'Sheet1'!$L$16"}</definedName>
    <definedName name="_________Goi8" localSheetId="15" hidden="1">{"'Sheet1'!$L$16"}</definedName>
    <definedName name="_________Goi8" localSheetId="25" hidden="1">{"'Sheet1'!$L$16"}</definedName>
    <definedName name="_________Goi8" localSheetId="17" hidden="1">{"'Sheet1'!$L$16"}</definedName>
    <definedName name="_________Goi8" hidden="1">{"'Sheet1'!$L$16"}</definedName>
    <definedName name="_________gon4" localSheetId="21">#REF!</definedName>
    <definedName name="_________gon4" localSheetId="25">#REF!</definedName>
    <definedName name="_________gon4">#REF!</definedName>
    <definedName name="_________ha1" localSheetId="21">#REF!</definedName>
    <definedName name="_________ha1" localSheetId="25">#REF!</definedName>
    <definedName name="_________ha1">#REF!</definedName>
    <definedName name="_________MAX61">#REF!</definedName>
    <definedName name="_________NET2" localSheetId="21">#REF!</definedName>
    <definedName name="_________NET2" localSheetId="25">#REF!</definedName>
    <definedName name="_________NET2">#REF!</definedName>
    <definedName name="_________SC03" localSheetId="21">#REF!</definedName>
    <definedName name="_________SC03" localSheetId="25">#REF!</definedName>
    <definedName name="_________SC03">#REF!</definedName>
    <definedName name="________BTM250" localSheetId="21">#REF!</definedName>
    <definedName name="________BTM250" localSheetId="25">#REF!</definedName>
    <definedName name="________BTM250">#REF!</definedName>
    <definedName name="________CON1" localSheetId="21">#REF!</definedName>
    <definedName name="________CON1" localSheetId="25">#REF!</definedName>
    <definedName name="________CON1">#REF!</definedName>
    <definedName name="________CON2" localSheetId="21">#REF!</definedName>
    <definedName name="________CON2" localSheetId="25">#REF!</definedName>
    <definedName name="________CON2">#REF!</definedName>
    <definedName name="________GOI7" localSheetId="21" hidden="1">{"'Sheet1'!$L$16"}</definedName>
    <definedName name="________GOI7" localSheetId="15" hidden="1">{"'Sheet1'!$L$16"}</definedName>
    <definedName name="________GOI7" localSheetId="25" hidden="1">{"'Sheet1'!$L$16"}</definedName>
    <definedName name="________GOI7" localSheetId="17" hidden="1">{"'Sheet1'!$L$16"}</definedName>
    <definedName name="________GOI7" hidden="1">{"'Sheet1'!$L$16"}</definedName>
    <definedName name="________Goi8" localSheetId="21" hidden="1">{"'Sheet1'!$L$16"}</definedName>
    <definedName name="________Goi8" localSheetId="15" hidden="1">{"'Sheet1'!$L$16"}</definedName>
    <definedName name="________Goi8" localSheetId="25" hidden="1">{"'Sheet1'!$L$16"}</definedName>
    <definedName name="________Goi8" localSheetId="17" hidden="1">{"'Sheet1'!$L$16"}</definedName>
    <definedName name="________Goi8" hidden="1">{"'Sheet1'!$L$16"}</definedName>
    <definedName name="________gon4" localSheetId="21">#REF!</definedName>
    <definedName name="________gon4" localSheetId="25">#REF!</definedName>
    <definedName name="________gon4">#REF!</definedName>
    <definedName name="________ha1" localSheetId="21">#REF!</definedName>
    <definedName name="________ha1" localSheetId="25">#REF!</definedName>
    <definedName name="________ha1">#REF!</definedName>
    <definedName name="________J1">[1]!直線55_Click</definedName>
    <definedName name="________MAX61" localSheetId="34">#REF!</definedName>
    <definedName name="________MAX61" localSheetId="19">#REF!</definedName>
    <definedName name="________MAX61" localSheetId="21">#REF!</definedName>
    <definedName name="________MAX61" localSheetId="22">#REF!</definedName>
    <definedName name="________MAX61" localSheetId="33">#REF!</definedName>
    <definedName name="________MAX61" localSheetId="3">#REF!</definedName>
    <definedName name="________MAX61" localSheetId="26">#REF!</definedName>
    <definedName name="________MAX61" localSheetId="12">#REF!</definedName>
    <definedName name="________MAX61" localSheetId="18">#REF!</definedName>
    <definedName name="________MAX61" localSheetId="28">#REF!</definedName>
    <definedName name="________MAX61" localSheetId="2">#REF!</definedName>
    <definedName name="________MAX61" localSheetId="29">#REF!</definedName>
    <definedName name="________MAX61" localSheetId="32">#REF!</definedName>
    <definedName name="________MAX61" localSheetId="24">#REF!</definedName>
    <definedName name="________MAX61" localSheetId="25">#REF!</definedName>
    <definedName name="________MAX61" localSheetId="14">#REF!</definedName>
    <definedName name="________MAX61" localSheetId="31">#REF!</definedName>
    <definedName name="________MAX61" localSheetId="30">#REF!</definedName>
    <definedName name="________MAX61" localSheetId="17">#REF!</definedName>
    <definedName name="________MAX61" localSheetId="9">#REF!</definedName>
    <definedName name="________MAX61">#REF!</definedName>
    <definedName name="________NET2" localSheetId="21">#REF!</definedName>
    <definedName name="________NET2" localSheetId="25">#REF!</definedName>
    <definedName name="________NET2">#REF!</definedName>
    <definedName name="________SC03" localSheetId="21">#REF!</definedName>
    <definedName name="________SC03" localSheetId="25">#REF!</definedName>
    <definedName name="________SC03">#REF!</definedName>
    <definedName name="_______BTM250" localSheetId="21">#REF!</definedName>
    <definedName name="_______BTM250" localSheetId="25">#REF!</definedName>
    <definedName name="_______BTM250">#REF!</definedName>
    <definedName name="_______CON1" localSheetId="21">#REF!</definedName>
    <definedName name="_______CON1" localSheetId="25">#REF!</definedName>
    <definedName name="_______CON1">#REF!</definedName>
    <definedName name="_______CON2" localSheetId="21">#REF!</definedName>
    <definedName name="_______CON2" localSheetId="25">#REF!</definedName>
    <definedName name="_______CON2">#REF!</definedName>
    <definedName name="_______GOI7" localSheetId="21" hidden="1">{"'Sheet1'!$L$16"}</definedName>
    <definedName name="_______GOI7" localSheetId="15" hidden="1">{"'Sheet1'!$L$16"}</definedName>
    <definedName name="_______GOI7" localSheetId="25" hidden="1">{"'Sheet1'!$L$16"}</definedName>
    <definedName name="_______GOI7" localSheetId="17" hidden="1">{"'Sheet1'!$L$16"}</definedName>
    <definedName name="_______GOI7" hidden="1">{"'Sheet1'!$L$16"}</definedName>
    <definedName name="_______Goi8" localSheetId="21" hidden="1">{"'Sheet1'!$L$16"}</definedName>
    <definedName name="_______Goi8" localSheetId="15" hidden="1">{"'Sheet1'!$L$16"}</definedName>
    <definedName name="_______Goi8" localSheetId="25" hidden="1">{"'Sheet1'!$L$16"}</definedName>
    <definedName name="_______Goi8" localSheetId="17" hidden="1">{"'Sheet1'!$L$16"}</definedName>
    <definedName name="_______Goi8" hidden="1">{"'Sheet1'!$L$16"}</definedName>
    <definedName name="_______gon4" localSheetId="21">#REF!</definedName>
    <definedName name="_______gon4" localSheetId="25">#REF!</definedName>
    <definedName name="_______gon4">#REF!</definedName>
    <definedName name="_______ha1" localSheetId="21">#REF!</definedName>
    <definedName name="_______ha1" localSheetId="25">#REF!</definedName>
    <definedName name="_______ha1">#REF!</definedName>
    <definedName name="_______J1">[1]!直線55_Click</definedName>
    <definedName name="_______MAX61" localSheetId="34">#REF!</definedName>
    <definedName name="_______MAX61" localSheetId="19">#REF!</definedName>
    <definedName name="_______MAX61" localSheetId="21">#REF!</definedName>
    <definedName name="_______MAX61" localSheetId="22">#REF!</definedName>
    <definedName name="_______MAX61" localSheetId="33">#REF!</definedName>
    <definedName name="_______MAX61" localSheetId="3">#REF!</definedName>
    <definedName name="_______MAX61" localSheetId="26">#REF!</definedName>
    <definedName name="_______MAX61" localSheetId="12">#REF!</definedName>
    <definedName name="_______MAX61" localSheetId="18">#REF!</definedName>
    <definedName name="_______MAX61" localSheetId="28">#REF!</definedName>
    <definedName name="_______MAX61" localSheetId="2">#REF!</definedName>
    <definedName name="_______MAX61" localSheetId="29">#REF!</definedName>
    <definedName name="_______MAX61" localSheetId="32">#REF!</definedName>
    <definedName name="_______MAX61" localSheetId="24">#REF!</definedName>
    <definedName name="_______MAX61" localSheetId="25">#REF!</definedName>
    <definedName name="_______MAX61" localSheetId="14">#REF!</definedName>
    <definedName name="_______MAX61" localSheetId="31">#REF!</definedName>
    <definedName name="_______MAX61" localSheetId="30">#REF!</definedName>
    <definedName name="_______MAX61" localSheetId="17">#REF!</definedName>
    <definedName name="_______MAX61" localSheetId="9">#REF!</definedName>
    <definedName name="_______MAX61">#REF!</definedName>
    <definedName name="_______NET2" localSheetId="21">#REF!</definedName>
    <definedName name="_______NET2" localSheetId="25">#REF!</definedName>
    <definedName name="_______NET2">#REF!</definedName>
    <definedName name="_______SC03" localSheetId="21">#REF!</definedName>
    <definedName name="_______SC03" localSheetId="25">#REF!</definedName>
    <definedName name="_______SC03">#REF!</definedName>
    <definedName name="______ABC2" localSheetId="21">[2]Sheet1!$A$1:$A$5</definedName>
    <definedName name="______ABC2" localSheetId="15">[2]Sheet1!$A$1:$A$5</definedName>
    <definedName name="______ABC2" localSheetId="17">[2]Sheet1!$A$1:$A$5</definedName>
    <definedName name="______ABC2">[3]Sheet1!$A$1:$A$5</definedName>
    <definedName name="______ABC3" localSheetId="21">[4]Sheet1!$A$1:$A$5</definedName>
    <definedName name="______ABC3" localSheetId="15">[4]Sheet1!$A$1:$A$5</definedName>
    <definedName name="______ABC3" localSheetId="17">[4]Sheet1!$A$1:$A$5</definedName>
    <definedName name="______ABC3">[5]Sheet1!$A$1:$A$5</definedName>
    <definedName name="______BTM250" localSheetId="21">#REF!</definedName>
    <definedName name="______BTM250" localSheetId="25">#REF!</definedName>
    <definedName name="______BTM250" localSheetId="17">#REF!</definedName>
    <definedName name="______BTM250">#REF!</definedName>
    <definedName name="______CON1" localSheetId="21">#REF!</definedName>
    <definedName name="______CON1" localSheetId="25">#REF!</definedName>
    <definedName name="______CON1">#REF!</definedName>
    <definedName name="______CON2" localSheetId="21">#REF!</definedName>
    <definedName name="______CON2" localSheetId="25">#REF!</definedName>
    <definedName name="______CON2">#REF!</definedName>
    <definedName name="______GOI7" localSheetId="21" hidden="1">{"'Sheet1'!$L$16"}</definedName>
    <definedName name="______GOI7" localSheetId="15" hidden="1">{"'Sheet1'!$L$16"}</definedName>
    <definedName name="______GOI7" localSheetId="25" hidden="1">{"'Sheet1'!$L$16"}</definedName>
    <definedName name="______GOI7" localSheetId="17" hidden="1">{"'Sheet1'!$L$16"}</definedName>
    <definedName name="______GOI7" hidden="1">{"'Sheet1'!$L$16"}</definedName>
    <definedName name="______Goi8" localSheetId="21" hidden="1">{"'Sheet1'!$L$16"}</definedName>
    <definedName name="______Goi8" localSheetId="15" hidden="1">{"'Sheet1'!$L$16"}</definedName>
    <definedName name="______Goi8" localSheetId="25" hidden="1">{"'Sheet1'!$L$16"}</definedName>
    <definedName name="______Goi8" localSheetId="17" hidden="1">{"'Sheet1'!$L$16"}</definedName>
    <definedName name="______Goi8" hidden="1">{"'Sheet1'!$L$16"}</definedName>
    <definedName name="______gon4" localSheetId="21">#REF!</definedName>
    <definedName name="______gon4" localSheetId="25">#REF!</definedName>
    <definedName name="______gon4">#REF!</definedName>
    <definedName name="______ha1" localSheetId="21">#REF!</definedName>
    <definedName name="______ha1" localSheetId="25">#REF!</definedName>
    <definedName name="______ha1">#REF!</definedName>
    <definedName name="______J1">[1]!直線55_Click</definedName>
    <definedName name="______MAX61" localSheetId="34">#REF!</definedName>
    <definedName name="______MAX61" localSheetId="19">#REF!</definedName>
    <definedName name="______MAX61" localSheetId="21">#REF!</definedName>
    <definedName name="______MAX61" localSheetId="22">#REF!</definedName>
    <definedName name="______MAX61" localSheetId="33">#REF!</definedName>
    <definedName name="______MAX61" localSheetId="3">#REF!</definedName>
    <definedName name="______MAX61" localSheetId="26">#REF!</definedName>
    <definedName name="______MAX61" localSheetId="12">#REF!</definedName>
    <definedName name="______MAX61" localSheetId="18">#REF!</definedName>
    <definedName name="______MAX61" localSheetId="0">#REF!</definedName>
    <definedName name="______MAX61" localSheetId="28">#REF!</definedName>
    <definedName name="______MAX61" localSheetId="2">#REF!</definedName>
    <definedName name="______MAX61" localSheetId="29">#REF!</definedName>
    <definedName name="______MAX61" localSheetId="32">#REF!</definedName>
    <definedName name="______MAX61" localSheetId="24">#REF!</definedName>
    <definedName name="______MAX61" localSheetId="25">#REF!</definedName>
    <definedName name="______MAX61" localSheetId="14">#REF!</definedName>
    <definedName name="______MAX61" localSheetId="31">#REF!</definedName>
    <definedName name="______MAX61" localSheetId="30">#REF!</definedName>
    <definedName name="______MAX61" localSheetId="17">#REF!</definedName>
    <definedName name="______MAX61" localSheetId="9">#REF!</definedName>
    <definedName name="______MAX61">#REF!</definedName>
    <definedName name="______NET2" localSheetId="21">#REF!</definedName>
    <definedName name="______NET2" localSheetId="25">#REF!</definedName>
    <definedName name="______NET2">#REF!</definedName>
    <definedName name="______SC03" localSheetId="21">#REF!</definedName>
    <definedName name="______SC03" localSheetId="25">#REF!</definedName>
    <definedName name="______SC03">#REF!</definedName>
    <definedName name="_____ABC2" localSheetId="21">[2]Sheet1!$A$1:$A$5</definedName>
    <definedName name="_____ABC2" localSheetId="15">[2]Sheet1!$A$1:$A$5</definedName>
    <definedName name="_____ABC2" localSheetId="17">[2]Sheet1!$A$1:$A$5</definedName>
    <definedName name="_____ABC2">[3]Sheet1!$A$1:$A$5</definedName>
    <definedName name="_____ABC3" localSheetId="21">[4]Sheet1!$A$1:$A$5</definedName>
    <definedName name="_____ABC3" localSheetId="15">[4]Sheet1!$A$1:$A$5</definedName>
    <definedName name="_____ABC3" localSheetId="17">[4]Sheet1!$A$1:$A$5</definedName>
    <definedName name="_____ABC3">[5]Sheet1!$A$1:$A$5</definedName>
    <definedName name="_____BTM250" localSheetId="21">#REF!</definedName>
    <definedName name="_____BTM250" localSheetId="25">#REF!</definedName>
    <definedName name="_____BTM250" localSheetId="17">#REF!</definedName>
    <definedName name="_____BTM250">#REF!</definedName>
    <definedName name="_____CON1" localSheetId="21">#REF!</definedName>
    <definedName name="_____CON1" localSheetId="25">#REF!</definedName>
    <definedName name="_____CON1">#REF!</definedName>
    <definedName name="_____CON2" localSheetId="21">#REF!</definedName>
    <definedName name="_____CON2" localSheetId="25">#REF!</definedName>
    <definedName name="_____CON2">#REF!</definedName>
    <definedName name="_____GOI7" localSheetId="21" hidden="1">{"'Sheet1'!$L$16"}</definedName>
    <definedName name="_____GOI7" localSheetId="15" hidden="1">{"'Sheet1'!$L$16"}</definedName>
    <definedName name="_____GOI7" localSheetId="25" hidden="1">{"'Sheet1'!$L$16"}</definedName>
    <definedName name="_____GOI7" localSheetId="17" hidden="1">{"'Sheet1'!$L$16"}</definedName>
    <definedName name="_____GOI7" hidden="1">{"'Sheet1'!$L$16"}</definedName>
    <definedName name="_____Goi8" localSheetId="21" hidden="1">{"'Sheet1'!$L$16"}</definedName>
    <definedName name="_____Goi8" localSheetId="15" hidden="1">{"'Sheet1'!$L$16"}</definedName>
    <definedName name="_____Goi8" localSheetId="25" hidden="1">{"'Sheet1'!$L$16"}</definedName>
    <definedName name="_____Goi8" localSheetId="17" hidden="1">{"'Sheet1'!$L$16"}</definedName>
    <definedName name="_____Goi8" hidden="1">{"'Sheet1'!$L$16"}</definedName>
    <definedName name="_____gon4" localSheetId="21">#REF!</definedName>
    <definedName name="_____gon4" localSheetId="25">#REF!</definedName>
    <definedName name="_____gon4">#REF!</definedName>
    <definedName name="_____ha1" localSheetId="21">#REF!</definedName>
    <definedName name="_____ha1" localSheetId="25">#REF!</definedName>
    <definedName name="_____ha1">#REF!</definedName>
    <definedName name="_____J1">[1]!直線55_Click</definedName>
    <definedName name="_____MAX61" localSheetId="34">#REF!</definedName>
    <definedName name="_____MAX61" localSheetId="19">#REF!</definedName>
    <definedName name="_____MAX61" localSheetId="21">#REF!</definedName>
    <definedName name="_____MAX61" localSheetId="22">#REF!</definedName>
    <definedName name="_____MAX61" localSheetId="33">#REF!</definedName>
    <definedName name="_____MAX61" localSheetId="3">#REF!</definedName>
    <definedName name="_____MAX61" localSheetId="26">#REF!</definedName>
    <definedName name="_____MAX61" localSheetId="12">#REF!</definedName>
    <definedName name="_____MAX61" localSheetId="18">#REF!</definedName>
    <definedName name="_____MAX61" localSheetId="0">#REF!</definedName>
    <definedName name="_____MAX61" localSheetId="28">#REF!</definedName>
    <definedName name="_____MAX61" localSheetId="2">#REF!</definedName>
    <definedName name="_____MAX61" localSheetId="29">#REF!</definedName>
    <definedName name="_____MAX61" localSheetId="32">#REF!</definedName>
    <definedName name="_____MAX61" localSheetId="24">#REF!</definedName>
    <definedName name="_____MAX61" localSheetId="25">#REF!</definedName>
    <definedName name="_____MAX61" localSheetId="14">#REF!</definedName>
    <definedName name="_____MAX61" localSheetId="31">#REF!</definedName>
    <definedName name="_____MAX61" localSheetId="30">#REF!</definedName>
    <definedName name="_____MAX61" localSheetId="17">#REF!</definedName>
    <definedName name="_____MAX61" localSheetId="9">#REF!</definedName>
    <definedName name="_____MAX61">#REF!</definedName>
    <definedName name="_____NET2" localSheetId="21">#REF!</definedName>
    <definedName name="_____NET2" localSheetId="25">#REF!</definedName>
    <definedName name="_____NET2">#REF!</definedName>
    <definedName name="_____SC03" localSheetId="21">#REF!</definedName>
    <definedName name="_____SC03" localSheetId="25">#REF!</definedName>
    <definedName name="_____SC03">#REF!</definedName>
    <definedName name="____ABC2" localSheetId="21">[2]Sheet1!$A$1:$A$5</definedName>
    <definedName name="____ABC2" localSheetId="15">[2]Sheet1!$A$1:$A$5</definedName>
    <definedName name="____ABC2" localSheetId="2">[2]Sheet1!$A$1:$A$5</definedName>
    <definedName name="____ABC2" localSheetId="25">[6]Sheet1!$A$1:$A$5</definedName>
    <definedName name="____ABC2" localSheetId="17">[2]Sheet1!$A$1:$A$5</definedName>
    <definedName name="____ABC2">[3]Sheet1!$A$1:$A$5</definedName>
    <definedName name="____ABC3" localSheetId="21">[4]Sheet1!$A$1:$A$5</definedName>
    <definedName name="____ABC3" localSheetId="15">[4]Sheet1!$A$1:$A$5</definedName>
    <definedName name="____ABC3" localSheetId="2">[4]Sheet1!$A$1:$A$5</definedName>
    <definedName name="____ABC3" localSheetId="25">[7]Sheet1!$A$1:$A$5</definedName>
    <definedName name="____ABC3" localSheetId="17">[4]Sheet1!$A$1:$A$5</definedName>
    <definedName name="____ABC3">[5]Sheet1!$A$1:$A$5</definedName>
    <definedName name="____btm10" localSheetId="21">#REF!</definedName>
    <definedName name="____btm10" localSheetId="25">#REF!</definedName>
    <definedName name="____btm10" localSheetId="17">#REF!</definedName>
    <definedName name="____btm10">#REF!</definedName>
    <definedName name="____BTM250" localSheetId="21">#REF!</definedName>
    <definedName name="____BTM250" localSheetId="25">#REF!</definedName>
    <definedName name="____BTM250">#REF!</definedName>
    <definedName name="____CON1" localSheetId="21">#REF!</definedName>
    <definedName name="____CON1" localSheetId="25">#REF!</definedName>
    <definedName name="____CON1">#REF!</definedName>
    <definedName name="____CON2" localSheetId="21">#REF!</definedName>
    <definedName name="____CON2" localSheetId="25">#REF!</definedName>
    <definedName name="____CON2">#REF!</definedName>
    <definedName name="____GOI7" localSheetId="21" hidden="1">{"'Sheet1'!$L$16"}</definedName>
    <definedName name="____GOI7" localSheetId="15" hidden="1">{"'Sheet1'!$L$16"}</definedName>
    <definedName name="____GOI7" localSheetId="25" hidden="1">{"'Sheet1'!$L$16"}</definedName>
    <definedName name="____GOI7" localSheetId="17" hidden="1">{"'Sheet1'!$L$16"}</definedName>
    <definedName name="____GOI7" hidden="1">{"'Sheet1'!$L$16"}</definedName>
    <definedName name="____Goi8" localSheetId="21" hidden="1">{"'Sheet1'!$L$16"}</definedName>
    <definedName name="____Goi8" localSheetId="15" hidden="1">{"'Sheet1'!$L$16"}</definedName>
    <definedName name="____Goi8" localSheetId="25" hidden="1">{"'Sheet1'!$L$16"}</definedName>
    <definedName name="____Goi8" localSheetId="17" hidden="1">{"'Sheet1'!$L$16"}</definedName>
    <definedName name="____Goi8" hidden="1">{"'Sheet1'!$L$16"}</definedName>
    <definedName name="____gon4" localSheetId="21">#REF!</definedName>
    <definedName name="____gon4" localSheetId="25">#REF!</definedName>
    <definedName name="____gon4">#REF!</definedName>
    <definedName name="____ha1" localSheetId="21">#REF!</definedName>
    <definedName name="____ha1" localSheetId="25">#REF!</definedName>
    <definedName name="____ha1">#REF!</definedName>
    <definedName name="____J1">[1]!直線55_Click</definedName>
    <definedName name="____MAX61" localSheetId="34">#REF!</definedName>
    <definedName name="____MAX61" localSheetId="19">#REF!</definedName>
    <definedName name="____MAX61" localSheetId="21">#REF!</definedName>
    <definedName name="____MAX61" localSheetId="22">#REF!</definedName>
    <definedName name="____MAX61" localSheetId="33">#REF!</definedName>
    <definedName name="____MAX61" localSheetId="3">#REF!</definedName>
    <definedName name="____MAX61" localSheetId="26">#REF!</definedName>
    <definedName name="____MAX61" localSheetId="12">#REF!</definedName>
    <definedName name="____MAX61" localSheetId="18">#REF!</definedName>
    <definedName name="____MAX61" localSheetId="0">#REF!</definedName>
    <definedName name="____MAX61" localSheetId="28">#REF!</definedName>
    <definedName name="____MAX61" localSheetId="2">#REF!</definedName>
    <definedName name="____MAX61" localSheetId="29">#REF!</definedName>
    <definedName name="____MAX61" localSheetId="32">#REF!</definedName>
    <definedName name="____MAX61" localSheetId="24">#REF!</definedName>
    <definedName name="____MAX61" localSheetId="25">#REF!</definedName>
    <definedName name="____MAX61" localSheetId="14">#REF!</definedName>
    <definedName name="____MAX61" localSheetId="31">#REF!</definedName>
    <definedName name="____MAX61" localSheetId="30">#REF!</definedName>
    <definedName name="____MAX61" localSheetId="17">#REF!</definedName>
    <definedName name="____MAX61" localSheetId="9">#REF!</definedName>
    <definedName name="____MAX61">#REF!</definedName>
    <definedName name="____NCL100" localSheetId="21">#REF!</definedName>
    <definedName name="____NCL100" localSheetId="25">#REF!</definedName>
    <definedName name="____NCL100">#REF!</definedName>
    <definedName name="____NCL200" localSheetId="21">#REF!</definedName>
    <definedName name="____NCL200" localSheetId="25">#REF!</definedName>
    <definedName name="____NCL200">#REF!</definedName>
    <definedName name="____NCL250" localSheetId="21">#REF!</definedName>
    <definedName name="____NCL250" localSheetId="25">#REF!</definedName>
    <definedName name="____NCL250">#REF!</definedName>
    <definedName name="____NET2" localSheetId="21">#REF!</definedName>
    <definedName name="____NET2" localSheetId="25">#REF!</definedName>
    <definedName name="____NET2">#REF!</definedName>
    <definedName name="____nin190" localSheetId="21">#REF!</definedName>
    <definedName name="____nin190" localSheetId="25">#REF!</definedName>
    <definedName name="____nin190">#REF!</definedName>
    <definedName name="____SC03" localSheetId="21">#REF!</definedName>
    <definedName name="____SC03" localSheetId="25">#REF!</definedName>
    <definedName name="____SC03">#REF!</definedName>
    <definedName name="____SN3" localSheetId="21">#REF!</definedName>
    <definedName name="____SN3" localSheetId="25">#REF!</definedName>
    <definedName name="____SN3">#REF!</definedName>
    <definedName name="____TL3" localSheetId="21">#REF!</definedName>
    <definedName name="____TL3" localSheetId="25">#REF!</definedName>
    <definedName name="____TL3">#REF!</definedName>
    <definedName name="____VL100" localSheetId="21">#REF!</definedName>
    <definedName name="____VL100" localSheetId="25">#REF!</definedName>
    <definedName name="____VL100">#REF!</definedName>
    <definedName name="____VL200" localSheetId="21">#REF!</definedName>
    <definedName name="____VL200" localSheetId="25">#REF!</definedName>
    <definedName name="____VL200">#REF!</definedName>
    <definedName name="____VL250" localSheetId="21">#REF!</definedName>
    <definedName name="____VL250" localSheetId="25">#REF!</definedName>
    <definedName name="____VL250">#REF!</definedName>
    <definedName name="___ABC2" localSheetId="21">[2]Sheet1!$A$1:$A$5</definedName>
    <definedName name="___ABC2" localSheetId="22">[6]Sheet1!$A$1:$A$5</definedName>
    <definedName name="___ABC2" localSheetId="15">[2]Sheet1!$A$1:$A$5</definedName>
    <definedName name="___ABC2" localSheetId="2">[2]Sheet1!$A$1:$A$5</definedName>
    <definedName name="___ABC2" localSheetId="25">[6]Sheet1!$A$1:$A$5</definedName>
    <definedName name="___ABC2" localSheetId="17">[2]Sheet1!$A$1:$A$5</definedName>
    <definedName name="___ABC2">[3]Sheet1!$A$1:$A$5</definedName>
    <definedName name="___ABC3" localSheetId="21">[4]Sheet1!$A$1:$A$5</definedName>
    <definedName name="___ABC3" localSheetId="22">[7]Sheet1!$A$1:$A$5</definedName>
    <definedName name="___ABC3" localSheetId="15">[4]Sheet1!$A$1:$A$5</definedName>
    <definedName name="___ABC3" localSheetId="2">[4]Sheet1!$A$1:$A$5</definedName>
    <definedName name="___ABC3" localSheetId="25">[7]Sheet1!$A$1:$A$5</definedName>
    <definedName name="___ABC3" localSheetId="17">[4]Sheet1!$A$1:$A$5</definedName>
    <definedName name="___ABC3">[5]Sheet1!$A$1:$A$5</definedName>
    <definedName name="___BTM250" localSheetId="21">#REF!</definedName>
    <definedName name="___BTM250" localSheetId="25">#REF!</definedName>
    <definedName name="___BTM250" localSheetId="17">#REF!</definedName>
    <definedName name="___BTM250">#REF!</definedName>
    <definedName name="___CON1" localSheetId="21">#REF!</definedName>
    <definedName name="___CON1" localSheetId="25">#REF!</definedName>
    <definedName name="___CON1">#REF!</definedName>
    <definedName name="___CON2" localSheetId="21">#REF!</definedName>
    <definedName name="___CON2" localSheetId="25">#REF!</definedName>
    <definedName name="___CON2">#REF!</definedName>
    <definedName name="___GOI7" localSheetId="21" hidden="1">{"'Sheet1'!$L$16"}</definedName>
    <definedName name="___GOI7" localSheetId="15" hidden="1">{"'Sheet1'!$L$16"}</definedName>
    <definedName name="___GOI7" localSheetId="25" hidden="1">{"'Sheet1'!$L$16"}</definedName>
    <definedName name="___GOI7" localSheetId="17" hidden="1">{"'Sheet1'!$L$16"}</definedName>
    <definedName name="___GOI7" hidden="1">{"'Sheet1'!$L$16"}</definedName>
    <definedName name="___Goi8" localSheetId="21" hidden="1">{"'Sheet1'!$L$16"}</definedName>
    <definedName name="___Goi8" localSheetId="15" hidden="1">{"'Sheet1'!$L$16"}</definedName>
    <definedName name="___Goi8" localSheetId="25" hidden="1">{"'Sheet1'!$L$16"}</definedName>
    <definedName name="___Goi8" localSheetId="17" hidden="1">{"'Sheet1'!$L$16"}</definedName>
    <definedName name="___Goi8" hidden="1">{"'Sheet1'!$L$16"}</definedName>
    <definedName name="___gon4" localSheetId="21">#REF!</definedName>
    <definedName name="___gon4" localSheetId="25">#REF!</definedName>
    <definedName name="___gon4">#REF!</definedName>
    <definedName name="___ha1" localSheetId="21">#REF!</definedName>
    <definedName name="___ha1" localSheetId="25">#REF!</definedName>
    <definedName name="___ha1">#REF!</definedName>
    <definedName name="___J1">[1]!直線55_Click</definedName>
    <definedName name="___MAX61" localSheetId="34">#REF!</definedName>
    <definedName name="___MAX61" localSheetId="19">#REF!</definedName>
    <definedName name="___MAX61" localSheetId="21">#REF!</definedName>
    <definedName name="___MAX61" localSheetId="22">#REF!</definedName>
    <definedName name="___MAX61" localSheetId="33">#REF!</definedName>
    <definedName name="___MAX61" localSheetId="3">#REF!</definedName>
    <definedName name="___MAX61" localSheetId="26">#REF!</definedName>
    <definedName name="___MAX61" localSheetId="12">#REF!</definedName>
    <definedName name="___MAX61" localSheetId="18">#REF!</definedName>
    <definedName name="___MAX61" localSheetId="0">#REF!</definedName>
    <definedName name="___MAX61" localSheetId="28">#REF!</definedName>
    <definedName name="___MAX61" localSheetId="2">#REF!</definedName>
    <definedName name="___MAX61" localSheetId="29">#REF!</definedName>
    <definedName name="___MAX61" localSheetId="32">#REF!</definedName>
    <definedName name="___MAX61" localSheetId="24">#REF!</definedName>
    <definedName name="___MAX61" localSheetId="25">#REF!</definedName>
    <definedName name="___MAX61" localSheetId="14">#REF!</definedName>
    <definedName name="___MAX61" localSheetId="31">#REF!</definedName>
    <definedName name="___MAX61" localSheetId="30">#REF!</definedName>
    <definedName name="___MAX61" localSheetId="17">#REF!</definedName>
    <definedName name="___MAX61" localSheetId="9">#REF!</definedName>
    <definedName name="___MAX61">#REF!</definedName>
    <definedName name="___NET2" localSheetId="21">#REF!</definedName>
    <definedName name="___NET2" localSheetId="25">#REF!</definedName>
    <definedName name="___NET2">#REF!</definedName>
    <definedName name="___SC03" localSheetId="21">#REF!</definedName>
    <definedName name="___SC03" localSheetId="25">#REF!</definedName>
    <definedName name="___SC03">#REF!</definedName>
    <definedName name="__ABC2" localSheetId="21">[2]Sheet1!$A$1:$A$5</definedName>
    <definedName name="__ABC2" localSheetId="15">[2]Sheet1!$A$1:$A$5</definedName>
    <definedName name="__ABC2" localSheetId="2">[2]Sheet1!$A$1:$A$5</definedName>
    <definedName name="__ABC2" localSheetId="25">[6]Sheet1!$A$1:$A$5</definedName>
    <definedName name="__ABC2" localSheetId="17">[2]Sheet1!$A$1:$A$5</definedName>
    <definedName name="__ABC2">[3]Sheet1!$A$1:$A$5</definedName>
    <definedName name="__ABC3" localSheetId="21">[4]Sheet1!$A$1:$A$5</definedName>
    <definedName name="__ABC3" localSheetId="15">[4]Sheet1!$A$1:$A$5</definedName>
    <definedName name="__ABC3" localSheetId="2">[4]Sheet1!$A$1:$A$5</definedName>
    <definedName name="__ABC3" localSheetId="25">[7]Sheet1!$A$1:$A$5</definedName>
    <definedName name="__ABC3" localSheetId="17">[4]Sheet1!$A$1:$A$5</definedName>
    <definedName name="__ABC3">[5]Sheet1!$A$1:$A$5</definedName>
    <definedName name="__B3" localSheetId="21">#REF!</definedName>
    <definedName name="__B3" localSheetId="25">#REF!</definedName>
    <definedName name="__B3" localSheetId="17">#REF!</definedName>
    <definedName name="__B3">#REF!</definedName>
    <definedName name="__BTM250" localSheetId="21">#REF!</definedName>
    <definedName name="__BTM250" localSheetId="25">#REF!</definedName>
    <definedName name="__BTM250">#REF!</definedName>
    <definedName name="__cao1" localSheetId="21">#REF!</definedName>
    <definedName name="__cao1" localSheetId="25">#REF!</definedName>
    <definedName name="__cao1">#REF!</definedName>
    <definedName name="__cao2" localSheetId="21">#REF!</definedName>
    <definedName name="__cao2" localSheetId="25">#REF!</definedName>
    <definedName name="__cao2">#REF!</definedName>
    <definedName name="__cao3" localSheetId="21">#REF!</definedName>
    <definedName name="__cao3" localSheetId="25">#REF!</definedName>
    <definedName name="__cao3">#REF!</definedName>
    <definedName name="__cao4" localSheetId="21">#REF!</definedName>
    <definedName name="__cao4" localSheetId="25">#REF!</definedName>
    <definedName name="__cao4">#REF!</definedName>
    <definedName name="__cao5" localSheetId="21">#REF!</definedName>
    <definedName name="__cao5" localSheetId="25">#REF!</definedName>
    <definedName name="__cao5">#REF!</definedName>
    <definedName name="__cao6" localSheetId="21">#REF!</definedName>
    <definedName name="__cao6" localSheetId="25">#REF!</definedName>
    <definedName name="__cao6">#REF!</definedName>
    <definedName name="__CON1" localSheetId="21">#REF!</definedName>
    <definedName name="__CON1" localSheetId="25">#REF!</definedName>
    <definedName name="__CON1">#REF!</definedName>
    <definedName name="__CON2" localSheetId="21">#REF!</definedName>
    <definedName name="__CON2" localSheetId="25">#REF!</definedName>
    <definedName name="__CON2">#REF!</definedName>
    <definedName name="__dai1" localSheetId="21">#REF!</definedName>
    <definedName name="__dai1" localSheetId="25">#REF!</definedName>
    <definedName name="__dai1">#REF!</definedName>
    <definedName name="__dai2" localSheetId="21">#REF!</definedName>
    <definedName name="__dai2" localSheetId="25">#REF!</definedName>
    <definedName name="__dai2">#REF!</definedName>
    <definedName name="__dai3" localSheetId="21">#REF!</definedName>
    <definedName name="__dai3" localSheetId="25">#REF!</definedName>
    <definedName name="__dai3">#REF!</definedName>
    <definedName name="__dai4" localSheetId="21">#REF!</definedName>
    <definedName name="__dai4" localSheetId="25">#REF!</definedName>
    <definedName name="__dai4">#REF!</definedName>
    <definedName name="__dai5" localSheetId="21">#REF!</definedName>
    <definedName name="__dai5" localSheetId="25">#REF!</definedName>
    <definedName name="__dai5">#REF!</definedName>
    <definedName name="__dai6" localSheetId="21">#REF!</definedName>
    <definedName name="__dai6" localSheetId="25">#REF!</definedName>
    <definedName name="__dai6">#REF!</definedName>
    <definedName name="__dan1" localSheetId="21">#REF!</definedName>
    <definedName name="__dan1" localSheetId="25">#REF!</definedName>
    <definedName name="__dan1">#REF!</definedName>
    <definedName name="__dan2" localSheetId="21">#REF!</definedName>
    <definedName name="__dan2" localSheetId="25">#REF!</definedName>
    <definedName name="__dan2">#REF!</definedName>
    <definedName name="__ddn400" localSheetId="21">#REF!</definedName>
    <definedName name="__ddn400" localSheetId="25">#REF!</definedName>
    <definedName name="__ddn400">#REF!</definedName>
    <definedName name="__ddn600" localSheetId="21">#REF!</definedName>
    <definedName name="__ddn600" localSheetId="25">#REF!</definedName>
    <definedName name="__ddn600">#REF!</definedName>
    <definedName name="__EXC1" localSheetId="21">#REF!</definedName>
    <definedName name="__EXC1" localSheetId="25">#REF!</definedName>
    <definedName name="__EXC1">#REF!</definedName>
    <definedName name="__EXC2" localSheetId="21">#REF!</definedName>
    <definedName name="__EXC2" localSheetId="25">#REF!</definedName>
    <definedName name="__EXC2">#REF!</definedName>
    <definedName name="__GOI7" localSheetId="21" hidden="1">{"'Sheet1'!$L$16"}</definedName>
    <definedName name="__GOI7" localSheetId="15" hidden="1">{"'Sheet1'!$L$16"}</definedName>
    <definedName name="__GOI7" localSheetId="25" hidden="1">{"'Sheet1'!$L$16"}</definedName>
    <definedName name="__GOI7" localSheetId="17" hidden="1">{"'Sheet1'!$L$16"}</definedName>
    <definedName name="__GOI7" hidden="1">{"'Sheet1'!$L$16"}</definedName>
    <definedName name="__Goi8" localSheetId="21" hidden="1">{"'Sheet1'!$L$16"}</definedName>
    <definedName name="__Goi8" localSheetId="15" hidden="1">{"'Sheet1'!$L$16"}</definedName>
    <definedName name="__Goi8" localSheetId="25" hidden="1">{"'Sheet1'!$L$16"}</definedName>
    <definedName name="__Goi8" localSheetId="17" hidden="1">{"'Sheet1'!$L$16"}</definedName>
    <definedName name="__Goi8" hidden="1">{"'Sheet1'!$L$16"}</definedName>
    <definedName name="__Goi9" localSheetId="21" hidden="1">{"'Sheet1'!$L$16"}</definedName>
    <definedName name="__Goi9" localSheetId="15" hidden="1">{"'Sheet1'!$L$16"}</definedName>
    <definedName name="__Goi9" localSheetId="25" hidden="1">{"'Sheet1'!$L$16"}</definedName>
    <definedName name="__Goi9" localSheetId="17" hidden="1">{"'Sheet1'!$L$16"}</definedName>
    <definedName name="__Goi9" hidden="1">{"'Sheet1'!$L$16"}</definedName>
    <definedName name="__gon4" localSheetId="21">#REF!</definedName>
    <definedName name="__gon4" localSheetId="25">#REF!</definedName>
    <definedName name="__gon4">#REF!</definedName>
    <definedName name="__ha1" localSheetId="21">#REF!</definedName>
    <definedName name="__ha1" localSheetId="25">#REF!</definedName>
    <definedName name="__ha1">#REF!</definedName>
    <definedName name="__J1">[1]!直線55_Click</definedName>
    <definedName name="__Km36" localSheetId="21">#REF!</definedName>
    <definedName name="__Km36" localSheetId="25">#REF!</definedName>
    <definedName name="__Km36" localSheetId="17">#REF!</definedName>
    <definedName name="__Km36">#REF!</definedName>
    <definedName name="__Knc36" localSheetId="21">#REF!</definedName>
    <definedName name="__Knc36" localSheetId="25">#REF!</definedName>
    <definedName name="__Knc36">#REF!</definedName>
    <definedName name="__Knc57" localSheetId="21">#REF!</definedName>
    <definedName name="__Knc57" localSheetId="25">#REF!</definedName>
    <definedName name="__Knc57">#REF!</definedName>
    <definedName name="__Kvl36" localSheetId="21">#REF!</definedName>
    <definedName name="__Kvl36" localSheetId="25">#REF!</definedName>
    <definedName name="__Kvl36">#REF!</definedName>
    <definedName name="__MAC12" localSheetId="21">#REF!</definedName>
    <definedName name="__MAC12" localSheetId="25">#REF!</definedName>
    <definedName name="__MAC12">#REF!</definedName>
    <definedName name="__MAC46" localSheetId="21">#REF!</definedName>
    <definedName name="__MAC46" localSheetId="25">#REF!</definedName>
    <definedName name="__MAC46">#REF!</definedName>
    <definedName name="__MAX61" localSheetId="34">#REF!</definedName>
    <definedName name="__MAX61" localSheetId="19">#REF!</definedName>
    <definedName name="__MAX61" localSheetId="21">#REF!</definedName>
    <definedName name="__MAX61" localSheetId="22">#REF!</definedName>
    <definedName name="__MAX61" localSheetId="33">#REF!</definedName>
    <definedName name="__MAX61" localSheetId="3">#REF!</definedName>
    <definedName name="__MAX61" localSheetId="26">#REF!</definedName>
    <definedName name="__MAX61" localSheetId="12">#REF!</definedName>
    <definedName name="__MAX61" localSheetId="18">#REF!</definedName>
    <definedName name="__MAX61" localSheetId="0">#REF!</definedName>
    <definedName name="__MAX61" localSheetId="28">#REF!</definedName>
    <definedName name="__MAX61" localSheetId="2">#REF!</definedName>
    <definedName name="__MAX61" localSheetId="29">#REF!</definedName>
    <definedName name="__MAX61" localSheetId="32">#REF!</definedName>
    <definedName name="__MAX61" localSheetId="24">#REF!</definedName>
    <definedName name="__MAX61" localSheetId="25">#REF!</definedName>
    <definedName name="__MAX61" localSheetId="14">#REF!</definedName>
    <definedName name="__MAX61" localSheetId="31">#REF!</definedName>
    <definedName name="__MAX61" localSheetId="30">#REF!</definedName>
    <definedName name="__MAX61" localSheetId="17">#REF!</definedName>
    <definedName name="__MAX61" localSheetId="9">#REF!</definedName>
    <definedName name="__MAX61">#REF!</definedName>
    <definedName name="__NET2" localSheetId="21">#REF!</definedName>
    <definedName name="__NET2" localSheetId="25">#REF!</definedName>
    <definedName name="__NET2">#REF!</definedName>
    <definedName name="__phi10" localSheetId="21">#REF!</definedName>
    <definedName name="__phi10" localSheetId="25">#REF!</definedName>
    <definedName name="__phi10">#REF!</definedName>
    <definedName name="__phi12" localSheetId="21">#REF!</definedName>
    <definedName name="__phi12" localSheetId="25">#REF!</definedName>
    <definedName name="__phi12">#REF!</definedName>
    <definedName name="__phi14" localSheetId="21">#REF!</definedName>
    <definedName name="__phi14" localSheetId="25">#REF!</definedName>
    <definedName name="__phi14">#REF!</definedName>
    <definedName name="__phi16" localSheetId="21">#REF!</definedName>
    <definedName name="__phi16" localSheetId="25">#REF!</definedName>
    <definedName name="__phi16">#REF!</definedName>
    <definedName name="__phi18" localSheetId="21">#REF!</definedName>
    <definedName name="__phi18" localSheetId="25">#REF!</definedName>
    <definedName name="__phi18">#REF!</definedName>
    <definedName name="__phi20" localSheetId="21">#REF!</definedName>
    <definedName name="__phi20" localSheetId="25">#REF!</definedName>
    <definedName name="__phi20">#REF!</definedName>
    <definedName name="__phi22" localSheetId="21">#REF!</definedName>
    <definedName name="__phi22" localSheetId="25">#REF!</definedName>
    <definedName name="__phi22">#REF!</definedName>
    <definedName name="__phi25" localSheetId="21">#REF!</definedName>
    <definedName name="__phi25" localSheetId="25">#REF!</definedName>
    <definedName name="__phi25">#REF!</definedName>
    <definedName name="__phi28" localSheetId="21">#REF!</definedName>
    <definedName name="__phi28" localSheetId="25">#REF!</definedName>
    <definedName name="__phi28">#REF!</definedName>
    <definedName name="__phi6" localSheetId="21">#REF!</definedName>
    <definedName name="__phi6" localSheetId="25">#REF!</definedName>
    <definedName name="__phi6">#REF!</definedName>
    <definedName name="__phi8" localSheetId="21">#REF!</definedName>
    <definedName name="__phi8" localSheetId="25">#REF!</definedName>
    <definedName name="__phi8">#REF!</definedName>
    <definedName name="__SC03" localSheetId="21">#REF!</definedName>
    <definedName name="__SC03" localSheetId="25">#REF!</definedName>
    <definedName name="__SC03">#REF!</definedName>
    <definedName name="__sc1" localSheetId="21">#REF!</definedName>
    <definedName name="__sc1" localSheetId="25">#REF!</definedName>
    <definedName name="__sc1">#REF!</definedName>
    <definedName name="__SC2" localSheetId="21">#REF!</definedName>
    <definedName name="__SC2" localSheetId="25">#REF!</definedName>
    <definedName name="__SC2">#REF!</definedName>
    <definedName name="__sc3" localSheetId="21">#REF!</definedName>
    <definedName name="__sc3" localSheetId="25">#REF!</definedName>
    <definedName name="__sc3">#REF!</definedName>
    <definedName name="__slg1" localSheetId="21">#REF!</definedName>
    <definedName name="__slg1" localSheetId="25">#REF!</definedName>
    <definedName name="__slg1">#REF!</definedName>
    <definedName name="__slg2" localSheetId="21">#REF!</definedName>
    <definedName name="__slg2" localSheetId="25">#REF!</definedName>
    <definedName name="__slg2">#REF!</definedName>
    <definedName name="__slg3" localSheetId="21">#REF!</definedName>
    <definedName name="__slg3" localSheetId="25">#REF!</definedName>
    <definedName name="__slg3">#REF!</definedName>
    <definedName name="__slg4" localSheetId="21">#REF!</definedName>
    <definedName name="__slg4" localSheetId="25">#REF!</definedName>
    <definedName name="__slg4">#REF!</definedName>
    <definedName name="__slg5" localSheetId="21">#REF!</definedName>
    <definedName name="__slg5" localSheetId="25">#REF!</definedName>
    <definedName name="__slg5">#REF!</definedName>
    <definedName name="__slg6" localSheetId="21">#REF!</definedName>
    <definedName name="__slg6" localSheetId="25">#REF!</definedName>
    <definedName name="__slg6">#REF!</definedName>
    <definedName name="__TL1" localSheetId="21">#REF!</definedName>
    <definedName name="__TL1" localSheetId="25">#REF!</definedName>
    <definedName name="__TL1">#REF!</definedName>
    <definedName name="__TL2" localSheetId="21">#REF!</definedName>
    <definedName name="__TL2" localSheetId="25">#REF!</definedName>
    <definedName name="__TL2">#REF!</definedName>
    <definedName name="__TLA120" localSheetId="21">#REF!</definedName>
    <definedName name="__TLA120" localSheetId="25">#REF!</definedName>
    <definedName name="__TLA120">#REF!</definedName>
    <definedName name="__TLA35" localSheetId="21">#REF!</definedName>
    <definedName name="__TLA35" localSheetId="25">#REF!</definedName>
    <definedName name="__TLA35">#REF!</definedName>
    <definedName name="__TLA50" localSheetId="21">#REF!</definedName>
    <definedName name="__TLA50" localSheetId="25">#REF!</definedName>
    <definedName name="__TLA50">#REF!</definedName>
    <definedName name="__TLA70" localSheetId="21">#REF!</definedName>
    <definedName name="__TLA70" localSheetId="25">#REF!</definedName>
    <definedName name="__TLA70">#REF!</definedName>
    <definedName name="__TLA95" localSheetId="21">#REF!</definedName>
    <definedName name="__TLA95" localSheetId="25">#REF!</definedName>
    <definedName name="__TLA95">#REF!</definedName>
    <definedName name="_0">"'file:///j:/dung%20quat/goi3/pnt-p3.xls'#$'pnt-quot-#3'.$a$1"</definedName>
    <definedName name="_02" localSheetId="21">#REF!</definedName>
    <definedName name="_02" localSheetId="25">#REF!</definedName>
    <definedName name="_02" localSheetId="17">#REF!</definedName>
    <definedName name="_02">#REF!</definedName>
    <definedName name="_1" localSheetId="21">#REF!</definedName>
    <definedName name="_1" localSheetId="25">#REF!</definedName>
    <definedName name="_1">#REF!</definedName>
    <definedName name="_1_5" localSheetId="21">#REF!</definedName>
    <definedName name="_1_5" localSheetId="25">#REF!</definedName>
    <definedName name="_1_5">#REF!</definedName>
    <definedName name="_1000A01">#N/A</definedName>
    <definedName name="_11" localSheetId="21">#REF!</definedName>
    <definedName name="_11" localSheetId="25">#REF!</definedName>
    <definedName name="_11" localSheetId="17">#REF!</definedName>
    <definedName name="_11">#REF!</definedName>
    <definedName name="_11_5" localSheetId="21">#REF!</definedName>
    <definedName name="_11_5" localSheetId="25">#REF!</definedName>
    <definedName name="_11_5">#REF!</definedName>
    <definedName name="_11ha1_" localSheetId="21">#REF!</definedName>
    <definedName name="_11ha1_" localSheetId="25">#REF!</definedName>
    <definedName name="_11ha1_">#REF!</definedName>
    <definedName name="_1Excel_BuiltIn_Print_Area_15_1_1_1_1">"$#REF!.$A$1:$R$82"</definedName>
    <definedName name="_2" localSheetId="21">#REF!</definedName>
    <definedName name="_2" localSheetId="25">#REF!</definedName>
    <definedName name="_2" localSheetId="17">#REF!</definedName>
    <definedName name="_2">#REF!</definedName>
    <definedName name="_2_5" localSheetId="21">#REF!</definedName>
    <definedName name="_2_5" localSheetId="25">#REF!</definedName>
    <definedName name="_2_5">#REF!</definedName>
    <definedName name="_2Excel_BuiltIn_Print_Area_16_1_1">"$#REF!.$A$1:$E$22"</definedName>
    <definedName name="_3Excel_BuiltIn_Print_Area_2_1" localSheetId="21">#REF!</definedName>
    <definedName name="_3Excel_BuiltIn_Print_Area_2_1" localSheetId="25">#REF!</definedName>
    <definedName name="_3Excel_BuiltIn_Print_Area_2_1" localSheetId="17">#REF!</definedName>
    <definedName name="_3Excel_BuiltIn_Print_Area_2_1">#REF!</definedName>
    <definedName name="_3ha1_" localSheetId="21">#REF!</definedName>
    <definedName name="_3ha1_" localSheetId="25">#REF!</definedName>
    <definedName name="_3ha1_">#REF!</definedName>
    <definedName name="_4Excel_BuiltIn_Print_Area_5_1" localSheetId="21">#REF!</definedName>
    <definedName name="_4Excel_BuiltIn_Print_Area_5_1" localSheetId="25">#REF!</definedName>
    <definedName name="_4Excel_BuiltIn_Print_Area_5_1">#REF!</definedName>
    <definedName name="_5Excel_BuiltIn_Print_Area_6_1" localSheetId="21">#REF!</definedName>
    <definedName name="_5Excel_BuiltIn_Print_Area_6_1" localSheetId="25">#REF!</definedName>
    <definedName name="_5Excel_BuiltIn_Print_Area_6_1">#REF!</definedName>
    <definedName name="_6Excel_BuiltIn_Print_Area_7_1_1_1_1">"$#REF!.$A$1:$X$26"</definedName>
    <definedName name="_7Excel_BuiltIn_Print_Area_8_1" localSheetId="21">#REF!</definedName>
    <definedName name="_7Excel_BuiltIn_Print_Area_8_1" localSheetId="25">#REF!</definedName>
    <definedName name="_7Excel_BuiltIn_Print_Area_8_1" localSheetId="17">#REF!</definedName>
    <definedName name="_7Excel_BuiltIn_Print_Area_8_1">#REF!</definedName>
    <definedName name="_8Excel_BuiltIn_Print_Area_9_1" localSheetId="21">#REF!</definedName>
    <definedName name="_8Excel_BuiltIn_Print_Area_9_1" localSheetId="25">#REF!</definedName>
    <definedName name="_8Excel_BuiltIn_Print_Area_9_1">#REF!</definedName>
    <definedName name="_A65700" localSheetId="21">#REF!</definedName>
    <definedName name="_A65700" localSheetId="25">#REF!</definedName>
    <definedName name="_A65700">#REF!</definedName>
    <definedName name="_A65800" localSheetId="21">#REF!</definedName>
    <definedName name="_A65800" localSheetId="25">#REF!</definedName>
    <definedName name="_A65800">#REF!</definedName>
    <definedName name="_A66000" localSheetId="21">#REF!</definedName>
    <definedName name="_A66000" localSheetId="25">#REF!</definedName>
    <definedName name="_A66000">#REF!</definedName>
    <definedName name="_A67000" localSheetId="21">#REF!</definedName>
    <definedName name="_A67000" localSheetId="25">#REF!</definedName>
    <definedName name="_A67000">#REF!</definedName>
    <definedName name="_A68000" localSheetId="21">#REF!</definedName>
    <definedName name="_A68000" localSheetId="25">#REF!</definedName>
    <definedName name="_A68000">#REF!</definedName>
    <definedName name="_A70000" localSheetId="21">#REF!</definedName>
    <definedName name="_A70000" localSheetId="25">#REF!</definedName>
    <definedName name="_A70000">#REF!</definedName>
    <definedName name="_A75000" localSheetId="21">#REF!</definedName>
    <definedName name="_A75000" localSheetId="25">#REF!</definedName>
    <definedName name="_A75000">#REF!</definedName>
    <definedName name="_A85000" localSheetId="21">#REF!</definedName>
    <definedName name="_A85000" localSheetId="25">#REF!</definedName>
    <definedName name="_A85000">#REF!</definedName>
    <definedName name="_ABC2" localSheetId="21">[2]Sheet1!$A$1:$A$5</definedName>
    <definedName name="_ABC2" localSheetId="15">[2]Sheet1!$A$1:$A$5</definedName>
    <definedName name="_ABC2" localSheetId="2">#N/A</definedName>
    <definedName name="_ABC2" localSheetId="25">[6]Sheet1!$A$1:$A$5</definedName>
    <definedName name="_ABC2" localSheetId="17">[2]Sheet1!$A$1:$A$5</definedName>
    <definedName name="_ABC2">[3]Sheet1!$A$1:$A$5</definedName>
    <definedName name="_ABC3" localSheetId="21">[4]Sheet1!$A$1:$A$5</definedName>
    <definedName name="_ABC3" localSheetId="15">[4]Sheet1!$A$1:$A$5</definedName>
    <definedName name="_ABC3" localSheetId="2">#N/A</definedName>
    <definedName name="_ABC3" localSheetId="25">[7]Sheet1!$A$1:$A$5</definedName>
    <definedName name="_ABC3" localSheetId="17">[4]Sheet1!$A$1:$A$5</definedName>
    <definedName name="_ABC3">[5]Sheet1!$A$1:$A$5</definedName>
    <definedName name="_B3" localSheetId="21">#REF!</definedName>
    <definedName name="_B3" localSheetId="25">#REF!</definedName>
    <definedName name="_B3" localSheetId="17">#REF!</definedName>
    <definedName name="_B3">#REF!</definedName>
    <definedName name="_btm10" localSheetId="21">#REF!</definedName>
    <definedName name="_btm10" localSheetId="25">#REF!</definedName>
    <definedName name="_btm10">#REF!</definedName>
    <definedName name="_BTM250" localSheetId="21">#REF!</definedName>
    <definedName name="_BTM250" localSheetId="25">#REF!</definedName>
    <definedName name="_BTM250">#REF!</definedName>
    <definedName name="_cao1" localSheetId="21">#REF!</definedName>
    <definedName name="_cao1" localSheetId="25">#REF!</definedName>
    <definedName name="_cao1">#REF!</definedName>
    <definedName name="_cao2" localSheetId="21">#REF!</definedName>
    <definedName name="_cao2" localSheetId="25">#REF!</definedName>
    <definedName name="_cao2">#REF!</definedName>
    <definedName name="_cao3" localSheetId="21">#REF!</definedName>
    <definedName name="_cao3" localSheetId="25">#REF!</definedName>
    <definedName name="_cao3">#REF!</definedName>
    <definedName name="_cao4" localSheetId="21">#REF!</definedName>
    <definedName name="_cao4" localSheetId="25">#REF!</definedName>
    <definedName name="_cao4">#REF!</definedName>
    <definedName name="_cao5" localSheetId="21">#REF!</definedName>
    <definedName name="_cao5" localSheetId="25">#REF!</definedName>
    <definedName name="_cao5">#REF!</definedName>
    <definedName name="_cao6" localSheetId="21">#REF!</definedName>
    <definedName name="_cao6" localSheetId="25">#REF!</definedName>
    <definedName name="_cao6">#REF!</definedName>
    <definedName name="_CON1" localSheetId="21">#REF!</definedName>
    <definedName name="_CON1" localSheetId="25">#REF!</definedName>
    <definedName name="_CON1">#REF!</definedName>
    <definedName name="_CON2" localSheetId="21">#REF!</definedName>
    <definedName name="_CON2" localSheetId="25">#REF!</definedName>
    <definedName name="_CON2">#REF!</definedName>
    <definedName name="_dai1" localSheetId="21">#REF!</definedName>
    <definedName name="_dai1" localSheetId="25">#REF!</definedName>
    <definedName name="_dai1">#REF!</definedName>
    <definedName name="_dai2" localSheetId="21">#REF!</definedName>
    <definedName name="_dai2" localSheetId="25">#REF!</definedName>
    <definedName name="_dai2">#REF!</definedName>
    <definedName name="_dai3" localSheetId="21">#REF!</definedName>
    <definedName name="_dai3" localSheetId="25">#REF!</definedName>
    <definedName name="_dai3">#REF!</definedName>
    <definedName name="_dai4" localSheetId="21">#REF!</definedName>
    <definedName name="_dai4" localSheetId="25">#REF!</definedName>
    <definedName name="_dai4">#REF!</definedName>
    <definedName name="_dai5" localSheetId="21">#REF!</definedName>
    <definedName name="_dai5" localSheetId="25">#REF!</definedName>
    <definedName name="_dai5">#REF!</definedName>
    <definedName name="_dai6" localSheetId="21">#REF!</definedName>
    <definedName name="_dai6" localSheetId="25">#REF!</definedName>
    <definedName name="_dai6">#REF!</definedName>
    <definedName name="_dan1" localSheetId="21">#REF!</definedName>
    <definedName name="_dan1" localSheetId="25">#REF!</definedName>
    <definedName name="_dan1">#REF!</definedName>
    <definedName name="_dan2" localSheetId="21">#REF!</definedName>
    <definedName name="_dan2" localSheetId="25">#REF!</definedName>
    <definedName name="_dan2">#REF!</definedName>
    <definedName name="_ddn400" localSheetId="21">#REF!</definedName>
    <definedName name="_ddn400" localSheetId="25">#REF!</definedName>
    <definedName name="_ddn400">#REF!</definedName>
    <definedName name="_ddn600" localSheetId="21">#REF!</definedName>
    <definedName name="_ddn600" localSheetId="25">#REF!</definedName>
    <definedName name="_ddn600">#REF!</definedName>
    <definedName name="_EXC1" localSheetId="21">#REF!</definedName>
    <definedName name="_EXC1" localSheetId="25">#REF!</definedName>
    <definedName name="_EXC1">#REF!</definedName>
    <definedName name="_EXC2" localSheetId="21">#REF!</definedName>
    <definedName name="_EXC2" localSheetId="25">#REF!</definedName>
    <definedName name="_EXC2">#REF!</definedName>
    <definedName name="_Fill" localSheetId="34" hidden="1">#REF!</definedName>
    <definedName name="_Fill" localSheetId="19" hidden="1">#REF!</definedName>
    <definedName name="_Fill" localSheetId="21" hidden="1">#REF!</definedName>
    <definedName name="_Fill" localSheetId="22" hidden="1">#REF!</definedName>
    <definedName name="_Fill" localSheetId="33" hidden="1">#REF!</definedName>
    <definedName name="_Fill" localSheetId="3" hidden="1">#REF!</definedName>
    <definedName name="_Fill" localSheetId="26" hidden="1">#REF!</definedName>
    <definedName name="_Fill" localSheetId="12" hidden="1">#REF!</definedName>
    <definedName name="_Fill" localSheetId="18" hidden="1">#REF!</definedName>
    <definedName name="_Fill" localSheetId="0" hidden="1">#REF!</definedName>
    <definedName name="_Fill" localSheetId="28" hidden="1">#REF!</definedName>
    <definedName name="_Fill" localSheetId="2" hidden="1">#REF!</definedName>
    <definedName name="_Fill" localSheetId="29" hidden="1">#REF!</definedName>
    <definedName name="_Fill" localSheetId="32" hidden="1">#REF!</definedName>
    <definedName name="_Fill" localSheetId="24" hidden="1">#REF!</definedName>
    <definedName name="_Fill" localSheetId="23" hidden="1">#REF!</definedName>
    <definedName name="_Fill" localSheetId="25" hidden="1">#REF!</definedName>
    <definedName name="_Fill" localSheetId="14" hidden="1">#REF!</definedName>
    <definedName name="_Fill" localSheetId="31" hidden="1">#REF!</definedName>
    <definedName name="_Fill" localSheetId="30" hidden="1">#REF!</definedName>
    <definedName name="_Fill" localSheetId="17" hidden="1">#REF!</definedName>
    <definedName name="_Fill" localSheetId="9" hidden="1">#REF!</definedName>
    <definedName name="_Fill" hidden="1">#REF!</definedName>
    <definedName name="_xlnm._FilterDatabase" localSheetId="34" hidden="1">[8]Sheet1!#REF!</definedName>
    <definedName name="_xlnm._FilterDatabase" localSheetId="19" hidden="1">[9]Sheet1!#REF!</definedName>
    <definedName name="_xlnm._FilterDatabase" localSheetId="21" hidden="1">[9]Sheet1!#REF!</definedName>
    <definedName name="_xlnm._FilterDatabase" localSheetId="28" hidden="1">[9]Sheet1!#REF!</definedName>
    <definedName name="_xlnm._FilterDatabase" localSheetId="2" hidden="1">[9]Sheet1!#REF!</definedName>
    <definedName name="_xlnm._FilterDatabase" localSheetId="25" hidden="1">[9]Sheet1!#REF!</definedName>
    <definedName name="_xlnm._FilterDatabase" localSheetId="31" hidden="1">[9]Sheet1!#REF!</definedName>
    <definedName name="_xlnm._FilterDatabase" localSheetId="9" hidden="1">[8]Sheet1!#REF!</definedName>
    <definedName name="_xlnm._FilterDatabase" hidden="1">[9]Sheet1!#REF!</definedName>
    <definedName name="_GOI7" localSheetId="21" hidden="1">{"'Sheet1'!$L$16"}</definedName>
    <definedName name="_GOI7" localSheetId="15" hidden="1">{"'Sheet1'!$L$16"}</definedName>
    <definedName name="_GOI7" localSheetId="25" hidden="1">{"'Sheet1'!$L$16"}</definedName>
    <definedName name="_GOI7" localSheetId="17" hidden="1">{"'Sheet1'!$L$16"}</definedName>
    <definedName name="_GOI7" hidden="1">{"'Sheet1'!$L$16"}</definedName>
    <definedName name="_Goi8" localSheetId="21" hidden="1">{"'Sheet1'!$L$16"}</definedName>
    <definedName name="_Goi8" localSheetId="15" hidden="1">{"'Sheet1'!$L$16"}</definedName>
    <definedName name="_Goi8" localSheetId="25" hidden="1">{"'Sheet1'!$L$16"}</definedName>
    <definedName name="_Goi8" localSheetId="17" hidden="1">{"'Sheet1'!$L$16"}</definedName>
    <definedName name="_Goi8" hidden="1">{"'Sheet1'!$L$16"}</definedName>
    <definedName name="_Goi9" localSheetId="21" hidden="1">{"'Sheet1'!$L$16"}</definedName>
    <definedName name="_Goi9" localSheetId="15" hidden="1">{"'Sheet1'!$L$16"}</definedName>
    <definedName name="_Goi9" localSheetId="25" hidden="1">{"'Sheet1'!$L$16"}</definedName>
    <definedName name="_Goi9" localSheetId="17" hidden="1">{"'Sheet1'!$L$16"}</definedName>
    <definedName name="_Goi9" hidden="1">{"'Sheet1'!$L$16"}</definedName>
    <definedName name="_gon4" localSheetId="21">#REF!</definedName>
    <definedName name="_gon4" localSheetId="25">#REF!</definedName>
    <definedName name="_gon4">#REF!</definedName>
    <definedName name="_ha1" localSheetId="21">#REF!</definedName>
    <definedName name="_ha1" localSheetId="25">#REF!</definedName>
    <definedName name="_ha1">#REF!</definedName>
    <definedName name="_J1">[1]!直線55_Click</definedName>
    <definedName name="_Key1" localSheetId="21" hidden="1">#REF!</definedName>
    <definedName name="_Key1" localSheetId="25" hidden="1">#REF!</definedName>
    <definedName name="_Key1" localSheetId="17" hidden="1">#REF!</definedName>
    <definedName name="_Key1" hidden="1">#REF!</definedName>
    <definedName name="_Key2" localSheetId="21" hidden="1">#REF!</definedName>
    <definedName name="_Key2" localSheetId="25" hidden="1">#REF!</definedName>
    <definedName name="_Key2" hidden="1">#REF!</definedName>
    <definedName name="_Km36" localSheetId="21">#REF!</definedName>
    <definedName name="_Km36" localSheetId="25">#REF!</definedName>
    <definedName name="_Km36">#REF!</definedName>
    <definedName name="_Knc36" localSheetId="21">#REF!</definedName>
    <definedName name="_Knc36" localSheetId="25">#REF!</definedName>
    <definedName name="_Knc36">#REF!</definedName>
    <definedName name="_Knc57" localSheetId="21">#REF!</definedName>
    <definedName name="_Knc57" localSheetId="25">#REF!</definedName>
    <definedName name="_Knc57">#REF!</definedName>
    <definedName name="_Kvl36" localSheetId="21">#REF!</definedName>
    <definedName name="_Kvl36" localSheetId="25">#REF!</definedName>
    <definedName name="_Kvl36">#REF!</definedName>
    <definedName name="_MAC12" localSheetId="21">#REF!</definedName>
    <definedName name="_MAC12" localSheetId="25">#REF!</definedName>
    <definedName name="_MAC12">#REF!</definedName>
    <definedName name="_MAC46" localSheetId="21">#REF!</definedName>
    <definedName name="_MAC46" localSheetId="25">#REF!</definedName>
    <definedName name="_MAC46">#REF!</definedName>
    <definedName name="_MAX61" localSheetId="34">#REF!</definedName>
    <definedName name="_MAX61" localSheetId="19">#REF!</definedName>
    <definedName name="_MAX61" localSheetId="21">#REF!</definedName>
    <definedName name="_MAX61" localSheetId="22">#REF!</definedName>
    <definedName name="_MAX61" localSheetId="33">#REF!</definedName>
    <definedName name="_MAX61" localSheetId="3">#REF!</definedName>
    <definedName name="_MAX61" localSheetId="26">#REF!</definedName>
    <definedName name="_MAX61" localSheetId="12">#REF!</definedName>
    <definedName name="_MAX61" localSheetId="18">#REF!</definedName>
    <definedName name="_MAX61" localSheetId="0">#REF!</definedName>
    <definedName name="_MAX61" localSheetId="28">#REF!</definedName>
    <definedName name="_MAX61" localSheetId="2">#REF!</definedName>
    <definedName name="_MAX61" localSheetId="29">#REF!</definedName>
    <definedName name="_MAX61" localSheetId="32">#REF!</definedName>
    <definedName name="_MAX61" localSheetId="24">#REF!</definedName>
    <definedName name="_MAX61" localSheetId="25">#REF!</definedName>
    <definedName name="_MAX61" localSheetId="14">#REF!</definedName>
    <definedName name="_MAX61" localSheetId="31">#REF!</definedName>
    <definedName name="_MAX61" localSheetId="30">#REF!</definedName>
    <definedName name="_MAX61" localSheetId="17">#REF!</definedName>
    <definedName name="_MAX61" localSheetId="9">#REF!</definedName>
    <definedName name="_MAX61">#REF!</definedName>
    <definedName name="_NCL100" localSheetId="21">#REF!</definedName>
    <definedName name="_NCL100" localSheetId="25">#REF!</definedName>
    <definedName name="_NCL100">#REF!</definedName>
    <definedName name="_NCL200" localSheetId="21">#REF!</definedName>
    <definedName name="_NCL200" localSheetId="25">#REF!</definedName>
    <definedName name="_NCL200">#REF!</definedName>
    <definedName name="_NCL250" localSheetId="21">#REF!</definedName>
    <definedName name="_NCL250" localSheetId="25">#REF!</definedName>
    <definedName name="_NCL250">#REF!</definedName>
    <definedName name="_NET2" localSheetId="21">#REF!</definedName>
    <definedName name="_NET2" localSheetId="25">#REF!</definedName>
    <definedName name="_NET2">#REF!</definedName>
    <definedName name="_nin190" localSheetId="21">#REF!</definedName>
    <definedName name="_nin190" localSheetId="25">#REF!</definedName>
    <definedName name="_nin190">#REF!</definedName>
    <definedName name="_Order1" hidden="1">255</definedName>
    <definedName name="_Order2" hidden="1">255</definedName>
    <definedName name="_phi10" localSheetId="21">#REF!</definedName>
    <definedName name="_phi10" localSheetId="25">#REF!</definedName>
    <definedName name="_phi10" localSheetId="17">#REF!</definedName>
    <definedName name="_phi10">#REF!</definedName>
    <definedName name="_phi12" localSheetId="21">#REF!</definedName>
    <definedName name="_phi12" localSheetId="25">#REF!</definedName>
    <definedName name="_phi12">#REF!</definedName>
    <definedName name="_phi14" localSheetId="21">#REF!</definedName>
    <definedName name="_phi14" localSheetId="25">#REF!</definedName>
    <definedName name="_phi14">#REF!</definedName>
    <definedName name="_phi16" localSheetId="21">#REF!</definedName>
    <definedName name="_phi16" localSheetId="25">#REF!</definedName>
    <definedName name="_phi16">#REF!</definedName>
    <definedName name="_phi18" localSheetId="21">#REF!</definedName>
    <definedName name="_phi18" localSheetId="25">#REF!</definedName>
    <definedName name="_phi18">#REF!</definedName>
    <definedName name="_phi20" localSheetId="21">#REF!</definedName>
    <definedName name="_phi20" localSheetId="25">#REF!</definedName>
    <definedName name="_phi20">#REF!</definedName>
    <definedName name="_phi22" localSheetId="21">#REF!</definedName>
    <definedName name="_phi22" localSheetId="25">#REF!</definedName>
    <definedName name="_phi22">#REF!</definedName>
    <definedName name="_phi25" localSheetId="21">#REF!</definedName>
    <definedName name="_phi25" localSheetId="25">#REF!</definedName>
    <definedName name="_phi25">#REF!</definedName>
    <definedName name="_phi28" localSheetId="21">#REF!</definedName>
    <definedName name="_phi28" localSheetId="25">#REF!</definedName>
    <definedName name="_phi28">#REF!</definedName>
    <definedName name="_phi6" localSheetId="21">#REF!</definedName>
    <definedName name="_phi6" localSheetId="25">#REF!</definedName>
    <definedName name="_phi6">#REF!</definedName>
    <definedName name="_phi8" localSheetId="21">#REF!</definedName>
    <definedName name="_phi8" localSheetId="25">#REF!</definedName>
    <definedName name="_phi8">#REF!</definedName>
    <definedName name="_SC03" localSheetId="21">#REF!</definedName>
    <definedName name="_SC03" localSheetId="25">#REF!</definedName>
    <definedName name="_SC03">#REF!</definedName>
    <definedName name="_sc1" localSheetId="21">#REF!</definedName>
    <definedName name="_sc1" localSheetId="25">#REF!</definedName>
    <definedName name="_sc1">#REF!</definedName>
    <definedName name="_SC2" localSheetId="21">#REF!</definedName>
    <definedName name="_SC2" localSheetId="25">#REF!</definedName>
    <definedName name="_SC2">#REF!</definedName>
    <definedName name="_sc3" localSheetId="21">#REF!</definedName>
    <definedName name="_sc3" localSheetId="25">#REF!</definedName>
    <definedName name="_sc3">#REF!</definedName>
    <definedName name="_slg1" localSheetId="21">#REF!</definedName>
    <definedName name="_slg1" localSheetId="25">#REF!</definedName>
    <definedName name="_slg1">#REF!</definedName>
    <definedName name="_slg2" localSheetId="21">#REF!</definedName>
    <definedName name="_slg2" localSheetId="25">#REF!</definedName>
    <definedName name="_slg2">#REF!</definedName>
    <definedName name="_slg3" localSheetId="21">#REF!</definedName>
    <definedName name="_slg3" localSheetId="25">#REF!</definedName>
    <definedName name="_slg3">#REF!</definedName>
    <definedName name="_slg4" localSheetId="21">#REF!</definedName>
    <definedName name="_slg4" localSheetId="25">#REF!</definedName>
    <definedName name="_slg4">#REF!</definedName>
    <definedName name="_slg5" localSheetId="21">#REF!</definedName>
    <definedName name="_slg5" localSheetId="25">#REF!</definedName>
    <definedName name="_slg5">#REF!</definedName>
    <definedName name="_slg6" localSheetId="21">#REF!</definedName>
    <definedName name="_slg6" localSheetId="25">#REF!</definedName>
    <definedName name="_slg6">#REF!</definedName>
    <definedName name="_SN3" localSheetId="21">#REF!</definedName>
    <definedName name="_SN3" localSheetId="25">#REF!</definedName>
    <definedName name="_SN3">#REF!</definedName>
    <definedName name="_Sort" localSheetId="21" hidden="1">#REF!</definedName>
    <definedName name="_Sort" localSheetId="25" hidden="1">#REF!</definedName>
    <definedName name="_Sort" hidden="1">#REF!</definedName>
    <definedName name="_TL1" localSheetId="21">#REF!</definedName>
    <definedName name="_TL1" localSheetId="25">#REF!</definedName>
    <definedName name="_TL1">#REF!</definedName>
    <definedName name="_TL2" localSheetId="21">#REF!</definedName>
    <definedName name="_TL2" localSheetId="25">#REF!</definedName>
    <definedName name="_TL2">#REF!</definedName>
    <definedName name="_TL3" localSheetId="21">#REF!</definedName>
    <definedName name="_TL3" localSheetId="25">#REF!</definedName>
    <definedName name="_TL3">#REF!</definedName>
    <definedName name="_TLA120" localSheetId="21">#REF!</definedName>
    <definedName name="_TLA120" localSheetId="25">#REF!</definedName>
    <definedName name="_TLA120">#REF!</definedName>
    <definedName name="_TLA35" localSheetId="21">#REF!</definedName>
    <definedName name="_TLA35" localSheetId="25">#REF!</definedName>
    <definedName name="_TLA35">#REF!</definedName>
    <definedName name="_TLA50" localSheetId="21">#REF!</definedName>
    <definedName name="_TLA50" localSheetId="25">#REF!</definedName>
    <definedName name="_TLA50">#REF!</definedName>
    <definedName name="_TLA70" localSheetId="21">#REF!</definedName>
    <definedName name="_TLA70" localSheetId="25">#REF!</definedName>
    <definedName name="_TLA70">#REF!</definedName>
    <definedName name="_TLA95" localSheetId="21">#REF!</definedName>
    <definedName name="_TLA95" localSheetId="25">#REF!</definedName>
    <definedName name="_TLA95">#REF!</definedName>
    <definedName name="_VL100" localSheetId="21">#REF!</definedName>
    <definedName name="_VL100" localSheetId="25">#REF!</definedName>
    <definedName name="_VL100">#REF!</definedName>
    <definedName name="_VL200" localSheetId="21">#REF!</definedName>
    <definedName name="_VL200" localSheetId="25">#REF!</definedName>
    <definedName name="_VL200">#REF!</definedName>
    <definedName name="_VL250" localSheetId="21">#REF!</definedName>
    <definedName name="_VL250" localSheetId="25">#REF!</definedName>
    <definedName name="_VL250">#REF!</definedName>
    <definedName name="···" localSheetId="21" hidden="1">{"'Sheet1'!$L$16"}</definedName>
    <definedName name="···" localSheetId="15" hidden="1">{"'Sheet1'!$L$16"}</definedName>
    <definedName name="···" localSheetId="25" hidden="1">{"'Sheet1'!$L$16"}</definedName>
    <definedName name="···" localSheetId="17" hidden="1">{"'Sheet1'!$L$16"}</definedName>
    <definedName name="···" hidden="1">{"'Sheet1'!$L$16"}</definedName>
    <definedName name="····" localSheetId="21">#REF!</definedName>
    <definedName name="····" localSheetId="25">#REF!</definedName>
    <definedName name="····">#REF!</definedName>
    <definedName name="·····" localSheetId="21" hidden="1">{"'Sheet1'!$L$16"}</definedName>
    <definedName name="·····" localSheetId="15" hidden="1">{"'Sheet1'!$L$16"}</definedName>
    <definedName name="·····" localSheetId="25" hidden="1">{"'Sheet1'!$L$16"}</definedName>
    <definedName name="·····" localSheetId="17" hidden="1">{"'Sheet1'!$L$16"}</definedName>
    <definedName name="·····" hidden="1">{"'Sheet1'!$L$16"}</definedName>
    <definedName name="·······" localSheetId="21">#REF!</definedName>
    <definedName name="·······" localSheetId="25">#REF!</definedName>
    <definedName name="·······">#REF!</definedName>
    <definedName name="A" localSheetId="34">#REF!</definedName>
    <definedName name="A" localSheetId="19">#REF!</definedName>
    <definedName name="A" localSheetId="21">#REF!</definedName>
    <definedName name="A" localSheetId="22">#REF!</definedName>
    <definedName name="A" localSheetId="33">#REF!</definedName>
    <definedName name="A" localSheetId="3">#REF!</definedName>
    <definedName name="A" localSheetId="26">#REF!</definedName>
    <definedName name="A" localSheetId="12">#REF!</definedName>
    <definedName name="A" localSheetId="18">#REF!</definedName>
    <definedName name="A" localSheetId="0">#REF!</definedName>
    <definedName name="A" localSheetId="28">#REF!</definedName>
    <definedName name="A" localSheetId="2">#REF!</definedName>
    <definedName name="A" localSheetId="29">#REF!</definedName>
    <definedName name="A" localSheetId="32">#REF!</definedName>
    <definedName name="A" localSheetId="24">#REF!</definedName>
    <definedName name="A" localSheetId="25">#REF!</definedName>
    <definedName name="A" localSheetId="14">#REF!</definedName>
    <definedName name="A" localSheetId="31">#REF!</definedName>
    <definedName name="A" localSheetId="30">#REF!</definedName>
    <definedName name="A" localSheetId="17">#REF!</definedName>
    <definedName name="A" localSheetId="9">#REF!</definedName>
    <definedName name="A">#REF!</definedName>
    <definedName name="a??u55_Click">[10]!a??u55_Click</definedName>
    <definedName name="A_ANALYSIS" localSheetId="19">[11]!A_ANALYSIS</definedName>
    <definedName name="A_ANALYSIS" localSheetId="21">[11]!A_ANALYSIS</definedName>
    <definedName name="A_ANALYSIS" localSheetId="28">[11]!A_ANALYSIS</definedName>
    <definedName name="A_ANALYSIS" localSheetId="25">[11]!A_ANALYSIS</definedName>
    <definedName name="A_ANALYSIS">[11]!A_ANALYSIS</definedName>
    <definedName name="A_HARDNESS" localSheetId="19">[11]!A_HARDNESS</definedName>
    <definedName name="A_HARDNESS" localSheetId="21">[11]!A_HARDNESS</definedName>
    <definedName name="A_HARDNESS" localSheetId="28">[11]!A_HARDNESS</definedName>
    <definedName name="A_HARDNESS" localSheetId="25">[11]!A_HARDNESS</definedName>
    <definedName name="A_HARDNESS">[11]!A_HARDNESS</definedName>
    <definedName name="A_SG" localSheetId="19">[11]!A_SG</definedName>
    <definedName name="A_SG" localSheetId="21">[11]!A_SG</definedName>
    <definedName name="A_SG" localSheetId="28">[11]!A_SG</definedName>
    <definedName name="A_SG" localSheetId="25">[11]!A_SG</definedName>
    <definedName name="A_SG">[11]!A_SG</definedName>
    <definedName name="A_VOLUME" localSheetId="19">[11]!A_VOLUME</definedName>
    <definedName name="A_VOLUME" localSheetId="21">[11]!A_VOLUME</definedName>
    <definedName name="A_VOLUME" localSheetId="28">[11]!A_VOLUME</definedName>
    <definedName name="A_VOLUME" localSheetId="25">[11]!A_VOLUME</definedName>
    <definedName name="A_VOLUME">[11]!A_VOLUME</definedName>
    <definedName name="A_WEIGHTS" localSheetId="19">[11]!A_WEIGHTS</definedName>
    <definedName name="A_WEIGHTS" localSheetId="21">[11]!A_WEIGHTS</definedName>
    <definedName name="A_WEIGHTS" localSheetId="28">[11]!A_WEIGHTS</definedName>
    <definedName name="A_WEIGHTS" localSheetId="25">[11]!A_WEIGHTS</definedName>
    <definedName name="A_WEIGHTS">[11]!A_WEIGHTS</definedName>
    <definedName name="A01_">#N/A</definedName>
    <definedName name="A01AC">#N/A</definedName>
    <definedName name="A01CAT">#N/A</definedName>
    <definedName name="A01CODE">#N/A</definedName>
    <definedName name="A01DATA">#N/A</definedName>
    <definedName name="A01MI">#N/A</definedName>
    <definedName name="A01TO">#N/A</definedName>
    <definedName name="A11A12" localSheetId="19">#REF!</definedName>
    <definedName name="A11A12" localSheetId="22">#REF!</definedName>
    <definedName name="A11A12" localSheetId="2">#REF!</definedName>
    <definedName name="A11A12" localSheetId="29">#REF!</definedName>
    <definedName name="A11A12" localSheetId="25">#REF!</definedName>
    <definedName name="A11A12" localSheetId="17">#REF!</definedName>
    <definedName name="A11A12">#REF!</definedName>
    <definedName name="A120_" localSheetId="21">#REF!</definedName>
    <definedName name="A120_" localSheetId="25">#REF!</definedName>
    <definedName name="A120_">#REF!</definedName>
    <definedName name="a277Print_Titles" localSheetId="21">#REF!</definedName>
    <definedName name="a277Print_Titles" localSheetId="25">#REF!</definedName>
    <definedName name="a277Print_Titles">#REF!</definedName>
    <definedName name="A35_" localSheetId="21">#REF!</definedName>
    <definedName name="A35_" localSheetId="25">#REF!</definedName>
    <definedName name="A35_">#REF!</definedName>
    <definedName name="A4PAPER" localSheetId="19">[11]!A4PAPER</definedName>
    <definedName name="A4PAPER" localSheetId="21">[11]!A4PAPER</definedName>
    <definedName name="A4PAPER" localSheetId="28">[11]!A4PAPER</definedName>
    <definedName name="A4PAPER" localSheetId="25">[11]!A4PAPER</definedName>
    <definedName name="A4PAPER">[11]!A4PAPER</definedName>
    <definedName name="A50_" localSheetId="21">#REF!</definedName>
    <definedName name="A50_" localSheetId="25">#REF!</definedName>
    <definedName name="A50_" localSheetId="17">#REF!</definedName>
    <definedName name="A50_">#REF!</definedName>
    <definedName name="A70_" localSheetId="21">#REF!</definedName>
    <definedName name="A70_" localSheetId="25">#REF!</definedName>
    <definedName name="A70_">#REF!</definedName>
    <definedName name="A95_" localSheetId="21">#REF!</definedName>
    <definedName name="A95_" localSheetId="25">#REF!</definedName>
    <definedName name="A95_">#REF!</definedName>
    <definedName name="aa" localSheetId="34">#REF!</definedName>
    <definedName name="aa" localSheetId="19">#REF!</definedName>
    <definedName name="aa" localSheetId="21">#REF!</definedName>
    <definedName name="aa" localSheetId="22">#REF!</definedName>
    <definedName name="aa" localSheetId="33">#REF!</definedName>
    <definedName name="aa" localSheetId="3">#REF!</definedName>
    <definedName name="aa" localSheetId="26">#REF!</definedName>
    <definedName name="aa" localSheetId="12">#REF!</definedName>
    <definedName name="aa" localSheetId="18">#REF!</definedName>
    <definedName name="aa" localSheetId="0">#REF!</definedName>
    <definedName name="aa" localSheetId="28">#REF!</definedName>
    <definedName name="AA" localSheetId="2" hidden="1">{"'Sheet1'!$L$16"}</definedName>
    <definedName name="aa" localSheetId="29">#REF!</definedName>
    <definedName name="aa" localSheetId="32">#REF!</definedName>
    <definedName name="aa" localSheetId="24">#REF!</definedName>
    <definedName name="aa" localSheetId="25">#REF!</definedName>
    <definedName name="aa" localSheetId="14">#REF!</definedName>
    <definedName name="aa" localSheetId="31">#REF!</definedName>
    <definedName name="aa" localSheetId="30">#REF!</definedName>
    <definedName name="aa" localSheetId="17">#REF!</definedName>
    <definedName name="aa" localSheetId="9">#REF!</definedName>
    <definedName name="aa">#REF!</definedName>
    <definedName name="aaa" localSheetId="34" hidden="1">#REF!</definedName>
    <definedName name="aaa" localSheetId="19" hidden="1">#REF!</definedName>
    <definedName name="aaa" localSheetId="21" hidden="1">#REF!</definedName>
    <definedName name="aaa" localSheetId="22" hidden="1">#REF!</definedName>
    <definedName name="aaa" localSheetId="33" hidden="1">#REF!</definedName>
    <definedName name="aaa" localSheetId="3" hidden="1">#REF!</definedName>
    <definedName name="aaa" localSheetId="26" hidden="1">#REF!</definedName>
    <definedName name="aaa" localSheetId="12" hidden="1">#REF!</definedName>
    <definedName name="aaa" localSheetId="18" hidden="1">#REF!</definedName>
    <definedName name="aaa" localSheetId="0" hidden="1">#REF!</definedName>
    <definedName name="aaa" localSheetId="28" hidden="1">#REF!</definedName>
    <definedName name="aaa" localSheetId="2" hidden="1">#REF!</definedName>
    <definedName name="aaa" localSheetId="29" hidden="1">#REF!</definedName>
    <definedName name="aaa" localSheetId="32" hidden="1">#REF!</definedName>
    <definedName name="aaa" localSheetId="24" hidden="1">#REF!</definedName>
    <definedName name="aaa" localSheetId="25" hidden="1">#REF!</definedName>
    <definedName name="aaa" localSheetId="14" hidden="1">#REF!</definedName>
    <definedName name="aaa" localSheetId="31" hidden="1">#REF!</definedName>
    <definedName name="aaa" localSheetId="30" hidden="1">#REF!</definedName>
    <definedName name="aaa" localSheetId="17" hidden="1">#REF!</definedName>
    <definedName name="aaa" localSheetId="9" hidden="1">#REF!</definedName>
    <definedName name="aaa" hidden="1">#REF!</definedName>
    <definedName name="ab" localSheetId="19">[12]!A4PAPER</definedName>
    <definedName name="ab" localSheetId="21">[12]!A4PAPER</definedName>
    <definedName name="ab" localSheetId="28">[12]!A4PAPER</definedName>
    <definedName name="ab" localSheetId="25">[12]!A4PAPER</definedName>
    <definedName name="ab">[12]!A4PAPER</definedName>
    <definedName name="abc" localSheetId="34">#REF!</definedName>
    <definedName name="abc" localSheetId="19">#REF!</definedName>
    <definedName name="abc" localSheetId="21">#REF!</definedName>
    <definedName name="abc" localSheetId="22">#REF!</definedName>
    <definedName name="abc" localSheetId="33">#REF!</definedName>
    <definedName name="abc" localSheetId="3">#REF!</definedName>
    <definedName name="abc" localSheetId="26">#REF!</definedName>
    <definedName name="abc" localSheetId="12">#REF!</definedName>
    <definedName name="abc" localSheetId="18">#REF!</definedName>
    <definedName name="abc" localSheetId="0">#REF!</definedName>
    <definedName name="abc" localSheetId="28">#REF!</definedName>
    <definedName name="abc" localSheetId="2">#REF!</definedName>
    <definedName name="abc" localSheetId="29">#REF!</definedName>
    <definedName name="abc" localSheetId="32">#REF!</definedName>
    <definedName name="abc" localSheetId="24">#REF!</definedName>
    <definedName name="abc" localSheetId="25">#REF!</definedName>
    <definedName name="abc" localSheetId="14">#REF!</definedName>
    <definedName name="abc" localSheetId="31">#REF!</definedName>
    <definedName name="abc" localSheetId="30">#REF!</definedName>
    <definedName name="abc" localSheetId="17">#REF!</definedName>
    <definedName name="abc" localSheetId="9">#REF!</definedName>
    <definedName name="abc">#REF!</definedName>
    <definedName name="AC" localSheetId="21">#REF!</definedName>
    <definedName name="AC" localSheetId="25">#REF!</definedName>
    <definedName name="AC">#REF!</definedName>
    <definedName name="AC_5" localSheetId="21">#REF!</definedName>
    <definedName name="AC_5" localSheetId="25">#REF!</definedName>
    <definedName name="AC_5">#REF!</definedName>
    <definedName name="AC120_" localSheetId="21">#REF!</definedName>
    <definedName name="AC120_" localSheetId="25">#REF!</definedName>
    <definedName name="AC120_">#REF!</definedName>
    <definedName name="AC35_" localSheetId="21">#REF!</definedName>
    <definedName name="AC35_" localSheetId="25">#REF!</definedName>
    <definedName name="AC35_">#REF!</definedName>
    <definedName name="AC50_" localSheetId="21">#REF!</definedName>
    <definedName name="AC50_" localSheetId="25">#REF!</definedName>
    <definedName name="AC50_">#REF!</definedName>
    <definedName name="AC70_" localSheetId="21">#REF!</definedName>
    <definedName name="AC70_" localSheetId="25">#REF!</definedName>
    <definedName name="AC70_">#REF!</definedName>
    <definedName name="AC95_" localSheetId="21">#REF!</definedName>
    <definedName name="AC95_" localSheetId="25">#REF!</definedName>
    <definedName name="AC95_">#REF!</definedName>
    <definedName name="adasfsd" localSheetId="19">#REF!</definedName>
    <definedName name="adasfsd" localSheetId="17">#REF!</definedName>
    <definedName name="adasfsd">#REF!</definedName>
    <definedName name="add" localSheetId="34">#REF!</definedName>
    <definedName name="add" localSheetId="19">#REF!</definedName>
    <definedName name="add" localSheetId="21">#REF!</definedName>
    <definedName name="add" localSheetId="22">#REF!</definedName>
    <definedName name="add" localSheetId="33">#REF!</definedName>
    <definedName name="add" localSheetId="3">#REF!</definedName>
    <definedName name="add" localSheetId="26">#REF!</definedName>
    <definedName name="add" localSheetId="12">#REF!</definedName>
    <definedName name="add" localSheetId="18">#REF!</definedName>
    <definedName name="add" localSheetId="0">#REF!</definedName>
    <definedName name="add" localSheetId="28">#REF!</definedName>
    <definedName name="add" localSheetId="2">#REF!</definedName>
    <definedName name="add" localSheetId="29">#REF!</definedName>
    <definedName name="add" localSheetId="32">#REF!</definedName>
    <definedName name="add" localSheetId="24">#REF!</definedName>
    <definedName name="add" localSheetId="25">#REF!</definedName>
    <definedName name="add" localSheetId="14">#REF!</definedName>
    <definedName name="add" localSheetId="31">#REF!</definedName>
    <definedName name="add" localSheetId="30">#REF!</definedName>
    <definedName name="add" localSheetId="17">#REF!</definedName>
    <definedName name="add" localSheetId="9">#REF!</definedName>
    <definedName name="add">#REF!</definedName>
    <definedName name="added" localSheetId="34">#REF!</definedName>
    <definedName name="added" localSheetId="19">#REF!</definedName>
    <definedName name="added" localSheetId="21">#REF!</definedName>
    <definedName name="added" localSheetId="22">#REF!</definedName>
    <definedName name="added" localSheetId="33">#REF!</definedName>
    <definedName name="added" localSheetId="3">#REF!</definedName>
    <definedName name="added" localSheetId="26">#REF!</definedName>
    <definedName name="added" localSheetId="12">#REF!</definedName>
    <definedName name="added" localSheetId="18">#REF!</definedName>
    <definedName name="added" localSheetId="0">#REF!</definedName>
    <definedName name="added" localSheetId="28">#REF!</definedName>
    <definedName name="added" localSheetId="2">#REF!</definedName>
    <definedName name="added" localSheetId="29">#REF!</definedName>
    <definedName name="added" localSheetId="32">#REF!</definedName>
    <definedName name="added" localSheetId="24">#REF!</definedName>
    <definedName name="added" localSheetId="25">#REF!</definedName>
    <definedName name="added" localSheetId="14">#REF!</definedName>
    <definedName name="added" localSheetId="31">#REF!</definedName>
    <definedName name="added" localSheetId="30">#REF!</definedName>
    <definedName name="added" localSheetId="9">#REF!</definedName>
    <definedName name="added">#REF!</definedName>
    <definedName name="ADF" localSheetId="21">#REF!</definedName>
    <definedName name="ADF" localSheetId="25">#REF!</definedName>
    <definedName name="ADF">#REF!</definedName>
    <definedName name="af" localSheetId="21" hidden="1">{"'Sheet1'!$L$16"}</definedName>
    <definedName name="af" localSheetId="15" hidden="1">{"'Sheet1'!$L$16"}</definedName>
    <definedName name="af" localSheetId="25" hidden="1">{"'Sheet1'!$L$16"}</definedName>
    <definedName name="af" localSheetId="17" hidden="1">{"'Sheet1'!$L$16"}</definedName>
    <definedName name="af" hidden="1">{"'Sheet1'!$L$16"}</definedName>
    <definedName name="afff" localSheetId="21" hidden="1">{"'Sheet1'!$L$16"}</definedName>
    <definedName name="afff" localSheetId="15" hidden="1">{"'Sheet1'!$L$16"}</definedName>
    <definedName name="afff" localSheetId="25" hidden="1">{"'Sheet1'!$L$16"}</definedName>
    <definedName name="afff" localSheetId="17" hidden="1">{"'Sheet1'!$L$16"}</definedName>
    <definedName name="afff" hidden="1">{"'Sheet1'!$L$16"}</definedName>
    <definedName name="agadfgf" localSheetId="21">#REF!</definedName>
    <definedName name="agadfgf" localSheetId="25">#REF!</definedName>
    <definedName name="agadfgf">#REF!</definedName>
    <definedName name="All_Item" localSheetId="21">#REF!</definedName>
    <definedName name="All_Item" localSheetId="25">#REF!</definedName>
    <definedName name="All_Item">#REF!</definedName>
    <definedName name="ALPIN">#N/A</definedName>
    <definedName name="ALPJYOU">#N/A</definedName>
    <definedName name="ALPTOI">#N/A</definedName>
    <definedName name="ASDDDDDDD" localSheetId="21">#REF!</definedName>
    <definedName name="ASDDDDDDD" localSheetId="25">#REF!</definedName>
    <definedName name="ASDDDDDDD" localSheetId="17">#REF!</definedName>
    <definedName name="ASDDDDDDD">#REF!</definedName>
    <definedName name="asdfg" localSheetId="34">#REF!</definedName>
    <definedName name="asdfg" localSheetId="19">#REF!</definedName>
    <definedName name="asdfg" localSheetId="21">#REF!</definedName>
    <definedName name="asdfg" localSheetId="22">#REF!</definedName>
    <definedName name="asdfg" localSheetId="33">#REF!</definedName>
    <definedName name="asdfg" localSheetId="3">#REF!</definedName>
    <definedName name="asdfg" localSheetId="26">#REF!</definedName>
    <definedName name="asdfg" localSheetId="12">#REF!</definedName>
    <definedName name="asdfg" localSheetId="18">#REF!</definedName>
    <definedName name="asdfg" localSheetId="0">#REF!</definedName>
    <definedName name="asdfg" localSheetId="28">#REF!</definedName>
    <definedName name="asdfg" localSheetId="2">#REF!</definedName>
    <definedName name="asdfg" localSheetId="29">#REF!</definedName>
    <definedName name="asdfg" localSheetId="32">#REF!</definedName>
    <definedName name="asdfg" localSheetId="24">#REF!</definedName>
    <definedName name="asdfg" localSheetId="25">#REF!</definedName>
    <definedName name="asdfg" localSheetId="14">#REF!</definedName>
    <definedName name="asdfg" localSheetId="31">#REF!</definedName>
    <definedName name="asdfg" localSheetId="30">#REF!</definedName>
    <definedName name="asdfg" localSheetId="9">#REF!</definedName>
    <definedName name="asdfg">#REF!</definedName>
    <definedName name="ASDG" localSheetId="34">#REF!</definedName>
    <definedName name="ASDG" localSheetId="19">#REF!</definedName>
    <definedName name="ASDG" localSheetId="21">#REF!</definedName>
    <definedName name="ASDG" localSheetId="22">#REF!</definedName>
    <definedName name="ASDG" localSheetId="33">#REF!</definedName>
    <definedName name="ASDG" localSheetId="3">#REF!</definedName>
    <definedName name="ASDG" localSheetId="26">#REF!</definedName>
    <definedName name="ASDG" localSheetId="12">#REF!</definedName>
    <definedName name="ASDG" localSheetId="18">#REF!</definedName>
    <definedName name="ASDG" localSheetId="0">#REF!</definedName>
    <definedName name="ASDG" localSheetId="28">#REF!</definedName>
    <definedName name="ASDG" localSheetId="2">#REF!</definedName>
    <definedName name="ASDG" localSheetId="29">#REF!</definedName>
    <definedName name="ASDG" localSheetId="32">#REF!</definedName>
    <definedName name="ASDG" localSheetId="24">#REF!</definedName>
    <definedName name="ASDG" localSheetId="25">#REF!</definedName>
    <definedName name="ASDG" localSheetId="14">#REF!</definedName>
    <definedName name="ASDG" localSheetId="31">#REF!</definedName>
    <definedName name="ASDG" localSheetId="30">#REF!</definedName>
    <definedName name="ASDG" localSheetId="9">#REF!</definedName>
    <definedName name="ASDG">#REF!</definedName>
    <definedName name="ASP" localSheetId="21">#REF!</definedName>
    <definedName name="ASP" localSheetId="25">#REF!</definedName>
    <definedName name="ASP">#REF!</definedName>
    <definedName name="asqsasssa" localSheetId="21">#REF!</definedName>
    <definedName name="asqsasssa" localSheetId="25">#REF!</definedName>
    <definedName name="asqsasssa">#REF!</definedName>
    <definedName name="Assembling_Process">"$#REF!.$A$8"</definedName>
    <definedName name="Assembling_Process_16">"$#REF!.$A$8"</definedName>
    <definedName name="Assembling_Process_26">"$#REF!.$A$8"</definedName>
    <definedName name="auk" localSheetId="21">#REF!</definedName>
    <definedName name="auk" localSheetId="25">#REF!</definedName>
    <definedName name="auk" localSheetId="17">#REF!</definedName>
    <definedName name="auk">#REF!</definedName>
    <definedName name="AveSizeTable">[13]Sum!$B$48:$AH$76</definedName>
    <definedName name="B" localSheetId="34">#REF!</definedName>
    <definedName name="B" localSheetId="19">#REF!</definedName>
    <definedName name="B" localSheetId="21">#REF!</definedName>
    <definedName name="B" localSheetId="22">#REF!</definedName>
    <definedName name="B" localSheetId="33">#REF!</definedName>
    <definedName name="B" localSheetId="3">#REF!</definedName>
    <definedName name="B" localSheetId="26">#REF!</definedName>
    <definedName name="B" localSheetId="12">#REF!</definedName>
    <definedName name="B" localSheetId="18">#REF!</definedName>
    <definedName name="B" localSheetId="0">#REF!</definedName>
    <definedName name="B" localSheetId="28">#REF!</definedName>
    <definedName name="B" localSheetId="2">#REF!</definedName>
    <definedName name="B" localSheetId="29">#REF!</definedName>
    <definedName name="B" localSheetId="32">#REF!</definedName>
    <definedName name="B" localSheetId="24">#REF!</definedName>
    <definedName name="B" localSheetId="25">#REF!</definedName>
    <definedName name="B" localSheetId="14">#REF!</definedName>
    <definedName name="B" localSheetId="31">#REF!</definedName>
    <definedName name="B" localSheetId="30">#REF!</definedName>
    <definedName name="B" localSheetId="17">#REF!</definedName>
    <definedName name="B" localSheetId="9">#REF!</definedName>
    <definedName name="B">#REF!</definedName>
    <definedName name="B_Isc" localSheetId="21">#REF!</definedName>
    <definedName name="B_Isc" localSheetId="25">#REF!</definedName>
    <definedName name="B_Isc">#REF!</definedName>
    <definedName name="B_Isc_5" localSheetId="21">#REF!</definedName>
    <definedName name="B_Isc_5" localSheetId="25">#REF!</definedName>
    <definedName name="B_Isc_5">#REF!</definedName>
    <definedName name="BABY" localSheetId="34">#REF!</definedName>
    <definedName name="BABY" localSheetId="19">#REF!</definedName>
    <definedName name="BABY" localSheetId="21">#REF!</definedName>
    <definedName name="BABY" localSheetId="22">#REF!</definedName>
    <definedName name="BABY" localSheetId="33">#REF!</definedName>
    <definedName name="BABY" localSheetId="3">#REF!</definedName>
    <definedName name="BABY" localSheetId="26">#REF!</definedName>
    <definedName name="BABY" localSheetId="12">#REF!</definedName>
    <definedName name="BABY" localSheetId="18">#REF!</definedName>
    <definedName name="BABY" localSheetId="0">#REF!</definedName>
    <definedName name="BABY" localSheetId="28">#REF!</definedName>
    <definedName name="BABY" localSheetId="2">#REF!</definedName>
    <definedName name="BABY" localSheetId="29">#REF!</definedName>
    <definedName name="BABY" localSheetId="32">#REF!</definedName>
    <definedName name="BABY" localSheetId="24">#REF!</definedName>
    <definedName name="BABY" localSheetId="25">#REF!</definedName>
    <definedName name="BABY" localSheetId="14">#REF!</definedName>
    <definedName name="BABY" localSheetId="31">#REF!</definedName>
    <definedName name="BABY" localSheetId="30">#REF!</definedName>
    <definedName name="BABY" localSheetId="17">#REF!</definedName>
    <definedName name="BABY" localSheetId="9">#REF!</definedName>
    <definedName name="BABY">#REF!</definedName>
    <definedName name="BacKan" localSheetId="21">#REF!</definedName>
    <definedName name="BacKan" localSheetId="25">#REF!</definedName>
    <definedName name="BacKan">#REF!</definedName>
    <definedName name="Bang_cly" localSheetId="21">#REF!</definedName>
    <definedName name="Bang_cly" localSheetId="25">#REF!</definedName>
    <definedName name="Bang_cly">#REF!</definedName>
    <definedName name="Bang_cly_5" localSheetId="21">#REF!</definedName>
    <definedName name="Bang_cly_5" localSheetId="25">#REF!</definedName>
    <definedName name="Bang_cly_5">#REF!</definedName>
    <definedName name="Bang_CVC" localSheetId="21">#REF!</definedName>
    <definedName name="Bang_CVC" localSheetId="25">#REF!</definedName>
    <definedName name="Bang_CVC">#REF!</definedName>
    <definedName name="Bang_CVC_5" localSheetId="21">#REF!</definedName>
    <definedName name="Bang_CVC_5" localSheetId="25">#REF!</definedName>
    <definedName name="Bang_CVC_5">#REF!</definedName>
    <definedName name="Bang_travl" localSheetId="21">#REF!</definedName>
    <definedName name="Bang_travl" localSheetId="25">#REF!</definedName>
    <definedName name="Bang_travl">#REF!</definedName>
    <definedName name="Bang_travl_5" localSheetId="21">#REF!</definedName>
    <definedName name="Bang_travl_5" localSheetId="25">#REF!</definedName>
    <definedName name="Bang_travl_5">#REF!</definedName>
    <definedName name="bangchu" localSheetId="21">#REF!</definedName>
    <definedName name="bangchu" localSheetId="25">#REF!</definedName>
    <definedName name="bangchu">#REF!</definedName>
    <definedName name="BarData" localSheetId="21">#REF!</definedName>
    <definedName name="BarData" localSheetId="25">#REF!</definedName>
    <definedName name="BarData">#REF!</definedName>
    <definedName name="BarData_5" localSheetId="21">#REF!</definedName>
    <definedName name="BarData_5" localSheetId="25">#REF!</definedName>
    <definedName name="BarData_5">#REF!</definedName>
    <definedName name="BB" localSheetId="21">#REF!</definedName>
    <definedName name="BB" localSheetId="25">#REF!</definedName>
    <definedName name="BB">#REF!</definedName>
    <definedName name="beepsound" localSheetId="21">#REF!</definedName>
    <definedName name="beepsound" localSheetId="25">#REF!</definedName>
    <definedName name="beepsound">#REF!</definedName>
    <definedName name="beepsound_1">"'file:///c:/documents%20and%20settings/%e6%8a%80%e8%a1%93%e9%83%a8%e5%85%b1%e7%94%a8%e8%b3%87%e6%96%99/documents%20and%20settings/administrator/%e6%a1%8c%e9%9d%a2/1b545%e5%8c%85%e8%a3%85%e4%b8%80%e9%a1%b5.xls'#$''.$a$1"</definedName>
    <definedName name="beepsound_10">"'file:///c:/documents%20and%20settings/%e6%8a%80%e8%a1%93%e9%83%a8%e5%85%b1%e7%94%a8%e8%b3%87%e6%96%99/documents%20and%20settings/administrator/%e6%a1%8c%e9%9d%a2/1b545%e5%8c%85%e8%a3%85%e4%b8%80%e9%a1%b5.xls'#$''.$a$1"</definedName>
    <definedName name="beepsound_11">"'file:///c:/documents%20and%20settings/%e6%8a%80%e8%a1%93%e9%83%a8%e5%85%b1%e7%94%a8%e8%b3%87%e6%96%99/documents%20and%20settings/administrator/%e6%a1%8c%e9%9d%a2/1b545%e5%8c%85%e8%a3%85%e4%b8%80%e9%a1%b5.xls'#$''.$a$1"</definedName>
    <definedName name="beepsound_12">"'file:///c:/documents%20and%20settings/%e6%8a%80%e8%a1%93%e9%83%a8%e5%85%b1%e7%94%a8%e8%b3%87%e6%96%99/documents%20and%20settings/administrator/%e6%a1%8c%e9%9d%a2/1b545%e5%8c%85%e8%a3%85%e4%b8%80%e9%a1%b5.xls'#$''.$a$1"</definedName>
    <definedName name="beepsound_13">"'file:///c:/documents%20and%20settings/%e6%8a%80%e8%a1%93%e9%83%a8%e5%85%b1%e7%94%a8%e8%b3%87%e6%96%99/documents%20and%20settings/administrator/%e6%a1%8c%e9%9d%a2/1b545%e5%8c%85%e8%a3%85%e4%b8%80%e9%a1%b5.xls'#$''.$a$1"</definedName>
    <definedName name="beepsound_17">"'file:///c:/documents%20and%20settings/%e6%8a%80%e8%a1%93%e9%83%a8%e5%85%b1%e7%94%a8%e8%b3%87%e6%96%99/documents%20and%20settings/administrator/%e6%a1%8c%e9%9d%a2/1b545%e5%8c%85%e8%a3%85%e4%b8%80%e9%a1%b5.xls'#$''.$a$1"</definedName>
    <definedName name="beepsound_18">"'file:///c:/documents%20and%20settings/%e6%8a%80%e8%a1%93%e9%83%a8%e5%85%b1%e7%94%a8%e8%b3%87%e6%96%99/documents%20and%20settings/administrator/%e6%a1%8c%e9%9d%a2/1b545%e5%8c%85%e8%a3%85%e4%b8%80%e9%a1%b5.xls'#$''.$a$1"</definedName>
    <definedName name="beepsound_2">"'file:///c:/documents%20and%20settings/%e6%8a%80%e8%a1%93%e9%83%a8%e5%85%b1%e7%94%a8%e8%b3%87%e6%96%99/documents%20and%20settings/administrator/%e6%a1%8c%e9%9d%a2/1b545%e5%8c%85%e8%a3%85%e4%b8%80%e9%a1%b5.xls'#$''.$a$1"</definedName>
    <definedName name="beepsound_3">"'file:///c:/documents%20and%20settings/%e6%8a%80%e8%a1%93%e9%83%a8%e5%85%b1%e7%94%a8%e8%b3%87%e6%96%99/documents%20and%20settings/administrator/%e6%a1%8c%e9%9d%a2/1b545%e5%8c%85%e8%a3%85%e4%b8%80%e9%a1%b5.xls'#$''.$a$1"</definedName>
    <definedName name="beepsound_35">"'file:///c:/documents%20and%20settings/%e6%8a%80%e8%a1%93%e9%83%a8%e5%85%b1%e7%94%a8%e8%b3%87%e6%96%99/documents%20and%20settings/administrator/%e6%a1%8c%e9%9d%a2/1b545%e5%8c%85%e8%a3%85%e4%b8%80%e9%a1%b5.xls'#$''.$a$1"</definedName>
    <definedName name="beepsound_36">"'file:///c:/documents%20and%20settings/%e6%8a%80%e8%a1%93%e9%83%a8%e5%85%b1%e7%94%a8%e8%b3%87%e6%96%99/documents%20and%20settings/administrator/%e6%a1%8c%e9%9d%a2/1b545%e5%8c%85%e8%a3%85%e4%b8%80%e9%a1%b5.xls'#$''.$a$1"</definedName>
    <definedName name="beepsound_41">"'file:///c:/documents%20and%20settings/%e6%8a%80%e8%a1%93%e9%83%a8%e5%85%b1%e7%94%a8%e8%b3%87%e6%96%99/documents%20and%20settings/administrator/%e6%a1%8c%e9%9d%a2/1b545%e5%8c%85%e8%a3%85%e4%b8%80%e9%a1%b5.xls'#$''.$a$1"</definedName>
    <definedName name="beepsound_5" localSheetId="21">#REF!</definedName>
    <definedName name="beepsound_5" localSheetId="25">#REF!</definedName>
    <definedName name="beepsound_5" localSheetId="17">#REF!</definedName>
    <definedName name="beepsound_5">#REF!</definedName>
    <definedName name="beepsound_50">"'file:///c:/documents%20and%20settings/%e6%8a%80%e8%a1%93%e9%83%a8%e5%85%b1%e7%94%a8%e8%b3%87%e6%96%99/documents%20and%20settings/administrator/%e6%a1%8c%e9%9d%a2/1b545%e5%8c%85%e8%a3%85%e4%b8%80%e9%a1%b5.xls'#$''.$a$1"</definedName>
    <definedName name="beepsound_9">"'file:///c:/documents%20and%20settings/%e6%8a%80%e8%a1%93%e9%83%a8%e5%85%b1%e7%94%a8%e8%b3%87%e6%96%99/documents%20and%20settings/administrator/%e6%a1%8c%e9%9d%a2/1b545%e5%8c%85%e8%a3%85%e4%b8%80%e9%a1%b5.xls'#$''.$a$1"</definedName>
    <definedName name="bengam" localSheetId="21">#REF!</definedName>
    <definedName name="bengam" localSheetId="25">#REF!</definedName>
    <definedName name="bengam" localSheetId="17">#REF!</definedName>
    <definedName name="bengam">#REF!</definedName>
    <definedName name="benuoc" localSheetId="21">#REF!</definedName>
    <definedName name="benuoc" localSheetId="25">#REF!</definedName>
    <definedName name="benuoc">#REF!</definedName>
    <definedName name="BF1_" localSheetId="21">#REF!</definedName>
    <definedName name="BF1_" localSheetId="25">#REF!</definedName>
    <definedName name="BF1_">#REF!</definedName>
    <definedName name="BF2_" localSheetId="21">#REF!</definedName>
    <definedName name="BF2_" localSheetId="25">#REF!</definedName>
    <definedName name="BF2_">#REF!</definedName>
    <definedName name="BF3_" localSheetId="21">#REF!</definedName>
    <definedName name="BF3_" localSheetId="25">#REF!</definedName>
    <definedName name="BF3_">#REF!</definedName>
    <definedName name="BFBS" localSheetId="21">#REF!</definedName>
    <definedName name="BFBS" localSheetId="25">#REF!</definedName>
    <definedName name="BFBS">#REF!</definedName>
    <definedName name="BFES" localSheetId="21">#REF!</definedName>
    <definedName name="BFES" localSheetId="25">#REF!</definedName>
    <definedName name="BFES">#REF!</definedName>
    <definedName name="bfg" localSheetId="21">#REF!</definedName>
    <definedName name="bfg" localSheetId="25">#REF!</definedName>
    <definedName name="bfg">#REF!</definedName>
    <definedName name="BFS" localSheetId="21">#REF!</definedName>
    <definedName name="BFS" localSheetId="25">#REF!</definedName>
    <definedName name="BFS">#REF!</definedName>
    <definedName name="BGCS" localSheetId="21">#REF!</definedName>
    <definedName name="BGCS" localSheetId="25">#REF!</definedName>
    <definedName name="BGCS">#REF!</definedName>
    <definedName name="BGCS_5" localSheetId="21">#REF!</definedName>
    <definedName name="BGCS_5" localSheetId="25">#REF!</definedName>
    <definedName name="BGCS_5">#REF!</definedName>
    <definedName name="bgt" localSheetId="21">#REF!</definedName>
    <definedName name="bgt" localSheetId="25">#REF!</definedName>
    <definedName name="bgt">#REF!</definedName>
    <definedName name="BGYVVB" localSheetId="21">#REF!</definedName>
    <definedName name="BGYVVB" localSheetId="25">#REF!</definedName>
    <definedName name="BGYVVB">#REF!</definedName>
    <definedName name="BHG" localSheetId="21">#REF!</definedName>
    <definedName name="BHG" localSheetId="25">#REF!</definedName>
    <definedName name="BHG">#REF!</definedName>
    <definedName name="bjuiovv" localSheetId="21">#REF!</definedName>
    <definedName name="bjuiovv" localSheetId="25">#REF!</definedName>
    <definedName name="bjuiovv">#REF!</definedName>
    <definedName name="bjuiovv_5" localSheetId="21">#REF!</definedName>
    <definedName name="bjuiovv_5" localSheetId="25">#REF!</definedName>
    <definedName name="bjuiovv_5">#REF!</definedName>
    <definedName name="BLDG">#N/A</definedName>
    <definedName name="BLDGIMP">#N/A</definedName>
    <definedName name="BLDGREV">#N/A</definedName>
    <definedName name="BOQ" localSheetId="21">#REF!</definedName>
    <definedName name="BOQ" localSheetId="25">#REF!</definedName>
    <definedName name="BOQ" localSheetId="17">#REF!</definedName>
    <definedName name="BOQ">#REF!</definedName>
    <definedName name="BOQ_5" localSheetId="21">#REF!</definedName>
    <definedName name="BOQ_5" localSheetId="25">#REF!</definedName>
    <definedName name="BOQ_5">#REF!</definedName>
    <definedName name="bpfc" localSheetId="34">#REF!</definedName>
    <definedName name="bpfc" localSheetId="19">#REF!</definedName>
    <definedName name="bpfc" localSheetId="21">#REF!</definedName>
    <definedName name="bpfc" localSheetId="22">#REF!</definedName>
    <definedName name="bpfc" localSheetId="33">#REF!</definedName>
    <definedName name="bpfc" localSheetId="3">#REF!</definedName>
    <definedName name="bpfc" localSheetId="26">#REF!</definedName>
    <definedName name="bpfc" localSheetId="12">#REF!</definedName>
    <definedName name="bpfc" localSheetId="18">#REF!</definedName>
    <definedName name="bpfc" localSheetId="0">#REF!</definedName>
    <definedName name="bpfc" localSheetId="28">#REF!</definedName>
    <definedName name="bpfc" localSheetId="2">#REF!</definedName>
    <definedName name="bpfc" localSheetId="29">#REF!</definedName>
    <definedName name="bpfc" localSheetId="32">#REF!</definedName>
    <definedName name="bpfc" localSheetId="24">#REF!</definedName>
    <definedName name="bpfc" localSheetId="25">#REF!</definedName>
    <definedName name="bpfc" localSheetId="14">#REF!</definedName>
    <definedName name="bpfc" localSheetId="31">#REF!</definedName>
    <definedName name="bpfc" localSheetId="30">#REF!</definedName>
    <definedName name="bpfc" localSheetId="17">#REF!</definedName>
    <definedName name="bpfc" localSheetId="9">#REF!</definedName>
    <definedName name="bpfc">#REF!</definedName>
    <definedName name="BPFC1" localSheetId="34">#REF!</definedName>
    <definedName name="BPFC1" localSheetId="19">#REF!</definedName>
    <definedName name="BPFC1" localSheetId="21">#REF!</definedName>
    <definedName name="BPFC1" localSheetId="22">#REF!</definedName>
    <definedName name="BPFC1" localSheetId="33">#REF!</definedName>
    <definedName name="BPFC1" localSheetId="3">#REF!</definedName>
    <definedName name="BPFC1" localSheetId="26">#REF!</definedName>
    <definedName name="BPFC1" localSheetId="12">#REF!</definedName>
    <definedName name="BPFC1" localSheetId="18">#REF!</definedName>
    <definedName name="BPFC1" localSheetId="0">#REF!</definedName>
    <definedName name="BPFC1" localSheetId="28">#REF!</definedName>
    <definedName name="BPFC1" localSheetId="2">#REF!</definedName>
    <definedName name="BPFC1" localSheetId="29">#REF!</definedName>
    <definedName name="BPFC1" localSheetId="32">#REF!</definedName>
    <definedName name="BPFC1" localSheetId="24">#REF!</definedName>
    <definedName name="BPFC1" localSheetId="25">#REF!</definedName>
    <definedName name="BPFC1" localSheetId="14">#REF!</definedName>
    <definedName name="BPFC1" localSheetId="31">#REF!</definedName>
    <definedName name="BPFC1" localSheetId="30">#REF!</definedName>
    <definedName name="BPFC1" localSheetId="9">#REF!</definedName>
    <definedName name="BPFC1">#REF!</definedName>
    <definedName name="BR" localSheetId="21">#REF!</definedName>
    <definedName name="BR" localSheetId="25">#REF!</definedName>
    <definedName name="BR">#REF!</definedName>
    <definedName name="bt" localSheetId="21">#REF!</definedName>
    <definedName name="bt" localSheetId="25">#REF!</definedName>
    <definedName name="bt">#REF!</definedName>
    <definedName name="btchiuaxitm300" localSheetId="21">#REF!</definedName>
    <definedName name="btchiuaxitm300" localSheetId="25">#REF!</definedName>
    <definedName name="btchiuaxitm300">#REF!</definedName>
    <definedName name="btchiuaxitm300_1">"'file:///c:/documents%20and%20settings/%e6%8a%80%e8%a1%93%e9%83%a8%e5%85%b1%e7%94%a8%e8%b3%87%e6%96%99/documents%20and%20settings/administrator/%e6%a1%8c%e9%9d%a2/1b545%e5%8c%85%e8%a3%85%e4%b8%80%e9%a1%b5.xls'#$''.$aa$55"</definedName>
    <definedName name="btchiuaxitm300_10">"'file:///c:/documents%20and%20settings/%e6%8a%80%e8%a1%93%e9%83%a8%e5%85%b1%e7%94%a8%e8%b3%87%e6%96%99/documents%20and%20settings/administrator/%e6%a1%8c%e9%9d%a2/1b545%e5%8c%85%e8%a3%85%e4%b8%80%e9%a1%b5.xls'#$''.$aa$55"</definedName>
    <definedName name="btchiuaxitm300_11">"'file:///c:/documents%20and%20settings/%e6%8a%80%e8%a1%93%e9%83%a8%e5%85%b1%e7%94%a8%e8%b3%87%e6%96%99/documents%20and%20settings/administrator/%e6%a1%8c%e9%9d%a2/1b545%e5%8c%85%e8%a3%85%e4%b8%80%e9%a1%b5.xls'#$''.$aa$55"</definedName>
    <definedName name="btchiuaxitm300_12">"'file:///c:/documents%20and%20settings/%e6%8a%80%e8%a1%93%e9%83%a8%e5%85%b1%e7%94%a8%e8%b3%87%e6%96%99/documents%20and%20settings/administrator/%e6%a1%8c%e9%9d%a2/1b545%e5%8c%85%e8%a3%85%e4%b8%80%e9%a1%b5.xls'#$''.$aa$55"</definedName>
    <definedName name="btchiuaxitm300_13">"'file:///c:/documents%20and%20settings/%e6%8a%80%e8%a1%93%e9%83%a8%e5%85%b1%e7%94%a8%e8%b3%87%e6%96%99/documents%20and%20settings/administrator/%e6%a1%8c%e9%9d%a2/1b545%e5%8c%85%e8%a3%85%e4%b8%80%e9%a1%b5.xls'#$''.$aa$55"</definedName>
    <definedName name="btchiuaxitm300_17">"'file:///c:/documents%20and%20settings/%e6%8a%80%e8%a1%93%e9%83%a8%e5%85%b1%e7%94%a8%e8%b3%87%e6%96%99/documents%20and%20settings/administrator/%e6%a1%8c%e9%9d%a2/1b545%e5%8c%85%e8%a3%85%e4%b8%80%e9%a1%b5.xls'#$''.$aa$55"</definedName>
    <definedName name="btchiuaxitm300_18">"'file:///c:/documents%20and%20settings/%e6%8a%80%e8%a1%93%e9%83%a8%e5%85%b1%e7%94%a8%e8%b3%87%e6%96%99/documents%20and%20settings/administrator/%e6%a1%8c%e9%9d%a2/1b545%e5%8c%85%e8%a3%85%e4%b8%80%e9%a1%b5.xls'#$''.$aa$55"</definedName>
    <definedName name="btchiuaxitm300_2">"'file:///c:/documents%20and%20settings/%e6%8a%80%e8%a1%93%e9%83%a8%e5%85%b1%e7%94%a8%e8%b3%87%e6%96%99/documents%20and%20settings/administrator/%e6%a1%8c%e9%9d%a2/1b545%e5%8c%85%e8%a3%85%e4%b8%80%e9%a1%b5.xls'#$''.$aa$55"</definedName>
    <definedName name="btchiuaxitm300_3">"'file:///c:/documents%20and%20settings/%e6%8a%80%e8%a1%93%e9%83%a8%e5%85%b1%e7%94%a8%e8%b3%87%e6%96%99/documents%20and%20settings/administrator/%e6%a1%8c%e9%9d%a2/1b545%e5%8c%85%e8%a3%85%e4%b8%80%e9%a1%b5.xls'#$''.$aa$55"</definedName>
    <definedName name="btchiuaxitm300_35">"'file:///c:/documents%20and%20settings/%e6%8a%80%e8%a1%93%e9%83%a8%e5%85%b1%e7%94%a8%e8%b3%87%e6%96%99/documents%20and%20settings/administrator/%e6%a1%8c%e9%9d%a2/1b545%e5%8c%85%e8%a3%85%e4%b8%80%e9%a1%b5.xls'#$''.$aa$55"</definedName>
    <definedName name="btchiuaxitm300_36">"'file:///c:/documents%20and%20settings/%e6%8a%80%e8%a1%93%e9%83%a8%e5%85%b1%e7%94%a8%e8%b3%87%e6%96%99/documents%20and%20settings/administrator/%e6%a1%8c%e9%9d%a2/1b545%e5%8c%85%e8%a3%85%e4%b8%80%e9%a1%b5.xls'#$''.$aa$55"</definedName>
    <definedName name="btchiuaxitm300_41">"'file:///c:/documents%20and%20settings/%e6%8a%80%e8%a1%93%e9%83%a8%e5%85%b1%e7%94%a8%e8%b3%87%e6%96%99/documents%20and%20settings/administrator/%e6%a1%8c%e9%9d%a2/1b545%e5%8c%85%e8%a3%85%e4%b8%80%e9%a1%b5.xls'#$''.$aa$55"</definedName>
    <definedName name="btchiuaxitm300_5" localSheetId="21">#REF!</definedName>
    <definedName name="btchiuaxitm300_5" localSheetId="25">#REF!</definedName>
    <definedName name="btchiuaxitm300_5" localSheetId="17">#REF!</definedName>
    <definedName name="btchiuaxitm300_5">#REF!</definedName>
    <definedName name="btchiuaxitm300_50">"'file:///c:/documents%20and%20settings/%e6%8a%80%e8%a1%93%e9%83%a8%e5%85%b1%e7%94%a8%e8%b3%87%e6%96%99/documents%20and%20settings/administrator/%e6%a1%8c%e9%9d%a2/1b545%e5%8c%85%e8%a3%85%e4%b8%80%e9%a1%b5.xls'#$''.$aa$55"</definedName>
    <definedName name="btchiuaxitm300_9">"'file:///c:/documents%20and%20settings/%e6%8a%80%e8%a1%93%e9%83%a8%e5%85%b1%e7%94%a8%e8%b3%87%e6%96%99/documents%20and%20settings/administrator/%e6%a1%8c%e9%9d%a2/1b545%e5%8c%85%e8%a3%85%e4%b8%80%e9%a1%b5.xls'#$''.$aa$55"</definedName>
    <definedName name="BTchiuaxm200" localSheetId="21">#REF!</definedName>
    <definedName name="BTchiuaxm200" localSheetId="25">#REF!</definedName>
    <definedName name="BTchiuaxm200" localSheetId="17">#REF!</definedName>
    <definedName name="BTchiuaxm200">#REF!</definedName>
    <definedName name="BTchiuaxm200_1">"'file:///c:/documents%20and%20settings/%e6%8a%80%e8%a1%93%e9%83%a8%e5%85%b1%e7%94%a8%e8%b3%87%e6%96%99/documents%20and%20settings/administrator/%e6%a1%8c%e9%9d%a2/1b545%e5%8c%85%e8%a3%85%e4%b8%80%e9%a1%b5.xls'#$''.$aa$5"</definedName>
    <definedName name="BTchiuaxm200_10">"'file:///c:/documents%20and%20settings/%e6%8a%80%e8%a1%93%e9%83%a8%e5%85%b1%e7%94%a8%e8%b3%87%e6%96%99/documents%20and%20settings/administrator/%e6%a1%8c%e9%9d%a2/1b545%e5%8c%85%e8%a3%85%e4%b8%80%e9%a1%b5.xls'#$''.$aa$5"</definedName>
    <definedName name="BTchiuaxm200_11">"'file:///c:/documents%20and%20settings/%e6%8a%80%e8%a1%93%e9%83%a8%e5%85%b1%e7%94%a8%e8%b3%87%e6%96%99/documents%20and%20settings/administrator/%e6%a1%8c%e9%9d%a2/1b545%e5%8c%85%e8%a3%85%e4%b8%80%e9%a1%b5.xls'#$''.$aa$5"</definedName>
    <definedName name="BTchiuaxm200_12">"'file:///c:/documents%20and%20settings/%e6%8a%80%e8%a1%93%e9%83%a8%e5%85%b1%e7%94%a8%e8%b3%87%e6%96%99/documents%20and%20settings/administrator/%e6%a1%8c%e9%9d%a2/1b545%e5%8c%85%e8%a3%85%e4%b8%80%e9%a1%b5.xls'#$''.$aa$5"</definedName>
    <definedName name="BTchiuaxm200_13">"'file:///c:/documents%20and%20settings/%e6%8a%80%e8%a1%93%e9%83%a8%e5%85%b1%e7%94%a8%e8%b3%87%e6%96%99/documents%20and%20settings/administrator/%e6%a1%8c%e9%9d%a2/1b545%e5%8c%85%e8%a3%85%e4%b8%80%e9%a1%b5.xls'#$''.$aa$5"</definedName>
    <definedName name="BTchiuaxm200_17">"'file:///c:/documents%20and%20settings/%e6%8a%80%e8%a1%93%e9%83%a8%e5%85%b1%e7%94%a8%e8%b3%87%e6%96%99/documents%20and%20settings/administrator/%e6%a1%8c%e9%9d%a2/1b545%e5%8c%85%e8%a3%85%e4%b8%80%e9%a1%b5.xls'#$''.$aa$5"</definedName>
    <definedName name="BTchiuaxm200_18">"'file:///c:/documents%20and%20settings/%e6%8a%80%e8%a1%93%e9%83%a8%e5%85%b1%e7%94%a8%e8%b3%87%e6%96%99/documents%20and%20settings/administrator/%e6%a1%8c%e9%9d%a2/1b545%e5%8c%85%e8%a3%85%e4%b8%80%e9%a1%b5.xls'#$''.$aa$5"</definedName>
    <definedName name="BTchiuaxm200_2">"'file:///c:/documents%20and%20settings/%e6%8a%80%e8%a1%93%e9%83%a8%e5%85%b1%e7%94%a8%e8%b3%87%e6%96%99/documents%20and%20settings/administrator/%e6%a1%8c%e9%9d%a2/1b545%e5%8c%85%e8%a3%85%e4%b8%80%e9%a1%b5.xls'#$''.$aa$5"</definedName>
    <definedName name="BTchiuaxm200_3">"'file:///c:/documents%20and%20settings/%e6%8a%80%e8%a1%93%e9%83%a8%e5%85%b1%e7%94%a8%e8%b3%87%e6%96%99/documents%20and%20settings/administrator/%e6%a1%8c%e9%9d%a2/1b545%e5%8c%85%e8%a3%85%e4%b8%80%e9%a1%b5.xls'#$''.$aa$5"</definedName>
    <definedName name="BTchiuaxm200_35">"'file:///c:/documents%20and%20settings/%e6%8a%80%e8%a1%93%e9%83%a8%e5%85%b1%e7%94%a8%e8%b3%87%e6%96%99/documents%20and%20settings/administrator/%e6%a1%8c%e9%9d%a2/1b545%e5%8c%85%e8%a3%85%e4%b8%80%e9%a1%b5.xls'#$''.$aa$5"</definedName>
    <definedName name="BTchiuaxm200_36">"'file:///c:/documents%20and%20settings/%e6%8a%80%e8%a1%93%e9%83%a8%e5%85%b1%e7%94%a8%e8%b3%87%e6%96%99/documents%20and%20settings/administrator/%e6%a1%8c%e9%9d%a2/1b545%e5%8c%85%e8%a3%85%e4%b8%80%e9%a1%b5.xls'#$''.$aa$5"</definedName>
    <definedName name="BTchiuaxm200_41">"'file:///c:/documents%20and%20settings/%e6%8a%80%e8%a1%93%e9%83%a8%e5%85%b1%e7%94%a8%e8%b3%87%e6%96%99/documents%20and%20settings/administrator/%e6%a1%8c%e9%9d%a2/1b545%e5%8c%85%e8%a3%85%e4%b8%80%e9%a1%b5.xls'#$''.$aa$5"</definedName>
    <definedName name="BTchiuaxm200_5" localSheetId="21">#REF!</definedName>
    <definedName name="BTchiuaxm200_5" localSheetId="25">#REF!</definedName>
    <definedName name="BTchiuaxm200_5" localSheetId="17">#REF!</definedName>
    <definedName name="BTchiuaxm200_5">#REF!</definedName>
    <definedName name="BTchiuaxm200_50">"'file:///c:/documents%20and%20settings/%e6%8a%80%e8%a1%93%e9%83%a8%e5%85%b1%e7%94%a8%e8%b3%87%e6%96%99/documents%20and%20settings/administrator/%e6%a1%8c%e9%9d%a2/1b545%e5%8c%85%e8%a3%85%e4%b8%80%e9%a1%b5.xls'#$''.$aa$5"</definedName>
    <definedName name="BTchiuaxm200_9">"'file:///c:/documents%20and%20settings/%e6%8a%80%e8%a1%93%e9%83%a8%e5%85%b1%e7%94%a8%e8%b3%87%e6%96%99/documents%20and%20settings/administrator/%e6%a1%8c%e9%9d%a2/1b545%e5%8c%85%e8%a3%85%e4%b8%80%e9%a1%b5.xls'#$''.$aa$5"</definedName>
    <definedName name="btcocM400" localSheetId="21">#REF!</definedName>
    <definedName name="btcocM400" localSheetId="25">#REF!</definedName>
    <definedName name="btcocM400" localSheetId="17">#REF!</definedName>
    <definedName name="btcocM400">#REF!</definedName>
    <definedName name="btcocM400_1">"'file:///c:/documents%20and%20settings/%e6%8a%80%e8%a1%93%e9%83%a8%e5%85%b1%e7%94%a8%e8%b3%87%e6%96%99/documents%20and%20settings/administrator/%e6%a1%8c%e9%9d%a2/1b545%e5%8c%85%e8%a3%85%e4%b8%80%e9%a1%b5.xls'#$''.$aa$36"</definedName>
    <definedName name="btcocM400_10">"'file:///c:/documents%20and%20settings/%e6%8a%80%e8%a1%93%e9%83%a8%e5%85%b1%e7%94%a8%e8%b3%87%e6%96%99/documents%20and%20settings/administrator/%e6%a1%8c%e9%9d%a2/1b545%e5%8c%85%e8%a3%85%e4%b8%80%e9%a1%b5.xls'#$''.$aa$36"</definedName>
    <definedName name="btcocM400_11">"'file:///c:/documents%20and%20settings/%e6%8a%80%e8%a1%93%e9%83%a8%e5%85%b1%e7%94%a8%e8%b3%87%e6%96%99/documents%20and%20settings/administrator/%e6%a1%8c%e9%9d%a2/1b545%e5%8c%85%e8%a3%85%e4%b8%80%e9%a1%b5.xls'#$''.$aa$36"</definedName>
    <definedName name="btcocM400_12">"'file:///c:/documents%20and%20settings/%e6%8a%80%e8%a1%93%e9%83%a8%e5%85%b1%e7%94%a8%e8%b3%87%e6%96%99/documents%20and%20settings/administrator/%e6%a1%8c%e9%9d%a2/1b545%e5%8c%85%e8%a3%85%e4%b8%80%e9%a1%b5.xls'#$''.$aa$36"</definedName>
    <definedName name="btcocM400_13">"'file:///c:/documents%20and%20settings/%e6%8a%80%e8%a1%93%e9%83%a8%e5%85%b1%e7%94%a8%e8%b3%87%e6%96%99/documents%20and%20settings/administrator/%e6%a1%8c%e9%9d%a2/1b545%e5%8c%85%e8%a3%85%e4%b8%80%e9%a1%b5.xls'#$''.$aa$36"</definedName>
    <definedName name="btcocM400_17">"'file:///c:/documents%20and%20settings/%e6%8a%80%e8%a1%93%e9%83%a8%e5%85%b1%e7%94%a8%e8%b3%87%e6%96%99/documents%20and%20settings/administrator/%e6%a1%8c%e9%9d%a2/1b545%e5%8c%85%e8%a3%85%e4%b8%80%e9%a1%b5.xls'#$''.$aa$36"</definedName>
    <definedName name="btcocM400_18">"'file:///c:/documents%20and%20settings/%e6%8a%80%e8%a1%93%e9%83%a8%e5%85%b1%e7%94%a8%e8%b3%87%e6%96%99/documents%20and%20settings/administrator/%e6%a1%8c%e9%9d%a2/1b545%e5%8c%85%e8%a3%85%e4%b8%80%e9%a1%b5.xls'#$''.$aa$36"</definedName>
    <definedName name="btcocM400_2">"'file:///c:/documents%20and%20settings/%e6%8a%80%e8%a1%93%e9%83%a8%e5%85%b1%e7%94%a8%e8%b3%87%e6%96%99/documents%20and%20settings/administrator/%e6%a1%8c%e9%9d%a2/1b545%e5%8c%85%e8%a3%85%e4%b8%80%e9%a1%b5.xls'#$''.$aa$36"</definedName>
    <definedName name="btcocM400_3">"'file:///c:/documents%20and%20settings/%e6%8a%80%e8%a1%93%e9%83%a8%e5%85%b1%e7%94%a8%e8%b3%87%e6%96%99/documents%20and%20settings/administrator/%e6%a1%8c%e9%9d%a2/1b545%e5%8c%85%e8%a3%85%e4%b8%80%e9%a1%b5.xls'#$''.$aa$36"</definedName>
    <definedName name="btcocM400_35">"'file:///c:/documents%20and%20settings/%e6%8a%80%e8%a1%93%e9%83%a8%e5%85%b1%e7%94%a8%e8%b3%87%e6%96%99/documents%20and%20settings/administrator/%e6%a1%8c%e9%9d%a2/1b545%e5%8c%85%e8%a3%85%e4%b8%80%e9%a1%b5.xls'#$''.$aa$36"</definedName>
    <definedName name="btcocM400_36">"'file:///c:/documents%20and%20settings/%e6%8a%80%e8%a1%93%e9%83%a8%e5%85%b1%e7%94%a8%e8%b3%87%e6%96%99/documents%20and%20settings/administrator/%e6%a1%8c%e9%9d%a2/1b545%e5%8c%85%e8%a3%85%e4%b8%80%e9%a1%b5.xls'#$''.$aa$36"</definedName>
    <definedName name="btcocM400_41">"'file:///c:/documents%20and%20settings/%e6%8a%80%e8%a1%93%e9%83%a8%e5%85%b1%e7%94%a8%e8%b3%87%e6%96%99/documents%20and%20settings/administrator/%e6%a1%8c%e9%9d%a2/1b545%e5%8c%85%e8%a3%85%e4%b8%80%e9%a1%b5.xls'#$''.$aa$36"</definedName>
    <definedName name="btcocM400_5" localSheetId="21">#REF!</definedName>
    <definedName name="btcocM400_5" localSheetId="25">#REF!</definedName>
    <definedName name="btcocM400_5" localSheetId="17">#REF!</definedName>
    <definedName name="btcocM400_5">#REF!</definedName>
    <definedName name="btcocM400_50">"'file:///c:/documents%20and%20settings/%e6%8a%80%e8%a1%93%e9%83%a8%e5%85%b1%e7%94%a8%e8%b3%87%e6%96%99/documents%20and%20settings/administrator/%e6%a1%8c%e9%9d%a2/1b545%e5%8c%85%e8%a3%85%e4%b8%80%e9%a1%b5.xls'#$''.$aa$36"</definedName>
    <definedName name="btcocM400_9">"'file:///c:/documents%20and%20settings/%e6%8a%80%e8%a1%93%e9%83%a8%e5%85%b1%e7%94%a8%e8%b3%87%e6%96%99/documents%20and%20settings/administrator/%e6%a1%8c%e9%9d%a2/1b545%e5%8c%85%e8%a3%85%e4%b8%80%e9%a1%b5.xls'#$''.$aa$36"</definedName>
    <definedName name="btcocM4000" localSheetId="21">#REF!</definedName>
    <definedName name="btcocM4000" localSheetId="25">#REF!</definedName>
    <definedName name="btcocM4000" localSheetId="17">#REF!</definedName>
    <definedName name="btcocM4000">#REF!</definedName>
    <definedName name="btcocM4000_1">"'file:///c:/documents%20and%20settings/%e6%8a%80%e8%a1%93%e9%83%a8%e5%85%b1%e7%94%a8%e8%b3%87%e6%96%99/documents%20and%20settings/administrator/%e6%a1%8c%e9%9d%a2/1b545%e5%8c%85%e8%a3%85%e4%b8%80%e9%a1%b5.xls'#$''.$aa$36"</definedName>
    <definedName name="btcocM4000_10">"'file:///c:/documents%20and%20settings/%e6%8a%80%e8%a1%93%e9%83%a8%e5%85%b1%e7%94%a8%e8%b3%87%e6%96%99/documents%20and%20settings/administrator/%e6%a1%8c%e9%9d%a2/1b545%e5%8c%85%e8%a3%85%e4%b8%80%e9%a1%b5.xls'#$''.$aa$36"</definedName>
    <definedName name="btcocM4000_11">"'file:///c:/documents%20and%20settings/%e6%8a%80%e8%a1%93%e9%83%a8%e5%85%b1%e7%94%a8%e8%b3%87%e6%96%99/documents%20and%20settings/administrator/%e6%a1%8c%e9%9d%a2/1b545%e5%8c%85%e8%a3%85%e4%b8%80%e9%a1%b5.xls'#$''.$aa$36"</definedName>
    <definedName name="btcocM4000_12">"'file:///c:/documents%20and%20settings/%e6%8a%80%e8%a1%93%e9%83%a8%e5%85%b1%e7%94%a8%e8%b3%87%e6%96%99/documents%20and%20settings/administrator/%e6%a1%8c%e9%9d%a2/1b545%e5%8c%85%e8%a3%85%e4%b8%80%e9%a1%b5.xls'#$''.$aa$36"</definedName>
    <definedName name="btcocM4000_13">"'file:///c:/documents%20and%20settings/%e6%8a%80%e8%a1%93%e9%83%a8%e5%85%b1%e7%94%a8%e8%b3%87%e6%96%99/documents%20and%20settings/administrator/%e6%a1%8c%e9%9d%a2/1b545%e5%8c%85%e8%a3%85%e4%b8%80%e9%a1%b5.xls'#$''.$aa$36"</definedName>
    <definedName name="btcocM4000_17">"'file:///c:/documents%20and%20settings/%e6%8a%80%e8%a1%93%e9%83%a8%e5%85%b1%e7%94%a8%e8%b3%87%e6%96%99/documents%20and%20settings/administrator/%e6%a1%8c%e9%9d%a2/1b545%e5%8c%85%e8%a3%85%e4%b8%80%e9%a1%b5.xls'#$''.$aa$36"</definedName>
    <definedName name="btcocM4000_18">"'file:///c:/documents%20and%20settings/%e6%8a%80%e8%a1%93%e9%83%a8%e5%85%b1%e7%94%a8%e8%b3%87%e6%96%99/documents%20and%20settings/administrator/%e6%a1%8c%e9%9d%a2/1b545%e5%8c%85%e8%a3%85%e4%b8%80%e9%a1%b5.xls'#$''.$aa$36"</definedName>
    <definedName name="btcocM4000_2">"'file:///c:/documents%20and%20settings/%e6%8a%80%e8%a1%93%e9%83%a8%e5%85%b1%e7%94%a8%e8%b3%87%e6%96%99/documents%20and%20settings/administrator/%e6%a1%8c%e9%9d%a2/1b545%e5%8c%85%e8%a3%85%e4%b8%80%e9%a1%b5.xls'#$''.$aa$36"</definedName>
    <definedName name="btcocM4000_3">"'file:///c:/documents%20and%20settings/%e6%8a%80%e8%a1%93%e9%83%a8%e5%85%b1%e7%94%a8%e8%b3%87%e6%96%99/documents%20and%20settings/administrator/%e6%a1%8c%e9%9d%a2/1b545%e5%8c%85%e8%a3%85%e4%b8%80%e9%a1%b5.xls'#$''.$aa$36"</definedName>
    <definedName name="btcocM4000_35">"'file:///c:/documents%20and%20settings/%e6%8a%80%e8%a1%93%e9%83%a8%e5%85%b1%e7%94%a8%e8%b3%87%e6%96%99/documents%20and%20settings/administrator/%e6%a1%8c%e9%9d%a2/1b545%e5%8c%85%e8%a3%85%e4%b8%80%e9%a1%b5.xls'#$''.$aa$36"</definedName>
    <definedName name="btcocM4000_36">"'file:///c:/documents%20and%20settings/%e6%8a%80%e8%a1%93%e9%83%a8%e5%85%b1%e7%94%a8%e8%b3%87%e6%96%99/documents%20and%20settings/administrator/%e6%a1%8c%e9%9d%a2/1b545%e5%8c%85%e8%a3%85%e4%b8%80%e9%a1%b5.xls'#$''.$aa$36"</definedName>
    <definedName name="btcocM4000_41">"'file:///c:/documents%20and%20settings/%e6%8a%80%e8%a1%93%e9%83%a8%e5%85%b1%e7%94%a8%e8%b3%87%e6%96%99/documents%20and%20settings/administrator/%e6%a1%8c%e9%9d%a2/1b545%e5%8c%85%e8%a3%85%e4%b8%80%e9%a1%b5.xls'#$''.$aa$36"</definedName>
    <definedName name="btcocM4000_5" localSheetId="21">#REF!</definedName>
    <definedName name="btcocM4000_5" localSheetId="25">#REF!</definedName>
    <definedName name="btcocM4000_5" localSheetId="17">#REF!</definedName>
    <definedName name="btcocM4000_5">#REF!</definedName>
    <definedName name="btcocM4000_50">"'file:///c:/documents%20and%20settings/%e6%8a%80%e8%a1%93%e9%83%a8%e5%85%b1%e7%94%a8%e8%b3%87%e6%96%99/documents%20and%20settings/administrator/%e6%a1%8c%e9%9d%a2/1b545%e5%8c%85%e8%a3%85%e4%b8%80%e9%a1%b5.xls'#$''.$aa$36"</definedName>
    <definedName name="btcocM4000_9">"'file:///c:/documents%20and%20settings/%e6%8a%80%e8%a1%93%e9%83%a8%e5%85%b1%e7%94%a8%e8%b3%87%e6%96%99/documents%20and%20settings/administrator/%e6%a1%8c%e9%9d%a2/1b545%e5%8c%85%e8%a3%85%e4%b8%80%e9%a1%b5.xls'#$''.$aa$36"</definedName>
    <definedName name="BTD" localSheetId="21">#REF!</definedName>
    <definedName name="BTD" localSheetId="25">#REF!</definedName>
    <definedName name="BTD" localSheetId="17">#REF!</definedName>
    <definedName name="BTD">#REF!</definedName>
    <definedName name="BTlotm100" localSheetId="21">#REF!</definedName>
    <definedName name="BTlotm100" localSheetId="25">#REF!</definedName>
    <definedName name="BTlotm100">#REF!</definedName>
    <definedName name="BTlotm100_1">"'file:///c:/documents%20and%20settings/%e6%8a%80%e8%a1%93%e9%83%a8%e5%85%b1%e7%94%a8%e8%b3%87%e6%96%99/documents%20and%20settings/administrator/%e6%a1%8c%e9%9d%a2/1b545%e5%8c%85%e8%a3%85%e4%b8%80%e9%a1%b5.xls'#$''.$ag$5"</definedName>
    <definedName name="BTlotm100_10">"'file:///c:/documents%20and%20settings/%e6%8a%80%e8%a1%93%e9%83%a8%e5%85%b1%e7%94%a8%e8%b3%87%e6%96%99/documents%20and%20settings/administrator/%e6%a1%8c%e9%9d%a2/1b545%e5%8c%85%e8%a3%85%e4%b8%80%e9%a1%b5.xls'#$''.$ag$5"</definedName>
    <definedName name="BTlotm100_11">"'file:///c:/documents%20and%20settings/%e6%8a%80%e8%a1%93%e9%83%a8%e5%85%b1%e7%94%a8%e8%b3%87%e6%96%99/documents%20and%20settings/administrator/%e6%a1%8c%e9%9d%a2/1b545%e5%8c%85%e8%a3%85%e4%b8%80%e9%a1%b5.xls'#$''.$ag$5"</definedName>
    <definedName name="BTlotm100_12">"'file:///c:/documents%20and%20settings/%e6%8a%80%e8%a1%93%e9%83%a8%e5%85%b1%e7%94%a8%e8%b3%87%e6%96%99/documents%20and%20settings/administrator/%e6%a1%8c%e9%9d%a2/1b545%e5%8c%85%e8%a3%85%e4%b8%80%e9%a1%b5.xls'#$''.$ag$5"</definedName>
    <definedName name="BTlotm100_13">"'file:///c:/documents%20and%20settings/%e6%8a%80%e8%a1%93%e9%83%a8%e5%85%b1%e7%94%a8%e8%b3%87%e6%96%99/documents%20and%20settings/administrator/%e6%a1%8c%e9%9d%a2/1b545%e5%8c%85%e8%a3%85%e4%b8%80%e9%a1%b5.xls'#$''.$ag$5"</definedName>
    <definedName name="BTlotm100_17">"'file:///c:/documents%20and%20settings/%e6%8a%80%e8%a1%93%e9%83%a8%e5%85%b1%e7%94%a8%e8%b3%87%e6%96%99/documents%20and%20settings/administrator/%e6%a1%8c%e9%9d%a2/1b545%e5%8c%85%e8%a3%85%e4%b8%80%e9%a1%b5.xls'#$''.$ag$5"</definedName>
    <definedName name="BTlotm100_18">"'file:///c:/documents%20and%20settings/%e6%8a%80%e8%a1%93%e9%83%a8%e5%85%b1%e7%94%a8%e8%b3%87%e6%96%99/documents%20and%20settings/administrator/%e6%a1%8c%e9%9d%a2/1b545%e5%8c%85%e8%a3%85%e4%b8%80%e9%a1%b5.xls'#$''.$ag$5"</definedName>
    <definedName name="BTlotm100_2">"'file:///c:/documents%20and%20settings/%e6%8a%80%e8%a1%93%e9%83%a8%e5%85%b1%e7%94%a8%e8%b3%87%e6%96%99/documents%20and%20settings/administrator/%e6%a1%8c%e9%9d%a2/1b545%e5%8c%85%e8%a3%85%e4%b8%80%e9%a1%b5.xls'#$''.$ag$5"</definedName>
    <definedName name="BTlotm100_3">"'file:///c:/documents%20and%20settings/%e6%8a%80%e8%a1%93%e9%83%a8%e5%85%b1%e7%94%a8%e8%b3%87%e6%96%99/documents%20and%20settings/administrator/%e6%a1%8c%e9%9d%a2/1b545%e5%8c%85%e8%a3%85%e4%b8%80%e9%a1%b5.xls'#$''.$ag$5"</definedName>
    <definedName name="BTlotm100_35">"'file:///c:/documents%20and%20settings/%e6%8a%80%e8%a1%93%e9%83%a8%e5%85%b1%e7%94%a8%e8%b3%87%e6%96%99/documents%20and%20settings/administrator/%e6%a1%8c%e9%9d%a2/1b545%e5%8c%85%e8%a3%85%e4%b8%80%e9%a1%b5.xls'#$''.$ag$5"</definedName>
    <definedName name="BTlotm100_36">"'file:///c:/documents%20and%20settings/%e6%8a%80%e8%a1%93%e9%83%a8%e5%85%b1%e7%94%a8%e8%b3%87%e6%96%99/documents%20and%20settings/administrator/%e6%a1%8c%e9%9d%a2/1b545%e5%8c%85%e8%a3%85%e4%b8%80%e9%a1%b5.xls'#$''.$ag$5"</definedName>
    <definedName name="BTlotm100_41">"'file:///c:/documents%20and%20settings/%e6%8a%80%e8%a1%93%e9%83%a8%e5%85%b1%e7%94%a8%e8%b3%87%e6%96%99/documents%20and%20settings/administrator/%e6%a1%8c%e9%9d%a2/1b545%e5%8c%85%e8%a3%85%e4%b8%80%e9%a1%b5.xls'#$''.$ag$5"</definedName>
    <definedName name="BTlotm100_5" localSheetId="21">#REF!</definedName>
    <definedName name="BTlotm100_5" localSheetId="25">#REF!</definedName>
    <definedName name="BTlotm100_5" localSheetId="17">#REF!</definedName>
    <definedName name="BTlotm100_5">#REF!</definedName>
    <definedName name="BTlotm100_50">"'file:///c:/documents%20and%20settings/%e6%8a%80%e8%a1%93%e9%83%a8%e5%85%b1%e7%94%a8%e8%b3%87%e6%96%99/documents%20and%20settings/administrator/%e6%a1%8c%e9%9d%a2/1b545%e5%8c%85%e8%a3%85%e4%b8%80%e9%a1%b5.xls'#$''.$ag$5"</definedName>
    <definedName name="BTlotm100_9">"'file:///c:/documents%20and%20settings/%e6%8a%80%e8%a1%93%e9%83%a8%e5%85%b1%e7%94%a8%e8%b3%87%e6%96%99/documents%20and%20settings/administrator/%e6%a1%8c%e9%9d%a2/1b545%e5%8c%85%e8%a3%85%e4%b8%80%e9%a1%b5.xls'#$''.$ag$5"</definedName>
    <definedName name="BTM250_1">"'file:///c:/documents%20and%20settings/%e6%8a%80%e8%a1%93%e9%83%a8%e5%85%b1%e7%94%a8%e8%b3%87%e6%96%99/documents%20and%20settings/administrator/%e6%a1%8c%e9%9d%a2/1b545%e5%8c%85%e8%a3%85%e4%b8%80%e9%a1%b5.xls'#$''.$u$5"</definedName>
    <definedName name="BTM250_10">"'file:///c:/documents%20and%20settings/%e6%8a%80%e8%a1%93%e9%83%a8%e5%85%b1%e7%94%a8%e8%b3%87%e6%96%99/documents%20and%20settings/administrator/%e6%a1%8c%e9%9d%a2/1b545%e5%8c%85%e8%a3%85%e4%b8%80%e9%a1%b5.xls'#$''.$u$5"</definedName>
    <definedName name="BTM250_11">"'file:///c:/documents%20and%20settings/%e6%8a%80%e8%a1%93%e9%83%a8%e5%85%b1%e7%94%a8%e8%b3%87%e6%96%99/documents%20and%20settings/administrator/%e6%a1%8c%e9%9d%a2/1b545%e5%8c%85%e8%a3%85%e4%b8%80%e9%a1%b5.xls'#$''.$u$5"</definedName>
    <definedName name="BTM250_12">"'file:///c:/documents%20and%20settings/%e6%8a%80%e8%a1%93%e9%83%a8%e5%85%b1%e7%94%a8%e8%b3%87%e6%96%99/documents%20and%20settings/administrator/%e6%a1%8c%e9%9d%a2/1b545%e5%8c%85%e8%a3%85%e4%b8%80%e9%a1%b5.xls'#$''.$u$5"</definedName>
    <definedName name="BTM250_13">"'file:///c:/documents%20and%20settings/%e6%8a%80%e8%a1%93%e9%83%a8%e5%85%b1%e7%94%a8%e8%b3%87%e6%96%99/documents%20and%20settings/administrator/%e6%a1%8c%e9%9d%a2/1b545%e5%8c%85%e8%a3%85%e4%b8%80%e9%a1%b5.xls'#$''.$u$5"</definedName>
    <definedName name="BTM250_17">"'file:///c:/documents%20and%20settings/%e6%8a%80%e8%a1%93%e9%83%a8%e5%85%b1%e7%94%a8%e8%b3%87%e6%96%99/documents%20and%20settings/administrator/%e6%a1%8c%e9%9d%a2/1b545%e5%8c%85%e8%a3%85%e4%b8%80%e9%a1%b5.xls'#$''.$u$5"</definedName>
    <definedName name="BTM250_18">"'file:///c:/documents%20and%20settings/%e6%8a%80%e8%a1%93%e9%83%a8%e5%85%b1%e7%94%a8%e8%b3%87%e6%96%99/documents%20and%20settings/administrator/%e6%a1%8c%e9%9d%a2/1b545%e5%8c%85%e8%a3%85%e4%b8%80%e9%a1%b5.xls'#$''.$u$5"</definedName>
    <definedName name="BTM250_2">"'file:///c:/documents%20and%20settings/%e6%8a%80%e8%a1%93%e9%83%a8%e5%85%b1%e7%94%a8%e8%b3%87%e6%96%99/documents%20and%20settings/administrator/%e6%a1%8c%e9%9d%a2/1b545%e5%8c%85%e8%a3%85%e4%b8%80%e9%a1%b5.xls'#$''.$u$5"</definedName>
    <definedName name="BTM250_3">"'file:///c:/documents%20and%20settings/%e6%8a%80%e8%a1%93%e9%83%a8%e5%85%b1%e7%94%a8%e8%b3%87%e6%96%99/documents%20and%20settings/administrator/%e6%a1%8c%e9%9d%a2/1b545%e5%8c%85%e8%a3%85%e4%b8%80%e9%a1%b5.xls'#$''.$u$5"</definedName>
    <definedName name="BTM250_35">"'file:///c:/documents%20and%20settings/%e6%8a%80%e8%a1%93%e9%83%a8%e5%85%b1%e7%94%a8%e8%b3%87%e6%96%99/documents%20and%20settings/administrator/%e6%a1%8c%e9%9d%a2/1b545%e5%8c%85%e8%a3%85%e4%b8%80%e9%a1%b5.xls'#$''.$u$5"</definedName>
    <definedName name="BTM250_36">"'file:///c:/documents%20and%20settings/%e6%8a%80%e8%a1%93%e9%83%a8%e5%85%b1%e7%94%a8%e8%b3%87%e6%96%99/documents%20and%20settings/administrator/%e6%a1%8c%e9%9d%a2/1b545%e5%8c%85%e8%a3%85%e4%b8%80%e9%a1%b5.xls'#$''.$u$5"</definedName>
    <definedName name="BTM250_41">"'file:///c:/documents%20and%20settings/%e6%8a%80%e8%a1%93%e9%83%a8%e5%85%b1%e7%94%a8%e8%b3%87%e6%96%99/documents%20and%20settings/administrator/%e6%a1%8c%e9%9d%a2/1b545%e5%8c%85%e8%a3%85%e4%b8%80%e9%a1%b5.xls'#$''.$u$5"</definedName>
    <definedName name="BTM250_5" localSheetId="21">#REF!</definedName>
    <definedName name="BTM250_5" localSheetId="25">#REF!</definedName>
    <definedName name="BTM250_5" localSheetId="17">#REF!</definedName>
    <definedName name="BTM250_5">#REF!</definedName>
    <definedName name="BTM250_50">"'file:///c:/documents%20and%20settings/%e6%8a%80%e8%a1%93%e9%83%a8%e5%85%b1%e7%94%a8%e8%b3%87%e6%96%99/documents%20and%20settings/administrator/%e6%a1%8c%e9%9d%a2/1b545%e5%8c%85%e8%a3%85%e4%b8%80%e9%a1%b5.xls'#$''.$u$5"</definedName>
    <definedName name="BTM250_9">"'file:///c:/documents%20and%20settings/%e6%8a%80%e8%a1%93%e9%83%a8%e5%85%b1%e7%94%a8%e8%b3%87%e6%96%99/documents%20and%20settings/administrator/%e6%a1%8c%e9%9d%a2/1b545%e5%8c%85%e8%a3%85%e4%b8%80%e9%a1%b5.xls'#$''.$u$5"</definedName>
    <definedName name="BTRSS" localSheetId="34">#REF!</definedName>
    <definedName name="BTRSS" localSheetId="19">#REF!</definedName>
    <definedName name="BTRSS" localSheetId="21">#REF!</definedName>
    <definedName name="BTRSS" localSheetId="22">#REF!</definedName>
    <definedName name="BTRSS" localSheetId="33">#REF!</definedName>
    <definedName name="BTRSS" localSheetId="3">#REF!</definedName>
    <definedName name="BTRSS" localSheetId="26">#REF!</definedName>
    <definedName name="BTRSS" localSheetId="12">#REF!</definedName>
    <definedName name="BTRSS" localSheetId="18">#REF!</definedName>
    <definedName name="BTRSS" localSheetId="0">#REF!</definedName>
    <definedName name="BTRSS" localSheetId="28">#REF!</definedName>
    <definedName name="BTRSS" localSheetId="2">#REF!</definedName>
    <definedName name="BTRSS" localSheetId="29">#REF!</definedName>
    <definedName name="BTRSS" localSheetId="32">#REF!</definedName>
    <definedName name="BTRSS" localSheetId="24">#REF!</definedName>
    <definedName name="BTRSS" localSheetId="25">#REF!</definedName>
    <definedName name="BTRSS" localSheetId="14">#REF!</definedName>
    <definedName name="BTRSS" localSheetId="31">#REF!</definedName>
    <definedName name="BTRSS" localSheetId="30">#REF!</definedName>
    <definedName name="BTRSS" localSheetId="9">#REF!</definedName>
    <definedName name="BTRSS">#REF!</definedName>
    <definedName name="Bulongthepcoctiepdia" localSheetId="21">#REF!</definedName>
    <definedName name="Bulongthepcoctiepdia" localSheetId="25">#REF!</definedName>
    <definedName name="Bulongthepcoctiepdia">#REF!</definedName>
    <definedName name="Bust" localSheetId="21">#REF!</definedName>
    <definedName name="Bust" localSheetId="25">#REF!</definedName>
    <definedName name="Bust">#REF!</definedName>
    <definedName name="BV" localSheetId="21" hidden="1">{"'Sheet1'!$L$16"}</definedName>
    <definedName name="BV" localSheetId="15" hidden="1">{"'Sheet1'!$L$16"}</definedName>
    <definedName name="BV" localSheetId="25" hidden="1">{"'Sheet1'!$L$16"}</definedName>
    <definedName name="BV" localSheetId="17" hidden="1">{"'Sheet1'!$L$16"}</definedName>
    <definedName name="BV" hidden="1">{"'Sheet1'!$L$16"}</definedName>
    <definedName name="BVCISUMMARY" localSheetId="21">#REF!</definedName>
    <definedName name="BVCISUMMARY" localSheetId="25">#REF!</definedName>
    <definedName name="BVCISUMMARY">#REF!</definedName>
    <definedName name="BVCISUMMARY_5" localSheetId="21">#REF!</definedName>
    <definedName name="BVCISUMMARY_5" localSheetId="25">#REF!</definedName>
    <definedName name="BVCISUMMARY_5">#REF!</definedName>
    <definedName name="bvvcvv" localSheetId="21">#REF!</definedName>
    <definedName name="bvvcvv" localSheetId="25">#REF!</definedName>
    <definedName name="bvvcvv">#REF!</definedName>
    <definedName name="bvvcvv_5" localSheetId="21">#REF!</definedName>
    <definedName name="bvvcvv_5" localSheetId="25">#REF!</definedName>
    <definedName name="bvvcvv_5">#REF!</definedName>
    <definedName name="bygruiuob" localSheetId="21">#REF!</definedName>
    <definedName name="bygruiuob" localSheetId="25">#REF!</definedName>
    <definedName name="bygruiuob">#REF!</definedName>
    <definedName name="bz" localSheetId="21">#REF!</definedName>
    <definedName name="bz" localSheetId="25">#REF!</definedName>
    <definedName name="bz">#REF!</definedName>
    <definedName name="Cachdienchuoi" localSheetId="21">#REF!</definedName>
    <definedName name="Cachdienchuoi" localSheetId="25">#REF!</definedName>
    <definedName name="Cachdienchuoi">#REF!</definedName>
    <definedName name="Cachdiendung" localSheetId="21">#REF!</definedName>
    <definedName name="Cachdiendung" localSheetId="25">#REF!</definedName>
    <definedName name="Cachdiendung">#REF!</definedName>
    <definedName name="Cachdienhaap" localSheetId="21">#REF!</definedName>
    <definedName name="Cachdienhaap" localSheetId="25">#REF!</definedName>
    <definedName name="Cachdienhaap">#REF!</definedName>
    <definedName name="Cageth" localSheetId="21">[4]Sheet1!$E$4:$E$6</definedName>
    <definedName name="Cageth" localSheetId="15">[4]Sheet1!$E$4:$E$6</definedName>
    <definedName name="Cageth" localSheetId="2">[4]Sheet1!$E$4:$E$6</definedName>
    <definedName name="Cageth" localSheetId="25">[7]Sheet1!$E$4:$E$6</definedName>
    <definedName name="Cageth" localSheetId="17">[4]Sheet1!$E$4:$E$6</definedName>
    <definedName name="Cageth">[5]Sheet1!$E$4:$E$6</definedName>
    <definedName name="cao" localSheetId="21">#REF!</definedName>
    <definedName name="cao" localSheetId="25">#REF!</definedName>
    <definedName name="cao" localSheetId="17">#REF!</definedName>
    <definedName name="cao">#REF!</definedName>
    <definedName name="Cat" localSheetId="21">#REF!</definedName>
    <definedName name="Cat" localSheetId="25">#REF!</definedName>
    <definedName name="Cat">#REF!</definedName>
    <definedName name="Category_All" localSheetId="21">#REF!</definedName>
    <definedName name="Category_All" localSheetId="25">#REF!</definedName>
    <definedName name="Category_All">#REF!</definedName>
    <definedName name="category1" localSheetId="21">[2]Sheet1!$C$4:$C$6</definedName>
    <definedName name="category1" localSheetId="15">[2]Sheet1!$C$4:$C$6</definedName>
    <definedName name="category1" localSheetId="2">[2]Sheet1!$C$4:$C$6</definedName>
    <definedName name="category1" localSheetId="25">[6]Sheet1!$C$4:$C$6</definedName>
    <definedName name="category1" localSheetId="17">[2]Sheet1!$C$4:$C$6</definedName>
    <definedName name="category1">[3]Sheet1!$C$4:$C$6</definedName>
    <definedName name="CATIN">#N/A</definedName>
    <definedName name="CATJYOU">#N/A</definedName>
    <definedName name="CATREC">#N/A</definedName>
    <definedName name="CATSYU">#N/A</definedName>
    <definedName name="catvang" localSheetId="21">#REF!</definedName>
    <definedName name="catvang" localSheetId="25">#REF!</definedName>
    <definedName name="catvang" localSheetId="17">#REF!</definedName>
    <definedName name="catvang">#REF!</definedName>
    <definedName name="CCC" localSheetId="34" hidden="1">#REF!</definedName>
    <definedName name="CCC" localSheetId="19" hidden="1">#REF!</definedName>
    <definedName name="CCC" localSheetId="28" hidden="1">#REF!</definedName>
    <definedName name="CCC" localSheetId="2" hidden="1">#REF!</definedName>
    <definedName name="CCC" localSheetId="29" hidden="1">#REF!</definedName>
    <definedName name="CCC" localSheetId="24" hidden="1">#REF!</definedName>
    <definedName name="CCC" localSheetId="25" hidden="1">#REF!</definedName>
    <definedName name="CCC" localSheetId="14" hidden="1">#REF!</definedName>
    <definedName name="CCC" localSheetId="31" hidden="1">#REF!</definedName>
    <definedName name="CCC" localSheetId="17" hidden="1">#REF!</definedName>
    <definedName name="CCC" localSheetId="9" hidden="1">#REF!</definedName>
    <definedName name="CCC" hidden="1">#REF!</definedName>
    <definedName name="ccd" localSheetId="21">#REF!</definedName>
    <definedName name="ccd" localSheetId="25">#REF!</definedName>
    <definedName name="ccd">#REF!</definedName>
    <definedName name="CCS" localSheetId="21">#REF!</definedName>
    <definedName name="CCS" localSheetId="25">#REF!</definedName>
    <definedName name="CCS">#REF!</definedName>
    <definedName name="CDD" localSheetId="34">#REF!</definedName>
    <definedName name="CDD" localSheetId="19">#REF!</definedName>
    <definedName name="CDD" localSheetId="21">#REF!</definedName>
    <definedName name="CDD" localSheetId="22">#REF!</definedName>
    <definedName name="CDD" localSheetId="33">#REF!</definedName>
    <definedName name="CDD" localSheetId="3">#REF!</definedName>
    <definedName name="CDD" localSheetId="26">#REF!</definedName>
    <definedName name="CDD" localSheetId="12">#REF!</definedName>
    <definedName name="CDD" localSheetId="18">#REF!</definedName>
    <definedName name="CDD" localSheetId="0">#REF!</definedName>
    <definedName name="CDD" localSheetId="28">#REF!</definedName>
    <definedName name="CDD" localSheetId="2">#REF!</definedName>
    <definedName name="CDD" localSheetId="29">#REF!</definedName>
    <definedName name="CDD" localSheetId="32">#REF!</definedName>
    <definedName name="CDD" localSheetId="24">#REF!</definedName>
    <definedName name="CDD" localSheetId="25">#REF!</definedName>
    <definedName name="CDD" localSheetId="14">#REF!</definedName>
    <definedName name="CDD" localSheetId="31">#REF!</definedName>
    <definedName name="CDD" localSheetId="30">#REF!</definedName>
    <definedName name="CDD" localSheetId="17">#REF!</definedName>
    <definedName name="CDD" localSheetId="9">#REF!</definedName>
    <definedName name="CDD">#REF!</definedName>
    <definedName name="Cdnum" localSheetId="21">#REF!</definedName>
    <definedName name="Cdnum" localSheetId="25">#REF!</definedName>
    <definedName name="Cdnum">#REF!</definedName>
    <definedName name="Cdnum_5" localSheetId="21">#REF!</definedName>
    <definedName name="Cdnum_5" localSheetId="25">#REF!</definedName>
    <definedName name="Cdnum_5">#REF!</definedName>
    <definedName name="CDS" localSheetId="21">#REF!</definedName>
    <definedName name="CDS" localSheetId="25">#REF!</definedName>
    <definedName name="CDS">#REF!</definedName>
    <definedName name="CDW" localSheetId="21">#REF!</definedName>
    <definedName name="CDW" localSheetId="25">#REF!</definedName>
    <definedName name="CDW">#REF!</definedName>
    <definedName name="CDW_5" localSheetId="21">#REF!</definedName>
    <definedName name="CDW_5" localSheetId="25">#REF!</definedName>
    <definedName name="CDW_5">#REF!</definedName>
    <definedName name="cdza" localSheetId="21" hidden="1">{"'Sheet1'!$L$16"}</definedName>
    <definedName name="cdza" localSheetId="15" hidden="1">{"'Sheet1'!$L$16"}</definedName>
    <definedName name="cdza" localSheetId="25" hidden="1">{"'Sheet1'!$L$16"}</definedName>
    <definedName name="cdza" localSheetId="17" hidden="1">{"'Sheet1'!$L$16"}</definedName>
    <definedName name="cdza" hidden="1">{"'Sheet1'!$L$16"}</definedName>
    <definedName name="chung">66</definedName>
    <definedName name="Chupdaucapcongotnong" localSheetId="21">#REF!</definedName>
    <definedName name="Chupdaucapcongotnong" localSheetId="25">#REF!</definedName>
    <definedName name="Chupdaucapcongotnong" localSheetId="17">#REF!</definedName>
    <definedName name="Chupdaucapcongotnong">#REF!</definedName>
    <definedName name="CK" localSheetId="21">#REF!</definedName>
    <definedName name="CK" localSheetId="25">#REF!</definedName>
    <definedName name="CK">#REF!</definedName>
    <definedName name="CLVC3">0.1</definedName>
    <definedName name="CLVCTB" localSheetId="21">#REF!</definedName>
    <definedName name="CLVCTB" localSheetId="25">#REF!</definedName>
    <definedName name="CLVCTB" localSheetId="17">#REF!</definedName>
    <definedName name="CLVCTB">#REF!</definedName>
    <definedName name="CNC" localSheetId="21">#REF!</definedName>
    <definedName name="CNC" localSheetId="25">#REF!</definedName>
    <definedName name="CNC">#REF!</definedName>
    <definedName name="CND" localSheetId="21">#REF!</definedName>
    <definedName name="CND" localSheetId="25">#REF!</definedName>
    <definedName name="CND">#REF!</definedName>
    <definedName name="CNG" localSheetId="21">#REF!</definedName>
    <definedName name="CNG" localSheetId="25">#REF!</definedName>
    <definedName name="CNG">#REF!</definedName>
    <definedName name="coba" localSheetId="34">#REF!</definedName>
    <definedName name="coba" localSheetId="19">#REF!</definedName>
    <definedName name="coba" localSheetId="21">#REF!</definedName>
    <definedName name="coba" localSheetId="22">#REF!</definedName>
    <definedName name="coba" localSheetId="33">#REF!</definedName>
    <definedName name="coba" localSheetId="3">#REF!</definedName>
    <definedName name="coba" localSheetId="26">#REF!</definedName>
    <definedName name="coba" localSheetId="12">#REF!</definedName>
    <definedName name="coba" localSheetId="18">#REF!</definedName>
    <definedName name="coba" localSheetId="0">#REF!</definedName>
    <definedName name="coba" localSheetId="28">#REF!</definedName>
    <definedName name="coba" localSheetId="2">#REF!</definedName>
    <definedName name="coba" localSheetId="29">#REF!</definedName>
    <definedName name="coba" localSheetId="32">#REF!</definedName>
    <definedName name="coba" localSheetId="24">#REF!</definedName>
    <definedName name="coba" localSheetId="25">#REF!</definedName>
    <definedName name="coba" localSheetId="14">#REF!</definedName>
    <definedName name="coba" localSheetId="31">#REF!</definedName>
    <definedName name="coba" localSheetId="30">#REF!</definedName>
    <definedName name="coba" localSheetId="17">#REF!</definedName>
    <definedName name="coba" localSheetId="9">#REF!</definedName>
    <definedName name="coba">#REF!</definedName>
    <definedName name="coc" localSheetId="21">#REF!</definedName>
    <definedName name="coc" localSheetId="25">#REF!</definedName>
    <definedName name="coc">#REF!</definedName>
    <definedName name="Cocbetong" localSheetId="21">#REF!</definedName>
    <definedName name="Cocbetong" localSheetId="25">#REF!</definedName>
    <definedName name="Cocbetong">#REF!</definedName>
    <definedName name="cocbtct" localSheetId="21">#REF!</definedName>
    <definedName name="cocbtct" localSheetId="25">#REF!</definedName>
    <definedName name="cocbtct">#REF!</definedName>
    <definedName name="cocot" localSheetId="21">#REF!</definedName>
    <definedName name="cocot" localSheetId="25">#REF!</definedName>
    <definedName name="cocot">#REF!</definedName>
    <definedName name="cocott" localSheetId="21">#REF!</definedName>
    <definedName name="cocott" localSheetId="25">#REF!</definedName>
    <definedName name="cocott">#REF!</definedName>
    <definedName name="Cöï_ly_vaän_chuyeãn" localSheetId="21">#REF!</definedName>
    <definedName name="Cöï_ly_vaän_chuyeãn" localSheetId="25">#REF!</definedName>
    <definedName name="Cöï_ly_vaän_chuyeãn">#REF!</definedName>
    <definedName name="CÖÏ_LY_VAÄN_CHUYEÅN" localSheetId="21">#REF!</definedName>
    <definedName name="CÖÏ_LY_VAÄN_CHUYEÅN" localSheetId="25">#REF!</definedName>
    <definedName name="CÖÏ_LY_VAÄN_CHUYEÅN">#REF!</definedName>
    <definedName name="COM" localSheetId="21">#REF!</definedName>
    <definedName name="COM" localSheetId="25">#REF!</definedName>
    <definedName name="COM">#REF!</definedName>
    <definedName name="COM_5" localSheetId="21">#REF!</definedName>
    <definedName name="COM_5" localSheetId="25">#REF!</definedName>
    <definedName name="COM_5">#REF!</definedName>
    <definedName name="common" localSheetId="19">#REF!</definedName>
    <definedName name="COMMON" localSheetId="25">#REF!</definedName>
    <definedName name="common">#REF!</definedName>
    <definedName name="comong" localSheetId="21">#REF!</definedName>
    <definedName name="comong" localSheetId="25">#REF!</definedName>
    <definedName name="comong">#REF!</definedName>
    <definedName name="COMP">#N/A</definedName>
    <definedName name="CON_EQP_COS" localSheetId="21">#REF!</definedName>
    <definedName name="CON_EQP_COS" localSheetId="25">#REF!</definedName>
    <definedName name="CON_EQP_COS" localSheetId="17">#REF!</definedName>
    <definedName name="CON_EQP_COS">#REF!</definedName>
    <definedName name="CON_EQP_COST" localSheetId="21">#REF!</definedName>
    <definedName name="CON_EQP_COST" localSheetId="25">#REF!</definedName>
    <definedName name="CON_EQP_COST">#REF!</definedName>
    <definedName name="CON1_5" localSheetId="21">#REF!</definedName>
    <definedName name="CON1_5" localSheetId="25">#REF!</definedName>
    <definedName name="CON1_5">#REF!</definedName>
    <definedName name="CON2_5" localSheetId="21">#REF!</definedName>
    <definedName name="CON2_5" localSheetId="25">#REF!</definedName>
    <definedName name="CON2_5">#REF!</definedName>
    <definedName name="CONC25" localSheetId="21">#REF!</definedName>
    <definedName name="CONC25" localSheetId="25">#REF!</definedName>
    <definedName name="CONC25">#REF!</definedName>
    <definedName name="CONC30" localSheetId="21">#REF!</definedName>
    <definedName name="CONC30" localSheetId="25">#REF!</definedName>
    <definedName name="CONC30">#REF!</definedName>
    <definedName name="CONCS25" localSheetId="21">#REF!</definedName>
    <definedName name="CONCS25" localSheetId="25">#REF!</definedName>
    <definedName name="CONCS25">#REF!</definedName>
    <definedName name="CONCS30" localSheetId="21">#REF!</definedName>
    <definedName name="CONCS30" localSheetId="25">#REF!</definedName>
    <definedName name="CONCS30">#REF!</definedName>
    <definedName name="Cong_HM_DTCT" localSheetId="21">#REF!</definedName>
    <definedName name="Cong_HM_DTCT" localSheetId="25">#REF!</definedName>
    <definedName name="Cong_HM_DTCT">#REF!</definedName>
    <definedName name="Cong_HM_DTCT_5" localSheetId="21">#REF!</definedName>
    <definedName name="Cong_HM_DTCT_5" localSheetId="25">#REF!</definedName>
    <definedName name="Cong_HM_DTCT_5">#REF!</definedName>
    <definedName name="Cong_M_DTCT" localSheetId="21">#REF!</definedName>
    <definedName name="Cong_M_DTCT" localSheetId="25">#REF!</definedName>
    <definedName name="Cong_M_DTCT">#REF!</definedName>
    <definedName name="Cong_M_DTCT_5" localSheetId="21">#REF!</definedName>
    <definedName name="Cong_M_DTCT_5" localSheetId="25">#REF!</definedName>
    <definedName name="Cong_M_DTCT_5">#REF!</definedName>
    <definedName name="Cong_NC_DTCT" localSheetId="21">#REF!</definedName>
    <definedName name="Cong_NC_DTCT" localSheetId="25">#REF!</definedName>
    <definedName name="Cong_NC_DTCT">#REF!</definedName>
    <definedName name="Cong_NC_DTCT_5" localSheetId="21">#REF!</definedName>
    <definedName name="Cong_NC_DTCT_5" localSheetId="25">#REF!</definedName>
    <definedName name="Cong_NC_DTCT_5">#REF!</definedName>
    <definedName name="Cong_VL_DTCT" localSheetId="21">#REF!</definedName>
    <definedName name="Cong_VL_DTCT" localSheetId="25">#REF!</definedName>
    <definedName name="Cong_VL_DTCT">#REF!</definedName>
    <definedName name="Cong_VL_DTCT_5" localSheetId="21">#REF!</definedName>
    <definedName name="Cong_VL_DTCT_5" localSheetId="25">#REF!</definedName>
    <definedName name="Cong_VL_DTCT_5">#REF!</definedName>
    <definedName name="congbengam" localSheetId="21">#REF!</definedName>
    <definedName name="congbengam" localSheetId="25">#REF!</definedName>
    <definedName name="congbengam">#REF!</definedName>
    <definedName name="congbenuoc" localSheetId="21">#REF!</definedName>
    <definedName name="congbenuoc" localSheetId="25">#REF!</definedName>
    <definedName name="congbenuoc">#REF!</definedName>
    <definedName name="congcoc" localSheetId="21">#REF!</definedName>
    <definedName name="congcoc" localSheetId="25">#REF!</definedName>
    <definedName name="congcoc">#REF!</definedName>
    <definedName name="congcocot" localSheetId="21">#REF!</definedName>
    <definedName name="congcocot" localSheetId="25">#REF!</definedName>
    <definedName name="congcocot">#REF!</definedName>
    <definedName name="congcocott" localSheetId="21">#REF!</definedName>
    <definedName name="congcocott" localSheetId="25">#REF!</definedName>
    <definedName name="congcocott">#REF!</definedName>
    <definedName name="congcomong" localSheetId="21">#REF!</definedName>
    <definedName name="congcomong" localSheetId="25">#REF!</definedName>
    <definedName name="congcomong">#REF!</definedName>
    <definedName name="congcottron" localSheetId="21">#REF!</definedName>
    <definedName name="congcottron" localSheetId="25">#REF!</definedName>
    <definedName name="congcottron">#REF!</definedName>
    <definedName name="congcotvuong" localSheetId="21">#REF!</definedName>
    <definedName name="congcotvuong" localSheetId="25">#REF!</definedName>
    <definedName name="congcotvuong">#REF!</definedName>
    <definedName name="congdam" localSheetId="21">#REF!</definedName>
    <definedName name="congdam" localSheetId="25">#REF!</definedName>
    <definedName name="congdam">#REF!</definedName>
    <definedName name="congdan1" localSheetId="21">#REF!</definedName>
    <definedName name="congdan1" localSheetId="25">#REF!</definedName>
    <definedName name="congdan1">#REF!</definedName>
    <definedName name="congdan2" localSheetId="21">#REF!</definedName>
    <definedName name="congdan2" localSheetId="25">#REF!</definedName>
    <definedName name="congdan2">#REF!</definedName>
    <definedName name="congdandusan" localSheetId="21">#REF!</definedName>
    <definedName name="congdandusan" localSheetId="25">#REF!</definedName>
    <definedName name="congdandusan">#REF!</definedName>
    <definedName name="conglanhto" localSheetId="21">#REF!</definedName>
    <definedName name="conglanhto" localSheetId="25">#REF!</definedName>
    <definedName name="conglanhto">#REF!</definedName>
    <definedName name="congmong" localSheetId="21">#REF!</definedName>
    <definedName name="congmong" localSheetId="25">#REF!</definedName>
    <definedName name="congmong">#REF!</definedName>
    <definedName name="congmongbang" localSheetId="21">#REF!</definedName>
    <definedName name="congmongbang" localSheetId="25">#REF!</definedName>
    <definedName name="congmongbang">#REF!</definedName>
    <definedName name="congmongdon" localSheetId="21">#REF!</definedName>
    <definedName name="congmongdon" localSheetId="25">#REF!</definedName>
    <definedName name="congmongdon">#REF!</definedName>
    <definedName name="congpanen" localSheetId="21">#REF!</definedName>
    <definedName name="congpanen" localSheetId="25">#REF!</definedName>
    <definedName name="congpanen">#REF!</definedName>
    <definedName name="congsan" localSheetId="21">#REF!</definedName>
    <definedName name="congsan" localSheetId="25">#REF!</definedName>
    <definedName name="congsan">#REF!</definedName>
    <definedName name="congthang" localSheetId="21">#REF!</definedName>
    <definedName name="congthang" localSheetId="25">#REF!</definedName>
    <definedName name="congthang">#REF!</definedName>
    <definedName name="CongVattu" localSheetId="21">#REF!</definedName>
    <definedName name="CongVattu" localSheetId="25">#REF!</definedName>
    <definedName name="CongVattu">#REF!</definedName>
    <definedName name="CONST_EQ" localSheetId="21">#REF!</definedName>
    <definedName name="CONST_EQ" localSheetId="25">#REF!</definedName>
    <definedName name="CONST_EQ">#REF!</definedName>
    <definedName name="Continue" localSheetId="21">#REF!</definedName>
    <definedName name="Continue" localSheetId="25">#REF!</definedName>
    <definedName name="Continue">#REF!</definedName>
    <definedName name="coppha" localSheetId="21">#REF!</definedName>
    <definedName name="coppha" localSheetId="25">#REF!</definedName>
    <definedName name="coppha">#REF!</definedName>
    <definedName name="COT" localSheetId="21">#REF!</definedName>
    <definedName name="COT" localSheetId="25">#REF!</definedName>
    <definedName name="COT">#REF!</definedName>
    <definedName name="CotBTtronVuong" localSheetId="21">#REF!</definedName>
    <definedName name="CotBTtronVuong" localSheetId="25">#REF!</definedName>
    <definedName name="CotBTtronVuong">#REF!</definedName>
    <definedName name="cottron" localSheetId="21">#REF!</definedName>
    <definedName name="cottron" localSheetId="25">#REF!</definedName>
    <definedName name="cottron">#REF!</definedName>
    <definedName name="cotvuong" localSheetId="21">#REF!</definedName>
    <definedName name="cotvuong" localSheetId="25">#REF!</definedName>
    <definedName name="cotvuong">#REF!</definedName>
    <definedName name="COVER" localSheetId="34">#REF!</definedName>
    <definedName name="COVER" localSheetId="19">#REF!</definedName>
    <definedName name="COVER" localSheetId="21">#REF!</definedName>
    <definedName name="COVER" localSheetId="22">#REF!</definedName>
    <definedName name="COVER" localSheetId="33">#REF!</definedName>
    <definedName name="COVER" localSheetId="3">#REF!</definedName>
    <definedName name="COVER" localSheetId="26">#REF!</definedName>
    <definedName name="COVER" localSheetId="12">#REF!</definedName>
    <definedName name="COVER" localSheetId="18">#REF!</definedName>
    <definedName name="COVER" localSheetId="0">#REF!</definedName>
    <definedName name="COVER" localSheetId="28">#REF!</definedName>
    <definedName name="COVER" localSheetId="2">#REF!</definedName>
    <definedName name="COVER" localSheetId="29">#REF!</definedName>
    <definedName name="COVER" localSheetId="32">#REF!</definedName>
    <definedName name="COVER" localSheetId="24">#REF!</definedName>
    <definedName name="COVER" localSheetId="25">#REF!</definedName>
    <definedName name="COVER" localSheetId="14">#REF!</definedName>
    <definedName name="COVER" localSheetId="31">#REF!</definedName>
    <definedName name="COVER" localSheetId="30">#REF!</definedName>
    <definedName name="COVER" localSheetId="9">#REF!</definedName>
    <definedName name="COVER">#REF!</definedName>
    <definedName name="COVER_5" localSheetId="21">#REF!</definedName>
    <definedName name="COVER_5" localSheetId="25">#REF!</definedName>
    <definedName name="COVER_5">#REF!</definedName>
    <definedName name="Cover2" localSheetId="34">#REF!</definedName>
    <definedName name="Cover2" localSheetId="19">#REF!</definedName>
    <definedName name="Cover2" localSheetId="21">#REF!</definedName>
    <definedName name="Cover2" localSheetId="22">#REF!</definedName>
    <definedName name="Cover2" localSheetId="33">#REF!</definedName>
    <definedName name="Cover2" localSheetId="3">#REF!</definedName>
    <definedName name="Cover2" localSheetId="26">#REF!</definedName>
    <definedName name="Cover2" localSheetId="12">#REF!</definedName>
    <definedName name="Cover2" localSheetId="18">#REF!</definedName>
    <definedName name="Cover2" localSheetId="0">#REF!</definedName>
    <definedName name="Cover2" localSheetId="28">#REF!</definedName>
    <definedName name="Cover2" localSheetId="2">#REF!</definedName>
    <definedName name="Cover2" localSheetId="29">#REF!</definedName>
    <definedName name="Cover2" localSheetId="32">#REF!</definedName>
    <definedName name="Cover2" localSheetId="24">#REF!</definedName>
    <definedName name="Cover2" localSheetId="25">#REF!</definedName>
    <definedName name="Cover2" localSheetId="14">#REF!</definedName>
    <definedName name="Cover2" localSheetId="31">#REF!</definedName>
    <definedName name="Cover2" localSheetId="30">#REF!</definedName>
    <definedName name="Cover2" localSheetId="9">#REF!</definedName>
    <definedName name="Cover2">#REF!</definedName>
    <definedName name="CPK" localSheetId="21">#REF!</definedName>
    <definedName name="CPK" localSheetId="25">#REF!</definedName>
    <definedName name="CPK">#REF!</definedName>
    <definedName name="CPTB" localSheetId="21">#REF!</definedName>
    <definedName name="CPTB" localSheetId="25">#REF!</definedName>
    <definedName name="CPTB">#REF!</definedName>
    <definedName name="CPVC100" localSheetId="21">#REF!</definedName>
    <definedName name="CPVC100" localSheetId="25">#REF!</definedName>
    <definedName name="CPVC100">#REF!</definedName>
    <definedName name="CPVCDN" localSheetId="21">#REF!</definedName>
    <definedName name="CPVCDN" localSheetId="25">#REF!</definedName>
    <definedName name="CPVCDN">#REF!</definedName>
    <definedName name="CRD" localSheetId="21">#REF!</definedName>
    <definedName name="CRD" localSheetId="25">#REF!</definedName>
    <definedName name="CRD">#REF!</definedName>
    <definedName name="CRITINST" localSheetId="21">#REF!</definedName>
    <definedName name="CRITINST" localSheetId="25">#REF!</definedName>
    <definedName name="CRITINST">#REF!</definedName>
    <definedName name="CRITINST_5" localSheetId="21">#REF!</definedName>
    <definedName name="CRITINST_5" localSheetId="25">#REF!</definedName>
    <definedName name="CRITINST_5">#REF!</definedName>
    <definedName name="CRITPURC" localSheetId="21">#REF!</definedName>
    <definedName name="CRITPURC" localSheetId="25">#REF!</definedName>
    <definedName name="CRITPURC">#REF!</definedName>
    <definedName name="CRITPURC_5" localSheetId="21">#REF!</definedName>
    <definedName name="CRITPURC_5" localSheetId="25">#REF!</definedName>
    <definedName name="CRITPURC_5">#REF!</definedName>
    <definedName name="CRS" localSheetId="21">#REF!</definedName>
    <definedName name="CRS" localSheetId="25">#REF!</definedName>
    <definedName name="CRS">#REF!</definedName>
    <definedName name="crt" localSheetId="21">#REF!</definedName>
    <definedName name="crt" localSheetId="25">#REF!</definedName>
    <definedName name="crt">#REF!</definedName>
    <definedName name="CS" localSheetId="21">#REF!</definedName>
    <definedName name="CS" localSheetId="25">#REF!</definedName>
    <definedName name="CS">#REF!</definedName>
    <definedName name="CS_10" localSheetId="21">#REF!</definedName>
    <definedName name="CS_10" localSheetId="25">#REF!</definedName>
    <definedName name="CS_10">#REF!</definedName>
    <definedName name="CS_10_5" localSheetId="21">#REF!</definedName>
    <definedName name="CS_10_5" localSheetId="25">#REF!</definedName>
    <definedName name="CS_10_5">#REF!</definedName>
    <definedName name="CS_100" localSheetId="21">#REF!</definedName>
    <definedName name="CS_100" localSheetId="25">#REF!</definedName>
    <definedName name="CS_100">#REF!</definedName>
    <definedName name="CS_100_5" localSheetId="21">#REF!</definedName>
    <definedName name="CS_100_5" localSheetId="25">#REF!</definedName>
    <definedName name="CS_100_5">#REF!</definedName>
    <definedName name="CS_10S" localSheetId="21">#REF!</definedName>
    <definedName name="CS_10S" localSheetId="25">#REF!</definedName>
    <definedName name="CS_10S">#REF!</definedName>
    <definedName name="CS_10S_5" localSheetId="21">#REF!</definedName>
    <definedName name="CS_10S_5" localSheetId="25">#REF!</definedName>
    <definedName name="CS_10S_5">#REF!</definedName>
    <definedName name="CS_120" localSheetId="21">#REF!</definedName>
    <definedName name="CS_120" localSheetId="25">#REF!</definedName>
    <definedName name="CS_120">#REF!</definedName>
    <definedName name="CS_120_5" localSheetId="21">#REF!</definedName>
    <definedName name="CS_120_5" localSheetId="25">#REF!</definedName>
    <definedName name="CS_120_5">#REF!</definedName>
    <definedName name="CS_140" localSheetId="21">#REF!</definedName>
    <definedName name="CS_140" localSheetId="25">#REF!</definedName>
    <definedName name="CS_140">#REF!</definedName>
    <definedName name="CS_140_5" localSheetId="21">#REF!</definedName>
    <definedName name="CS_140_5" localSheetId="25">#REF!</definedName>
    <definedName name="CS_140_5">#REF!</definedName>
    <definedName name="CS_160" localSheetId="21">#REF!</definedName>
    <definedName name="CS_160" localSheetId="25">#REF!</definedName>
    <definedName name="CS_160">#REF!</definedName>
    <definedName name="CS_160_5" localSheetId="21">#REF!</definedName>
    <definedName name="CS_160_5" localSheetId="25">#REF!</definedName>
    <definedName name="CS_160_5">#REF!</definedName>
    <definedName name="CS_20" localSheetId="21">#REF!</definedName>
    <definedName name="CS_20" localSheetId="25">#REF!</definedName>
    <definedName name="CS_20">#REF!</definedName>
    <definedName name="CS_20_5" localSheetId="21">#REF!</definedName>
    <definedName name="CS_20_5" localSheetId="25">#REF!</definedName>
    <definedName name="CS_20_5">#REF!</definedName>
    <definedName name="CS_30" localSheetId="21">#REF!</definedName>
    <definedName name="CS_30" localSheetId="25">#REF!</definedName>
    <definedName name="CS_30">#REF!</definedName>
    <definedName name="CS_30_5" localSheetId="21">#REF!</definedName>
    <definedName name="CS_30_5" localSheetId="25">#REF!</definedName>
    <definedName name="CS_30_5">#REF!</definedName>
    <definedName name="CS_40" localSheetId="21">#REF!</definedName>
    <definedName name="CS_40" localSheetId="25">#REF!</definedName>
    <definedName name="CS_40">#REF!</definedName>
    <definedName name="CS_40_5" localSheetId="21">#REF!</definedName>
    <definedName name="CS_40_5" localSheetId="25">#REF!</definedName>
    <definedName name="CS_40_5">#REF!</definedName>
    <definedName name="CS_40S" localSheetId="21">#REF!</definedName>
    <definedName name="CS_40S" localSheetId="25">#REF!</definedName>
    <definedName name="CS_40S">#REF!</definedName>
    <definedName name="CS_40S_5" localSheetId="21">#REF!</definedName>
    <definedName name="CS_40S_5" localSheetId="25">#REF!</definedName>
    <definedName name="CS_40S_5">#REF!</definedName>
    <definedName name="CS_5S" localSheetId="21">#REF!</definedName>
    <definedName name="CS_5S" localSheetId="25">#REF!</definedName>
    <definedName name="CS_5S">#REF!</definedName>
    <definedName name="CS_5S_5" localSheetId="21">#REF!</definedName>
    <definedName name="CS_5S_5" localSheetId="25">#REF!</definedName>
    <definedName name="CS_5S_5">#REF!</definedName>
    <definedName name="CS_60" localSheetId="21">#REF!</definedName>
    <definedName name="CS_60" localSheetId="25">#REF!</definedName>
    <definedName name="CS_60">#REF!</definedName>
    <definedName name="CS_60_5" localSheetId="21">#REF!</definedName>
    <definedName name="CS_60_5" localSheetId="25">#REF!</definedName>
    <definedName name="CS_60_5">#REF!</definedName>
    <definedName name="CS_80" localSheetId="21">#REF!</definedName>
    <definedName name="CS_80" localSheetId="25">#REF!</definedName>
    <definedName name="CS_80">#REF!</definedName>
    <definedName name="CS_80_5" localSheetId="21">#REF!</definedName>
    <definedName name="CS_80_5" localSheetId="25">#REF!</definedName>
    <definedName name="CS_80_5">#REF!</definedName>
    <definedName name="CS_80S" localSheetId="21">#REF!</definedName>
    <definedName name="CS_80S" localSheetId="25">#REF!</definedName>
    <definedName name="CS_80S">#REF!</definedName>
    <definedName name="CS_80S_5" localSheetId="21">#REF!</definedName>
    <definedName name="CS_80S_5" localSheetId="25">#REF!</definedName>
    <definedName name="CS_80S_5">#REF!</definedName>
    <definedName name="CS_STD" localSheetId="21">#REF!</definedName>
    <definedName name="CS_STD" localSheetId="25">#REF!</definedName>
    <definedName name="CS_STD">#REF!</definedName>
    <definedName name="CS_STD_5" localSheetId="21">#REF!</definedName>
    <definedName name="CS_STD_5" localSheetId="25">#REF!</definedName>
    <definedName name="CS_STD_5">#REF!</definedName>
    <definedName name="CS_XS" localSheetId="21">#REF!</definedName>
    <definedName name="CS_XS" localSheetId="25">#REF!</definedName>
    <definedName name="CS_XS">#REF!</definedName>
    <definedName name="CS_XS_5" localSheetId="21">#REF!</definedName>
    <definedName name="CS_XS_5" localSheetId="25">#REF!</definedName>
    <definedName name="CS_XS_5">#REF!</definedName>
    <definedName name="CS_XXS" localSheetId="21">#REF!</definedName>
    <definedName name="CS_XXS" localSheetId="25">#REF!</definedName>
    <definedName name="CS_XXS">#REF!</definedName>
    <definedName name="CS_XXS_5" localSheetId="21">#REF!</definedName>
    <definedName name="CS_XXS_5" localSheetId="25">#REF!</definedName>
    <definedName name="CS_XXS_5">#REF!</definedName>
    <definedName name="csd3p" localSheetId="21">#REF!</definedName>
    <definedName name="csd3p" localSheetId="25">#REF!</definedName>
    <definedName name="csd3p">#REF!</definedName>
    <definedName name="csddg1p" localSheetId="21">#REF!</definedName>
    <definedName name="csddg1p" localSheetId="25">#REF!</definedName>
    <definedName name="csddg1p">#REF!</definedName>
    <definedName name="csddt1p" localSheetId="21">#REF!</definedName>
    <definedName name="csddt1p" localSheetId="25">#REF!</definedName>
    <definedName name="csddt1p">#REF!</definedName>
    <definedName name="csht3p" localSheetId="21">#REF!</definedName>
    <definedName name="csht3p" localSheetId="25">#REF!</definedName>
    <definedName name="csht3p">#REF!</definedName>
    <definedName name="ctiep" localSheetId="21">#REF!</definedName>
    <definedName name="ctiep" localSheetId="25">#REF!</definedName>
    <definedName name="ctiep">#REF!</definedName>
    <definedName name="ctiep_5" localSheetId="21">#REF!</definedName>
    <definedName name="ctiep_5" localSheetId="25">#REF!</definedName>
    <definedName name="ctiep_5">#REF!</definedName>
    <definedName name="CTY" localSheetId="21">#REF!</definedName>
    <definedName name="CTY" localSheetId="25">#REF!</definedName>
    <definedName name="CTY">#REF!</definedName>
    <definedName name="CTY_5" localSheetId="21">#REF!</definedName>
    <definedName name="CTY_5" localSheetId="25">#REF!</definedName>
    <definedName name="CTY_5">#REF!</definedName>
    <definedName name="culy" localSheetId="21">#REF!</definedName>
    <definedName name="culy" localSheetId="25">#REF!</definedName>
    <definedName name="culy">#REF!</definedName>
    <definedName name="CURRENCY" localSheetId="21">#REF!</definedName>
    <definedName name="CURRENCY" localSheetId="25">#REF!</definedName>
    <definedName name="CURRENCY">#REF!</definedName>
    <definedName name="CUTTING" localSheetId="34">#REF!</definedName>
    <definedName name="CUTTING" localSheetId="19">#REF!</definedName>
    <definedName name="CUTTING" localSheetId="21">#REF!</definedName>
    <definedName name="CUTTING" localSheetId="22">#REF!</definedName>
    <definedName name="CUTTING" localSheetId="33">#REF!</definedName>
    <definedName name="CUTTING" localSheetId="3">#REF!</definedName>
    <definedName name="CUTTING" localSheetId="26">#REF!</definedName>
    <definedName name="CUTTING" localSheetId="12">#REF!</definedName>
    <definedName name="CUTTING" localSheetId="18">#REF!</definedName>
    <definedName name="CUTTING" localSheetId="0">#REF!</definedName>
    <definedName name="CUTTING" localSheetId="28">#REF!</definedName>
    <definedName name="CUTTING" localSheetId="2">#REF!</definedName>
    <definedName name="CUTTING" localSheetId="29">#REF!</definedName>
    <definedName name="CUTTING" localSheetId="32">#REF!</definedName>
    <definedName name="CUTTING" localSheetId="24">#REF!</definedName>
    <definedName name="CUTTING" localSheetId="25">#REF!</definedName>
    <definedName name="CUTTING" localSheetId="14">#REF!</definedName>
    <definedName name="CUTTING" localSheetId="31">#REF!</definedName>
    <definedName name="CUTTING" localSheetId="30">#REF!</definedName>
    <definedName name="CUTTING" localSheetId="9">#REF!</definedName>
    <definedName name="CUTTING">#REF!</definedName>
    <definedName name="Cutting1" localSheetId="34">#REF!</definedName>
    <definedName name="Cutting1" localSheetId="19">#REF!</definedName>
    <definedName name="Cutting1" localSheetId="21">#REF!</definedName>
    <definedName name="Cutting1" localSheetId="22">#REF!</definedName>
    <definedName name="Cutting1" localSheetId="33">#REF!</definedName>
    <definedName name="Cutting1" localSheetId="3">#REF!</definedName>
    <definedName name="Cutting1" localSheetId="26">#REF!</definedName>
    <definedName name="Cutting1" localSheetId="12">#REF!</definedName>
    <definedName name="Cutting1" localSheetId="18">#REF!</definedName>
    <definedName name="Cutting1" localSheetId="0">#REF!</definedName>
    <definedName name="Cutting1" localSheetId="28">#REF!</definedName>
    <definedName name="Cutting1" localSheetId="2">#REF!</definedName>
    <definedName name="Cutting1" localSheetId="29">#REF!</definedName>
    <definedName name="Cutting1" localSheetId="32">#REF!</definedName>
    <definedName name="Cutting1" localSheetId="24">#REF!</definedName>
    <definedName name="Cutting1" localSheetId="25">#REF!</definedName>
    <definedName name="Cutting1" localSheetId="14">#REF!</definedName>
    <definedName name="Cutting1" localSheetId="31">#REF!</definedName>
    <definedName name="Cutting1" localSheetId="30">#REF!</definedName>
    <definedName name="Cutting1" localSheetId="9">#REF!</definedName>
    <definedName name="Cutting1">#REF!</definedName>
    <definedName name="CVCCCCCX" localSheetId="21">#REF!</definedName>
    <definedName name="CVCCCCCX" localSheetId="25">#REF!</definedName>
    <definedName name="CVCCCCCX">#REF!</definedName>
    <definedName name="CVCCCCCX_47">"'file:///e:/%e5%a8%81%e9%9c%96%e5%a4%96%e9%94%80/105710%20%e9%a2%86%e5%8f%a3%e5%a4%9a%e5%b1%82%e9%a1%bb%e8%be%b9%20%e4%bd%8e%e7%bb%9f.xls'#$''.$l$6"</definedName>
    <definedName name="CVCCCCCX_48">"'file:///e:/%e5%a8%81%e9%9c%96%e5%a4%96%e9%94%80/105710%20%e9%a2%86%e5%8f%a3%e5%a4%9a%e5%b1%82%e9%a1%bb%e8%be%b9%20%e4%bd%8e%e7%bb%9f.xls'#$''.$l$6"</definedName>
    <definedName name="CVCCCCCX_5" localSheetId="21">#REF!</definedName>
    <definedName name="CVCCCCCX_5" localSheetId="25">#REF!</definedName>
    <definedName name="CVCCCCCX_5" localSheetId="17">#REF!</definedName>
    <definedName name="CVCCCCCX_5">#REF!</definedName>
    <definedName name="cvdff" localSheetId="21">#REF!</definedName>
    <definedName name="cvdff" localSheetId="25">#REF!</definedName>
    <definedName name="cvdff">#REF!</definedName>
    <definedName name="cx" localSheetId="21">#REF!</definedName>
    <definedName name="cx" localSheetId="25">#REF!</definedName>
    <definedName name="cx">#REF!</definedName>
    <definedName name="D" localSheetId="34">#REF!</definedName>
    <definedName name="D" localSheetId="19">#REF!</definedName>
    <definedName name="D" localSheetId="21">#REF!</definedName>
    <definedName name="D" localSheetId="22">#REF!</definedName>
    <definedName name="D" localSheetId="33">#REF!</definedName>
    <definedName name="D" localSheetId="3">#REF!</definedName>
    <definedName name="D" localSheetId="26">#REF!</definedName>
    <definedName name="D" localSheetId="12">#REF!</definedName>
    <definedName name="D" localSheetId="18">#REF!</definedName>
    <definedName name="D" localSheetId="0">#REF!</definedName>
    <definedName name="D" localSheetId="28">#REF!</definedName>
    <definedName name="D" localSheetId="2">#REF!</definedName>
    <definedName name="D" localSheetId="29">#REF!</definedName>
    <definedName name="D" localSheetId="32">#REF!</definedName>
    <definedName name="D" localSheetId="24">#REF!</definedName>
    <definedName name="D" localSheetId="25">#REF!</definedName>
    <definedName name="D" localSheetId="14">#REF!</definedName>
    <definedName name="D" localSheetId="31">#REF!</definedName>
    <definedName name="D" localSheetId="30">#REF!</definedName>
    <definedName name="D" localSheetId="9">#REF!</definedName>
    <definedName name="D">#REF!</definedName>
    <definedName name="D_7101A_B" localSheetId="21">#REF!</definedName>
    <definedName name="D_7101A_B" localSheetId="25">#REF!</definedName>
    <definedName name="D_7101A_B">#REF!</definedName>
    <definedName name="da2x4" localSheetId="21">#REF!</definedName>
    <definedName name="da2x4" localSheetId="25">#REF!</definedName>
    <definedName name="da2x4">#REF!</definedName>
    <definedName name="da4x7" localSheetId="21">#REF!</definedName>
    <definedName name="da4x7" localSheetId="25">#REF!</definedName>
    <definedName name="da4x7">#REF!</definedName>
    <definedName name="dam">78000</definedName>
    <definedName name="danducsan" localSheetId="21">#REF!</definedName>
    <definedName name="danducsan" localSheetId="25">#REF!</definedName>
    <definedName name="danducsan">#REF!</definedName>
    <definedName name="DAT" localSheetId="21">#REF!</definedName>
    <definedName name="DAT" localSheetId="25">#REF!</definedName>
    <definedName name="DAT">#REF!</definedName>
    <definedName name="Data11" localSheetId="21">#REF!</definedName>
    <definedName name="Data11" localSheetId="25">#REF!</definedName>
    <definedName name="Data11">#REF!</definedName>
    <definedName name="Data11_5" localSheetId="21">#REF!</definedName>
    <definedName name="Data11_5" localSheetId="25">#REF!</definedName>
    <definedName name="Data11_5">#REF!</definedName>
    <definedName name="Data41" localSheetId="21">#REF!</definedName>
    <definedName name="Data41" localSheetId="25">#REF!</definedName>
    <definedName name="Data41">#REF!</definedName>
    <definedName name="Data41_5" localSheetId="21">#REF!</definedName>
    <definedName name="Data41_5" localSheetId="25">#REF!</definedName>
    <definedName name="Data41_5">#REF!</definedName>
    <definedName name="_xlnm.Database" localSheetId="21">#REF!</definedName>
    <definedName name="_xlnm.Database" localSheetId="25">#REF!</definedName>
    <definedName name="_xlnm.Database">#REF!</definedName>
    <definedName name="DATDAO" localSheetId="21">#REF!</definedName>
    <definedName name="DATDAO" localSheetId="25">#REF!</definedName>
    <definedName name="DATDAO">#REF!</definedName>
    <definedName name="Daucapcongotnong" localSheetId="21">#REF!</definedName>
    <definedName name="Daucapcongotnong" localSheetId="25">#REF!</definedName>
    <definedName name="Daucapcongotnong">#REF!</definedName>
    <definedName name="Daucaplapdattrongvangoainha" localSheetId="21">#REF!</definedName>
    <definedName name="Daucaplapdattrongvangoainha" localSheetId="25">#REF!</definedName>
    <definedName name="Daucaplapdattrongvangoainha">#REF!</definedName>
    <definedName name="DaucotdongcuaUc" localSheetId="21">#REF!</definedName>
    <definedName name="DaucotdongcuaUc" localSheetId="25">#REF!</definedName>
    <definedName name="DaucotdongcuaUc">#REF!</definedName>
    <definedName name="Daucotdongnhom" localSheetId="21">#REF!</definedName>
    <definedName name="Daucotdongnhom" localSheetId="25">#REF!</definedName>
    <definedName name="Daucotdongnhom">#REF!</definedName>
    <definedName name="daunoi" localSheetId="21">#REF!</definedName>
    <definedName name="daunoi" localSheetId="25">#REF!</definedName>
    <definedName name="daunoi">#REF!</definedName>
    <definedName name="Daunoinhomdong" localSheetId="21">#REF!</definedName>
    <definedName name="Daunoinhomdong" localSheetId="25">#REF!</definedName>
    <definedName name="Daunoinhomdong">#REF!</definedName>
    <definedName name="dawsdxzx" localSheetId="21">#REF!</definedName>
    <definedName name="dawsdxzx" localSheetId="25">#REF!</definedName>
    <definedName name="dawsdxzx">#REF!</definedName>
    <definedName name="DayCEV" localSheetId="21">#REF!</definedName>
    <definedName name="DayCEV" localSheetId="25">#REF!</definedName>
    <definedName name="DayCEV">#REF!</definedName>
    <definedName name="dcfv" localSheetId="21">#REF!</definedName>
    <definedName name="dcfv" localSheetId="25">#REF!</definedName>
    <definedName name="dcfv">#REF!</definedName>
    <definedName name="dd" localSheetId="34">#REF!</definedName>
    <definedName name="dd" localSheetId="19">#REF!</definedName>
    <definedName name="dd" localSheetId="21">#REF!</definedName>
    <definedName name="dd" localSheetId="22">#REF!</definedName>
    <definedName name="dd" localSheetId="33">#REF!</definedName>
    <definedName name="dd" localSheetId="3">#REF!</definedName>
    <definedName name="dd" localSheetId="26">#REF!</definedName>
    <definedName name="dd" localSheetId="12">#REF!</definedName>
    <definedName name="dd" localSheetId="18">#REF!</definedName>
    <definedName name="dd" localSheetId="0">#REF!</definedName>
    <definedName name="dd" localSheetId="28">#REF!</definedName>
    <definedName name="DD" localSheetId="2" hidden="1">{"'Sheet1'!$L$16"}</definedName>
    <definedName name="dd" localSheetId="29">#REF!</definedName>
    <definedName name="dd" localSheetId="32">#REF!</definedName>
    <definedName name="dd" localSheetId="24">#REF!</definedName>
    <definedName name="dd" localSheetId="25">#REF!</definedName>
    <definedName name="dd" localSheetId="14">#REF!</definedName>
    <definedName name="dd" localSheetId="31">#REF!</definedName>
    <definedName name="dd" localSheetId="30">#REF!</definedName>
    <definedName name="dd" localSheetId="9">#REF!</definedName>
    <definedName name="dd">#REF!</definedName>
    <definedName name="ddadeewljjkhg" localSheetId="21">#REF!</definedName>
    <definedName name="ddadeewljjkhg" localSheetId="25">#REF!</definedName>
    <definedName name="ddadeewljjkhg">#REF!</definedName>
    <definedName name="ddadeewljjkhg_5" localSheetId="21">#REF!</definedName>
    <definedName name="ddadeewljjkhg_5" localSheetId="25">#REF!</definedName>
    <definedName name="ddadeewljjkhg_5">#REF!</definedName>
    <definedName name="dddsweeaasd" localSheetId="21">#REF!</definedName>
    <definedName name="dddsweeaasd" localSheetId="25">#REF!</definedName>
    <definedName name="dddsweeaasd">#REF!</definedName>
    <definedName name="dddwewwqe" localSheetId="21">#REF!</definedName>
    <definedName name="dddwewwqe" localSheetId="25">#REF!</definedName>
    <definedName name="dddwewwqe">#REF!</definedName>
    <definedName name="ddeeddsdd" localSheetId="21">#REF!</definedName>
    <definedName name="ddeeddsdd" localSheetId="25">#REF!</definedName>
    <definedName name="ddeeddsdd">#REF!</definedName>
    <definedName name="DDERTHJKYYG" localSheetId="21">#REF!</definedName>
    <definedName name="DDERTHJKYYG" localSheetId="25">#REF!</definedName>
    <definedName name="DDERTHJKYYG">#REF!</definedName>
    <definedName name="DDFCV" localSheetId="21">#REF!</definedName>
    <definedName name="DDFCV" localSheetId="25">#REF!</definedName>
    <definedName name="DDFCV">#REF!</definedName>
    <definedName name="ddfdsddd" localSheetId="21">#REF!</definedName>
    <definedName name="ddfdsddd" localSheetId="25">#REF!</definedName>
    <definedName name="ddfdsddd">#REF!</definedName>
    <definedName name="ddfdsddd_5" localSheetId="21">#REF!</definedName>
    <definedName name="ddfdsddd_5" localSheetId="25">#REF!</definedName>
    <definedName name="ddfdsddd_5">#REF!</definedName>
    <definedName name="ddssdrdd" localSheetId="21" hidden="1">{"'Sheet1'!$L$16"}</definedName>
    <definedName name="ddssdrdd" localSheetId="15" hidden="1">{"'Sheet1'!$L$16"}</definedName>
    <definedName name="ddssdrdd" localSheetId="25" hidden="1">{"'Sheet1'!$L$16"}</definedName>
    <definedName name="ddssdrdd" localSheetId="17" hidden="1">{"'Sheet1'!$L$16"}</definedName>
    <definedName name="ddssdrdd" hidden="1">{"'Sheet1'!$L$16"}</definedName>
    <definedName name="ddssss" localSheetId="21">#REF!</definedName>
    <definedName name="ddssss" localSheetId="25">#REF!</definedName>
    <definedName name="ddssss">#REF!</definedName>
    <definedName name="DDSVXCBCD" localSheetId="21">#REF!</definedName>
    <definedName name="DDSVXCBCD" localSheetId="25">#REF!</definedName>
    <definedName name="DDSVXCBCD">#REF!</definedName>
    <definedName name="den_bu" localSheetId="21">#REF!</definedName>
    <definedName name="den_bu" localSheetId="25">#REF!</definedName>
    <definedName name="den_bu">#REF!</definedName>
    <definedName name="den_bu_5" localSheetId="21">#REF!</definedName>
    <definedName name="den_bu_5" localSheetId="25">#REF!</definedName>
    <definedName name="den_bu_5">#REF!</definedName>
    <definedName name="denbu" localSheetId="21">#REF!</definedName>
    <definedName name="denbu" localSheetId="25">#REF!</definedName>
    <definedName name="denbu">#REF!</definedName>
    <definedName name="Det32x3" localSheetId="21">#REF!</definedName>
    <definedName name="Det32x3" localSheetId="25">#REF!</definedName>
    <definedName name="Det32x3">#REF!</definedName>
    <definedName name="Det35x3" localSheetId="21">#REF!</definedName>
    <definedName name="Det35x3" localSheetId="25">#REF!</definedName>
    <definedName name="Det35x3">#REF!</definedName>
    <definedName name="Det40x4" localSheetId="21">#REF!</definedName>
    <definedName name="Det40x4" localSheetId="25">#REF!</definedName>
    <definedName name="Det40x4">#REF!</definedName>
    <definedName name="Det50x5" localSheetId="21">#REF!</definedName>
    <definedName name="Det50x5" localSheetId="25">#REF!</definedName>
    <definedName name="Det50x5">#REF!</definedName>
    <definedName name="Det63x6" localSheetId="21">#REF!</definedName>
    <definedName name="Det63x6" localSheetId="25">#REF!</definedName>
    <definedName name="Det63x6">#REF!</definedName>
    <definedName name="Det75x6" localSheetId="21">#REF!</definedName>
    <definedName name="Det75x6" localSheetId="25">#REF!</definedName>
    <definedName name="Det75x6">#REF!</definedName>
    <definedName name="deur" localSheetId="21" hidden="1">{"'Sheet1'!$L$16"}</definedName>
    <definedName name="deur" localSheetId="15" hidden="1">{"'Sheet1'!$L$16"}</definedName>
    <definedName name="deur" localSheetId="25" hidden="1">{"'Sheet1'!$L$16"}</definedName>
    <definedName name="deur" localSheetId="17" hidden="1">{"'Sheet1'!$L$16"}</definedName>
    <definedName name="deur" hidden="1">{"'Sheet1'!$L$16"}</definedName>
    <definedName name="dewssss" localSheetId="21">#REF!</definedName>
    <definedName name="dewssss" localSheetId="25">#REF!</definedName>
    <definedName name="dewssss">#REF!</definedName>
    <definedName name="DF" localSheetId="34">#REF!</definedName>
    <definedName name="DF" localSheetId="19">#REF!</definedName>
    <definedName name="DF" localSheetId="21">#REF!</definedName>
    <definedName name="DF" localSheetId="22">#REF!</definedName>
    <definedName name="DF" localSheetId="33">#REF!</definedName>
    <definedName name="DF" localSheetId="3">#REF!</definedName>
    <definedName name="DF" localSheetId="26">#REF!</definedName>
    <definedName name="DF" localSheetId="12">#REF!</definedName>
    <definedName name="DF" localSheetId="18">#REF!</definedName>
    <definedName name="DF" localSheetId="0">#REF!</definedName>
    <definedName name="DF" localSheetId="28">#REF!</definedName>
    <definedName name="DF" localSheetId="2">#REF!</definedName>
    <definedName name="DF" localSheetId="29">#REF!</definedName>
    <definedName name="DF" localSheetId="32">#REF!</definedName>
    <definedName name="DF" localSheetId="24">#REF!</definedName>
    <definedName name="DF" localSheetId="25">#REF!</definedName>
    <definedName name="DF" localSheetId="14">#REF!</definedName>
    <definedName name="DF" localSheetId="31">#REF!</definedName>
    <definedName name="DF" localSheetId="30">#REF!</definedName>
    <definedName name="DF" localSheetId="9">#REF!</definedName>
    <definedName name="DF">#REF!</definedName>
    <definedName name="DFDDSA" localSheetId="21">#REF!</definedName>
    <definedName name="DFDDSA" localSheetId="25">#REF!</definedName>
    <definedName name="DFDDSA">#REF!</definedName>
    <definedName name="DFDDSA_5" localSheetId="21">#REF!</definedName>
    <definedName name="DFDDSA_5" localSheetId="25">#REF!</definedName>
    <definedName name="DFDDSA_5">#REF!</definedName>
    <definedName name="DFDDSA_9">"'file:///e:/%e6%88%91%e7%9a%84%e8%af%b4%e6%98%8e%e4%b9%a6/09%e5%b9%b4ok%e8%af%b4%e6%98%8e%e4%b9%a6/%e5%86%85%e9%94%80/jack%20purcell/%e6%88%91%e7%9a%84%e8%af%b4%e6%98%8e%e4%b9%a6/09%e5%b9%b4ok%e8%af%b4%e6%98%8e%e4%b9%a6/%e5%a4%96%e9%94%80/jack%20purcell/a"</definedName>
    <definedName name="dfddsaqawwwwwwq" localSheetId="21">#REF!</definedName>
    <definedName name="dfddsaqawwwwwwq" localSheetId="25">#REF!</definedName>
    <definedName name="dfddsaqawwwwwwq" localSheetId="17">#REF!</definedName>
    <definedName name="dfddsaqawwwwwwq">#REF!</definedName>
    <definedName name="dfddsaqawwwwwwq_5" localSheetId="21">#REF!</definedName>
    <definedName name="dfddsaqawwwwwwq_5" localSheetId="25">#REF!</definedName>
    <definedName name="dfddsaqawwwwwwq_5">#REF!</definedName>
    <definedName name="DFFDDDFF" localSheetId="21">#REF!</definedName>
    <definedName name="DFFDDDFF" localSheetId="25">#REF!</definedName>
    <definedName name="DFFDDDFF">#REF!</definedName>
    <definedName name="DFFDDDFF_10">"'file:///e:/%e6%88%91%e7%9a%84%e8%af%b4%e6%98%8e%e4%b9%a6/09%e5%b9%b4ok%e8%af%b4%e6%98%8e%e4%b9%a6/%e5%a4%96%e9%94%80/all%20star%20light/4buy/%e8%af%b4%e6%98%8e%e4%b9%a6%ef%bc%8c7%e6%9c%88%e4%bb%bd/105710%20%e9%a2%86%e5%8f%a3%e5%a4%9a%e5%b1%82%e9%a1%bb%e8"</definedName>
    <definedName name="DFFDDDFF_17">"'file:///c:/documents%20and%20settings/%e6%ad%a3%e5%b7%9d/%e6%88%91%e7%9a%84%e8%af%b4%e6%98%8e%e4%b9%a6/09%e5%b9%b4ok%e8%af%b4%e6%98%8e%e4%b9%a6/%e5%a4%96%e9%94%80/all%20star%20light/4buy/%e8%af%b4%e6%98%8e%e4%b9%a6%ef%bc%8c7%e6%9c%88%e4%bb%bd/105710%20%e"</definedName>
    <definedName name="DFFDDDFF_18">"'file:///c:/documents%20and%20settings/%e6%ad%a3%e5%b7%9d/%e6%88%91%e7%9a%84%e8%af%b4%e6%98%8e%e4%b9%a6/09%e5%b9%b4ok%e8%af%b4%e6%98%8e%e4%b9%a6/%e5%a4%96%e9%94%80/all%20star%20light/4buy/%e8%af%b4%e6%98%8e%e4%b9%a6%ef%bc%8c7%e6%9c%88%e4%bb%bd/105710%20%e"</definedName>
    <definedName name="DFFDDDFF_2">"'file:///c:/documents%20and%20settings/%e6%ad%a3%e5%b7%9d/%e6%88%91%e7%9a%84%e8%af%b4%e6%98%8e%e4%b9%a6/09%e5%b9%b4ok%e8%af%b4%e6%98%8e%e4%b9%a6/%e5%a4%96%e9%94%80/all%20star%20light/4buy/%e8%af%b4%e6%98%8e%e4%b9%a6%ef%bc%8c7%e6%9c%88%e4%bb%bd/105710%20%e"</definedName>
    <definedName name="DFFDDDFF_5" localSheetId="21">#REF!</definedName>
    <definedName name="DFFDDDFF_5" localSheetId="25">#REF!</definedName>
    <definedName name="DFFDDDFF_5" localSheetId="17">#REF!</definedName>
    <definedName name="DFFDDDFF_5">#REF!</definedName>
    <definedName name="DFFDDDFF_50">"'file:///e:/%e6%88%91%e7%9a%84%e8%af%b4%e6%98%8e%e4%b9%a6/09%e5%b9%b4ok%e8%af%b4%e6%98%8e%e4%b9%a6/%e5%a4%96%e9%94%80/all%20star%20light/4buy/%e8%af%b4%e6%98%8e%e4%b9%a6%ef%bc%8c7%e6%9c%88%e4%bb%bd/105710%20%e9%a2%86%e5%8f%a3%e5%a4%9a%e5%b1%82%e9%a1%bb%e8"</definedName>
    <definedName name="DFFDDDFF_9">"'file:///e:/%e6%88%91%e7%9a%84%e8%af%b4%e6%98%8e%e4%b9%a6/09%e5%b9%b4ok%e8%af%b4%e6%98%8e%e4%b9%a6/%e5%86%85%e9%94%80/jack%20purcell/%e6%88%91%e7%9a%84%e8%af%b4%e6%98%8e%e4%b9%a6/09%e5%b9%b4ok%e8%af%b4%e6%98%8e%e4%b9%a6/%e5%a4%96%e9%94%80/all%20star%20lig"</definedName>
    <definedName name="DGCTI592" localSheetId="21">#REF!</definedName>
    <definedName name="DGCTI592" localSheetId="25">#REF!</definedName>
    <definedName name="DGCTI592" localSheetId="17">#REF!</definedName>
    <definedName name="DGCTI592">#REF!</definedName>
    <definedName name="DGCTI592_1">"'file:///c:/documents%20and%20settings/%e6%8a%80%e8%a1%93%e9%83%a8%e5%85%b1%e7%94%a8%e8%b3%87%e6%96%99/documents%20and%20settings/administrator/%e6%a1%8c%e9%9d%a2/1b545%e5%8c%85%e8%a3%85%e4%b8%80%e9%a1%b5.xls'#$''.$f$88"</definedName>
    <definedName name="DGCTI592_10">"'file:///c:/documents%20and%20settings/%e6%8a%80%e8%a1%93%e9%83%a8%e5%85%b1%e7%94%a8%e8%b3%87%e6%96%99/documents%20and%20settings/administrator/%e6%a1%8c%e9%9d%a2/1b545%e5%8c%85%e8%a3%85%e4%b8%80%e9%a1%b5.xls'#$''.$f$88"</definedName>
    <definedName name="DGCTI592_11">"'file:///c:/documents%20and%20settings/%e6%8a%80%e8%a1%93%e9%83%a8%e5%85%b1%e7%94%a8%e8%b3%87%e6%96%99/documents%20and%20settings/administrator/%e6%a1%8c%e9%9d%a2/1b545%e5%8c%85%e8%a3%85%e4%b8%80%e9%a1%b5.xls'#$''.$f$88"</definedName>
    <definedName name="DGCTI592_12">"'file:///c:/documents%20and%20settings/%e6%8a%80%e8%a1%93%e9%83%a8%e5%85%b1%e7%94%a8%e8%b3%87%e6%96%99/documents%20and%20settings/administrator/%e6%a1%8c%e9%9d%a2/1b545%e5%8c%85%e8%a3%85%e4%b8%80%e9%a1%b5.xls'#$''.$f$88"</definedName>
    <definedName name="DGCTI592_13">"'file:///c:/documents%20and%20settings/%e6%8a%80%e8%a1%93%e9%83%a8%e5%85%b1%e7%94%a8%e8%b3%87%e6%96%99/documents%20and%20settings/administrator/%e6%a1%8c%e9%9d%a2/1b545%e5%8c%85%e8%a3%85%e4%b8%80%e9%a1%b5.xls'#$''.$f$88"</definedName>
    <definedName name="DGCTI592_17">"'file:///c:/documents%20and%20settings/%e6%8a%80%e8%a1%93%e9%83%a8%e5%85%b1%e7%94%a8%e8%b3%87%e6%96%99/documents%20and%20settings/administrator/%e6%a1%8c%e9%9d%a2/1b545%e5%8c%85%e8%a3%85%e4%b8%80%e9%a1%b5.xls'#$''.$f$88"</definedName>
    <definedName name="DGCTI592_18">"'file:///c:/documents%20and%20settings/%e6%8a%80%e8%a1%93%e9%83%a8%e5%85%b1%e7%94%a8%e8%b3%87%e6%96%99/documents%20and%20settings/administrator/%e6%a1%8c%e9%9d%a2/1b545%e5%8c%85%e8%a3%85%e4%b8%80%e9%a1%b5.xls'#$''.$f$88"</definedName>
    <definedName name="DGCTI592_2">"'file:///c:/documents%20and%20settings/%e6%8a%80%e8%a1%93%e9%83%a8%e5%85%b1%e7%94%a8%e8%b3%87%e6%96%99/documents%20and%20settings/administrator/%e6%a1%8c%e9%9d%a2/1b545%e5%8c%85%e8%a3%85%e4%b8%80%e9%a1%b5.xls'#$''.$f$88"</definedName>
    <definedName name="DGCTI592_3">"'file:///c:/documents%20and%20settings/%e6%8a%80%e8%a1%93%e9%83%a8%e5%85%b1%e7%94%a8%e8%b3%87%e6%96%99/documents%20and%20settings/administrator/%e6%a1%8c%e9%9d%a2/1b545%e5%8c%85%e8%a3%85%e4%b8%80%e9%a1%b5.xls'#$''.$f$88"</definedName>
    <definedName name="DGCTI592_35">"'file:///c:/documents%20and%20settings/%e6%8a%80%e8%a1%93%e9%83%a8%e5%85%b1%e7%94%a8%e8%b3%87%e6%96%99/documents%20and%20settings/administrator/%e6%a1%8c%e9%9d%a2/1b545%e5%8c%85%e8%a3%85%e4%b8%80%e9%a1%b5.xls'#$''.$f$88"</definedName>
    <definedName name="DGCTI592_36">"'file:///c:/documents%20and%20settings/%e6%8a%80%e8%a1%93%e9%83%a8%e5%85%b1%e7%94%a8%e8%b3%87%e6%96%99/documents%20and%20settings/administrator/%e6%a1%8c%e9%9d%a2/1b545%e5%8c%85%e8%a3%85%e4%b8%80%e9%a1%b5.xls'#$''.$f$88"</definedName>
    <definedName name="DGCTI592_41">"'file:///c:/documents%20and%20settings/%e6%8a%80%e8%a1%93%e9%83%a8%e5%85%b1%e7%94%a8%e8%b3%87%e6%96%99/documents%20and%20settings/administrator/%e6%a1%8c%e9%9d%a2/1b545%e5%8c%85%e8%a3%85%e4%b8%80%e9%a1%b5.xls'#$''.$f$88"</definedName>
    <definedName name="DGCTI592_5" localSheetId="21">#REF!</definedName>
    <definedName name="DGCTI592_5" localSheetId="25">#REF!</definedName>
    <definedName name="DGCTI592_5" localSheetId="17">#REF!</definedName>
    <definedName name="DGCTI592_5">#REF!</definedName>
    <definedName name="DGCTI592_50">"'file:///c:/documents%20and%20settings/%e6%8a%80%e8%a1%93%e9%83%a8%e5%85%b1%e7%94%a8%e8%b3%87%e6%96%99/documents%20and%20settings/administrator/%e6%a1%8c%e9%9d%a2/1b545%e5%8c%85%e8%a3%85%e4%b8%80%e9%a1%b5.xls'#$''.$f$88"</definedName>
    <definedName name="DGCTI592_9">"'file:///c:/documents%20and%20settings/%e6%8a%80%e8%a1%93%e9%83%a8%e5%85%b1%e7%94%a8%e8%b3%87%e6%96%99/documents%20and%20settings/administrator/%e6%a1%8c%e9%9d%a2/1b545%e5%8c%85%e8%a3%85%e4%b8%80%e9%a1%b5.xls'#$''.$f$88"</definedName>
    <definedName name="dgctiet" localSheetId="21">#REF!</definedName>
    <definedName name="dgctiet" localSheetId="25">#REF!</definedName>
    <definedName name="dgctiet" localSheetId="17">#REF!</definedName>
    <definedName name="dgctiet">#REF!</definedName>
    <definedName name="dgnc" localSheetId="21">#REF!</definedName>
    <definedName name="dgnc" localSheetId="25">#REF!</definedName>
    <definedName name="dgnc">#REF!</definedName>
    <definedName name="dgvl" localSheetId="21">#REF!</definedName>
    <definedName name="dgvl" localSheetId="25">#REF!</definedName>
    <definedName name="dgvl">#REF!</definedName>
    <definedName name="dientichck" localSheetId="21">#REF!</definedName>
    <definedName name="dientichck" localSheetId="25">#REF!</definedName>
    <definedName name="dientichck">#REF!</definedName>
    <definedName name="dinh" localSheetId="21">#REF!</definedName>
    <definedName name="dinh" localSheetId="25">#REF!</definedName>
    <definedName name="dinh">#REF!</definedName>
    <definedName name="dinh2" localSheetId="21">#REF!</definedName>
    <definedName name="dinh2" localSheetId="25">#REF!</definedName>
    <definedName name="dinh2">#REF!</definedName>
    <definedName name="DIS" localSheetId="21">#REF!</definedName>
    <definedName name="DIS" localSheetId="25">#REF!</definedName>
    <definedName name="DIS">#REF!</definedName>
    <definedName name="DMlapdatxa" localSheetId="21">#REF!</definedName>
    <definedName name="DMlapdatxa" localSheetId="25">#REF!</definedName>
    <definedName name="DMlapdatxa">#REF!</definedName>
    <definedName name="DN" localSheetId="21">#REF!</definedName>
    <definedName name="DN" localSheetId="25">#REF!</definedName>
    <definedName name="DN">#REF!</definedName>
    <definedName name="DÑt45x4" localSheetId="21">#REF!</definedName>
    <definedName name="DÑt45x4" localSheetId="25">#REF!</definedName>
    <definedName name="DÑt45x4">#REF!</definedName>
    <definedName name="doan1" localSheetId="21">#REF!</definedName>
    <definedName name="doan1" localSheetId="25">#REF!</definedName>
    <definedName name="doan1">#REF!</definedName>
    <definedName name="doan2" localSheetId="21">#REF!</definedName>
    <definedName name="doan2" localSheetId="25">#REF!</definedName>
    <definedName name="doan2">#REF!</definedName>
    <definedName name="doan3" localSheetId="21">#REF!</definedName>
    <definedName name="doan3" localSheetId="25">#REF!</definedName>
    <definedName name="doan3">#REF!</definedName>
    <definedName name="doan4" localSheetId="21">#REF!</definedName>
    <definedName name="doan4" localSheetId="25">#REF!</definedName>
    <definedName name="doan4">#REF!</definedName>
    <definedName name="doan5" localSheetId="21">#REF!</definedName>
    <definedName name="doan5" localSheetId="25">#REF!</definedName>
    <definedName name="doan5">#REF!</definedName>
    <definedName name="doan6" localSheetId="21">#REF!</definedName>
    <definedName name="doan6" localSheetId="25">#REF!</definedName>
    <definedName name="doan6">#REF!</definedName>
    <definedName name="document" localSheetId="34">#REF!</definedName>
    <definedName name="document" localSheetId="19">#REF!</definedName>
    <definedName name="document" localSheetId="21">#REF!</definedName>
    <definedName name="document" localSheetId="22">#REF!</definedName>
    <definedName name="document" localSheetId="33">#REF!</definedName>
    <definedName name="document" localSheetId="3">#REF!</definedName>
    <definedName name="document" localSheetId="26">#REF!</definedName>
    <definedName name="document" localSheetId="12">#REF!</definedName>
    <definedName name="document" localSheetId="18">#REF!</definedName>
    <definedName name="document" localSheetId="0">#REF!</definedName>
    <definedName name="document" localSheetId="28">#REF!</definedName>
    <definedName name="document" localSheetId="2">#REF!</definedName>
    <definedName name="document" localSheetId="29">#REF!</definedName>
    <definedName name="document" localSheetId="32">#REF!</definedName>
    <definedName name="document" localSheetId="24">#REF!</definedName>
    <definedName name="document" localSheetId="25">#REF!</definedName>
    <definedName name="document" localSheetId="14">#REF!</definedName>
    <definedName name="document" localSheetId="31">#REF!</definedName>
    <definedName name="document" localSheetId="30">#REF!</definedName>
    <definedName name="document" localSheetId="9">#REF!</definedName>
    <definedName name="document">#REF!</definedName>
    <definedName name="Document_array" localSheetId="21">{"Book1"}</definedName>
    <definedName name="Document_array" localSheetId="15">{"Book1"}</definedName>
    <definedName name="Document_array" localSheetId="25">{"Book1"}</definedName>
    <definedName name="Document_array" localSheetId="17">{"Book1"}</definedName>
    <definedName name="Document_array">{"Book1"}</definedName>
    <definedName name="Document_array_10" localSheetId="21">{"Book1","phan quang02.xls"}</definedName>
    <definedName name="Document_array_10" localSheetId="15">{"Book1","phan quang02.xls"}</definedName>
    <definedName name="Document_array_10" localSheetId="25">{"Book1","phan quang02.xls"}</definedName>
    <definedName name="Document_array_10" localSheetId="17">{"Book1","phan quang02.xls"}</definedName>
    <definedName name="Document_array_10">{"Book1","phan quang02.xls"}</definedName>
    <definedName name="Document_array_11" localSheetId="21">{"Book1","phan quang02.xls"}</definedName>
    <definedName name="Document_array_11" localSheetId="15">{"Book1","phan quang02.xls"}</definedName>
    <definedName name="Document_array_11" localSheetId="25">{"Book1","phan quang02.xls"}</definedName>
    <definedName name="Document_array_11" localSheetId="17">{"Book1","phan quang02.xls"}</definedName>
    <definedName name="Document_array_11">{"Book1","phan quang02.xls"}</definedName>
    <definedName name="Document_array_13" localSheetId="21">{"Book1","phan quang02.xls"}</definedName>
    <definedName name="Document_array_13" localSheetId="15">{"Book1","phan quang02.xls"}</definedName>
    <definedName name="Document_array_13" localSheetId="25">{"Book1","phan quang02.xls"}</definedName>
    <definedName name="Document_array_13" localSheetId="17">{"Book1","phan quang02.xls"}</definedName>
    <definedName name="Document_array_13">{"Book1","phan quang02.xls"}</definedName>
    <definedName name="Document_array_6" localSheetId="21">{"Book1","phan quang02.xls"}</definedName>
    <definedName name="Document_array_6" localSheetId="15">{"Book1","phan quang02.xls"}</definedName>
    <definedName name="Document_array_6" localSheetId="25">{"Book1","phan quang02.xls"}</definedName>
    <definedName name="Document_array_6" localSheetId="17">{"Book1","phan quang02.xls"}</definedName>
    <definedName name="Document_array_6">{"Book1","phan quang02.xls"}</definedName>
    <definedName name="Document_array_9" localSheetId="21">{"Book1","phan quang02.xls"}</definedName>
    <definedName name="Document_array_9" localSheetId="15">{"Book1","phan quang02.xls"}</definedName>
    <definedName name="Document_array_9" localSheetId="25">{"Book1","phan quang02.xls"}</definedName>
    <definedName name="Document_array_9" localSheetId="17">{"Book1","phan quang02.xls"}</definedName>
    <definedName name="Document_array_9">{"Book1","phan quang02.xls"}</definedName>
    <definedName name="Documents_array" localSheetId="21">#REF!</definedName>
    <definedName name="Documents_array" localSheetId="25">#REF!</definedName>
    <definedName name="Documents_array" localSheetId="17">#REF!</definedName>
    <definedName name="Documents_array">#REF!</definedName>
    <definedName name="documnt" localSheetId="34">#REF!</definedName>
    <definedName name="documnt" localSheetId="19">#REF!</definedName>
    <definedName name="documnt" localSheetId="21">#REF!</definedName>
    <definedName name="documnt" localSheetId="22">#REF!</definedName>
    <definedName name="documnt" localSheetId="33">#REF!</definedName>
    <definedName name="documnt" localSheetId="3">#REF!</definedName>
    <definedName name="documnt" localSheetId="26">#REF!</definedName>
    <definedName name="documnt" localSheetId="12">#REF!</definedName>
    <definedName name="documnt" localSheetId="18">#REF!</definedName>
    <definedName name="documnt" localSheetId="0">#REF!</definedName>
    <definedName name="documnt" localSheetId="28">#REF!</definedName>
    <definedName name="documnt" localSheetId="2">#REF!</definedName>
    <definedName name="documnt" localSheetId="29">#REF!</definedName>
    <definedName name="documnt" localSheetId="32">#REF!</definedName>
    <definedName name="documnt" localSheetId="24">#REF!</definedName>
    <definedName name="documnt" localSheetId="25">#REF!</definedName>
    <definedName name="documnt" localSheetId="14">#REF!</definedName>
    <definedName name="documnt" localSheetId="31">#REF!</definedName>
    <definedName name="documnt" localSheetId="30">#REF!</definedName>
    <definedName name="documnt" localSheetId="9">#REF!</definedName>
    <definedName name="documnt">#REF!</definedName>
    <definedName name="dongiavanchuyen" localSheetId="21">#REF!</definedName>
    <definedName name="dongiavanchuyen" localSheetId="25">#REF!</definedName>
    <definedName name="dongiavanchuyen">#REF!</definedName>
    <definedName name="Donvi" localSheetId="21">#REF!</definedName>
    <definedName name="Donvi" localSheetId="25">#REF!</definedName>
    <definedName name="Donvi">#REF!</definedName>
    <definedName name="Donvi_5" localSheetId="21">#REF!</definedName>
    <definedName name="Donvi_5" localSheetId="25">#REF!</definedName>
    <definedName name="Donvi_5">#REF!</definedName>
    <definedName name="dred" localSheetId="21" hidden="1">{"'Sheet1'!$L$16"}</definedName>
    <definedName name="dred" localSheetId="15" hidden="1">{"'Sheet1'!$L$16"}</definedName>
    <definedName name="dred" localSheetId="25" hidden="1">{"'Sheet1'!$L$16"}</definedName>
    <definedName name="dred" localSheetId="17" hidden="1">{"'Sheet1'!$L$16"}</definedName>
    <definedName name="dred" hidden="1">{"'Sheet1'!$L$16"}</definedName>
    <definedName name="dred1" localSheetId="21" hidden="1">{"'Sheet1'!$L$16"}</definedName>
    <definedName name="dred1" localSheetId="15" hidden="1">{"'Sheet1'!$L$16"}</definedName>
    <definedName name="dred1" localSheetId="25" hidden="1">{"'Sheet1'!$L$16"}</definedName>
    <definedName name="dred1" localSheetId="17" hidden="1">{"'Sheet1'!$L$16"}</definedName>
    <definedName name="dred1" hidden="1">{"'Sheet1'!$L$16"}</definedName>
    <definedName name="dred2" localSheetId="21" hidden="1">{"'Sheet1'!$L$16"}</definedName>
    <definedName name="dred2" localSheetId="15" hidden="1">{"'Sheet1'!$L$16"}</definedName>
    <definedName name="dred2" localSheetId="25" hidden="1">{"'Sheet1'!$L$16"}</definedName>
    <definedName name="dred2" localSheetId="17" hidden="1">{"'Sheet1'!$L$16"}</definedName>
    <definedName name="dred2" hidden="1">{"'Sheet1'!$L$16"}</definedName>
    <definedName name="DRRRETYEEEER" localSheetId="21">#REF!</definedName>
    <definedName name="DRRRETYEEEER" localSheetId="25">#REF!</definedName>
    <definedName name="DRRRETYEEEER">#REF!</definedName>
    <definedName name="DRRRETYEEEER_10">"'file:///e:/%e6%88%91%e7%9a%84%e8%af%b4%e6%98%8e%e4%b9%a6/09%e5%b9%b4ok%e8%af%b4%e6%98%8e%e4%b9%a6/%e5%a4%96%e9%94%80/all%20star%20light/%e5%b8%86%e5%b8%83%e6%ac%be/105740%e5%8d%b0%e5%88%b7%e9%ab%98%e7%bb%9f1j.xls'#$''.$s$17"</definedName>
    <definedName name="DRRRETYEEEER_17">"'file:///c:/documents%20and%20settings/%e6%ad%a3%e5%b7%9d/%e6%88%91%e7%9a%84%e8%af%b4%e6%98%8e%e4%b9%a6/09%e5%b9%b4ok%e8%af%b4%e6%98%8e%e4%b9%a6/%e5%a4%96%e9%94%80/all%20star%20light/%e5%b8%86%e5%b8%83%e6%ac%be/105740%e5%8d%b0%e5%88%b7%e9%ab%98%e7%bb%9f1j"</definedName>
    <definedName name="DRRRETYEEEER_18">"'file:///c:/documents%20and%20settings/%e6%ad%a3%e5%b7%9d/%e6%88%91%e7%9a%84%e8%af%b4%e6%98%8e%e4%b9%a6/09%e5%b9%b4ok%e8%af%b4%e6%98%8e%e4%b9%a6/%e5%a4%96%e9%94%80/all%20star%20light/%e5%b8%86%e5%b8%83%e6%ac%be/105740%e5%8d%b0%e5%88%b7%e9%ab%98%e7%bb%9f1j"</definedName>
    <definedName name="DRRRETYEEEER_2">"'file:///c:/documents%20and%20settings/%e6%ad%a3%e5%b7%9d/%e6%88%91%e7%9a%84%e8%af%b4%e6%98%8e%e4%b9%a6/09%e5%b9%b4ok%e8%af%b4%e6%98%8e%e4%b9%a6/%e5%a4%96%e9%94%80/all%20star%20light/%e5%b8%86%e5%b8%83%e6%ac%be/105740%e5%8d%b0%e5%88%b7%e9%ab%98%e7%bb%9f1j"</definedName>
    <definedName name="DRRRETYEEEER_5" localSheetId="21">#REF!</definedName>
    <definedName name="DRRRETYEEEER_5" localSheetId="25">#REF!</definedName>
    <definedName name="DRRRETYEEEER_5" localSheetId="17">#REF!</definedName>
    <definedName name="DRRRETYEEEER_5">#REF!</definedName>
    <definedName name="DRRRETYEEEER_50">"'file:///e:/%e6%88%91%e7%9a%84%e8%af%b4%e6%98%8e%e4%b9%a6/09%e5%b9%b4ok%e8%af%b4%e6%98%8e%e4%b9%a6/%e5%a4%96%e9%94%80/all%20star%20light/%e5%b8%86%e5%b8%83%e6%ac%be/105740%e5%8d%b0%e5%88%b7%e9%ab%98%e7%bb%9f1j.xls'#$''.$s$17"</definedName>
    <definedName name="DRRRETYEEEER_9">"'file:///e:/%e6%88%91%e7%9a%84%e8%af%b4%e6%98%8e%e4%b9%a6/09%e5%b9%b4ok%e8%af%b4%e6%98%8e%e4%b9%a6/%e5%86%85%e9%94%80/jack%20purcell/%e6%88%91%e7%9a%84%e8%af%b4%e6%98%8e%e4%b9%a6/09%e5%b9%b4ok%e8%af%b4%e6%98%8e%e4%b9%a6/%e5%a4%96%e9%94%80/all%20star%20lig"</definedName>
    <definedName name="DRT" localSheetId="21">#REF!</definedName>
    <definedName name="DRT" localSheetId="25">#REF!</definedName>
    <definedName name="DRT" localSheetId="17">#REF!</definedName>
    <definedName name="DRT">#REF!</definedName>
    <definedName name="ds" localSheetId="21">#REF!</definedName>
    <definedName name="ds" localSheetId="25">#REF!</definedName>
    <definedName name="ds">#REF!</definedName>
    <definedName name="ds1pnc" localSheetId="21">#REF!</definedName>
    <definedName name="ds1pnc" localSheetId="25">#REF!</definedName>
    <definedName name="ds1pnc">#REF!</definedName>
    <definedName name="ds1pvl" localSheetId="21">#REF!</definedName>
    <definedName name="ds1pvl" localSheetId="25">#REF!</definedName>
    <definedName name="ds1pvl">#REF!</definedName>
    <definedName name="ds3pnc" localSheetId="21">#REF!</definedName>
    <definedName name="ds3pnc" localSheetId="25">#REF!</definedName>
    <definedName name="ds3pnc">#REF!</definedName>
    <definedName name="ds3pvl" localSheetId="21">#REF!</definedName>
    <definedName name="ds3pvl" localSheetId="25">#REF!</definedName>
    <definedName name="ds3pvl">#REF!</definedName>
    <definedName name="dsaxsxz" localSheetId="21">#REF!</definedName>
    <definedName name="dsaxsxz" localSheetId="25">#REF!</definedName>
    <definedName name="dsaxsxz">#REF!</definedName>
    <definedName name="dsaxsxz_5" localSheetId="21">#REF!</definedName>
    <definedName name="dsaxsxz_5" localSheetId="25">#REF!</definedName>
    <definedName name="dsaxsxz_5">#REF!</definedName>
    <definedName name="dsaxsxz_9">"'file:///e:/%e6%88%91%e7%9a%84%e8%af%b4%e6%98%8e%e4%b9%a6/09%e5%b9%b4ok%e8%af%b4%e6%98%8e%e4%b9%a6/%e5%86%85%e9%94%80/jack%20purcell/%e6%88%91%e7%9a%84%e8%af%b4%e6%98%8e%e4%b9%a6/09%e5%b9%b4ok%e8%af%b4%e6%98%8e%e4%b9%a6/%e5%a4%96%e9%94%80/jack%20purcell/a"</definedName>
    <definedName name="dsct3pnc" localSheetId="21">#REF!</definedName>
    <definedName name="dsct3pnc" localSheetId="25">#REF!</definedName>
    <definedName name="dsct3pnc" localSheetId="17">#REF!</definedName>
    <definedName name="dsct3pnc">#REF!</definedName>
    <definedName name="dsct3pvl" localSheetId="21">#REF!</definedName>
    <definedName name="dsct3pvl" localSheetId="25">#REF!</definedName>
    <definedName name="dsct3pvl">#REF!</definedName>
    <definedName name="dsdaaawwwwwwwww" localSheetId="21">#REF!</definedName>
    <definedName name="dsdaaawwwwwwwww" localSheetId="25">#REF!</definedName>
    <definedName name="dsdaaawwwwwwwww">#REF!</definedName>
    <definedName name="dsdaaawwwwwwwww_5" localSheetId="21">#REF!</definedName>
    <definedName name="dsdaaawwwwwwwww_5" localSheetId="25">#REF!</definedName>
    <definedName name="dsdaaawwwwwwwww_5">#REF!</definedName>
    <definedName name="dsdaaawwwwwwwww_9">"'file:///e:/%e6%88%91%e7%9a%84%e8%af%b4%e6%98%8e%e4%b9%a6/09%e5%b9%b4ok%e8%af%b4%e6%98%8e%e4%b9%a6/%e5%86%85%e9%94%80/jack%20purcell/%e6%88%91%e7%9a%84%e8%af%b4%e6%98%8e%e4%b9%a6/09%e5%b9%b4ok%e8%af%b4%e6%98%8e%e4%b9%a6/%e5%a4%96%e9%94%80/jack%20purcell/a"</definedName>
    <definedName name="DSDSAAS" localSheetId="21">#REF!</definedName>
    <definedName name="DSDSAAS" localSheetId="25">#REF!</definedName>
    <definedName name="DSDSAAS" localSheetId="17">#REF!</definedName>
    <definedName name="DSDSAAS">#REF!</definedName>
    <definedName name="DSDSAAS_5" localSheetId="21">#REF!</definedName>
    <definedName name="DSDSAAS_5" localSheetId="25">#REF!</definedName>
    <definedName name="DSDSAAS_5">#REF!</definedName>
    <definedName name="DSUMDATA" localSheetId="21">#REF!</definedName>
    <definedName name="DSUMDATA" localSheetId="25">#REF!</definedName>
    <definedName name="DSUMDATA">#REF!</definedName>
    <definedName name="DSUMDATA_5" localSheetId="21">#REF!</definedName>
    <definedName name="DSUMDATA_5" localSheetId="25">#REF!</definedName>
    <definedName name="DSUMDATA_5">#REF!</definedName>
    <definedName name="dsweqaas" localSheetId="21">#REF!</definedName>
    <definedName name="dsweqaas" localSheetId="25">#REF!</definedName>
    <definedName name="dsweqaas">#REF!</definedName>
    <definedName name="dsweqaas_5" localSheetId="21">#REF!</definedName>
    <definedName name="dsweqaas_5" localSheetId="25">#REF!</definedName>
    <definedName name="dsweqaas_5">#REF!</definedName>
    <definedName name="dtich1" localSheetId="21">#REF!</definedName>
    <definedName name="dtich1" localSheetId="25">#REF!</definedName>
    <definedName name="dtich1">#REF!</definedName>
    <definedName name="dtich2" localSheetId="21">#REF!</definedName>
    <definedName name="dtich2" localSheetId="25">#REF!</definedName>
    <definedName name="dtich2">#REF!</definedName>
    <definedName name="dtich3" localSheetId="21">#REF!</definedName>
    <definedName name="dtich3" localSheetId="25">#REF!</definedName>
    <definedName name="dtich3">#REF!</definedName>
    <definedName name="dtich4" localSheetId="21">#REF!</definedName>
    <definedName name="dtich4" localSheetId="25">#REF!</definedName>
    <definedName name="dtich4">#REF!</definedName>
    <definedName name="dtich5" localSheetId="21">#REF!</definedName>
    <definedName name="dtich5" localSheetId="25">#REF!</definedName>
    <definedName name="dtich5">#REF!</definedName>
    <definedName name="dtich6" localSheetId="21">#REF!</definedName>
    <definedName name="dtich6" localSheetId="25">#REF!</definedName>
    <definedName name="dtich6">#REF!</definedName>
    <definedName name="duoi" localSheetId="21">#REF!</definedName>
    <definedName name="duoi" localSheetId="25">#REF!</definedName>
    <definedName name="duoi">#REF!</definedName>
    <definedName name="duoi_5" localSheetId="21">#REF!</definedName>
    <definedName name="duoi_5" localSheetId="25">#REF!</definedName>
    <definedName name="duoi_5">#REF!</definedName>
    <definedName name="dvbto" localSheetId="21">#REF!</definedName>
    <definedName name="dvbto" localSheetId="25">#REF!</definedName>
    <definedName name="dvbto">#REF!</definedName>
    <definedName name="E" localSheetId="34">#REF!</definedName>
    <definedName name="E" localSheetId="19">#REF!</definedName>
    <definedName name="E" localSheetId="21">#REF!</definedName>
    <definedName name="E" localSheetId="22">#REF!</definedName>
    <definedName name="E" localSheetId="33">#REF!</definedName>
    <definedName name="E" localSheetId="3">#REF!</definedName>
    <definedName name="E" localSheetId="26">#REF!</definedName>
    <definedName name="E" localSheetId="12">#REF!</definedName>
    <definedName name="E" localSheetId="18">#REF!</definedName>
    <definedName name="E" localSheetId="0">#REF!</definedName>
    <definedName name="E" localSheetId="28">#REF!</definedName>
    <definedName name="E" localSheetId="2">#REF!</definedName>
    <definedName name="E" localSheetId="29">#REF!</definedName>
    <definedName name="E" localSheetId="32">#REF!</definedName>
    <definedName name="E" localSheetId="24">#REF!</definedName>
    <definedName name="E" localSheetId="25">#REF!</definedName>
    <definedName name="E" localSheetId="14">#REF!</definedName>
    <definedName name="E" localSheetId="31">#REF!</definedName>
    <definedName name="E" localSheetId="30">#REF!</definedName>
    <definedName name="E" localSheetId="9">#REF!</definedName>
    <definedName name="E">#REF!</definedName>
    <definedName name="eddddd" localSheetId="21">#REF!</definedName>
    <definedName name="eddddd" localSheetId="25">#REF!</definedName>
    <definedName name="eddddd">#REF!</definedName>
    <definedName name="eddddvvc" localSheetId="21">#REF!</definedName>
    <definedName name="eddddvvc" localSheetId="25">#REF!</definedName>
    <definedName name="eddddvvc">#REF!</definedName>
    <definedName name="EDFDCZX" localSheetId="21">#REF!</definedName>
    <definedName name="EDFDCZX" localSheetId="25">#REF!</definedName>
    <definedName name="EDFDCZX">#REF!</definedName>
    <definedName name="EDFDCZX_9">"'file:///e:/%e6%88%91%e7%9a%84%e8%af%b4%e6%98%8e%e4%b9%a6/09%e5%b9%b4ok%e8%af%b4%e6%98%8e%e4%b9%a6/%e5%86%85%e9%94%80/jack%20purcell/book1.xls'#$''.$q$17"</definedName>
    <definedName name="eerg" localSheetId="21">#REF!</definedName>
    <definedName name="eerg" localSheetId="25">#REF!</definedName>
    <definedName name="eerg" localSheetId="17">#REF!</definedName>
    <definedName name="eerg">#REF!</definedName>
    <definedName name="eerree" localSheetId="21">#REF!</definedName>
    <definedName name="eerree" localSheetId="25">#REF!</definedName>
    <definedName name="eerree">#REF!</definedName>
    <definedName name="eews" localSheetId="21" hidden="1">{"'Sheet1'!$L$16"}</definedName>
    <definedName name="eews" localSheetId="15" hidden="1">{"'Sheet1'!$L$16"}</definedName>
    <definedName name="eews" localSheetId="25" hidden="1">{"'Sheet1'!$L$16"}</definedName>
    <definedName name="eews" localSheetId="17" hidden="1">{"'Sheet1'!$L$16"}</definedName>
    <definedName name="eews" hidden="1">{"'Sheet1'!$L$16"}</definedName>
    <definedName name="EF" localSheetId="21">#REF!</definedName>
    <definedName name="EF" localSheetId="25">#REF!</definedName>
    <definedName name="EF">#REF!</definedName>
    <definedName name="End_1" localSheetId="21">#REF!</definedName>
    <definedName name="End_1" localSheetId="25">#REF!</definedName>
    <definedName name="End_1">#REF!</definedName>
    <definedName name="End_1_1">"'file:///c:/documents%20and%20settings/%e6%8a%80%e8%a1%93%e9%83%a8%e5%85%b1%e7%94%a8%e8%b3%87%e6%96%99/documents%20and%20settings/administrator/%e6%a1%8c%e9%9d%a2/1b545%e5%8c%85%e8%a3%85%e4%b8%80%e9%a1%b5.xls'#$''.$o$9"</definedName>
    <definedName name="End_1_10">"'file:///c:/documents%20and%20settings/%e6%8a%80%e8%a1%93%e9%83%a8%e5%85%b1%e7%94%a8%e8%b3%87%e6%96%99/documents%20and%20settings/administrator/%e6%a1%8c%e9%9d%a2/1b545%e5%8c%85%e8%a3%85%e4%b8%80%e9%a1%b5.xls'#$''.$o$9"</definedName>
    <definedName name="End_1_11">"'file:///c:/documents%20and%20settings/%e6%8a%80%e8%a1%93%e9%83%a8%e5%85%b1%e7%94%a8%e8%b3%87%e6%96%99/documents%20and%20settings/administrator/%e6%a1%8c%e9%9d%a2/1b545%e5%8c%85%e8%a3%85%e4%b8%80%e9%a1%b5.xls'#$''.$o$9"</definedName>
    <definedName name="End_1_12">"'file:///c:/documents%20and%20settings/%e6%8a%80%e8%a1%93%e9%83%a8%e5%85%b1%e7%94%a8%e8%b3%87%e6%96%99/documents%20and%20settings/administrator/%e6%a1%8c%e9%9d%a2/1b545%e5%8c%85%e8%a3%85%e4%b8%80%e9%a1%b5.xls'#$''.$o$9"</definedName>
    <definedName name="End_1_13">"'file:///c:/documents%20and%20settings/%e6%8a%80%e8%a1%93%e9%83%a8%e5%85%b1%e7%94%a8%e8%b3%87%e6%96%99/documents%20and%20settings/administrator/%e6%a1%8c%e9%9d%a2/1b545%e5%8c%85%e8%a3%85%e4%b8%80%e9%a1%b5.xls'#$''.$o$9"</definedName>
    <definedName name="End_1_17">"'file:///c:/documents%20and%20settings/%e6%8a%80%e8%a1%93%e9%83%a8%e5%85%b1%e7%94%a8%e8%b3%87%e6%96%99/documents%20and%20settings/administrator/%e6%a1%8c%e9%9d%a2/1b545%e5%8c%85%e8%a3%85%e4%b8%80%e9%a1%b5.xls'#$''.$o$9"</definedName>
    <definedName name="End_1_18">"'file:///c:/documents%20and%20settings/%e6%8a%80%e8%a1%93%e9%83%a8%e5%85%b1%e7%94%a8%e8%b3%87%e6%96%99/documents%20and%20settings/administrator/%e6%a1%8c%e9%9d%a2/1b545%e5%8c%85%e8%a3%85%e4%b8%80%e9%a1%b5.xls'#$''.$o$9"</definedName>
    <definedName name="End_1_2">"'file:///c:/documents%20and%20settings/%e6%8a%80%e8%a1%93%e9%83%a8%e5%85%b1%e7%94%a8%e8%b3%87%e6%96%99/documents%20and%20settings/administrator/%e6%a1%8c%e9%9d%a2/1b545%e5%8c%85%e8%a3%85%e4%b8%80%e9%a1%b5.xls'#$''.$o$9"</definedName>
    <definedName name="End_1_3">"'file:///c:/documents%20and%20settings/%e6%8a%80%e8%a1%93%e9%83%a8%e5%85%b1%e7%94%a8%e8%b3%87%e6%96%99/documents%20and%20settings/administrator/%e6%a1%8c%e9%9d%a2/1b545%e5%8c%85%e8%a3%85%e4%b8%80%e9%a1%b5.xls'#$''.$o$9"</definedName>
    <definedName name="End_1_35">"'file:///c:/documents%20and%20settings/%e6%8a%80%e8%a1%93%e9%83%a8%e5%85%b1%e7%94%a8%e8%b3%87%e6%96%99/documents%20and%20settings/administrator/%e6%a1%8c%e9%9d%a2/1b545%e5%8c%85%e8%a3%85%e4%b8%80%e9%a1%b5.xls'#$''.$o$9"</definedName>
    <definedName name="End_1_36">"'file:///c:/documents%20and%20settings/%e6%8a%80%e8%a1%93%e9%83%a8%e5%85%b1%e7%94%a8%e8%b3%87%e6%96%99/documents%20and%20settings/administrator/%e6%a1%8c%e9%9d%a2/1b545%e5%8c%85%e8%a3%85%e4%b8%80%e9%a1%b5.xls'#$''.$o$9"</definedName>
    <definedName name="End_1_41">"'file:///c:/documents%20and%20settings/%e6%8a%80%e8%a1%93%e9%83%a8%e5%85%b1%e7%94%a8%e8%b3%87%e6%96%99/documents%20and%20settings/administrator/%e6%a1%8c%e9%9d%a2/1b545%e5%8c%85%e8%a3%85%e4%b8%80%e9%a1%b5.xls'#$''.$o$9"</definedName>
    <definedName name="End_1_5" localSheetId="21">#REF!</definedName>
    <definedName name="End_1_5" localSheetId="25">#REF!</definedName>
    <definedName name="End_1_5" localSheetId="17">#REF!</definedName>
    <definedName name="End_1_5">#REF!</definedName>
    <definedName name="End_1_50">"'file:///c:/documents%20and%20settings/%e6%8a%80%e8%a1%93%e9%83%a8%e5%85%b1%e7%94%a8%e8%b3%87%e6%96%99/documents%20and%20settings/administrator/%e6%a1%8c%e9%9d%a2/1b545%e5%8c%85%e8%a3%85%e4%b8%80%e9%a1%b5.xls'#$''.$o$9"</definedName>
    <definedName name="End_1_9">"'file:///c:/documents%20and%20settings/%e6%8a%80%e8%a1%93%e9%83%a8%e5%85%b1%e7%94%a8%e8%b3%87%e6%96%99/documents%20and%20settings/administrator/%e6%a1%8c%e9%9d%a2/1b545%e5%8c%85%e8%a3%85%e4%b8%80%e9%a1%b5.xls'#$''.$o$9"</definedName>
    <definedName name="End_10" localSheetId="21">#REF!</definedName>
    <definedName name="End_10" localSheetId="25">#REF!</definedName>
    <definedName name="End_10" localSheetId="17">#REF!</definedName>
    <definedName name="End_10">#REF!</definedName>
    <definedName name="End_10_1">"'file:///c:/documents%20and%20settings/%e6%8a%80%e8%a1%93%e9%83%a8%e5%85%b1%e7%94%a8%e8%b3%87%e6%96%99/documents%20and%20settings/administrator/%e6%a1%8c%e9%9d%a2/1b545%e5%8c%85%e8%a3%85%e4%b8%80%e9%a1%b5.xls'#$''.$v$36"</definedName>
    <definedName name="End_10_10">"'file:///c:/documents%20and%20settings/%e6%8a%80%e8%a1%93%e9%83%a8%e5%85%b1%e7%94%a8%e8%b3%87%e6%96%99/documents%20and%20settings/administrator/%e6%a1%8c%e9%9d%a2/1b545%e5%8c%85%e8%a3%85%e4%b8%80%e9%a1%b5.xls'#$''.$v$36"</definedName>
    <definedName name="End_10_11">"'file:///c:/documents%20and%20settings/%e6%8a%80%e8%a1%93%e9%83%a8%e5%85%b1%e7%94%a8%e8%b3%87%e6%96%99/documents%20and%20settings/administrator/%e6%a1%8c%e9%9d%a2/1b545%e5%8c%85%e8%a3%85%e4%b8%80%e9%a1%b5.xls'#$''.$v$36"</definedName>
    <definedName name="End_10_12">"'file:///c:/documents%20and%20settings/%e6%8a%80%e8%a1%93%e9%83%a8%e5%85%b1%e7%94%a8%e8%b3%87%e6%96%99/documents%20and%20settings/administrator/%e6%a1%8c%e9%9d%a2/1b545%e5%8c%85%e8%a3%85%e4%b8%80%e9%a1%b5.xls'#$''.$v$36"</definedName>
    <definedName name="End_10_13">"'file:///c:/documents%20and%20settings/%e6%8a%80%e8%a1%93%e9%83%a8%e5%85%b1%e7%94%a8%e8%b3%87%e6%96%99/documents%20and%20settings/administrator/%e6%a1%8c%e9%9d%a2/1b545%e5%8c%85%e8%a3%85%e4%b8%80%e9%a1%b5.xls'#$''.$v$36"</definedName>
    <definedName name="End_10_17">"'file:///c:/documents%20and%20settings/%e6%8a%80%e8%a1%93%e9%83%a8%e5%85%b1%e7%94%a8%e8%b3%87%e6%96%99/documents%20and%20settings/administrator/%e6%a1%8c%e9%9d%a2/1b545%e5%8c%85%e8%a3%85%e4%b8%80%e9%a1%b5.xls'#$''.$v$36"</definedName>
    <definedName name="End_10_18">"'file:///c:/documents%20and%20settings/%e6%8a%80%e8%a1%93%e9%83%a8%e5%85%b1%e7%94%a8%e8%b3%87%e6%96%99/documents%20and%20settings/administrator/%e6%a1%8c%e9%9d%a2/1b545%e5%8c%85%e8%a3%85%e4%b8%80%e9%a1%b5.xls'#$''.$v$36"</definedName>
    <definedName name="End_10_2">"'file:///c:/documents%20and%20settings/%e6%8a%80%e8%a1%93%e9%83%a8%e5%85%b1%e7%94%a8%e8%b3%87%e6%96%99/documents%20and%20settings/administrator/%e6%a1%8c%e9%9d%a2/1b545%e5%8c%85%e8%a3%85%e4%b8%80%e9%a1%b5.xls'#$''.$v$36"</definedName>
    <definedName name="End_10_3">"'file:///c:/documents%20and%20settings/%e6%8a%80%e8%a1%93%e9%83%a8%e5%85%b1%e7%94%a8%e8%b3%87%e6%96%99/documents%20and%20settings/administrator/%e6%a1%8c%e9%9d%a2/1b545%e5%8c%85%e8%a3%85%e4%b8%80%e9%a1%b5.xls'#$''.$v$36"</definedName>
    <definedName name="End_10_35">"'file:///c:/documents%20and%20settings/%e6%8a%80%e8%a1%93%e9%83%a8%e5%85%b1%e7%94%a8%e8%b3%87%e6%96%99/documents%20and%20settings/administrator/%e6%a1%8c%e9%9d%a2/1b545%e5%8c%85%e8%a3%85%e4%b8%80%e9%a1%b5.xls'#$''.$v$36"</definedName>
    <definedName name="End_10_36">"'file:///c:/documents%20and%20settings/%e6%8a%80%e8%a1%93%e9%83%a8%e5%85%b1%e7%94%a8%e8%b3%87%e6%96%99/documents%20and%20settings/administrator/%e6%a1%8c%e9%9d%a2/1b545%e5%8c%85%e8%a3%85%e4%b8%80%e9%a1%b5.xls'#$''.$v$36"</definedName>
    <definedName name="End_10_41">"'file:///c:/documents%20and%20settings/%e6%8a%80%e8%a1%93%e9%83%a8%e5%85%b1%e7%94%a8%e8%b3%87%e6%96%99/documents%20and%20settings/administrator/%e6%a1%8c%e9%9d%a2/1b545%e5%8c%85%e8%a3%85%e4%b8%80%e9%a1%b5.xls'#$''.$v$36"</definedName>
    <definedName name="End_10_5" localSheetId="21">#REF!</definedName>
    <definedName name="End_10_5" localSheetId="25">#REF!</definedName>
    <definedName name="End_10_5" localSheetId="17">#REF!</definedName>
    <definedName name="End_10_5">#REF!</definedName>
    <definedName name="End_10_50">"'file:///c:/documents%20and%20settings/%e6%8a%80%e8%a1%93%e9%83%a8%e5%85%b1%e7%94%a8%e8%b3%87%e6%96%99/documents%20and%20settings/administrator/%e6%a1%8c%e9%9d%a2/1b545%e5%8c%85%e8%a3%85%e4%b8%80%e9%a1%b5.xls'#$''.$v$36"</definedName>
    <definedName name="End_10_9">"'file:///c:/documents%20and%20settings/%e6%8a%80%e8%a1%93%e9%83%a8%e5%85%b1%e7%94%a8%e8%b3%87%e6%96%99/documents%20and%20settings/administrator/%e6%a1%8c%e9%9d%a2/1b545%e5%8c%85%e8%a3%85%e4%b8%80%e9%a1%b5.xls'#$''.$v$36"</definedName>
    <definedName name="End_11" localSheetId="21">#REF!</definedName>
    <definedName name="End_11" localSheetId="25">#REF!</definedName>
    <definedName name="End_11" localSheetId="17">#REF!</definedName>
    <definedName name="End_11">#REF!</definedName>
    <definedName name="End_11_1">"'file:///c:/documents%20and%20settings/%e6%8a%80%e8%a1%93%e9%83%a8%e5%85%b1%e7%94%a8%e8%b3%87%e6%96%99/documents%20and%20settings/administrator/%e6%a1%8c%e9%9d%a2/1b545%e5%8c%85%e8%a3%85%e4%b8%80%e9%a1%b5.xls'#$''.$v$39"</definedName>
    <definedName name="End_11_10">"'file:///c:/documents%20and%20settings/%e6%8a%80%e8%a1%93%e9%83%a8%e5%85%b1%e7%94%a8%e8%b3%87%e6%96%99/documents%20and%20settings/administrator/%e6%a1%8c%e9%9d%a2/1b545%e5%8c%85%e8%a3%85%e4%b8%80%e9%a1%b5.xls'#$''.$v$39"</definedName>
    <definedName name="End_11_11">"'file:///c:/documents%20and%20settings/%e6%8a%80%e8%a1%93%e9%83%a8%e5%85%b1%e7%94%a8%e8%b3%87%e6%96%99/documents%20and%20settings/administrator/%e6%a1%8c%e9%9d%a2/1b545%e5%8c%85%e8%a3%85%e4%b8%80%e9%a1%b5.xls'#$''.$v$39"</definedName>
    <definedName name="End_11_12">"'file:///c:/documents%20and%20settings/%e6%8a%80%e8%a1%93%e9%83%a8%e5%85%b1%e7%94%a8%e8%b3%87%e6%96%99/documents%20and%20settings/administrator/%e6%a1%8c%e9%9d%a2/1b545%e5%8c%85%e8%a3%85%e4%b8%80%e9%a1%b5.xls'#$''.$v$39"</definedName>
    <definedName name="End_11_13">"'file:///c:/documents%20and%20settings/%e6%8a%80%e8%a1%93%e9%83%a8%e5%85%b1%e7%94%a8%e8%b3%87%e6%96%99/documents%20and%20settings/administrator/%e6%a1%8c%e9%9d%a2/1b545%e5%8c%85%e8%a3%85%e4%b8%80%e9%a1%b5.xls'#$''.$v$39"</definedName>
    <definedName name="End_11_17">"'file:///c:/documents%20and%20settings/%e6%8a%80%e8%a1%93%e9%83%a8%e5%85%b1%e7%94%a8%e8%b3%87%e6%96%99/documents%20and%20settings/administrator/%e6%a1%8c%e9%9d%a2/1b545%e5%8c%85%e8%a3%85%e4%b8%80%e9%a1%b5.xls'#$''.$v$39"</definedName>
    <definedName name="End_11_18">"'file:///c:/documents%20and%20settings/%e6%8a%80%e8%a1%93%e9%83%a8%e5%85%b1%e7%94%a8%e8%b3%87%e6%96%99/documents%20and%20settings/administrator/%e6%a1%8c%e9%9d%a2/1b545%e5%8c%85%e8%a3%85%e4%b8%80%e9%a1%b5.xls'#$''.$v$39"</definedName>
    <definedName name="End_11_2">"'file:///c:/documents%20and%20settings/%e6%8a%80%e8%a1%93%e9%83%a8%e5%85%b1%e7%94%a8%e8%b3%87%e6%96%99/documents%20and%20settings/administrator/%e6%a1%8c%e9%9d%a2/1b545%e5%8c%85%e8%a3%85%e4%b8%80%e9%a1%b5.xls'#$''.$v$39"</definedName>
    <definedName name="End_11_3">"'file:///c:/documents%20and%20settings/%e6%8a%80%e8%a1%93%e9%83%a8%e5%85%b1%e7%94%a8%e8%b3%87%e6%96%99/documents%20and%20settings/administrator/%e6%a1%8c%e9%9d%a2/1b545%e5%8c%85%e8%a3%85%e4%b8%80%e9%a1%b5.xls'#$''.$v$39"</definedName>
    <definedName name="End_11_35">"'file:///c:/documents%20and%20settings/%e6%8a%80%e8%a1%93%e9%83%a8%e5%85%b1%e7%94%a8%e8%b3%87%e6%96%99/documents%20and%20settings/administrator/%e6%a1%8c%e9%9d%a2/1b545%e5%8c%85%e8%a3%85%e4%b8%80%e9%a1%b5.xls'#$''.$v$39"</definedName>
    <definedName name="End_11_36">"'file:///c:/documents%20and%20settings/%e6%8a%80%e8%a1%93%e9%83%a8%e5%85%b1%e7%94%a8%e8%b3%87%e6%96%99/documents%20and%20settings/administrator/%e6%a1%8c%e9%9d%a2/1b545%e5%8c%85%e8%a3%85%e4%b8%80%e9%a1%b5.xls'#$''.$v$39"</definedName>
    <definedName name="End_11_41">"'file:///c:/documents%20and%20settings/%e6%8a%80%e8%a1%93%e9%83%a8%e5%85%b1%e7%94%a8%e8%b3%87%e6%96%99/documents%20and%20settings/administrator/%e6%a1%8c%e9%9d%a2/1b545%e5%8c%85%e8%a3%85%e4%b8%80%e9%a1%b5.xls'#$''.$v$39"</definedName>
    <definedName name="End_11_5" localSheetId="21">#REF!</definedName>
    <definedName name="End_11_5" localSheetId="25">#REF!</definedName>
    <definedName name="End_11_5" localSheetId="17">#REF!</definedName>
    <definedName name="End_11_5">#REF!</definedName>
    <definedName name="End_11_50">"'file:///c:/documents%20and%20settings/%e6%8a%80%e8%a1%93%e9%83%a8%e5%85%b1%e7%94%a8%e8%b3%87%e6%96%99/documents%20and%20settings/administrator/%e6%a1%8c%e9%9d%a2/1b545%e5%8c%85%e8%a3%85%e4%b8%80%e9%a1%b5.xls'#$''.$v$39"</definedName>
    <definedName name="End_11_9">"'file:///c:/documents%20and%20settings/%e6%8a%80%e8%a1%93%e9%83%a8%e5%85%b1%e7%94%a8%e8%b3%87%e6%96%99/documents%20and%20settings/administrator/%e6%a1%8c%e9%9d%a2/1b545%e5%8c%85%e8%a3%85%e4%b8%80%e9%a1%b5.xls'#$''.$v$39"</definedName>
    <definedName name="End_12" localSheetId="21">#REF!</definedName>
    <definedName name="End_12" localSheetId="25">#REF!</definedName>
    <definedName name="End_12" localSheetId="17">#REF!</definedName>
    <definedName name="End_12">#REF!</definedName>
    <definedName name="End_12_1">"'file:///c:/documents%20and%20settings/%e6%8a%80%e8%a1%93%e9%83%a8%e5%85%b1%e7%94%a8%e8%b3%87%e6%96%99/documents%20and%20settings/administrator/%e6%a1%8c%e9%9d%a2/1b545%e5%8c%85%e8%a3%85%e4%b8%80%e9%a1%b5.xls'#$''.$v$42"</definedName>
    <definedName name="End_12_10">"'file:///c:/documents%20and%20settings/%e6%8a%80%e8%a1%93%e9%83%a8%e5%85%b1%e7%94%a8%e8%b3%87%e6%96%99/documents%20and%20settings/administrator/%e6%a1%8c%e9%9d%a2/1b545%e5%8c%85%e8%a3%85%e4%b8%80%e9%a1%b5.xls'#$''.$v$42"</definedName>
    <definedName name="End_12_11">"'file:///c:/documents%20and%20settings/%e6%8a%80%e8%a1%93%e9%83%a8%e5%85%b1%e7%94%a8%e8%b3%87%e6%96%99/documents%20and%20settings/administrator/%e6%a1%8c%e9%9d%a2/1b545%e5%8c%85%e8%a3%85%e4%b8%80%e9%a1%b5.xls'#$''.$v$42"</definedName>
    <definedName name="End_12_12">"'file:///c:/documents%20and%20settings/%e6%8a%80%e8%a1%93%e9%83%a8%e5%85%b1%e7%94%a8%e8%b3%87%e6%96%99/documents%20and%20settings/administrator/%e6%a1%8c%e9%9d%a2/1b545%e5%8c%85%e8%a3%85%e4%b8%80%e9%a1%b5.xls'#$''.$v$42"</definedName>
    <definedName name="End_12_13">"'file:///c:/documents%20and%20settings/%e6%8a%80%e8%a1%93%e9%83%a8%e5%85%b1%e7%94%a8%e8%b3%87%e6%96%99/documents%20and%20settings/administrator/%e6%a1%8c%e9%9d%a2/1b545%e5%8c%85%e8%a3%85%e4%b8%80%e9%a1%b5.xls'#$''.$v$42"</definedName>
    <definedName name="End_12_17">"'file:///c:/documents%20and%20settings/%e6%8a%80%e8%a1%93%e9%83%a8%e5%85%b1%e7%94%a8%e8%b3%87%e6%96%99/documents%20and%20settings/administrator/%e6%a1%8c%e9%9d%a2/1b545%e5%8c%85%e8%a3%85%e4%b8%80%e9%a1%b5.xls'#$''.$v$42"</definedName>
    <definedName name="End_12_18">"'file:///c:/documents%20and%20settings/%e6%8a%80%e8%a1%93%e9%83%a8%e5%85%b1%e7%94%a8%e8%b3%87%e6%96%99/documents%20and%20settings/administrator/%e6%a1%8c%e9%9d%a2/1b545%e5%8c%85%e8%a3%85%e4%b8%80%e9%a1%b5.xls'#$''.$v$42"</definedName>
    <definedName name="End_12_2">"'file:///c:/documents%20and%20settings/%e6%8a%80%e8%a1%93%e9%83%a8%e5%85%b1%e7%94%a8%e8%b3%87%e6%96%99/documents%20and%20settings/administrator/%e6%a1%8c%e9%9d%a2/1b545%e5%8c%85%e8%a3%85%e4%b8%80%e9%a1%b5.xls'#$''.$v$42"</definedName>
    <definedName name="End_12_3">"'file:///c:/documents%20and%20settings/%e6%8a%80%e8%a1%93%e9%83%a8%e5%85%b1%e7%94%a8%e8%b3%87%e6%96%99/documents%20and%20settings/administrator/%e6%a1%8c%e9%9d%a2/1b545%e5%8c%85%e8%a3%85%e4%b8%80%e9%a1%b5.xls'#$''.$v$42"</definedName>
    <definedName name="End_12_35">"'file:///c:/documents%20and%20settings/%e6%8a%80%e8%a1%93%e9%83%a8%e5%85%b1%e7%94%a8%e8%b3%87%e6%96%99/documents%20and%20settings/administrator/%e6%a1%8c%e9%9d%a2/1b545%e5%8c%85%e8%a3%85%e4%b8%80%e9%a1%b5.xls'#$''.$v$42"</definedName>
    <definedName name="End_12_36">"'file:///c:/documents%20and%20settings/%e6%8a%80%e8%a1%93%e9%83%a8%e5%85%b1%e7%94%a8%e8%b3%87%e6%96%99/documents%20and%20settings/administrator/%e6%a1%8c%e9%9d%a2/1b545%e5%8c%85%e8%a3%85%e4%b8%80%e9%a1%b5.xls'#$''.$v$42"</definedName>
    <definedName name="End_12_41">"'file:///c:/documents%20and%20settings/%e6%8a%80%e8%a1%93%e9%83%a8%e5%85%b1%e7%94%a8%e8%b3%87%e6%96%99/documents%20and%20settings/administrator/%e6%a1%8c%e9%9d%a2/1b545%e5%8c%85%e8%a3%85%e4%b8%80%e9%a1%b5.xls'#$''.$v$42"</definedName>
    <definedName name="End_12_5" localSheetId="21">#REF!</definedName>
    <definedName name="End_12_5" localSheetId="25">#REF!</definedName>
    <definedName name="End_12_5" localSheetId="17">#REF!</definedName>
    <definedName name="End_12_5">#REF!</definedName>
    <definedName name="End_12_50">"'file:///c:/documents%20and%20settings/%e6%8a%80%e8%a1%93%e9%83%a8%e5%85%b1%e7%94%a8%e8%b3%87%e6%96%99/documents%20and%20settings/administrator/%e6%a1%8c%e9%9d%a2/1b545%e5%8c%85%e8%a3%85%e4%b8%80%e9%a1%b5.xls'#$''.$v$42"</definedName>
    <definedName name="End_12_9">"'file:///c:/documents%20and%20settings/%e6%8a%80%e8%a1%93%e9%83%a8%e5%85%b1%e7%94%a8%e8%b3%87%e6%96%99/documents%20and%20settings/administrator/%e6%a1%8c%e9%9d%a2/1b545%e5%8c%85%e8%a3%85%e4%b8%80%e9%a1%b5.xls'#$''.$v$42"</definedName>
    <definedName name="End_13" localSheetId="21">#REF!</definedName>
    <definedName name="End_13" localSheetId="25">#REF!</definedName>
    <definedName name="End_13" localSheetId="17">#REF!</definedName>
    <definedName name="End_13">#REF!</definedName>
    <definedName name="End_13_1">"'file:///c:/documents%20and%20settings/%e6%8a%80%e8%a1%93%e9%83%a8%e5%85%b1%e7%94%a8%e8%b3%87%e6%96%99/documents%20and%20settings/administrator/%e6%a1%8c%e9%9d%a2/1b545%e5%8c%85%e8%a3%85%e4%b8%80%e9%a1%b5.xls'#$''.$u$45"</definedName>
    <definedName name="End_13_10">"'file:///c:/documents%20and%20settings/%e6%8a%80%e8%a1%93%e9%83%a8%e5%85%b1%e7%94%a8%e8%b3%87%e6%96%99/documents%20and%20settings/administrator/%e6%a1%8c%e9%9d%a2/1b545%e5%8c%85%e8%a3%85%e4%b8%80%e9%a1%b5.xls'#$''.$u$45"</definedName>
    <definedName name="End_13_11">"'file:///c:/documents%20and%20settings/%e6%8a%80%e8%a1%93%e9%83%a8%e5%85%b1%e7%94%a8%e8%b3%87%e6%96%99/documents%20and%20settings/administrator/%e6%a1%8c%e9%9d%a2/1b545%e5%8c%85%e8%a3%85%e4%b8%80%e9%a1%b5.xls'#$''.$u$45"</definedName>
    <definedName name="End_13_12">"'file:///c:/documents%20and%20settings/%e6%8a%80%e8%a1%93%e9%83%a8%e5%85%b1%e7%94%a8%e8%b3%87%e6%96%99/documents%20and%20settings/administrator/%e6%a1%8c%e9%9d%a2/1b545%e5%8c%85%e8%a3%85%e4%b8%80%e9%a1%b5.xls'#$''.$u$45"</definedName>
    <definedName name="End_13_13">"'file:///c:/documents%20and%20settings/%e6%8a%80%e8%a1%93%e9%83%a8%e5%85%b1%e7%94%a8%e8%b3%87%e6%96%99/documents%20and%20settings/administrator/%e6%a1%8c%e9%9d%a2/1b545%e5%8c%85%e8%a3%85%e4%b8%80%e9%a1%b5.xls'#$''.$u$45"</definedName>
    <definedName name="End_13_17">"'file:///c:/documents%20and%20settings/%e6%8a%80%e8%a1%93%e9%83%a8%e5%85%b1%e7%94%a8%e8%b3%87%e6%96%99/documents%20and%20settings/administrator/%e6%a1%8c%e9%9d%a2/1b545%e5%8c%85%e8%a3%85%e4%b8%80%e9%a1%b5.xls'#$''.$u$45"</definedName>
    <definedName name="End_13_18">"'file:///c:/documents%20and%20settings/%e6%8a%80%e8%a1%93%e9%83%a8%e5%85%b1%e7%94%a8%e8%b3%87%e6%96%99/documents%20and%20settings/administrator/%e6%a1%8c%e9%9d%a2/1b545%e5%8c%85%e8%a3%85%e4%b8%80%e9%a1%b5.xls'#$''.$u$45"</definedName>
    <definedName name="End_13_2">"'file:///c:/documents%20and%20settings/%e6%8a%80%e8%a1%93%e9%83%a8%e5%85%b1%e7%94%a8%e8%b3%87%e6%96%99/documents%20and%20settings/administrator/%e6%a1%8c%e9%9d%a2/1b545%e5%8c%85%e8%a3%85%e4%b8%80%e9%a1%b5.xls'#$''.$u$45"</definedName>
    <definedName name="End_13_3">"'file:///c:/documents%20and%20settings/%e6%8a%80%e8%a1%93%e9%83%a8%e5%85%b1%e7%94%a8%e8%b3%87%e6%96%99/documents%20and%20settings/administrator/%e6%a1%8c%e9%9d%a2/1b545%e5%8c%85%e8%a3%85%e4%b8%80%e9%a1%b5.xls'#$''.$u$45"</definedName>
    <definedName name="End_13_35">"'file:///c:/documents%20and%20settings/%e6%8a%80%e8%a1%93%e9%83%a8%e5%85%b1%e7%94%a8%e8%b3%87%e6%96%99/documents%20and%20settings/administrator/%e6%a1%8c%e9%9d%a2/1b545%e5%8c%85%e8%a3%85%e4%b8%80%e9%a1%b5.xls'#$''.$u$45"</definedName>
    <definedName name="End_13_36">"'file:///c:/documents%20and%20settings/%e6%8a%80%e8%a1%93%e9%83%a8%e5%85%b1%e7%94%a8%e8%b3%87%e6%96%99/documents%20and%20settings/administrator/%e6%a1%8c%e9%9d%a2/1b545%e5%8c%85%e8%a3%85%e4%b8%80%e9%a1%b5.xls'#$''.$u$45"</definedName>
    <definedName name="End_13_41">"'file:///c:/documents%20and%20settings/%e6%8a%80%e8%a1%93%e9%83%a8%e5%85%b1%e7%94%a8%e8%b3%87%e6%96%99/documents%20and%20settings/administrator/%e6%a1%8c%e9%9d%a2/1b545%e5%8c%85%e8%a3%85%e4%b8%80%e9%a1%b5.xls'#$''.$u$45"</definedName>
    <definedName name="End_13_5" localSheetId="21">#REF!</definedName>
    <definedName name="End_13_5" localSheetId="25">#REF!</definedName>
    <definedName name="End_13_5" localSheetId="17">#REF!</definedName>
    <definedName name="End_13_5">#REF!</definedName>
    <definedName name="End_13_50">"'file:///c:/documents%20and%20settings/%e6%8a%80%e8%a1%93%e9%83%a8%e5%85%b1%e7%94%a8%e8%b3%87%e6%96%99/documents%20and%20settings/administrator/%e6%a1%8c%e9%9d%a2/1b545%e5%8c%85%e8%a3%85%e4%b8%80%e9%a1%b5.xls'#$''.$u$45"</definedName>
    <definedName name="End_13_9">"'file:///c:/documents%20and%20settings/%e6%8a%80%e8%a1%93%e9%83%a8%e5%85%b1%e7%94%a8%e8%b3%87%e6%96%99/documents%20and%20settings/administrator/%e6%a1%8c%e9%9d%a2/1b545%e5%8c%85%e8%a3%85%e4%b8%80%e9%a1%b5.xls'#$''.$u$45"</definedName>
    <definedName name="End_2" localSheetId="21">#REF!</definedName>
    <definedName name="End_2" localSheetId="25">#REF!</definedName>
    <definedName name="End_2" localSheetId="17">#REF!</definedName>
    <definedName name="End_2">#REF!</definedName>
    <definedName name="End_2_1">"'file:///c:/documents%20and%20settings/%e6%8a%80%e8%a1%93%e9%83%a8%e5%85%b1%e7%94%a8%e8%b3%87%e6%96%99/documents%20and%20settings/administrator/%e6%a1%8c%e9%9d%a2/1b545%e5%8c%85%e8%a3%85%e4%b8%80%e9%a1%b5.xls'#$''.$p$12"</definedName>
    <definedName name="End_2_10">"'file:///c:/documents%20and%20settings/%e6%8a%80%e8%a1%93%e9%83%a8%e5%85%b1%e7%94%a8%e8%b3%87%e6%96%99/documents%20and%20settings/administrator/%e6%a1%8c%e9%9d%a2/1b545%e5%8c%85%e8%a3%85%e4%b8%80%e9%a1%b5.xls'#$''.$p$12"</definedName>
    <definedName name="End_2_11">"'file:///c:/documents%20and%20settings/%e6%8a%80%e8%a1%93%e9%83%a8%e5%85%b1%e7%94%a8%e8%b3%87%e6%96%99/documents%20and%20settings/administrator/%e6%a1%8c%e9%9d%a2/1b545%e5%8c%85%e8%a3%85%e4%b8%80%e9%a1%b5.xls'#$''.$p$12"</definedName>
    <definedName name="End_2_12">"'file:///c:/documents%20and%20settings/%e6%8a%80%e8%a1%93%e9%83%a8%e5%85%b1%e7%94%a8%e8%b3%87%e6%96%99/documents%20and%20settings/administrator/%e6%a1%8c%e9%9d%a2/1b545%e5%8c%85%e8%a3%85%e4%b8%80%e9%a1%b5.xls'#$''.$p$12"</definedName>
    <definedName name="End_2_13">"'file:///c:/documents%20and%20settings/%e6%8a%80%e8%a1%93%e9%83%a8%e5%85%b1%e7%94%a8%e8%b3%87%e6%96%99/documents%20and%20settings/administrator/%e6%a1%8c%e9%9d%a2/1b545%e5%8c%85%e8%a3%85%e4%b8%80%e9%a1%b5.xls'#$''.$p$12"</definedName>
    <definedName name="End_2_17">"'file:///c:/documents%20and%20settings/%e6%8a%80%e8%a1%93%e9%83%a8%e5%85%b1%e7%94%a8%e8%b3%87%e6%96%99/documents%20and%20settings/administrator/%e6%a1%8c%e9%9d%a2/1b545%e5%8c%85%e8%a3%85%e4%b8%80%e9%a1%b5.xls'#$''.$p$12"</definedName>
    <definedName name="End_2_18">"'file:///c:/documents%20and%20settings/%e6%8a%80%e8%a1%93%e9%83%a8%e5%85%b1%e7%94%a8%e8%b3%87%e6%96%99/documents%20and%20settings/administrator/%e6%a1%8c%e9%9d%a2/1b545%e5%8c%85%e8%a3%85%e4%b8%80%e9%a1%b5.xls'#$''.$p$12"</definedName>
    <definedName name="End_2_2">"'file:///c:/documents%20and%20settings/%e6%8a%80%e8%a1%93%e9%83%a8%e5%85%b1%e7%94%a8%e8%b3%87%e6%96%99/documents%20and%20settings/administrator/%e6%a1%8c%e9%9d%a2/1b545%e5%8c%85%e8%a3%85%e4%b8%80%e9%a1%b5.xls'#$''.$p$12"</definedName>
    <definedName name="End_2_3">"'file:///c:/documents%20and%20settings/%e6%8a%80%e8%a1%93%e9%83%a8%e5%85%b1%e7%94%a8%e8%b3%87%e6%96%99/documents%20and%20settings/administrator/%e6%a1%8c%e9%9d%a2/1b545%e5%8c%85%e8%a3%85%e4%b8%80%e9%a1%b5.xls'#$''.$p$12"</definedName>
    <definedName name="End_2_35">"'file:///c:/documents%20and%20settings/%e6%8a%80%e8%a1%93%e9%83%a8%e5%85%b1%e7%94%a8%e8%b3%87%e6%96%99/documents%20and%20settings/administrator/%e6%a1%8c%e9%9d%a2/1b545%e5%8c%85%e8%a3%85%e4%b8%80%e9%a1%b5.xls'#$''.$p$12"</definedName>
    <definedName name="End_2_36">"'file:///c:/documents%20and%20settings/%e6%8a%80%e8%a1%93%e9%83%a8%e5%85%b1%e7%94%a8%e8%b3%87%e6%96%99/documents%20and%20settings/administrator/%e6%a1%8c%e9%9d%a2/1b545%e5%8c%85%e8%a3%85%e4%b8%80%e9%a1%b5.xls'#$''.$p$12"</definedName>
    <definedName name="End_2_41">"'file:///c:/documents%20and%20settings/%e6%8a%80%e8%a1%93%e9%83%a8%e5%85%b1%e7%94%a8%e8%b3%87%e6%96%99/documents%20and%20settings/administrator/%e6%a1%8c%e9%9d%a2/1b545%e5%8c%85%e8%a3%85%e4%b8%80%e9%a1%b5.xls'#$''.$p$12"</definedName>
    <definedName name="End_2_5" localSheetId="21">#REF!</definedName>
    <definedName name="End_2_5" localSheetId="25">#REF!</definedName>
    <definedName name="End_2_5" localSheetId="17">#REF!</definedName>
    <definedName name="End_2_5">#REF!</definedName>
    <definedName name="End_2_50">"'file:///c:/documents%20and%20settings/%e6%8a%80%e8%a1%93%e9%83%a8%e5%85%b1%e7%94%a8%e8%b3%87%e6%96%99/documents%20and%20settings/administrator/%e6%a1%8c%e9%9d%a2/1b545%e5%8c%85%e8%a3%85%e4%b8%80%e9%a1%b5.xls'#$''.$p$12"</definedName>
    <definedName name="End_2_9">"'file:///c:/documents%20and%20settings/%e6%8a%80%e8%a1%93%e9%83%a8%e5%85%b1%e7%94%a8%e8%b3%87%e6%96%99/documents%20and%20settings/administrator/%e6%a1%8c%e9%9d%a2/1b545%e5%8c%85%e8%a3%85%e4%b8%80%e9%a1%b5.xls'#$''.$p$12"</definedName>
    <definedName name="End_3" localSheetId="21">#REF!</definedName>
    <definedName name="End_3" localSheetId="25">#REF!</definedName>
    <definedName name="End_3" localSheetId="17">#REF!</definedName>
    <definedName name="End_3">#REF!</definedName>
    <definedName name="End_3_1">"'file:///c:/documents%20and%20settings/%e6%8a%80%e8%a1%93%e9%83%a8%e5%85%b1%e7%94%a8%e8%b3%87%e6%96%99/documents%20and%20settings/administrator/%e6%a1%8c%e9%9d%a2/1b545%e5%8c%85%e8%a3%85%e4%b8%80%e9%a1%b5.xls'#$''.$q$15"</definedName>
    <definedName name="End_3_10">"'file:///c:/documents%20and%20settings/%e6%8a%80%e8%a1%93%e9%83%a8%e5%85%b1%e7%94%a8%e8%b3%87%e6%96%99/documents%20and%20settings/administrator/%e6%a1%8c%e9%9d%a2/1b545%e5%8c%85%e8%a3%85%e4%b8%80%e9%a1%b5.xls'#$''.$q$15"</definedName>
    <definedName name="End_3_11">"'file:///c:/documents%20and%20settings/%e6%8a%80%e8%a1%93%e9%83%a8%e5%85%b1%e7%94%a8%e8%b3%87%e6%96%99/documents%20and%20settings/administrator/%e6%a1%8c%e9%9d%a2/1b545%e5%8c%85%e8%a3%85%e4%b8%80%e9%a1%b5.xls'#$''.$q$15"</definedName>
    <definedName name="End_3_12">"'file:///c:/documents%20and%20settings/%e6%8a%80%e8%a1%93%e9%83%a8%e5%85%b1%e7%94%a8%e8%b3%87%e6%96%99/documents%20and%20settings/administrator/%e6%a1%8c%e9%9d%a2/1b545%e5%8c%85%e8%a3%85%e4%b8%80%e9%a1%b5.xls'#$''.$q$15"</definedName>
    <definedName name="End_3_13">"'file:///c:/documents%20and%20settings/%e6%8a%80%e8%a1%93%e9%83%a8%e5%85%b1%e7%94%a8%e8%b3%87%e6%96%99/documents%20and%20settings/administrator/%e6%a1%8c%e9%9d%a2/1b545%e5%8c%85%e8%a3%85%e4%b8%80%e9%a1%b5.xls'#$''.$q$15"</definedName>
    <definedName name="End_3_17">"'file:///c:/documents%20and%20settings/%e6%8a%80%e8%a1%93%e9%83%a8%e5%85%b1%e7%94%a8%e8%b3%87%e6%96%99/documents%20and%20settings/administrator/%e6%a1%8c%e9%9d%a2/1b545%e5%8c%85%e8%a3%85%e4%b8%80%e9%a1%b5.xls'#$''.$q$15"</definedName>
    <definedName name="End_3_18">"'file:///c:/documents%20and%20settings/%e6%8a%80%e8%a1%93%e9%83%a8%e5%85%b1%e7%94%a8%e8%b3%87%e6%96%99/documents%20and%20settings/administrator/%e6%a1%8c%e9%9d%a2/1b545%e5%8c%85%e8%a3%85%e4%b8%80%e9%a1%b5.xls'#$''.$q$15"</definedName>
    <definedName name="End_3_2">"'file:///c:/documents%20and%20settings/%e6%8a%80%e8%a1%93%e9%83%a8%e5%85%b1%e7%94%a8%e8%b3%87%e6%96%99/documents%20and%20settings/administrator/%e6%a1%8c%e9%9d%a2/1b545%e5%8c%85%e8%a3%85%e4%b8%80%e9%a1%b5.xls'#$''.$q$15"</definedName>
    <definedName name="End_3_3">"'file:///c:/documents%20and%20settings/%e6%8a%80%e8%a1%93%e9%83%a8%e5%85%b1%e7%94%a8%e8%b3%87%e6%96%99/documents%20and%20settings/administrator/%e6%a1%8c%e9%9d%a2/1b545%e5%8c%85%e8%a3%85%e4%b8%80%e9%a1%b5.xls'#$''.$q$15"</definedName>
    <definedName name="End_3_35">"'file:///c:/documents%20and%20settings/%e6%8a%80%e8%a1%93%e9%83%a8%e5%85%b1%e7%94%a8%e8%b3%87%e6%96%99/documents%20and%20settings/administrator/%e6%a1%8c%e9%9d%a2/1b545%e5%8c%85%e8%a3%85%e4%b8%80%e9%a1%b5.xls'#$''.$q$15"</definedName>
    <definedName name="End_3_36">"'file:///c:/documents%20and%20settings/%e6%8a%80%e8%a1%93%e9%83%a8%e5%85%b1%e7%94%a8%e8%b3%87%e6%96%99/documents%20and%20settings/administrator/%e6%a1%8c%e9%9d%a2/1b545%e5%8c%85%e8%a3%85%e4%b8%80%e9%a1%b5.xls'#$''.$q$15"</definedName>
    <definedName name="End_3_41">"'file:///c:/documents%20and%20settings/%e6%8a%80%e8%a1%93%e9%83%a8%e5%85%b1%e7%94%a8%e8%b3%87%e6%96%99/documents%20and%20settings/administrator/%e6%a1%8c%e9%9d%a2/1b545%e5%8c%85%e8%a3%85%e4%b8%80%e9%a1%b5.xls'#$''.$q$15"</definedName>
    <definedName name="End_3_5" localSheetId="21">#REF!</definedName>
    <definedName name="End_3_5" localSheetId="25">#REF!</definedName>
    <definedName name="End_3_5" localSheetId="17">#REF!</definedName>
    <definedName name="End_3_5">#REF!</definedName>
    <definedName name="End_3_50">"'file:///c:/documents%20and%20settings/%e6%8a%80%e8%a1%93%e9%83%a8%e5%85%b1%e7%94%a8%e8%b3%87%e6%96%99/documents%20and%20settings/administrator/%e6%a1%8c%e9%9d%a2/1b545%e5%8c%85%e8%a3%85%e4%b8%80%e9%a1%b5.xls'#$''.$q$15"</definedName>
    <definedName name="End_3_9">"'file:///c:/documents%20and%20settings/%e6%8a%80%e8%a1%93%e9%83%a8%e5%85%b1%e7%94%a8%e8%b3%87%e6%96%99/documents%20and%20settings/administrator/%e6%a1%8c%e9%9d%a2/1b545%e5%8c%85%e8%a3%85%e4%b8%80%e9%a1%b5.xls'#$''.$q$15"</definedName>
    <definedName name="End_4" localSheetId="21">#REF!</definedName>
    <definedName name="End_4" localSheetId="25">#REF!</definedName>
    <definedName name="End_4" localSheetId="17">#REF!</definedName>
    <definedName name="End_4">#REF!</definedName>
    <definedName name="End_4_1">"'file:///c:/documents%20and%20settings/%e6%8a%80%e8%a1%93%e9%83%a8%e5%85%b1%e7%94%a8%e8%b3%87%e6%96%99/documents%20and%20settings/administrator/%e6%a1%8c%e9%9d%a2/1b545%e5%8c%85%e8%a3%85%e4%b8%80%e9%a1%b5.xls'#$''.$q$18"</definedName>
    <definedName name="End_4_10">"'file:///c:/documents%20and%20settings/%e6%8a%80%e8%a1%93%e9%83%a8%e5%85%b1%e7%94%a8%e8%b3%87%e6%96%99/documents%20and%20settings/administrator/%e6%a1%8c%e9%9d%a2/1b545%e5%8c%85%e8%a3%85%e4%b8%80%e9%a1%b5.xls'#$''.$q$18"</definedName>
    <definedName name="End_4_11">"'file:///c:/documents%20and%20settings/%e6%8a%80%e8%a1%93%e9%83%a8%e5%85%b1%e7%94%a8%e8%b3%87%e6%96%99/documents%20and%20settings/administrator/%e6%a1%8c%e9%9d%a2/1b545%e5%8c%85%e8%a3%85%e4%b8%80%e9%a1%b5.xls'#$''.$q$18"</definedName>
    <definedName name="End_4_12">"'file:///c:/documents%20and%20settings/%e6%8a%80%e8%a1%93%e9%83%a8%e5%85%b1%e7%94%a8%e8%b3%87%e6%96%99/documents%20and%20settings/administrator/%e6%a1%8c%e9%9d%a2/1b545%e5%8c%85%e8%a3%85%e4%b8%80%e9%a1%b5.xls'#$''.$q$18"</definedName>
    <definedName name="End_4_13">"'file:///c:/documents%20and%20settings/%e6%8a%80%e8%a1%93%e9%83%a8%e5%85%b1%e7%94%a8%e8%b3%87%e6%96%99/documents%20and%20settings/administrator/%e6%a1%8c%e9%9d%a2/1b545%e5%8c%85%e8%a3%85%e4%b8%80%e9%a1%b5.xls'#$''.$q$18"</definedName>
    <definedName name="End_4_17">"'file:///c:/documents%20and%20settings/%e6%8a%80%e8%a1%93%e9%83%a8%e5%85%b1%e7%94%a8%e8%b3%87%e6%96%99/documents%20and%20settings/administrator/%e6%a1%8c%e9%9d%a2/1b545%e5%8c%85%e8%a3%85%e4%b8%80%e9%a1%b5.xls'#$''.$q$18"</definedName>
    <definedName name="End_4_18">"'file:///c:/documents%20and%20settings/%e6%8a%80%e8%a1%93%e9%83%a8%e5%85%b1%e7%94%a8%e8%b3%87%e6%96%99/documents%20and%20settings/administrator/%e6%a1%8c%e9%9d%a2/1b545%e5%8c%85%e8%a3%85%e4%b8%80%e9%a1%b5.xls'#$''.$q$18"</definedName>
    <definedName name="End_4_2">"'file:///c:/documents%20and%20settings/%e6%8a%80%e8%a1%93%e9%83%a8%e5%85%b1%e7%94%a8%e8%b3%87%e6%96%99/documents%20and%20settings/administrator/%e6%a1%8c%e9%9d%a2/1b545%e5%8c%85%e8%a3%85%e4%b8%80%e9%a1%b5.xls'#$''.$q$18"</definedName>
    <definedName name="End_4_3">"'file:///c:/documents%20and%20settings/%e6%8a%80%e8%a1%93%e9%83%a8%e5%85%b1%e7%94%a8%e8%b3%87%e6%96%99/documents%20and%20settings/administrator/%e6%a1%8c%e9%9d%a2/1b545%e5%8c%85%e8%a3%85%e4%b8%80%e9%a1%b5.xls'#$''.$q$18"</definedName>
    <definedName name="End_4_35">"'file:///c:/documents%20and%20settings/%e6%8a%80%e8%a1%93%e9%83%a8%e5%85%b1%e7%94%a8%e8%b3%87%e6%96%99/documents%20and%20settings/administrator/%e6%a1%8c%e9%9d%a2/1b545%e5%8c%85%e8%a3%85%e4%b8%80%e9%a1%b5.xls'#$''.$q$18"</definedName>
    <definedName name="End_4_36">"'file:///c:/documents%20and%20settings/%e6%8a%80%e8%a1%93%e9%83%a8%e5%85%b1%e7%94%a8%e8%b3%87%e6%96%99/documents%20and%20settings/administrator/%e6%a1%8c%e9%9d%a2/1b545%e5%8c%85%e8%a3%85%e4%b8%80%e9%a1%b5.xls'#$''.$q$18"</definedName>
    <definedName name="End_4_41">"'file:///c:/documents%20and%20settings/%e6%8a%80%e8%a1%93%e9%83%a8%e5%85%b1%e7%94%a8%e8%b3%87%e6%96%99/documents%20and%20settings/administrator/%e6%a1%8c%e9%9d%a2/1b545%e5%8c%85%e8%a3%85%e4%b8%80%e9%a1%b5.xls'#$''.$q$18"</definedName>
    <definedName name="End_4_5" localSheetId="21">#REF!</definedName>
    <definedName name="End_4_5" localSheetId="25">#REF!</definedName>
    <definedName name="End_4_5" localSheetId="17">#REF!</definedName>
    <definedName name="End_4_5">#REF!</definedName>
    <definedName name="End_4_50">"'file:///c:/documents%20and%20settings/%e6%8a%80%e8%a1%93%e9%83%a8%e5%85%b1%e7%94%a8%e8%b3%87%e6%96%99/documents%20and%20settings/administrator/%e6%a1%8c%e9%9d%a2/1b545%e5%8c%85%e8%a3%85%e4%b8%80%e9%a1%b5.xls'#$''.$q$18"</definedName>
    <definedName name="End_4_9">"'file:///c:/documents%20and%20settings/%e6%8a%80%e8%a1%93%e9%83%a8%e5%85%b1%e7%94%a8%e8%b3%87%e6%96%99/documents%20and%20settings/administrator/%e6%a1%8c%e9%9d%a2/1b545%e5%8c%85%e8%a3%85%e4%b8%80%e9%a1%b5.xls'#$''.$q$18"</definedName>
    <definedName name="End_5" localSheetId="21">#REF!</definedName>
    <definedName name="End_5" localSheetId="25">#REF!</definedName>
    <definedName name="End_5" localSheetId="17">#REF!</definedName>
    <definedName name="End_5">#REF!</definedName>
    <definedName name="End_5_1">"'file:///c:/documents%20and%20settings/%e6%8a%80%e8%a1%93%e9%83%a8%e5%85%b1%e7%94%a8%e8%b3%87%e6%96%99/documents%20and%20settings/administrator/%e6%a1%8c%e9%9d%a2/1b545%e5%8c%85%e8%a3%85%e4%b8%80%e9%a1%b5.xls'#$''.$q$21"</definedName>
    <definedName name="End_5_10">"'file:///c:/documents%20and%20settings/%e6%8a%80%e8%a1%93%e9%83%a8%e5%85%b1%e7%94%a8%e8%b3%87%e6%96%99/documents%20and%20settings/administrator/%e6%a1%8c%e9%9d%a2/1b545%e5%8c%85%e8%a3%85%e4%b8%80%e9%a1%b5.xls'#$''.$q$21"</definedName>
    <definedName name="End_5_11">"'file:///c:/documents%20and%20settings/%e6%8a%80%e8%a1%93%e9%83%a8%e5%85%b1%e7%94%a8%e8%b3%87%e6%96%99/documents%20and%20settings/administrator/%e6%a1%8c%e9%9d%a2/1b545%e5%8c%85%e8%a3%85%e4%b8%80%e9%a1%b5.xls'#$''.$q$21"</definedName>
    <definedName name="End_5_12">"'file:///c:/documents%20and%20settings/%e6%8a%80%e8%a1%93%e9%83%a8%e5%85%b1%e7%94%a8%e8%b3%87%e6%96%99/documents%20and%20settings/administrator/%e6%a1%8c%e9%9d%a2/1b545%e5%8c%85%e8%a3%85%e4%b8%80%e9%a1%b5.xls'#$''.$q$21"</definedName>
    <definedName name="End_5_13">"'file:///c:/documents%20and%20settings/%e6%8a%80%e8%a1%93%e9%83%a8%e5%85%b1%e7%94%a8%e8%b3%87%e6%96%99/documents%20and%20settings/administrator/%e6%a1%8c%e9%9d%a2/1b545%e5%8c%85%e8%a3%85%e4%b8%80%e9%a1%b5.xls'#$''.$q$21"</definedName>
    <definedName name="End_5_17">"'file:///c:/documents%20and%20settings/%e6%8a%80%e8%a1%93%e9%83%a8%e5%85%b1%e7%94%a8%e8%b3%87%e6%96%99/documents%20and%20settings/administrator/%e6%a1%8c%e9%9d%a2/1b545%e5%8c%85%e8%a3%85%e4%b8%80%e9%a1%b5.xls'#$''.$q$21"</definedName>
    <definedName name="End_5_18">"'file:///c:/documents%20and%20settings/%e6%8a%80%e8%a1%93%e9%83%a8%e5%85%b1%e7%94%a8%e8%b3%87%e6%96%99/documents%20and%20settings/administrator/%e6%a1%8c%e9%9d%a2/1b545%e5%8c%85%e8%a3%85%e4%b8%80%e9%a1%b5.xls'#$''.$q$21"</definedName>
    <definedName name="End_5_2">"'file:///c:/documents%20and%20settings/%e6%8a%80%e8%a1%93%e9%83%a8%e5%85%b1%e7%94%a8%e8%b3%87%e6%96%99/documents%20and%20settings/administrator/%e6%a1%8c%e9%9d%a2/1b545%e5%8c%85%e8%a3%85%e4%b8%80%e9%a1%b5.xls'#$''.$q$21"</definedName>
    <definedName name="End_5_3">"'file:///c:/documents%20and%20settings/%e6%8a%80%e8%a1%93%e9%83%a8%e5%85%b1%e7%94%a8%e8%b3%87%e6%96%99/documents%20and%20settings/administrator/%e6%a1%8c%e9%9d%a2/1b545%e5%8c%85%e8%a3%85%e4%b8%80%e9%a1%b5.xls'#$''.$q$21"</definedName>
    <definedName name="End_5_35">"'file:///c:/documents%20and%20settings/%e6%8a%80%e8%a1%93%e9%83%a8%e5%85%b1%e7%94%a8%e8%b3%87%e6%96%99/documents%20and%20settings/administrator/%e6%a1%8c%e9%9d%a2/1b545%e5%8c%85%e8%a3%85%e4%b8%80%e9%a1%b5.xls'#$''.$q$21"</definedName>
    <definedName name="End_5_36">"'file:///c:/documents%20and%20settings/%e6%8a%80%e8%a1%93%e9%83%a8%e5%85%b1%e7%94%a8%e8%b3%87%e6%96%99/documents%20and%20settings/administrator/%e6%a1%8c%e9%9d%a2/1b545%e5%8c%85%e8%a3%85%e4%b8%80%e9%a1%b5.xls'#$''.$q$21"</definedName>
    <definedName name="End_5_41">"'file:///c:/documents%20and%20settings/%e6%8a%80%e8%a1%93%e9%83%a8%e5%85%b1%e7%94%a8%e8%b3%87%e6%96%99/documents%20and%20settings/administrator/%e6%a1%8c%e9%9d%a2/1b545%e5%8c%85%e8%a3%85%e4%b8%80%e9%a1%b5.xls'#$''.$q$21"</definedName>
    <definedName name="End_5_5" localSheetId="21">#REF!</definedName>
    <definedName name="End_5_5" localSheetId="25">#REF!</definedName>
    <definedName name="End_5_5" localSheetId="17">#REF!</definedName>
    <definedName name="End_5_5">#REF!</definedName>
    <definedName name="End_5_50">"'file:///c:/documents%20and%20settings/%e6%8a%80%e8%a1%93%e9%83%a8%e5%85%b1%e7%94%a8%e8%b3%87%e6%96%99/documents%20and%20settings/administrator/%e6%a1%8c%e9%9d%a2/1b545%e5%8c%85%e8%a3%85%e4%b8%80%e9%a1%b5.xls'#$''.$q$21"</definedName>
    <definedName name="End_5_9">"'file:///c:/documents%20and%20settings/%e6%8a%80%e8%a1%93%e9%83%a8%e5%85%b1%e7%94%a8%e8%b3%87%e6%96%99/documents%20and%20settings/administrator/%e6%a1%8c%e9%9d%a2/1b545%e5%8c%85%e8%a3%85%e4%b8%80%e9%a1%b5.xls'#$''.$q$21"</definedName>
    <definedName name="End_6" localSheetId="21">#REF!</definedName>
    <definedName name="End_6" localSheetId="25">#REF!</definedName>
    <definedName name="End_6" localSheetId="17">#REF!</definedName>
    <definedName name="End_6">#REF!</definedName>
    <definedName name="End_6_1">"'file:///c:/documents%20and%20settings/%e6%8a%80%e8%a1%93%e9%83%a8%e5%85%b1%e7%94%a8%e8%b3%87%e6%96%99/documents%20and%20settings/administrator/%e6%a1%8c%e9%9d%a2/1b545%e5%8c%85%e8%a3%85%e4%b8%80%e9%a1%b5.xls'#$''.$r$24"</definedName>
    <definedName name="End_6_10">"'file:///c:/documents%20and%20settings/%e6%8a%80%e8%a1%93%e9%83%a8%e5%85%b1%e7%94%a8%e8%b3%87%e6%96%99/documents%20and%20settings/administrator/%e6%a1%8c%e9%9d%a2/1b545%e5%8c%85%e8%a3%85%e4%b8%80%e9%a1%b5.xls'#$''.$r$24"</definedName>
    <definedName name="End_6_11">"'file:///c:/documents%20and%20settings/%e6%8a%80%e8%a1%93%e9%83%a8%e5%85%b1%e7%94%a8%e8%b3%87%e6%96%99/documents%20and%20settings/administrator/%e6%a1%8c%e9%9d%a2/1b545%e5%8c%85%e8%a3%85%e4%b8%80%e9%a1%b5.xls'#$''.$r$24"</definedName>
    <definedName name="End_6_12">"'file:///c:/documents%20and%20settings/%e6%8a%80%e8%a1%93%e9%83%a8%e5%85%b1%e7%94%a8%e8%b3%87%e6%96%99/documents%20and%20settings/administrator/%e6%a1%8c%e9%9d%a2/1b545%e5%8c%85%e8%a3%85%e4%b8%80%e9%a1%b5.xls'#$''.$r$24"</definedName>
    <definedName name="End_6_13">"'file:///c:/documents%20and%20settings/%e6%8a%80%e8%a1%93%e9%83%a8%e5%85%b1%e7%94%a8%e8%b3%87%e6%96%99/documents%20and%20settings/administrator/%e6%a1%8c%e9%9d%a2/1b545%e5%8c%85%e8%a3%85%e4%b8%80%e9%a1%b5.xls'#$''.$r$24"</definedName>
    <definedName name="End_6_17">"'file:///c:/documents%20and%20settings/%e6%8a%80%e8%a1%93%e9%83%a8%e5%85%b1%e7%94%a8%e8%b3%87%e6%96%99/documents%20and%20settings/administrator/%e6%a1%8c%e9%9d%a2/1b545%e5%8c%85%e8%a3%85%e4%b8%80%e9%a1%b5.xls'#$''.$r$24"</definedName>
    <definedName name="End_6_18">"'file:///c:/documents%20and%20settings/%e6%8a%80%e8%a1%93%e9%83%a8%e5%85%b1%e7%94%a8%e8%b3%87%e6%96%99/documents%20and%20settings/administrator/%e6%a1%8c%e9%9d%a2/1b545%e5%8c%85%e8%a3%85%e4%b8%80%e9%a1%b5.xls'#$''.$r$24"</definedName>
    <definedName name="End_6_2">"'file:///c:/documents%20and%20settings/%e6%8a%80%e8%a1%93%e9%83%a8%e5%85%b1%e7%94%a8%e8%b3%87%e6%96%99/documents%20and%20settings/administrator/%e6%a1%8c%e9%9d%a2/1b545%e5%8c%85%e8%a3%85%e4%b8%80%e9%a1%b5.xls'#$''.$r$24"</definedName>
    <definedName name="End_6_3">"'file:///c:/documents%20and%20settings/%e6%8a%80%e8%a1%93%e9%83%a8%e5%85%b1%e7%94%a8%e8%b3%87%e6%96%99/documents%20and%20settings/administrator/%e6%a1%8c%e9%9d%a2/1b545%e5%8c%85%e8%a3%85%e4%b8%80%e9%a1%b5.xls'#$''.$r$24"</definedName>
    <definedName name="End_6_35">"'file:///c:/documents%20and%20settings/%e6%8a%80%e8%a1%93%e9%83%a8%e5%85%b1%e7%94%a8%e8%b3%87%e6%96%99/documents%20and%20settings/administrator/%e6%a1%8c%e9%9d%a2/1b545%e5%8c%85%e8%a3%85%e4%b8%80%e9%a1%b5.xls'#$''.$r$24"</definedName>
    <definedName name="End_6_36">"'file:///c:/documents%20and%20settings/%e6%8a%80%e8%a1%93%e9%83%a8%e5%85%b1%e7%94%a8%e8%b3%87%e6%96%99/documents%20and%20settings/administrator/%e6%a1%8c%e9%9d%a2/1b545%e5%8c%85%e8%a3%85%e4%b8%80%e9%a1%b5.xls'#$''.$r$24"</definedName>
    <definedName name="End_6_41">"'file:///c:/documents%20and%20settings/%e6%8a%80%e8%a1%93%e9%83%a8%e5%85%b1%e7%94%a8%e8%b3%87%e6%96%99/documents%20and%20settings/administrator/%e6%a1%8c%e9%9d%a2/1b545%e5%8c%85%e8%a3%85%e4%b8%80%e9%a1%b5.xls'#$''.$r$24"</definedName>
    <definedName name="End_6_5" localSheetId="21">#REF!</definedName>
    <definedName name="End_6_5" localSheetId="25">#REF!</definedName>
    <definedName name="End_6_5" localSheetId="17">#REF!</definedName>
    <definedName name="End_6_5">#REF!</definedName>
    <definedName name="End_6_50">"'file:///c:/documents%20and%20settings/%e6%8a%80%e8%a1%93%e9%83%a8%e5%85%b1%e7%94%a8%e8%b3%87%e6%96%99/documents%20and%20settings/administrator/%e6%a1%8c%e9%9d%a2/1b545%e5%8c%85%e8%a3%85%e4%b8%80%e9%a1%b5.xls'#$''.$r$24"</definedName>
    <definedName name="End_6_9">"'file:///c:/documents%20and%20settings/%e6%8a%80%e8%a1%93%e9%83%a8%e5%85%b1%e7%94%a8%e8%b3%87%e6%96%99/documents%20and%20settings/administrator/%e6%a1%8c%e9%9d%a2/1b545%e5%8c%85%e8%a3%85%e4%b8%80%e9%a1%b5.xls'#$''.$r$24"</definedName>
    <definedName name="End_7" localSheetId="21">#REF!</definedName>
    <definedName name="End_7" localSheetId="25">#REF!</definedName>
    <definedName name="End_7" localSheetId="17">#REF!</definedName>
    <definedName name="End_7">#REF!</definedName>
    <definedName name="End_7_1">"'file:///c:/documents%20and%20settings/%e6%8a%80%e8%a1%93%e9%83%a8%e5%85%b1%e7%94%a8%e8%b3%87%e6%96%99/documents%20and%20settings/administrator/%e6%a1%8c%e9%9d%a2/1b545%e5%8c%85%e8%a3%85%e4%b8%80%e9%a1%b5.xls'#$''.$s$27"</definedName>
    <definedName name="End_7_10">"'file:///c:/documents%20and%20settings/%e6%8a%80%e8%a1%93%e9%83%a8%e5%85%b1%e7%94%a8%e8%b3%87%e6%96%99/documents%20and%20settings/administrator/%e6%a1%8c%e9%9d%a2/1b545%e5%8c%85%e8%a3%85%e4%b8%80%e9%a1%b5.xls'#$''.$s$27"</definedName>
    <definedName name="End_7_11">"'file:///c:/documents%20and%20settings/%e6%8a%80%e8%a1%93%e9%83%a8%e5%85%b1%e7%94%a8%e8%b3%87%e6%96%99/documents%20and%20settings/administrator/%e6%a1%8c%e9%9d%a2/1b545%e5%8c%85%e8%a3%85%e4%b8%80%e9%a1%b5.xls'#$''.$s$27"</definedName>
    <definedName name="End_7_12">"'file:///c:/documents%20and%20settings/%e6%8a%80%e8%a1%93%e9%83%a8%e5%85%b1%e7%94%a8%e8%b3%87%e6%96%99/documents%20and%20settings/administrator/%e6%a1%8c%e9%9d%a2/1b545%e5%8c%85%e8%a3%85%e4%b8%80%e9%a1%b5.xls'#$''.$s$27"</definedName>
    <definedName name="End_7_13">"'file:///c:/documents%20and%20settings/%e6%8a%80%e8%a1%93%e9%83%a8%e5%85%b1%e7%94%a8%e8%b3%87%e6%96%99/documents%20and%20settings/administrator/%e6%a1%8c%e9%9d%a2/1b545%e5%8c%85%e8%a3%85%e4%b8%80%e9%a1%b5.xls'#$''.$s$27"</definedName>
    <definedName name="End_7_17">"'file:///c:/documents%20and%20settings/%e6%8a%80%e8%a1%93%e9%83%a8%e5%85%b1%e7%94%a8%e8%b3%87%e6%96%99/documents%20and%20settings/administrator/%e6%a1%8c%e9%9d%a2/1b545%e5%8c%85%e8%a3%85%e4%b8%80%e9%a1%b5.xls'#$''.$s$27"</definedName>
    <definedName name="End_7_18">"'file:///c:/documents%20and%20settings/%e6%8a%80%e8%a1%93%e9%83%a8%e5%85%b1%e7%94%a8%e8%b3%87%e6%96%99/documents%20and%20settings/administrator/%e6%a1%8c%e9%9d%a2/1b545%e5%8c%85%e8%a3%85%e4%b8%80%e9%a1%b5.xls'#$''.$s$27"</definedName>
    <definedName name="End_7_2">"'file:///c:/documents%20and%20settings/%e6%8a%80%e8%a1%93%e9%83%a8%e5%85%b1%e7%94%a8%e8%b3%87%e6%96%99/documents%20and%20settings/administrator/%e6%a1%8c%e9%9d%a2/1b545%e5%8c%85%e8%a3%85%e4%b8%80%e9%a1%b5.xls'#$''.$s$27"</definedName>
    <definedName name="End_7_3">"'file:///c:/documents%20and%20settings/%e6%8a%80%e8%a1%93%e9%83%a8%e5%85%b1%e7%94%a8%e8%b3%87%e6%96%99/documents%20and%20settings/administrator/%e6%a1%8c%e9%9d%a2/1b545%e5%8c%85%e8%a3%85%e4%b8%80%e9%a1%b5.xls'#$''.$s$27"</definedName>
    <definedName name="End_7_35">"'file:///c:/documents%20and%20settings/%e6%8a%80%e8%a1%93%e9%83%a8%e5%85%b1%e7%94%a8%e8%b3%87%e6%96%99/documents%20and%20settings/administrator/%e6%a1%8c%e9%9d%a2/1b545%e5%8c%85%e8%a3%85%e4%b8%80%e9%a1%b5.xls'#$''.$s$27"</definedName>
    <definedName name="End_7_36">"'file:///c:/documents%20and%20settings/%e6%8a%80%e8%a1%93%e9%83%a8%e5%85%b1%e7%94%a8%e8%b3%87%e6%96%99/documents%20and%20settings/administrator/%e6%a1%8c%e9%9d%a2/1b545%e5%8c%85%e8%a3%85%e4%b8%80%e9%a1%b5.xls'#$''.$s$27"</definedName>
    <definedName name="End_7_41">"'file:///c:/documents%20and%20settings/%e6%8a%80%e8%a1%93%e9%83%a8%e5%85%b1%e7%94%a8%e8%b3%87%e6%96%99/documents%20and%20settings/administrator/%e6%a1%8c%e9%9d%a2/1b545%e5%8c%85%e8%a3%85%e4%b8%80%e9%a1%b5.xls'#$''.$s$27"</definedName>
    <definedName name="End_7_5" localSheetId="21">#REF!</definedName>
    <definedName name="End_7_5" localSheetId="25">#REF!</definedName>
    <definedName name="End_7_5" localSheetId="17">#REF!</definedName>
    <definedName name="End_7_5">#REF!</definedName>
    <definedName name="End_7_50">"'file:///c:/documents%20and%20settings/%e6%8a%80%e8%a1%93%e9%83%a8%e5%85%b1%e7%94%a8%e8%b3%87%e6%96%99/documents%20and%20settings/administrator/%e6%a1%8c%e9%9d%a2/1b545%e5%8c%85%e8%a3%85%e4%b8%80%e9%a1%b5.xls'#$''.$s$27"</definedName>
    <definedName name="End_7_9">"'file:///c:/documents%20and%20settings/%e6%8a%80%e8%a1%93%e9%83%a8%e5%85%b1%e7%94%a8%e8%b3%87%e6%96%99/documents%20and%20settings/administrator/%e6%a1%8c%e9%9d%a2/1b545%e5%8c%85%e8%a3%85%e4%b8%80%e9%a1%b5.xls'#$''.$s$27"</definedName>
    <definedName name="End_8" localSheetId="21">#REF!</definedName>
    <definedName name="End_8" localSheetId="25">#REF!</definedName>
    <definedName name="End_8" localSheetId="17">#REF!</definedName>
    <definedName name="End_8">#REF!</definedName>
    <definedName name="End_8_1">"'file:///c:/documents%20and%20settings/%e6%8a%80%e8%a1%93%e9%83%a8%e5%85%b1%e7%94%a8%e8%b3%87%e6%96%99/documents%20and%20settings/administrator/%e6%a1%8c%e9%9d%a2/1b545%e5%8c%85%e8%a3%85%e4%b8%80%e9%a1%b5.xls'#$''.$q$30"</definedName>
    <definedName name="End_8_10">"'file:///c:/documents%20and%20settings/%e6%8a%80%e8%a1%93%e9%83%a8%e5%85%b1%e7%94%a8%e8%b3%87%e6%96%99/documents%20and%20settings/administrator/%e6%a1%8c%e9%9d%a2/1b545%e5%8c%85%e8%a3%85%e4%b8%80%e9%a1%b5.xls'#$''.$q$30"</definedName>
    <definedName name="End_8_11">"'file:///c:/documents%20and%20settings/%e6%8a%80%e8%a1%93%e9%83%a8%e5%85%b1%e7%94%a8%e8%b3%87%e6%96%99/documents%20and%20settings/administrator/%e6%a1%8c%e9%9d%a2/1b545%e5%8c%85%e8%a3%85%e4%b8%80%e9%a1%b5.xls'#$''.$q$30"</definedName>
    <definedName name="End_8_12">"'file:///c:/documents%20and%20settings/%e6%8a%80%e8%a1%93%e9%83%a8%e5%85%b1%e7%94%a8%e8%b3%87%e6%96%99/documents%20and%20settings/administrator/%e6%a1%8c%e9%9d%a2/1b545%e5%8c%85%e8%a3%85%e4%b8%80%e9%a1%b5.xls'#$''.$q$30"</definedName>
    <definedName name="End_8_13">"'file:///c:/documents%20and%20settings/%e6%8a%80%e8%a1%93%e9%83%a8%e5%85%b1%e7%94%a8%e8%b3%87%e6%96%99/documents%20and%20settings/administrator/%e6%a1%8c%e9%9d%a2/1b545%e5%8c%85%e8%a3%85%e4%b8%80%e9%a1%b5.xls'#$''.$q$30"</definedName>
    <definedName name="End_8_17">"'file:///c:/documents%20and%20settings/%e6%8a%80%e8%a1%93%e9%83%a8%e5%85%b1%e7%94%a8%e8%b3%87%e6%96%99/documents%20and%20settings/administrator/%e6%a1%8c%e9%9d%a2/1b545%e5%8c%85%e8%a3%85%e4%b8%80%e9%a1%b5.xls'#$''.$q$30"</definedName>
    <definedName name="End_8_18">"'file:///c:/documents%20and%20settings/%e6%8a%80%e8%a1%93%e9%83%a8%e5%85%b1%e7%94%a8%e8%b3%87%e6%96%99/documents%20and%20settings/administrator/%e6%a1%8c%e9%9d%a2/1b545%e5%8c%85%e8%a3%85%e4%b8%80%e9%a1%b5.xls'#$''.$q$30"</definedName>
    <definedName name="End_8_2">"'file:///c:/documents%20and%20settings/%e6%8a%80%e8%a1%93%e9%83%a8%e5%85%b1%e7%94%a8%e8%b3%87%e6%96%99/documents%20and%20settings/administrator/%e6%a1%8c%e9%9d%a2/1b545%e5%8c%85%e8%a3%85%e4%b8%80%e9%a1%b5.xls'#$''.$q$30"</definedName>
    <definedName name="End_8_3">"'file:///c:/documents%20and%20settings/%e6%8a%80%e8%a1%93%e9%83%a8%e5%85%b1%e7%94%a8%e8%b3%87%e6%96%99/documents%20and%20settings/administrator/%e6%a1%8c%e9%9d%a2/1b545%e5%8c%85%e8%a3%85%e4%b8%80%e9%a1%b5.xls'#$''.$q$30"</definedName>
    <definedName name="End_8_35">"'file:///c:/documents%20and%20settings/%e6%8a%80%e8%a1%93%e9%83%a8%e5%85%b1%e7%94%a8%e8%b3%87%e6%96%99/documents%20and%20settings/administrator/%e6%a1%8c%e9%9d%a2/1b545%e5%8c%85%e8%a3%85%e4%b8%80%e9%a1%b5.xls'#$''.$q$30"</definedName>
    <definedName name="End_8_36">"'file:///c:/documents%20and%20settings/%e6%8a%80%e8%a1%93%e9%83%a8%e5%85%b1%e7%94%a8%e8%b3%87%e6%96%99/documents%20and%20settings/administrator/%e6%a1%8c%e9%9d%a2/1b545%e5%8c%85%e8%a3%85%e4%b8%80%e9%a1%b5.xls'#$''.$q$30"</definedName>
    <definedName name="End_8_41">"'file:///c:/documents%20and%20settings/%e6%8a%80%e8%a1%93%e9%83%a8%e5%85%b1%e7%94%a8%e8%b3%87%e6%96%99/documents%20and%20settings/administrator/%e6%a1%8c%e9%9d%a2/1b545%e5%8c%85%e8%a3%85%e4%b8%80%e9%a1%b5.xls'#$''.$q$30"</definedName>
    <definedName name="End_8_5" localSheetId="21">#REF!</definedName>
    <definedName name="End_8_5" localSheetId="25">#REF!</definedName>
    <definedName name="End_8_5" localSheetId="17">#REF!</definedName>
    <definedName name="End_8_5">#REF!</definedName>
    <definedName name="End_8_50">"'file:///c:/documents%20and%20settings/%e6%8a%80%e8%a1%93%e9%83%a8%e5%85%b1%e7%94%a8%e8%b3%87%e6%96%99/documents%20and%20settings/administrator/%e6%a1%8c%e9%9d%a2/1b545%e5%8c%85%e8%a3%85%e4%b8%80%e9%a1%b5.xls'#$''.$q$30"</definedName>
    <definedName name="End_8_9">"'file:///c:/documents%20and%20settings/%e6%8a%80%e8%a1%93%e9%83%a8%e5%85%b1%e7%94%a8%e8%b3%87%e6%96%99/documents%20and%20settings/administrator/%e6%a1%8c%e9%9d%a2/1b545%e5%8c%85%e8%a3%85%e4%b8%80%e9%a1%b5.xls'#$''.$q$30"</definedName>
    <definedName name="End_9" localSheetId="21">#REF!</definedName>
    <definedName name="End_9" localSheetId="25">#REF!</definedName>
    <definedName name="End_9" localSheetId="17">#REF!</definedName>
    <definedName name="End_9">#REF!</definedName>
    <definedName name="End_9_1">"'file:///c:/documents%20and%20settings/%e6%8a%80%e8%a1%93%e9%83%a8%e5%85%b1%e7%94%a8%e8%b3%87%e6%96%99/documents%20and%20settings/administrator/%e6%a1%8c%e9%9d%a2/1b545%e5%8c%85%e8%a3%85%e4%b8%80%e9%a1%b5.xls'#$''.$p$33"</definedName>
    <definedName name="End_9_10">"'file:///c:/documents%20and%20settings/%e6%8a%80%e8%a1%93%e9%83%a8%e5%85%b1%e7%94%a8%e8%b3%87%e6%96%99/documents%20and%20settings/administrator/%e6%a1%8c%e9%9d%a2/1b545%e5%8c%85%e8%a3%85%e4%b8%80%e9%a1%b5.xls'#$''.$p$33"</definedName>
    <definedName name="End_9_11">"'file:///c:/documents%20and%20settings/%e6%8a%80%e8%a1%93%e9%83%a8%e5%85%b1%e7%94%a8%e8%b3%87%e6%96%99/documents%20and%20settings/administrator/%e6%a1%8c%e9%9d%a2/1b545%e5%8c%85%e8%a3%85%e4%b8%80%e9%a1%b5.xls'#$''.$p$33"</definedName>
    <definedName name="End_9_12">"'file:///c:/documents%20and%20settings/%e6%8a%80%e8%a1%93%e9%83%a8%e5%85%b1%e7%94%a8%e8%b3%87%e6%96%99/documents%20and%20settings/administrator/%e6%a1%8c%e9%9d%a2/1b545%e5%8c%85%e8%a3%85%e4%b8%80%e9%a1%b5.xls'#$''.$p$33"</definedName>
    <definedName name="End_9_13">"'file:///c:/documents%20and%20settings/%e6%8a%80%e8%a1%93%e9%83%a8%e5%85%b1%e7%94%a8%e8%b3%87%e6%96%99/documents%20and%20settings/administrator/%e6%a1%8c%e9%9d%a2/1b545%e5%8c%85%e8%a3%85%e4%b8%80%e9%a1%b5.xls'#$''.$p$33"</definedName>
    <definedName name="End_9_17">"'file:///c:/documents%20and%20settings/%e6%8a%80%e8%a1%93%e9%83%a8%e5%85%b1%e7%94%a8%e8%b3%87%e6%96%99/documents%20and%20settings/administrator/%e6%a1%8c%e9%9d%a2/1b545%e5%8c%85%e8%a3%85%e4%b8%80%e9%a1%b5.xls'#$''.$p$33"</definedName>
    <definedName name="End_9_18">"'file:///c:/documents%20and%20settings/%e6%8a%80%e8%a1%93%e9%83%a8%e5%85%b1%e7%94%a8%e8%b3%87%e6%96%99/documents%20and%20settings/administrator/%e6%a1%8c%e9%9d%a2/1b545%e5%8c%85%e8%a3%85%e4%b8%80%e9%a1%b5.xls'#$''.$p$33"</definedName>
    <definedName name="End_9_2">"'file:///c:/documents%20and%20settings/%e6%8a%80%e8%a1%93%e9%83%a8%e5%85%b1%e7%94%a8%e8%b3%87%e6%96%99/documents%20and%20settings/administrator/%e6%a1%8c%e9%9d%a2/1b545%e5%8c%85%e8%a3%85%e4%b8%80%e9%a1%b5.xls'#$''.$p$33"</definedName>
    <definedName name="End_9_3">"'file:///c:/documents%20and%20settings/%e6%8a%80%e8%a1%93%e9%83%a8%e5%85%b1%e7%94%a8%e8%b3%87%e6%96%99/documents%20and%20settings/administrator/%e6%a1%8c%e9%9d%a2/1b545%e5%8c%85%e8%a3%85%e4%b8%80%e9%a1%b5.xls'#$''.$p$33"</definedName>
    <definedName name="End_9_35">"'file:///c:/documents%20and%20settings/%e6%8a%80%e8%a1%93%e9%83%a8%e5%85%b1%e7%94%a8%e8%b3%87%e6%96%99/documents%20and%20settings/administrator/%e6%a1%8c%e9%9d%a2/1b545%e5%8c%85%e8%a3%85%e4%b8%80%e9%a1%b5.xls'#$''.$p$33"</definedName>
    <definedName name="End_9_36">"'file:///c:/documents%20and%20settings/%e6%8a%80%e8%a1%93%e9%83%a8%e5%85%b1%e7%94%a8%e8%b3%87%e6%96%99/documents%20and%20settings/administrator/%e6%a1%8c%e9%9d%a2/1b545%e5%8c%85%e8%a3%85%e4%b8%80%e9%a1%b5.xls'#$''.$p$33"</definedName>
    <definedName name="End_9_41">"'file:///c:/documents%20and%20settings/%e6%8a%80%e8%a1%93%e9%83%a8%e5%85%b1%e7%94%a8%e8%b3%87%e6%96%99/documents%20and%20settings/administrator/%e6%a1%8c%e9%9d%a2/1b545%e5%8c%85%e8%a3%85%e4%b8%80%e9%a1%b5.xls'#$''.$p$33"</definedName>
    <definedName name="End_9_5" localSheetId="21">#REF!</definedName>
    <definedName name="End_9_5" localSheetId="25">#REF!</definedName>
    <definedName name="End_9_5" localSheetId="17">#REF!</definedName>
    <definedName name="End_9_5">#REF!</definedName>
    <definedName name="End_9_50">"'file:///c:/documents%20and%20settings/%e6%8a%80%e8%a1%93%e9%83%a8%e5%85%b1%e7%94%a8%e8%b3%87%e6%96%99/documents%20and%20settings/administrator/%e6%a1%8c%e9%9d%a2/1b545%e5%8c%85%e8%a3%85%e4%b8%80%e9%a1%b5.xls'#$''.$p$33"</definedName>
    <definedName name="End_9_9">"'file:///c:/documents%20and%20settings/%e6%8a%80%e8%a1%93%e9%83%a8%e5%85%b1%e7%94%a8%e8%b3%87%e6%96%99/documents%20and%20settings/administrator/%e6%a1%8c%e9%9d%a2/1b545%e5%8c%85%e8%a3%85%e4%b8%80%e9%a1%b5.xls'#$''.$p$33"</definedName>
    <definedName name="ep" localSheetId="34">#REF!</definedName>
    <definedName name="ep" localSheetId="19">#REF!</definedName>
    <definedName name="ep" localSheetId="21">#REF!</definedName>
    <definedName name="ep" localSheetId="22">#REF!</definedName>
    <definedName name="ep" localSheetId="33">#REF!</definedName>
    <definedName name="ep" localSheetId="3">#REF!</definedName>
    <definedName name="ep" localSheetId="26">#REF!</definedName>
    <definedName name="ep" localSheetId="12">#REF!</definedName>
    <definedName name="ep" localSheetId="18">#REF!</definedName>
    <definedName name="ep" localSheetId="28">#REF!</definedName>
    <definedName name="ep" localSheetId="2">#REF!</definedName>
    <definedName name="ep" localSheetId="29">#REF!</definedName>
    <definedName name="ep" localSheetId="32">#REF!</definedName>
    <definedName name="ep" localSheetId="24">#REF!</definedName>
    <definedName name="ep" localSheetId="25">#REF!</definedName>
    <definedName name="ep" localSheetId="14">#REF!</definedName>
    <definedName name="ep" localSheetId="31">#REF!</definedName>
    <definedName name="ep" localSheetId="30">#REF!</definedName>
    <definedName name="ep" localSheetId="9">#REF!</definedName>
    <definedName name="ep">#REF!</definedName>
    <definedName name="eredfvgki" localSheetId="21">#REF!</definedName>
    <definedName name="eredfvgki" localSheetId="25">#REF!</definedName>
    <definedName name="eredfvgki">#REF!</definedName>
    <definedName name="ERR" localSheetId="21">#REF!</definedName>
    <definedName name="ERR" localSheetId="25">#REF!</definedName>
    <definedName name="ERR">#REF!</definedName>
    <definedName name="ew" localSheetId="21">#REF!</definedName>
    <definedName name="ew" localSheetId="25">#REF!</definedName>
    <definedName name="ew">#REF!</definedName>
    <definedName name="Excel_BuiltIn__FilterDatabase_5" localSheetId="21">#REF!</definedName>
    <definedName name="Excel_BuiltIn__FilterDatabase_5" localSheetId="25">#REF!</definedName>
    <definedName name="Excel_BuiltIn__FilterDatabase_5">#REF!</definedName>
    <definedName name="Excel_BuiltIn__FilterDatabase_8" localSheetId="21">#REF!</definedName>
    <definedName name="Excel_BuiltIn__FilterDatabase_8" localSheetId="25">#REF!</definedName>
    <definedName name="Excel_BuiltIn__FilterDatabase_8">#REF!</definedName>
    <definedName name="Excel_BuiltIn_Database">"$#REF!.$A$5:$F$152"</definedName>
    <definedName name="Excel_BuiltIn_Database_5" localSheetId="21">#REF!</definedName>
    <definedName name="Excel_BuiltIn_Database_5" localSheetId="25">#REF!</definedName>
    <definedName name="Excel_BuiltIn_Database_5" localSheetId="17">#REF!</definedName>
    <definedName name="Excel_BuiltIn_Database_5">#REF!</definedName>
    <definedName name="Excel_BuiltIn_Extract">"'file://dien2/c/windows/temp/material/%e8%8a%b1%e8%b2%bb.xls'#$''.$k$3"</definedName>
    <definedName name="Excel_BuiltIn_Print_Area_1_1">"$#REF!.$A$1:$P$33"</definedName>
    <definedName name="Excel_BuiltIn_Print_Area_1_1_1">"$#REF!.$A$1:$R$36"</definedName>
    <definedName name="Excel_BuiltIn_Print_Area_10_1">"$#REF!.$A$1:$P$31"</definedName>
    <definedName name="Excel_BuiltIn_Print_Area_10_1_1">"$#REF!.$A$1:$AH$31"</definedName>
    <definedName name="Excel_BuiltIn_Print_Area_10_1_1_1">"$#REF!.$A$1:$X$25"</definedName>
    <definedName name="Excel_BuiltIn_Print_Area_10_1_1_1_1">"$#REF!.$A$1:$E$31"</definedName>
    <definedName name="Excel_BuiltIn_Print_Area_10_1_1_1_1_1">"$#REF!.$A$2:$E$24"</definedName>
    <definedName name="Excel_BuiltIn_Print_Area_11_1">"$#REF!.$A$1:$P$29"</definedName>
    <definedName name="Excel_BuiltIn_Print_Area_11_1_1">"$#REF!.$A$1:$P$34"</definedName>
    <definedName name="Excel_BuiltIn_Print_Area_11_1_1_1">"$#REF!.$A$1:$R$37"</definedName>
    <definedName name="Excel_BuiltIn_Print_Area_12_1">"$#REF!.$A$1:$X$24"</definedName>
    <definedName name="Excel_BuiltIn_Print_Area_12_1_1">"$#REF!.$A$1:$E$22"</definedName>
    <definedName name="Excel_BuiltIn_Print_Area_12_1_1_1">"$#REF!.$A$2:$E$23"</definedName>
    <definedName name="Excel_BuiltIn_Print_Area_13_1" localSheetId="21">#REF!</definedName>
    <definedName name="Excel_BuiltIn_Print_Area_13_1" localSheetId="25">#REF!</definedName>
    <definedName name="Excel_BuiltIn_Print_Area_13_1" localSheetId="17">#REF!</definedName>
    <definedName name="Excel_BuiltIn_Print_Area_13_1">#REF!</definedName>
    <definedName name="Excel_BuiltIn_Print_Area_13_1_1">"$#REF!.$A$1:$R$33"</definedName>
    <definedName name="Excel_BuiltIn_Print_Area_13_1_14">"$#REF!.$A$1:$AK$32"</definedName>
    <definedName name="Excel_BuiltIn_Print_Area_13_1_15">"$#REF!.$A$1:$AK$32"</definedName>
    <definedName name="Excel_BuiltIn_Print_Area_13_1_32">"$#REF!.$A$1:$AK$32"</definedName>
    <definedName name="Excel_BuiltIn_Print_Area_13_1_33">"$#REF!.$A$1:$AK$32"</definedName>
    <definedName name="Excel_BuiltIn_Print_Area_13_1_34">"$#REF!.$A$1:$AK$32"</definedName>
    <definedName name="Excel_BuiltIn_Print_Area_13_1_37">"$#REF!.$A$1:$AK$32"</definedName>
    <definedName name="Excel_BuiltIn_Print_Area_13_1_38">"$#REF!.$A$1:$AK$32"</definedName>
    <definedName name="Excel_BuiltIn_Print_Area_13_1_4">"$#REF!.$A$1:$AK$32"</definedName>
    <definedName name="Excel_BuiltIn_Print_Area_13_1_45">"$#REF!.$A$1:$AK$32"</definedName>
    <definedName name="Excel_BuiltIn_Print_Area_13_1_46">"$#REF!.$A$1:$AK$32"</definedName>
    <definedName name="Excel_BuiltIn_Print_Area_13_1_47">"$#REF!.$A$1:$AK$32"</definedName>
    <definedName name="Excel_BuiltIn_Print_Area_13_1_48">"$#REF!.$A$1:$AK$32"</definedName>
    <definedName name="Excel_BuiltIn_Print_Area_13_1_5">"$#REF!.$A$1:$AK$32"</definedName>
    <definedName name="Excel_BuiltIn_Print_Area_13_1_6">"$#REF!.$A$1:$AK$32"</definedName>
    <definedName name="Excel_BuiltIn_Print_Area_13_1_7">"$#REF!.$A$1:$AK$32"</definedName>
    <definedName name="Excel_BuiltIn_Print_Area_13_1_8">"$#REF!.$A$1:$AK$32"</definedName>
    <definedName name="Excel_BuiltIn_Print_Area_13_2" localSheetId="21">#REF!</definedName>
    <definedName name="Excel_BuiltIn_Print_Area_13_2" localSheetId="25">#REF!</definedName>
    <definedName name="Excel_BuiltIn_Print_Area_13_2" localSheetId="17">#REF!</definedName>
    <definedName name="Excel_BuiltIn_Print_Area_13_2">#REF!</definedName>
    <definedName name="Excel_BuiltIn_Print_Area_131_1" localSheetId="21">#REF!</definedName>
    <definedName name="Excel_BuiltIn_Print_Area_131_1" localSheetId="25">#REF!</definedName>
    <definedName name="Excel_BuiltIn_Print_Area_131_1">#REF!</definedName>
    <definedName name="Excel_BuiltIn_Print_Area_134_1" localSheetId="21">#REF!</definedName>
    <definedName name="Excel_BuiltIn_Print_Area_134_1" localSheetId="25">#REF!</definedName>
    <definedName name="Excel_BuiltIn_Print_Area_134_1">#REF!</definedName>
    <definedName name="Excel_BuiltIn_Print_Area_14_1">"$#REF!.$A$1:$X$24"</definedName>
    <definedName name="Excel_BuiltIn_Print_Area_14_1_1">"$#REF!.$A$2:$E$31"</definedName>
    <definedName name="Excel_BuiltIn_Print_Area_14_1_1_1_1">"$#REF!.$A$9:$E$22"</definedName>
    <definedName name="Excel_BuiltIn_Print_Area_14_1_17">"$#REF!.$A$2:$E$31"</definedName>
    <definedName name="Excel_BuiltIn_Print_Area_14_1_18">"$#REF!.$A$2:$E$23"</definedName>
    <definedName name="Excel_BuiltIn_Print_Area_15_1" localSheetId="21">#REF!</definedName>
    <definedName name="Excel_BuiltIn_Print_Area_15_1" localSheetId="25">#REF!</definedName>
    <definedName name="Excel_BuiltIn_Print_Area_15_1" localSheetId="17">#REF!</definedName>
    <definedName name="Excel_BuiltIn_Print_Area_15_1">#REF!</definedName>
    <definedName name="Excel_BuiltIn_Print_Area_15_1_1">"$#REF!.$A$1:$R$82"</definedName>
    <definedName name="Excel_BuiltIn_Print_Area_15_1_1_1">"$#REF!.$A$1:$E$22"</definedName>
    <definedName name="Excel_BuiltIn_Print_Area_15_1_1_1_1">"$#REF!.$A$1:$E$22"</definedName>
    <definedName name="Excel_BuiltIn_Print_Area_15_1_14">"$#REF!.$A$1:$AK$31"</definedName>
    <definedName name="Excel_BuiltIn_Print_Area_15_1_15">"$#REF!.$A$1:$AK$31"</definedName>
    <definedName name="Excel_BuiltIn_Print_Area_15_1_32">"$#REF!.$A$1:$AK$31"</definedName>
    <definedName name="Excel_BuiltIn_Print_Area_15_1_33">"$#REF!.$A$1:$AK$31"</definedName>
    <definedName name="Excel_BuiltIn_Print_Area_15_1_34">"$#REF!.$A$1:$AK$31"</definedName>
    <definedName name="Excel_BuiltIn_Print_Area_15_1_37">"$#REF!.$A$1:$AK$31"</definedName>
    <definedName name="Excel_BuiltIn_Print_Area_15_1_38">"$#REF!.$A$1:$AK$31"</definedName>
    <definedName name="Excel_BuiltIn_Print_Area_15_1_4">"$#REF!.$A$1:$AK$31"</definedName>
    <definedName name="Excel_BuiltIn_Print_Area_15_1_45">"$#REF!.$A$1:$AK$31"</definedName>
    <definedName name="Excel_BuiltIn_Print_Area_15_1_46">"$#REF!.$A$1:$AK$31"</definedName>
    <definedName name="Excel_BuiltIn_Print_Area_15_1_47">"$#REF!.$A$1:$AK$31"</definedName>
    <definedName name="Excel_BuiltIn_Print_Area_15_1_48">"$#REF!.$A$1:$AK$31"</definedName>
    <definedName name="Excel_BuiltIn_Print_Area_15_1_5">"$#REF!.$A$1:$AK$31"</definedName>
    <definedName name="Excel_BuiltIn_Print_Area_15_1_6">"$#REF!.$A$1:$AK$31"</definedName>
    <definedName name="Excel_BuiltIn_Print_Area_15_1_7">"$#REF!.$A$1:$AK$31"</definedName>
    <definedName name="Excel_BuiltIn_Print_Area_15_1_8">"$#REF!.$A$1:$AK$31"</definedName>
    <definedName name="Excel_BuiltIn_Print_Area_16_1">"$#REF!.$A$1:$E$22"</definedName>
    <definedName name="Excel_BuiltIn_Print_Area_16_1_1">"$#REF!.$A$1:$P$33"</definedName>
    <definedName name="Excel_BuiltIn_Print_Area_17_1" localSheetId="21">#REF!</definedName>
    <definedName name="Excel_BuiltIn_Print_Area_17_1" localSheetId="25">#REF!</definedName>
    <definedName name="Excel_BuiltIn_Print_Area_17_1" localSheetId="17">#REF!</definedName>
    <definedName name="Excel_BuiltIn_Print_Area_17_1">#REF!</definedName>
    <definedName name="Excel_BuiltIn_Print_Area_17_1_1">"$#REF!.$A$1:$R$45"</definedName>
    <definedName name="Excel_BuiltIn_Print_Area_17_1_1_1">"$#REF!.$A$1:$E$22"</definedName>
    <definedName name="Excel_BuiltIn_Print_Area_17_1_1_1_1">"$#REF!.$A$2:$E$22"</definedName>
    <definedName name="Excel_BuiltIn_Print_Area_17_1_1_1_1_1">"$#REF!.$A$2:$E$22"</definedName>
    <definedName name="Excel_BuiltIn_Print_Area_17_1_14">"$#REF!.$A$1:$AK$31"</definedName>
    <definedName name="Excel_BuiltIn_Print_Area_17_1_15">"$#REF!.$A$1:$AK$31"</definedName>
    <definedName name="Excel_BuiltIn_Print_Area_17_1_32">"$#REF!.$A$1:$AK$31"</definedName>
    <definedName name="Excel_BuiltIn_Print_Area_17_1_33">"$#REF!.$A$1:$AK$31"</definedName>
    <definedName name="Excel_BuiltIn_Print_Area_17_1_34">"$#REF!.$A$1:$AK$31"</definedName>
    <definedName name="Excel_BuiltIn_Print_Area_17_1_37">"$#REF!.$A$1:$AK$31"</definedName>
    <definedName name="Excel_BuiltIn_Print_Area_17_1_38">"$#REF!.$A$1:$AK$31"</definedName>
    <definedName name="Excel_BuiltIn_Print_Area_17_1_4">"$#REF!.$A$1:$AK$31"</definedName>
    <definedName name="Excel_BuiltIn_Print_Area_17_1_45">"$#REF!.$A$1:$AK$31"</definedName>
    <definedName name="Excel_BuiltIn_Print_Area_17_1_46">"$#REF!.$A$1:$AK$31"</definedName>
    <definedName name="Excel_BuiltIn_Print_Area_17_1_47">"$#REF!.$A$1:$AK$31"</definedName>
    <definedName name="Excel_BuiltIn_Print_Area_17_1_48">"$#REF!.$A$1:$AK$31"</definedName>
    <definedName name="Excel_BuiltIn_Print_Area_17_1_5">"$#REF!.$A$1:$AK$31"</definedName>
    <definedName name="Excel_BuiltIn_Print_Area_17_1_6">"$#REF!.$A$1:$AK$31"</definedName>
    <definedName name="Excel_BuiltIn_Print_Area_17_1_7">"$#REF!.$A$1:$AK$31"</definedName>
    <definedName name="Excel_BuiltIn_Print_Area_17_1_8">"$#REF!.$A$1:$AK$31"</definedName>
    <definedName name="Excel_BuiltIn_Print_Area_18_1">"$#REF!.$A$1:$R$72"</definedName>
    <definedName name="Excel_BuiltIn_Print_Area_18_1_1">"$#REF!.$A$2:$E$22"</definedName>
    <definedName name="Excel_BuiltIn_Print_Area_18_1_1_1">"$#REF!.$A$2:$E$22"</definedName>
    <definedName name="Excel_BuiltIn_Print_Area_19_1" localSheetId="21">#REF!</definedName>
    <definedName name="Excel_BuiltIn_Print_Area_19_1" localSheetId="25">#REF!</definedName>
    <definedName name="Excel_BuiltIn_Print_Area_19_1" localSheetId="17">#REF!</definedName>
    <definedName name="Excel_BuiltIn_Print_Area_19_1">#REF!</definedName>
    <definedName name="Excel_BuiltIn_Print_Area_19_1_1">"$#REF!.$A$1:$E$22"</definedName>
    <definedName name="Excel_BuiltIn_Print_Area_19_1_1_1">"$#REF!.$A$1:$E$22"</definedName>
    <definedName name="Excel_BuiltIn_Print_Area_19_1_14">"$#REF!.$A$1:$AK$31"</definedName>
    <definedName name="Excel_BuiltIn_Print_Area_19_1_15">"$#REF!.$A$1:$AK$31"</definedName>
    <definedName name="Excel_BuiltIn_Print_Area_19_1_32">"$#REF!.$A$1:$AK$31"</definedName>
    <definedName name="Excel_BuiltIn_Print_Area_19_1_33">"$#REF!.$A$1:$AK$31"</definedName>
    <definedName name="Excel_BuiltIn_Print_Area_19_1_34">"$#REF!.$A$1:$AK$31"</definedName>
    <definedName name="Excel_BuiltIn_Print_Area_19_1_37">"$#REF!.$A$1:$AK$31"</definedName>
    <definedName name="Excel_BuiltIn_Print_Area_19_1_38">"$#REF!.$A$1:$AK$31"</definedName>
    <definedName name="Excel_BuiltIn_Print_Area_19_1_4">"$#REF!.$A$1:$AK$31"</definedName>
    <definedName name="Excel_BuiltIn_Print_Area_19_1_45">"$#REF!.$A$1:$AK$31"</definedName>
    <definedName name="Excel_BuiltIn_Print_Area_19_1_46">"$#REF!.$A$1:$AK$31"</definedName>
    <definedName name="Excel_BuiltIn_Print_Area_19_1_47">"$#REF!.$A$1:$AK$31"</definedName>
    <definedName name="Excel_BuiltIn_Print_Area_19_1_48">"$#REF!.$A$1:$AK$31"</definedName>
    <definedName name="Excel_BuiltIn_Print_Area_19_1_5">"$#REF!.$A$1:$AK$31"</definedName>
    <definedName name="Excel_BuiltIn_Print_Area_19_1_6">"$#REF!.$A$1:$AK$31"</definedName>
    <definedName name="Excel_BuiltIn_Print_Area_19_1_7">"$#REF!.$A$1:$AK$31"</definedName>
    <definedName name="Excel_BuiltIn_Print_Area_19_1_8">"$#REF!.$A$1:$AK$31"</definedName>
    <definedName name="Excel_BuiltIn_Print_Area_2_1" localSheetId="21">#REF!</definedName>
    <definedName name="Excel_BuiltIn_Print_Area_2_1" localSheetId="25">#REF!</definedName>
    <definedName name="Excel_BuiltIn_Print_Area_2_1" localSheetId="17">#REF!</definedName>
    <definedName name="Excel_BuiltIn_Print_Area_2_1">#REF!</definedName>
    <definedName name="Excel_BuiltIn_Print_Area_2_1_1" localSheetId="21">#REF!</definedName>
    <definedName name="Excel_BuiltIn_Print_Area_2_1_1" localSheetId="25">#REF!</definedName>
    <definedName name="Excel_BuiltIn_Print_Area_2_1_1">#REF!</definedName>
    <definedName name="Excel_BuiltIn_Print_Area_2_1_1_1" localSheetId="21">#REF!</definedName>
    <definedName name="Excel_BuiltIn_Print_Area_2_1_1_1" localSheetId="25">#REF!</definedName>
    <definedName name="Excel_BuiltIn_Print_Area_2_1_1_1">#REF!</definedName>
    <definedName name="Excel_BuiltIn_Print_Area_2_1_1_1_1">"$#REF!.$B$3:$S$40"</definedName>
    <definedName name="Excel_BuiltIn_Print_Area_2_1_1_1_1_1_1">"$#REF!.$B$3:$S$41"</definedName>
    <definedName name="Excel_BuiltIn_Print_Area_2_1_1_1_14">"$#REF!.$B$3:$S$32"</definedName>
    <definedName name="Excel_BuiltIn_Print_Area_2_1_1_1_15">"$#REF!.$B$3:$S$32"</definedName>
    <definedName name="Excel_BuiltIn_Print_Area_2_1_1_1_19">"$#REF!.$B$3:$S$32"</definedName>
    <definedName name="Excel_BuiltIn_Print_Area_2_1_1_1_20">"$#REF!.$B$3:$S$32"</definedName>
    <definedName name="Excel_BuiltIn_Print_Area_2_1_1_1_21">"$#REF!.$B$3:$S$32"</definedName>
    <definedName name="Excel_BuiltIn_Print_Area_2_1_1_1_22">"$#REF!.$B$3:$S$32"</definedName>
    <definedName name="Excel_BuiltIn_Print_Area_2_1_1_1_23">"$#REF!.$B$3:$S$32"</definedName>
    <definedName name="Excel_BuiltIn_Print_Area_2_1_1_1_24">"$#REF!.$B$3:$S$32"</definedName>
    <definedName name="Excel_BuiltIn_Print_Area_2_1_1_1_25">"$#REF!.$B$3:$S$32"</definedName>
    <definedName name="Excel_BuiltIn_Print_Area_2_1_1_1_26">"$#REF!.$B$3:$S$32"</definedName>
    <definedName name="Excel_BuiltIn_Print_Area_2_1_1_1_27">"$#REF!.$B$3:$S$32"</definedName>
    <definedName name="Excel_BuiltIn_Print_Area_2_1_1_1_28">"$#REF!.$B$3:$S$32"</definedName>
    <definedName name="Excel_BuiltIn_Print_Area_2_1_1_1_29">"$#REF!.$B$3:$S$32"</definedName>
    <definedName name="Excel_BuiltIn_Print_Area_2_1_1_1_30">"$#REF!.$B$3:$S$32"</definedName>
    <definedName name="Excel_BuiltIn_Print_Area_2_1_1_1_31">"$#REF!.$B$3:$S$32"</definedName>
    <definedName name="Excel_BuiltIn_Print_Area_2_1_1_1_34">"$#REF!.$B$3:$S$32"</definedName>
    <definedName name="Excel_BuiltIn_Print_Area_2_1_1_1_37">"$#REF!.$B$3:$S$32"</definedName>
    <definedName name="Excel_BuiltIn_Print_Area_2_1_1_1_38">"$#REF!.$B$3:$S$32"</definedName>
    <definedName name="Excel_BuiltIn_Print_Area_2_1_1_1_45">"$#REF!.$B$3:$S$32"</definedName>
    <definedName name="Excel_BuiltIn_Print_Area_2_1_1_1_46">"$#REF!.$B$3:$S$32"</definedName>
    <definedName name="Excel_BuiltIn_Print_Area_2_1_1_1_47">"$#REF!.$B$3:$S$32"</definedName>
    <definedName name="Excel_BuiltIn_Print_Area_2_1_1_1_48">"$#REF!.$B$3:$S$32"</definedName>
    <definedName name="Excel_BuiltIn_Print_Area_2_1_1_1_5" localSheetId="21">#REF!</definedName>
    <definedName name="Excel_BuiltIn_Print_Area_2_1_1_1_5" localSheetId="25">#REF!</definedName>
    <definedName name="Excel_BuiltIn_Print_Area_2_1_1_1_5" localSheetId="17">#REF!</definedName>
    <definedName name="Excel_BuiltIn_Print_Area_2_1_1_1_5">#REF!</definedName>
    <definedName name="Excel_BuiltIn_Print_Area_2_1_1_1_8">"$#REF!.$B$3:$S$32"</definedName>
    <definedName name="Excel_BuiltIn_Print_Area_2_1_1_14">"$#REF!.$B$3:$S$31"</definedName>
    <definedName name="Excel_BuiltIn_Print_Area_2_1_1_15">"$#REF!.$B$3:$S$31"</definedName>
    <definedName name="Excel_BuiltIn_Print_Area_2_1_1_19">"$#REF!.$B$3:$S$31"</definedName>
    <definedName name="Excel_BuiltIn_Print_Area_2_1_1_20">"$#REF!.$B$3:$S$31"</definedName>
    <definedName name="Excel_BuiltIn_Print_Area_2_1_1_21">"$#REF!.$B$3:$S$31"</definedName>
    <definedName name="Excel_BuiltIn_Print_Area_2_1_1_22">"$#REF!.$B$3:$S$31"</definedName>
    <definedName name="Excel_BuiltIn_Print_Area_2_1_1_23">"$#REF!.$B$3:$S$31"</definedName>
    <definedName name="Excel_BuiltIn_Print_Area_2_1_1_24">"$#REF!.$B$3:$S$31"</definedName>
    <definedName name="Excel_BuiltIn_Print_Area_2_1_1_25">"$#REF!.$B$3:$S$31"</definedName>
    <definedName name="Excel_BuiltIn_Print_Area_2_1_1_26">"$#REF!.$B$3:$S$31"</definedName>
    <definedName name="Excel_BuiltIn_Print_Area_2_1_1_27">"$#REF!.$B$3:$S$31"</definedName>
    <definedName name="Excel_BuiltIn_Print_Area_2_1_1_28">"$#REF!.$B$3:$S$31"</definedName>
    <definedName name="Excel_BuiltIn_Print_Area_2_1_1_29">"$#REF!.$B$3:$S$31"</definedName>
    <definedName name="Excel_BuiltIn_Print_Area_2_1_1_30">"$#REF!.$B$3:$S$31"</definedName>
    <definedName name="Excel_BuiltIn_Print_Area_2_1_1_31">"$#REF!.$B$3:$S$31"</definedName>
    <definedName name="Excel_BuiltIn_Print_Area_2_1_1_34">"$#REF!.$B$3:$S$31"</definedName>
    <definedName name="Excel_BuiltIn_Print_Area_2_1_1_37">"$#REF!.$B$3:$S$31"</definedName>
    <definedName name="Excel_BuiltIn_Print_Area_2_1_1_38">"$#REF!.$B$3:$S$31"</definedName>
    <definedName name="Excel_BuiltIn_Print_Area_2_1_1_45">"$#REF!.$B$3:$S$31"</definedName>
    <definedName name="Excel_BuiltIn_Print_Area_2_1_1_46">"$#REF!.$B$3:$S$31"</definedName>
    <definedName name="Excel_BuiltIn_Print_Area_2_1_1_47">"$#REF!.$B$3:$S$31"</definedName>
    <definedName name="Excel_BuiltIn_Print_Area_2_1_1_48">"$#REF!.$B$3:$S$31"</definedName>
    <definedName name="Excel_BuiltIn_Print_Area_2_1_1_5" localSheetId="21">#REF!</definedName>
    <definedName name="Excel_BuiltIn_Print_Area_2_1_1_5" localSheetId="25">#REF!</definedName>
    <definedName name="Excel_BuiltIn_Print_Area_2_1_1_5" localSheetId="17">#REF!</definedName>
    <definedName name="Excel_BuiltIn_Print_Area_2_1_1_5">#REF!</definedName>
    <definedName name="Excel_BuiltIn_Print_Area_2_1_1_8">"$#REF!.$B$3:$S$31"</definedName>
    <definedName name="Excel_BuiltIn_Print_Area_2_1_14">"$#REF!.$B$1:$S$31"</definedName>
    <definedName name="Excel_BuiltIn_Print_Area_2_1_15">"$#REF!.$B$1:$S$31"</definedName>
    <definedName name="Excel_BuiltIn_Print_Area_2_1_19">"$#REF!.$B$1:$S$31"</definedName>
    <definedName name="Excel_BuiltIn_Print_Area_2_1_20">"$#REF!.$B$1:$S$31"</definedName>
    <definedName name="Excel_BuiltIn_Print_Area_2_1_21">"$#REF!.$B$1:$S$31"</definedName>
    <definedName name="Excel_BuiltIn_Print_Area_2_1_22">"$#REF!.$B$1:$S$31"</definedName>
    <definedName name="Excel_BuiltIn_Print_Area_2_1_23">"$#REF!.$B$1:$S$31"</definedName>
    <definedName name="Excel_BuiltIn_Print_Area_2_1_24">"$#REF!.$B$1:$S$31"</definedName>
    <definedName name="Excel_BuiltIn_Print_Area_2_1_25">"$#REF!.$B$1:$S$31"</definedName>
    <definedName name="Excel_BuiltIn_Print_Area_2_1_26">"$#REF!.$B$1:$S$31"</definedName>
    <definedName name="Excel_BuiltIn_Print_Area_2_1_27">"$#REF!.$B$1:$S$31"</definedName>
    <definedName name="Excel_BuiltIn_Print_Area_2_1_28">"$#REF!.$B$1:$S$31"</definedName>
    <definedName name="Excel_BuiltIn_Print_Area_2_1_29">"$#REF!.$B$1:$S$31"</definedName>
    <definedName name="Excel_BuiltIn_Print_Area_2_1_30">"$#REF!.$B$1:$S$31"</definedName>
    <definedName name="Excel_BuiltIn_Print_Area_2_1_31">"$#REF!.$B$1:$S$31"</definedName>
    <definedName name="Excel_BuiltIn_Print_Area_2_1_34">"$#REF!.$B$1:$S$31"</definedName>
    <definedName name="Excel_BuiltIn_Print_Area_2_1_37">"$#REF!.$B$1:$S$31"</definedName>
    <definedName name="Excel_BuiltIn_Print_Area_2_1_38">"$#REF!.$B$1:$S$31"</definedName>
    <definedName name="Excel_BuiltIn_Print_Area_2_1_45">"$#REF!.$B$1:$S$31"</definedName>
    <definedName name="Excel_BuiltIn_Print_Area_2_1_46">"$#REF!.$B$1:$S$31"</definedName>
    <definedName name="Excel_BuiltIn_Print_Area_2_1_47">"$#REF!.$B$1:$S$31"</definedName>
    <definedName name="Excel_BuiltIn_Print_Area_2_1_48">"$#REF!.$B$1:$S$31"</definedName>
    <definedName name="Excel_BuiltIn_Print_Area_2_1_5" localSheetId="21">#REF!</definedName>
    <definedName name="Excel_BuiltIn_Print_Area_2_1_5" localSheetId="25">#REF!</definedName>
    <definedName name="Excel_BuiltIn_Print_Area_2_1_5" localSheetId="17">#REF!</definedName>
    <definedName name="Excel_BuiltIn_Print_Area_2_1_5">#REF!</definedName>
    <definedName name="Excel_BuiltIn_Print_Area_2_1_8">"$#REF!.$B$1:$S$31"</definedName>
    <definedName name="Excel_BuiltIn_Print_Area_20_1">"$#REF!.$A$1:$E$23"</definedName>
    <definedName name="Excel_BuiltIn_Print_Area_20_1_1">"$#REF!.$A$2:$E$22"</definedName>
    <definedName name="Excel_BuiltIn_Print_Area_21_1">"$#REF!.$A$1:$R$63"</definedName>
    <definedName name="Excel_BuiltIn_Print_Area_21_1_1">"$#REF!.$A$1:$E$22"</definedName>
    <definedName name="Excel_BuiltIn_Print_Area_21_1_1_1">"$#REF!.$A$1:$E$23"</definedName>
    <definedName name="Excel_BuiltIn_Print_Area_21_1_1_1_1">"$#REF!.$A$2:$E$23"</definedName>
    <definedName name="Excel_BuiltIn_Print_Area_22_1">"$#REF!.$A$1:$E$22"</definedName>
    <definedName name="Excel_BuiltIn_Print_Area_22_1_1">"$#REF!.$A$2:$E$22"</definedName>
    <definedName name="Excel_BuiltIn_Print_Area_23_1">"$#REF!.$A$1:$P$33"</definedName>
    <definedName name="Excel_BuiltIn_Print_Area_23_1_1">"$#REF!.$A$1:$R$35"</definedName>
    <definedName name="Excel_BuiltIn_Print_Area_23_1_1_1">"$#REF!.$A$2:$E$22"</definedName>
    <definedName name="Excel_BuiltIn_Print_Area_23_1_28">"$#REF!.$A$2:$E$22"</definedName>
    <definedName name="Excel_BuiltIn_Print_Area_24_1">"$#REF!.$A$1:$P$33"</definedName>
    <definedName name="Excel_BuiltIn_Print_Area_24_1_1">"$#REF!.$A$1:$E$22"</definedName>
    <definedName name="Excel_BuiltIn_Print_Area_24_1_1_1">"$#REF!.$A$1:$E$22"</definedName>
    <definedName name="Excel_BuiltIn_Print_Area_24_1_1_1_1">"$#REF!.$A$8:$E$22"</definedName>
    <definedName name="Excel_BuiltIn_Print_Area_25" localSheetId="21">#REF!</definedName>
    <definedName name="Excel_BuiltIn_Print_Area_25" localSheetId="25">#REF!</definedName>
    <definedName name="Excel_BuiltIn_Print_Area_25" localSheetId="17">#REF!</definedName>
    <definedName name="Excel_BuiltIn_Print_Area_25">#REF!</definedName>
    <definedName name="Excel_BuiltIn_Print_Area_25_1">"$#REF!.$A$1:$R$33"</definedName>
    <definedName name="Excel_BuiltIn_Print_Area_25_14">"$#REF!.$A$1:$R$49"</definedName>
    <definedName name="Excel_BuiltIn_Print_Area_25_15">"$#REF!.$A$1:$R$49"</definedName>
    <definedName name="Excel_BuiltIn_Print_Area_25_32">"$#REF!.$A$1:$R$49"</definedName>
    <definedName name="Excel_BuiltIn_Print_Area_25_33">"$#REF!.$A$1:$R$49"</definedName>
    <definedName name="Excel_BuiltIn_Print_Area_25_34">"$#REF!.$A$1:$R$49"</definedName>
    <definedName name="Excel_BuiltIn_Print_Area_25_37">"$#REF!.$A$1:$R$49"</definedName>
    <definedName name="Excel_BuiltIn_Print_Area_25_38">"$#REF!.$A$1:$R$49"</definedName>
    <definedName name="Excel_BuiltIn_Print_Area_25_4">"$#REF!.$A$1:$R$49"</definedName>
    <definedName name="Excel_BuiltIn_Print_Area_25_45">"$#REF!.$A$1:$R$49"</definedName>
    <definedName name="Excel_BuiltIn_Print_Area_25_46">"$#REF!.$A$1:$R$49"</definedName>
    <definedName name="Excel_BuiltIn_Print_Area_25_47">"$#REF!.$A$1:$R$49"</definedName>
    <definedName name="Excel_BuiltIn_Print_Area_25_48">"$#REF!.$A$1:$R$49"</definedName>
    <definedName name="Excel_BuiltIn_Print_Area_25_5">"$#REF!.$A$1:$R$49"</definedName>
    <definedName name="Excel_BuiltIn_Print_Area_25_6">"$#REF!.$A$1:$R$49"</definedName>
    <definedName name="Excel_BuiltIn_Print_Area_25_7">"$#REF!.$A$1:$R$49"</definedName>
    <definedName name="Excel_BuiltIn_Print_Area_25_8">"$#REF!.$A$1:$R$49"</definedName>
    <definedName name="Excel_BuiltIN_Print_Area_26" localSheetId="21">#REF!</definedName>
    <definedName name="Excel_BuiltIN_Print_Area_26" localSheetId="25">#REF!</definedName>
    <definedName name="Excel_BuiltIN_Print_Area_26" localSheetId="17">#REF!</definedName>
    <definedName name="Excel_BuiltIN_Print_Area_26">#REF!</definedName>
    <definedName name="Excel_BuiltIn_Print_Area_26_1" localSheetId="21">#REF!</definedName>
    <definedName name="Excel_BuiltIn_Print_Area_26_1" localSheetId="25">#REF!</definedName>
    <definedName name="Excel_BuiltIn_Print_Area_26_1">#REF!</definedName>
    <definedName name="Excel_BuiltIn_Print_Area_27_1">"$#REF!.$A$1:$E$22"</definedName>
    <definedName name="Excel_BuiltIn_Print_Area_27_1_1">"$#REF!.$A$1:$E$22"</definedName>
    <definedName name="Excel_BuiltIn_Print_Area_28_1">"$#REF!.$A$1:$R$35"</definedName>
    <definedName name="Excel_BuiltIn_Print_Area_29_1">"$#REF!.$A$1:$R$35"</definedName>
    <definedName name="Excel_BuiltIn_Print_Area_3_1">"$#REF!.$A$1:$AJ$69"</definedName>
    <definedName name="Excel_BuiltIn_Print_Area_3_1_1">"$#REF!.$A$2:$AJ$69"</definedName>
    <definedName name="Excel_BuiltIn_Print_Area_3_1_1_1">"$#REF!.$A$2:$AJ$70"</definedName>
    <definedName name="Excel_BuiltIn_Print_Area_30_1">"$#REF!.$A$1:$R$36"</definedName>
    <definedName name="Excel_BuiltIn_Print_Area_31_1">"$#REF!.$A$1:$R$35"</definedName>
    <definedName name="Excel_BuiltIn_Print_Area_31_1_1">"$#REF!.$A$8:$E$22"</definedName>
    <definedName name="Excel_BuiltIn_Print_Area_32_1">"$#REF!.$A$1:$R$34"</definedName>
    <definedName name="Excel_BuiltIn_Print_Area_33_1">"$#REF!.$A$1:$R$35"</definedName>
    <definedName name="Excel_BuiltIn_Print_Area_34_1">"$#REF!.$A$1:$R$34"</definedName>
    <definedName name="Excel_BuiltIn_Print_Area_35_1">"$#REF!.$A$1:$R$29"</definedName>
    <definedName name="Excel_BuiltIn_Print_Area_36_1">"$#REF!.$A$1:$R$30"</definedName>
    <definedName name="Excel_BuiltIn_Print_Area_36_1_1">"$#REF!.$A$1:$P$62"</definedName>
    <definedName name="Excel_BuiltIn_Print_Area_37_1_1">"$#REF!.$A$1:$P$62"</definedName>
    <definedName name="Excel_BuiltIn_Print_Area_37_1_1_1">"$#REF!.$A$1:$P$33"</definedName>
    <definedName name="Excel_BuiltIn_Print_Area_38_1" localSheetId="21">#REF!</definedName>
    <definedName name="Excel_BuiltIn_Print_Area_38_1" localSheetId="25">#REF!</definedName>
    <definedName name="Excel_BuiltIn_Print_Area_38_1" localSheetId="17">#REF!</definedName>
    <definedName name="Excel_BuiltIn_Print_Area_38_1">#REF!</definedName>
    <definedName name="Excel_BuiltIn_Print_Area_38_1_1">"$#REF!.$A$1:$P$33"</definedName>
    <definedName name="Excel_BuiltIn_Print_Area_38_1_1_1">"$#REF!.$A$1:$P$33"</definedName>
    <definedName name="Excel_BuiltIn_Print_Area_38_1_14">"$#REF!.$A$1:$R$39"</definedName>
    <definedName name="Excel_BuiltIn_Print_Area_38_1_15">"$#REF!.$A$1:$R$39"</definedName>
    <definedName name="Excel_BuiltIn_Print_Area_38_1_32">"$#REF!.$A$1:$R$39"</definedName>
    <definedName name="Excel_BuiltIn_Print_Area_38_1_33">"$#REF!.$A$1:$R$39"</definedName>
    <definedName name="Excel_BuiltIn_Print_Area_38_1_34">"$#REF!.$A$1:$R$39"</definedName>
    <definedName name="Excel_BuiltIn_Print_Area_38_1_37">"$#REF!.$A$1:$R$39"</definedName>
    <definedName name="Excel_BuiltIn_Print_Area_38_1_38">"$#REF!.$A$1:$R$39"</definedName>
    <definedName name="Excel_BuiltIn_Print_Area_38_1_4">"$#REF!.$A$1:$R$39"</definedName>
    <definedName name="Excel_BuiltIn_Print_Area_38_1_45">"$#REF!.$A$1:$R$39"</definedName>
    <definedName name="Excel_BuiltIn_Print_Area_38_1_46">"$#REF!.$A$1:$R$39"</definedName>
    <definedName name="Excel_BuiltIn_Print_Area_38_1_47">"$#REF!.$A$1:$R$39"</definedName>
    <definedName name="Excel_BuiltIn_Print_Area_38_1_48">"$#REF!.$A$1:$R$39"</definedName>
    <definedName name="Excel_BuiltIn_Print_Area_38_1_5">"$#REF!.$A$1:$R$39"</definedName>
    <definedName name="Excel_BuiltIn_Print_Area_38_1_6">"$#REF!.$A$1:$R$39"</definedName>
    <definedName name="Excel_BuiltIn_Print_Area_38_1_7">"$#REF!.$A$1:$R$39"</definedName>
    <definedName name="Excel_BuiltIn_Print_Area_38_1_8">"$#REF!.$A$1:$R$39"</definedName>
    <definedName name="Excel_BuiltIn_Print_Area_39_1">"$#REF!.$A$1:$P$33"</definedName>
    <definedName name="Excel_BuiltIn_Print_Area_39_1_1">"$#REF!.$A$1:$W$28"</definedName>
    <definedName name="Excel_BuiltIn_Print_Area_4_1" localSheetId="21">#REF!</definedName>
    <definedName name="Excel_BuiltIn_Print_Area_4_1" localSheetId="25">#REF!</definedName>
    <definedName name="Excel_BuiltIn_Print_Area_4_1" localSheetId="17">#REF!</definedName>
    <definedName name="Excel_BuiltIn_Print_Area_4_1">#REF!</definedName>
    <definedName name="Excel_BuiltIn_Print_Area_4_1_1" localSheetId="21">#REF!</definedName>
    <definedName name="Excel_BuiltIn_Print_Area_4_1_1" localSheetId="25">#REF!</definedName>
    <definedName name="Excel_BuiltIn_Print_Area_4_1_1">#REF!</definedName>
    <definedName name="Excel_BuiltIn_Print_Area_4_1_1_1">"$#REF!.$A$1:$X$25"</definedName>
    <definedName name="Excel_BuiltIn_Print_Area_4_1_1_1_1" localSheetId="21">#REF!</definedName>
    <definedName name="Excel_BuiltIn_Print_Area_4_1_1_1_1" localSheetId="25">#REF!</definedName>
    <definedName name="Excel_BuiltIn_Print_Area_4_1_1_1_1" localSheetId="17">#REF!</definedName>
    <definedName name="Excel_BuiltIn_Print_Area_4_1_1_1_1">#REF!</definedName>
    <definedName name="Excel_BuiltIn_Print_Area_4_1_1_1_1_1">"$#REF!.$A$1:$X$25"</definedName>
    <definedName name="Excel_BuiltIn_Print_Area_4_1_1_1_1_14">"$#REF!.$A$2:$AL$33"</definedName>
    <definedName name="Excel_BuiltIn_Print_Area_4_1_1_1_1_15">"$#REF!.$A$2:$AL$33"</definedName>
    <definedName name="Excel_BuiltIn_Print_Area_4_1_1_1_1_32">"$#REF!.$A$2:$AL$33"</definedName>
    <definedName name="Excel_BuiltIn_Print_Area_4_1_1_1_1_33">"$#REF!.$A$2:$AL$33"</definedName>
    <definedName name="Excel_BuiltIn_Print_Area_4_1_1_1_1_34">"$#REF!.$A$2:$AL$33"</definedName>
    <definedName name="Excel_BuiltIn_Print_Area_4_1_1_1_1_37">"$#REF!.$A$2:$AL$33"</definedName>
    <definedName name="Excel_BuiltIn_Print_Area_4_1_1_1_1_38">"$#REF!.$A$2:$AL$33"</definedName>
    <definedName name="Excel_BuiltIn_Print_Area_4_1_1_1_1_4">"$#REF!.$A$2:$AL$33"</definedName>
    <definedName name="Excel_BuiltIn_Print_Area_4_1_1_1_1_45">"$#REF!.$A$2:$AL$33"</definedName>
    <definedName name="Excel_BuiltIn_Print_Area_4_1_1_1_1_46">"$#REF!.$A$2:$AL$33"</definedName>
    <definedName name="Excel_BuiltIn_Print_Area_4_1_1_1_1_47">"$#REF!.$A$2:$AL$33"</definedName>
    <definedName name="Excel_BuiltIn_Print_Area_4_1_1_1_1_48">"$#REF!.$A$2:$AL$33"</definedName>
    <definedName name="Excel_BuiltIn_Print_Area_4_1_1_1_1_5">"$#REF!.$A$2:$AL$33"</definedName>
    <definedName name="Excel_BuiltIn_Print_Area_4_1_1_1_1_6">"$#REF!.$A$2:$AL$33"</definedName>
    <definedName name="Excel_BuiltIn_Print_Area_4_1_1_1_1_7">"$#REF!.$A$2:$AL$33"</definedName>
    <definedName name="Excel_BuiltIn_Print_Area_4_1_1_1_1_8">"$#REF!.$A$2:$AL$33"</definedName>
    <definedName name="Excel_BuiltIn_Print_Area_4_1_1_14">"$#REF!.$A$3:$AL$33"</definedName>
    <definedName name="Excel_BuiltIn_Print_Area_4_1_1_15">"$#REF!.$A$3:$AL$33"</definedName>
    <definedName name="Excel_BuiltIn_Print_Area_4_1_1_32">"$#REF!.$A$3:$AL$33"</definedName>
    <definedName name="Excel_BuiltIn_Print_Area_4_1_1_33">"$#REF!.$A$3:$AL$33"</definedName>
    <definedName name="Excel_BuiltIn_Print_Area_4_1_1_34">"$#REF!.$A$3:$AL$33"</definedName>
    <definedName name="Excel_BuiltIn_Print_Area_4_1_1_37">"$#REF!.$A$3:$AL$33"</definedName>
    <definedName name="Excel_BuiltIn_Print_Area_4_1_1_38">"$#REF!.$A$3:$AL$33"</definedName>
    <definedName name="Excel_BuiltIn_Print_Area_4_1_1_4">"$#REF!.$A$3:$AL$33"</definedName>
    <definedName name="Excel_BuiltIn_Print_Area_4_1_1_45">"$#REF!.$A$3:$AL$33"</definedName>
    <definedName name="Excel_BuiltIn_Print_Area_4_1_1_46">"$#REF!.$A$3:$AL$33"</definedName>
    <definedName name="Excel_BuiltIn_Print_Area_4_1_1_47">"$#REF!.$A$3:$AL$33"</definedName>
    <definedName name="Excel_BuiltIn_Print_Area_4_1_1_48">"$#REF!.$A$3:$AL$33"</definedName>
    <definedName name="Excel_BuiltIn_Print_Area_4_1_1_5">"$#REF!.$A$3:$AL$33"</definedName>
    <definedName name="Excel_BuiltIn_Print_Area_4_1_1_6">"$#REF!.$A$3:$AL$33"</definedName>
    <definedName name="Excel_BuiltIn_Print_Area_4_1_1_7">"$#REF!.$A$3:$AL$33"</definedName>
    <definedName name="Excel_BuiltIn_Print_Area_4_1_1_8">"$#REF!.$A$3:$AL$33"</definedName>
    <definedName name="Excel_BuiltIn_Print_Area_4_1_14">"$#REF!.$A$1:$AL$36"</definedName>
    <definedName name="Excel_BuiltIn_Print_Area_4_1_15">"$#REF!.$A$1:$AL$36"</definedName>
    <definedName name="Excel_BuiltIn_Print_Area_4_1_32">"$#REF!.$A$1:$AL$36"</definedName>
    <definedName name="Excel_BuiltIn_Print_Area_4_1_33">"$#REF!.$A$1:$AL$36"</definedName>
    <definedName name="Excel_BuiltIn_Print_Area_4_1_34">"$#REF!.$A$1:$AL$36"</definedName>
    <definedName name="Excel_BuiltIn_Print_Area_4_1_37">"$#REF!.$A$1:$AL$36"</definedName>
    <definedName name="Excel_BuiltIn_Print_Area_4_1_38">"$#REF!.$A$1:$AL$36"</definedName>
    <definedName name="Excel_BuiltIn_Print_Area_4_1_4">"$#REF!.$A$1:$AL$36"</definedName>
    <definedName name="Excel_BuiltIn_Print_Area_4_1_45">"$#REF!.$A$1:$AL$36"</definedName>
    <definedName name="Excel_BuiltIn_Print_Area_4_1_46">"$#REF!.$A$1:$AL$36"</definedName>
    <definedName name="Excel_BuiltIn_Print_Area_4_1_47">"$#REF!.$A$1:$AL$36"</definedName>
    <definedName name="Excel_BuiltIn_Print_Area_4_1_48">"$#REF!.$A$1:$AL$36"</definedName>
    <definedName name="Excel_BuiltIn_Print_Area_4_1_5">"$#REF!.$A$1:$AL$36"</definedName>
    <definedName name="Excel_BuiltIn_Print_Area_4_1_6">"$#REF!.$A$1:$AL$36"</definedName>
    <definedName name="Excel_BuiltIn_Print_Area_4_1_7">"$#REF!.$A$1:$AL$36"</definedName>
    <definedName name="Excel_BuiltIn_Print_Area_4_1_8">"$#REF!.$A$1:$AL$36"</definedName>
    <definedName name="Excel_BuiltIn_Print_Area_4_2" localSheetId="21">#REF!</definedName>
    <definedName name="Excel_BuiltIn_Print_Area_4_2" localSheetId="25">#REF!</definedName>
    <definedName name="Excel_BuiltIn_Print_Area_4_2" localSheetId="17">#REF!</definedName>
    <definedName name="Excel_BuiltIn_Print_Area_4_2">#REF!</definedName>
    <definedName name="Excel_BuiltIn_Print_Area_40_1">"$#REF!.$A$1:$P$33"</definedName>
    <definedName name="Excel_BuiltIn_Print_Area_41_1">"$#REF!.$A$1:$R$34"</definedName>
    <definedName name="Excel_BuiltIn_Print_Area_42_1">"$#REF!.$A$1:$Q$31"</definedName>
    <definedName name="Excel_BuiltIn_Print_Area_44_1">"$#REF!.$A$1:$Q$28"</definedName>
    <definedName name="Excel_BuiltIn_Print_Area_46_1">"$#REF!.$A$1:$R$34"</definedName>
    <definedName name="Excel_BuiltIn_Print_Area_49_1">"$#REF!.$A$1:$R$36"</definedName>
    <definedName name="Excel_BuiltIn_Print_Area_5" localSheetId="21">#REF!</definedName>
    <definedName name="Excel_BuiltIn_Print_Area_5" localSheetId="25">#REF!</definedName>
    <definedName name="Excel_BuiltIn_Print_Area_5" localSheetId="17">#REF!</definedName>
    <definedName name="Excel_BuiltIn_Print_Area_5">#REF!</definedName>
    <definedName name="Excel_BuiltIn_Print_Area_5_1">"$#REF!.$A$2:$AK$69"</definedName>
    <definedName name="Excel_BuiltIn_Print_Area_5_1_1">"$#REF!.$A$2:$AK$70"</definedName>
    <definedName name="Excel_BuiltIn_Print_Area_5_1_1_1">"$#REF!.$A$2:$AK$70"</definedName>
    <definedName name="Excel_BuiltIn_Print_Area_50_1">"$#REF!.$A$1:$P$33"</definedName>
    <definedName name="Excel_BuiltIn_Print_Area_51_1">"$#REF!.$A$1:$P$37"</definedName>
    <definedName name="Excel_BuiltIn_Print_Area_52_1">"$#REF!.$A$1:$P$31"</definedName>
    <definedName name="Excel_BuiltIn_Print_Area_53_1">"$#REF!.$A$1:$P$31"</definedName>
    <definedName name="Excel_BuiltIn_Print_Area_54_1">"$#REF!.$A$1:$P$31"</definedName>
    <definedName name="Excel_BuiltIn_Print_Area_55" localSheetId="21">#REF!</definedName>
    <definedName name="Excel_BuiltIn_Print_Area_55" localSheetId="25">#REF!</definedName>
    <definedName name="Excel_BuiltIn_Print_Area_55" localSheetId="17">#REF!</definedName>
    <definedName name="Excel_BuiltIn_Print_Area_55">#REF!</definedName>
    <definedName name="Excel_BuiltIn_Print_Area_55_14">"$#REF!.$A$1:$AB$26"</definedName>
    <definedName name="Excel_BuiltIn_Print_Area_55_15">"$#REF!.$A$1:$AB$26"</definedName>
    <definedName name="Excel_BuiltIn_Print_Area_55_32">"$#REF!.$A$1:$AB$26"</definedName>
    <definedName name="Excel_BuiltIn_Print_Area_55_33">"$#REF!.$A$1:$AB$26"</definedName>
    <definedName name="Excel_BuiltIn_Print_Area_55_34">"$#REF!.$A$1:$AB$26"</definedName>
    <definedName name="Excel_BuiltIn_Print_Area_55_37">"$#REF!.$A$1:$AB$26"</definedName>
    <definedName name="Excel_BuiltIn_Print_Area_55_38">"$#REF!.$A$1:$AB$26"</definedName>
    <definedName name="Excel_BuiltIn_Print_Area_55_4">"$#REF!.$A$1:$AB$26"</definedName>
    <definedName name="Excel_BuiltIn_Print_Area_55_45">"$#REF!.$A$1:$AB$26"</definedName>
    <definedName name="Excel_BuiltIn_Print_Area_55_46">"$#REF!.$A$1:$AB$26"</definedName>
    <definedName name="Excel_BuiltIn_Print_Area_55_47">"$#REF!.$A$1:$AB$26"</definedName>
    <definedName name="Excel_BuiltIn_Print_Area_55_48">"$#REF!.$A$1:$AB$26"</definedName>
    <definedName name="Excel_BuiltIn_Print_Area_55_5">"$#REF!.$A$1:$AB$26"</definedName>
    <definedName name="Excel_BuiltIn_Print_Area_55_6">"$#REF!.$A$1:$AB$26"</definedName>
    <definedName name="Excel_BuiltIn_Print_Area_55_7">"$#REF!.$A$1:$AB$26"</definedName>
    <definedName name="Excel_BuiltIn_Print_Area_55_8">"$#REF!.$A$1:$AB$26"</definedName>
    <definedName name="Excel_BuiltIn_Print_Area_56">"$#REF!.$A$1:$P$31"</definedName>
    <definedName name="Excel_BuiltIn_Print_Area_57" localSheetId="21">#REF!</definedName>
    <definedName name="Excel_BuiltIn_Print_Area_57" localSheetId="25">#REF!</definedName>
    <definedName name="Excel_BuiltIn_Print_Area_57" localSheetId="17">#REF!</definedName>
    <definedName name="Excel_BuiltIn_Print_Area_57">#REF!</definedName>
    <definedName name="Excel_BuiltIn_Print_Area_57_14">"$#REF!.$A$1:$R$38"</definedName>
    <definedName name="Excel_BuiltIn_Print_Area_57_15">"$#REF!.$A$1:$R$38"</definedName>
    <definedName name="Excel_BuiltIn_Print_Area_57_32">"$#REF!.$A$1:$R$38"</definedName>
    <definedName name="Excel_BuiltIn_Print_Area_57_33">"$#REF!.$A$1:$R$38"</definedName>
    <definedName name="Excel_BuiltIn_Print_Area_57_34">"$#REF!.$A$1:$R$38"</definedName>
    <definedName name="Excel_BuiltIn_Print_Area_57_37">"$#REF!.$A$1:$R$38"</definedName>
    <definedName name="Excel_BuiltIn_Print_Area_57_38">"$#REF!.$A$1:$R$38"</definedName>
    <definedName name="Excel_BuiltIn_Print_Area_57_4">"$#REF!.$A$1:$R$38"</definedName>
    <definedName name="Excel_BuiltIn_Print_Area_57_45">"$#REF!.$A$1:$R$38"</definedName>
    <definedName name="Excel_BuiltIn_Print_Area_57_46">"$#REF!.$A$1:$R$38"</definedName>
    <definedName name="Excel_BuiltIn_Print_Area_57_47">"$#REF!.$A$1:$R$38"</definedName>
    <definedName name="Excel_BuiltIn_Print_Area_57_48">"$#REF!.$A$1:$R$38"</definedName>
    <definedName name="Excel_BuiltIn_Print_Area_57_5">"$#REF!.$A$1:$R$38"</definedName>
    <definedName name="Excel_BuiltIn_Print_Area_57_6">"$#REF!.$A$1:$R$38"</definedName>
    <definedName name="Excel_BuiltIn_Print_Area_57_7">"$#REF!.$A$1:$R$38"</definedName>
    <definedName name="Excel_BuiltIn_Print_Area_57_8">"$#REF!.$A$1:$R$38"</definedName>
    <definedName name="Excel_BuiltIn_Print_Area_58" localSheetId="21">#REF!</definedName>
    <definedName name="Excel_BuiltIn_Print_Area_58" localSheetId="25">#REF!</definedName>
    <definedName name="Excel_BuiltIn_Print_Area_58" localSheetId="17">#REF!</definedName>
    <definedName name="Excel_BuiltIn_Print_Area_58">#REF!</definedName>
    <definedName name="Excel_BuiltIn_Print_Area_6" localSheetId="21">#REF!</definedName>
    <definedName name="Excel_BuiltIn_Print_Area_6" localSheetId="25">#REF!</definedName>
    <definedName name="Excel_BuiltIn_Print_Area_6">#REF!</definedName>
    <definedName name="Excel_BuiltIn_Print_Area_6_1">"$#REF!.$A$2:$U$22"</definedName>
    <definedName name="Excel_BuiltIn_Print_Area_6_1_1">"$#REF!.$A$2:$U$22"</definedName>
    <definedName name="Excel_BuiltIn_Print_Area_6_1_1_1">"$#REF!.$A$1:$P$36"</definedName>
    <definedName name="Excel_BuiltIn_Print_Area_6_1_1_1_1">"$#REF!.$A$2:$U$22"</definedName>
    <definedName name="Excel_BuiltIn_Print_Area_6_1_1_1_1_1" localSheetId="21">#REF!</definedName>
    <definedName name="Excel_BuiltIn_Print_Area_6_1_1_1_1_1" localSheetId="25">#REF!</definedName>
    <definedName name="Excel_BuiltIn_Print_Area_6_1_1_1_1_1" localSheetId="17">#REF!</definedName>
    <definedName name="Excel_BuiltIn_Print_Area_6_1_1_1_1_1">#REF!</definedName>
    <definedName name="Excel_BuiltIn_Print_Area_6_1_1_1_1_1_1" localSheetId="21">#REF!</definedName>
    <definedName name="Excel_BuiltIn_Print_Area_6_1_1_1_1_1_1" localSheetId="25">#REF!</definedName>
    <definedName name="Excel_BuiltIn_Print_Area_6_1_1_1_1_1_1">#REF!</definedName>
    <definedName name="Excel_BuiltIn_Print_Area_6_14">"$#REF!.$A$1:$AL$36"</definedName>
    <definedName name="Excel_BuiltIn_Print_Area_6_15">"$#REF!.$A$1:$AL$36"</definedName>
    <definedName name="Excel_BuiltIn_Print_Area_6_32">"$#REF!.$A$1:$AL$36"</definedName>
    <definedName name="Excel_BuiltIn_Print_Area_6_33">"$#REF!.$A$1:$AL$36"</definedName>
    <definedName name="Excel_BuiltIn_Print_Area_6_34">"$#REF!.$A$1:$AL$36"</definedName>
    <definedName name="Excel_BuiltIn_Print_Area_6_37">"$#REF!.$A$1:$AL$36"</definedName>
    <definedName name="Excel_BuiltIn_Print_Area_6_38">"$#REF!.$A$1:$AL$36"</definedName>
    <definedName name="Excel_BuiltIn_Print_Area_6_4">"$#REF!.$A$1:$AL$36"</definedName>
    <definedName name="Excel_BuiltIn_Print_Area_6_45">"$#REF!.$A$1:$AL$36"</definedName>
    <definedName name="Excel_BuiltIn_Print_Area_6_46">"$#REF!.$A$1:$AL$36"</definedName>
    <definedName name="Excel_BuiltIn_Print_Area_6_47">"$#REF!.$A$1:$AL$36"</definedName>
    <definedName name="Excel_BuiltIn_Print_Area_6_48">"$#REF!.$A$1:$AL$36"</definedName>
    <definedName name="Excel_BuiltIn_Print_Area_6_5">"$#REF!.$A$1:$AL$36"</definedName>
    <definedName name="Excel_BuiltIn_Print_Area_6_6">"$#REF!.$A$1:$AL$36"</definedName>
    <definedName name="Excel_BuiltIn_Print_Area_6_7">"$#REF!.$A$1:$AL$36"</definedName>
    <definedName name="Excel_BuiltIn_Print_Area_6_8">"$#REF!.$A$1:$AL$36"</definedName>
    <definedName name="Excel_BuiltIn_Print_Area_7" localSheetId="21">#REF!</definedName>
    <definedName name="Excel_BuiltIn_Print_Area_7" localSheetId="25">#REF!</definedName>
    <definedName name="Excel_BuiltIn_Print_Area_7" localSheetId="17">#REF!</definedName>
    <definedName name="Excel_BuiltIn_Print_Area_7">#REF!</definedName>
    <definedName name="Excel_BuiltIn_Print_Area_7_1">"$#REF!.$A$1:$AK$69"</definedName>
    <definedName name="Excel_BuiltIn_Print_Area_7_1_1">"$#REF!.$A$1:$AK$60"</definedName>
    <definedName name="Excel_BuiltIn_Print_Area_7_1_1_1">"$#REF!.$A$1:$X$26"</definedName>
    <definedName name="Excel_BuiltIn_Print_Area_7_1_1_1_1" localSheetId="21">#REF!</definedName>
    <definedName name="Excel_BuiltIn_Print_Area_7_1_1_1_1" localSheetId="25">#REF!</definedName>
    <definedName name="Excel_BuiltIn_Print_Area_7_1_1_1_1" localSheetId="17">#REF!</definedName>
    <definedName name="Excel_BuiltIn_Print_Area_7_1_1_1_1">#REF!</definedName>
    <definedName name="Excel_BuiltIn_Print_Area_8" localSheetId="21">#REF!</definedName>
    <definedName name="Excel_BuiltIn_Print_Area_8" localSheetId="25">#REF!</definedName>
    <definedName name="Excel_BuiltIn_Print_Area_8">#REF!</definedName>
    <definedName name="Excel_BuiltIn_Print_Area_8_1" localSheetId="21">#REF!</definedName>
    <definedName name="Excel_BuiltIn_Print_Area_8_1" localSheetId="25">#REF!</definedName>
    <definedName name="Excel_BuiltIn_Print_Area_8_1">#REF!</definedName>
    <definedName name="Excel_BuiltIn_Print_Area_8_1_1">"$#REF!.$A$1:$AK$62"</definedName>
    <definedName name="Excel_BuiltIn_Print_Area_8_1_1_1">"$#REF!.$A$1:$X$25"</definedName>
    <definedName name="Excel_BuiltIn_Print_Area_8_1_1_1_1">"$#REF!.$A$1:$X$25"</definedName>
    <definedName name="Excel_BuiltIn_Print_Area_8_1_14">"$#REF!.$A$1:$AK$32"</definedName>
    <definedName name="Excel_BuiltIn_Print_Area_8_1_15">"$#REF!.$A$1:$AK$32"</definedName>
    <definedName name="Excel_BuiltIn_Print_Area_8_1_32">"$#REF!.$A$1:$AK$32"</definedName>
    <definedName name="Excel_BuiltIn_Print_Area_8_1_33">"$#REF!.$A$1:$AK$32"</definedName>
    <definedName name="Excel_BuiltIn_Print_Area_8_1_34">"$#REF!.$A$1:$AK$32"</definedName>
    <definedName name="Excel_BuiltIn_Print_Area_8_1_37">"$#REF!.$A$1:$AK$32"</definedName>
    <definedName name="Excel_BuiltIn_Print_Area_8_1_38">"$#REF!.$A$1:$AK$32"</definedName>
    <definedName name="Excel_BuiltIn_Print_Area_8_1_4">"$#REF!.$A$1:$AK$32"</definedName>
    <definedName name="Excel_BuiltIn_Print_Area_8_1_45">"$#REF!.$A$1:$AK$32"</definedName>
    <definedName name="Excel_BuiltIn_Print_Area_8_1_46">"$#REF!.$A$1:$AK$32"</definedName>
    <definedName name="Excel_BuiltIn_Print_Area_8_1_47">"$#REF!.$A$1:$AK$32"</definedName>
    <definedName name="Excel_BuiltIn_Print_Area_8_1_48">"$#REF!.$A$1:$AK$32"</definedName>
    <definedName name="Excel_BuiltIn_Print_Area_8_1_5">"$#REF!.$A$1:$AK$32"</definedName>
    <definedName name="Excel_BuiltIn_Print_Area_8_1_6">"$#REF!.$A$1:$AK$32"</definedName>
    <definedName name="Excel_BuiltIn_Print_Area_8_1_7">"$#REF!.$A$1:$AK$32"</definedName>
    <definedName name="Excel_BuiltIn_Print_Area_8_1_8">"$#REF!.$A$1:$AK$32"</definedName>
    <definedName name="Excel_BuiltIn_Print_Area_9" localSheetId="21">#REF!</definedName>
    <definedName name="Excel_BuiltIn_Print_Area_9" localSheetId="25">#REF!</definedName>
    <definedName name="Excel_BuiltIn_Print_Area_9" localSheetId="17">#REF!</definedName>
    <definedName name="Excel_BuiltIn_Print_Area_9">#REF!</definedName>
    <definedName name="Excel_BuiltIn_Print_Area_9_1" localSheetId="21">#REF!</definedName>
    <definedName name="Excel_BuiltIn_Print_Area_9_1" localSheetId="25">#REF!</definedName>
    <definedName name="Excel_BuiltIn_Print_Area_9_1">#REF!</definedName>
    <definedName name="Excel_BuiltIn_Print_Area_9_1_1">"$#REF!.$A$1:$E$31"</definedName>
    <definedName name="Excel_BuiltIn_Print_Area_9_1_1_1">"$#REF!.$A$1:$U$22"</definedName>
    <definedName name="Excel_BuiltIn_Print_Area_9_1_1_1_1">"$#REF!.$A$1:$U$22"</definedName>
    <definedName name="Excel_BuiltIn_Print_Area_9_1_14">"$#REF!.$A$1:$AK$32"</definedName>
    <definedName name="Excel_BuiltIn_Print_Area_9_1_15">"$#REF!.$A$1:$AK$32"</definedName>
    <definedName name="Excel_BuiltIn_Print_Area_9_1_32">"$#REF!.$A$1:$AK$32"</definedName>
    <definedName name="Excel_BuiltIn_Print_Area_9_1_33">"$#REF!.$A$1:$AK$32"</definedName>
    <definedName name="Excel_BuiltIn_Print_Area_9_1_34">"$#REF!.$A$1:$AK$32"</definedName>
    <definedName name="Excel_BuiltIn_Print_Area_9_1_37">"$#REF!.$A$1:$AK$32"</definedName>
    <definedName name="Excel_BuiltIn_Print_Area_9_1_38">"$#REF!.$A$1:$AK$32"</definedName>
    <definedName name="Excel_BuiltIn_Print_Area_9_1_4">"$#REF!.$A$1:$AK$32"</definedName>
    <definedName name="Excel_BuiltIn_Print_Area_9_1_45">"$#REF!.$A$1:$AK$32"</definedName>
    <definedName name="Excel_BuiltIn_Print_Area_9_1_46">"$#REF!.$A$1:$AK$32"</definedName>
    <definedName name="Excel_BuiltIn_Print_Area_9_1_47">"$#REF!.$A$1:$AK$32"</definedName>
    <definedName name="Excel_BuiltIn_Print_Area_9_1_48">"$#REF!.$A$1:$AK$32"</definedName>
    <definedName name="Excel_BuiltIn_Print_Area_9_1_5">"$#REF!.$A$1:$AK$32"</definedName>
    <definedName name="Excel_BuiltIn_Print_Area_9_1_6">"$#REF!.$A$1:$AK$32"</definedName>
    <definedName name="Excel_BuiltIn_Print_Area_9_1_7">"$#REF!.$A$1:$AK$32"</definedName>
    <definedName name="Excel_BuiltIn_Print_Area_9_1_8">"$#REF!.$A$1:$AK$32"</definedName>
    <definedName name="Excel_BuiltIn_Print_Area_9_2" localSheetId="21">#REF!</definedName>
    <definedName name="Excel_BuiltIn_Print_Area_9_2" localSheetId="25">#REF!</definedName>
    <definedName name="Excel_BuiltIn_Print_Area_9_2" localSheetId="17">#REF!</definedName>
    <definedName name="Excel_BuiltIn_Print_Area_9_2">#REF!</definedName>
    <definedName name="Excel_BuiltIn_Print_Area_92">"$#REF!.$A$1:$P$34"</definedName>
    <definedName name="Excel_BuiltIn_Print_Area_93">"$#REF!.$A$1:$R$36"</definedName>
    <definedName name="Excel_BuiltIn_Print_Area_94">"$#REF!.$A$1:$R$36"</definedName>
    <definedName name="Excel_BuiltIn_Print_Area_95">"$#REF!.$A$1:$R$35"</definedName>
    <definedName name="Excel_BuiltIn_Print_Titles">"$#REF!.$A$5:$AMJ$6"</definedName>
    <definedName name="Excel_BuiltIn_Print_Titles_10" localSheetId="21">#REF!</definedName>
    <definedName name="Excel_BuiltIn_Print_Titles_10" localSheetId="25">#REF!</definedName>
    <definedName name="Excel_BuiltIn_Print_Titles_10" localSheetId="17">#REF!</definedName>
    <definedName name="Excel_BuiltIn_Print_Titles_10">#REF!</definedName>
    <definedName name="Excel_BuiltIn_Print_Titles_8">"$#REF!.$A$1:$AMJ$3"</definedName>
    <definedName name="_xlnm.Extract" localSheetId="21">#REF!</definedName>
    <definedName name="_xlnm.Extract" localSheetId="25">#REF!</definedName>
    <definedName name="_xlnm.Extract" localSheetId="17">#REF!</definedName>
    <definedName name="_xlnm.Extract">#REF!</definedName>
    <definedName name="f92F56" localSheetId="21">#REF!</definedName>
    <definedName name="f92F56" localSheetId="25">#REF!</definedName>
    <definedName name="f92F56">#REF!</definedName>
    <definedName name="FACTOR" localSheetId="21">#REF!</definedName>
    <definedName name="FACTOR" localSheetId="25">#REF!</definedName>
    <definedName name="FACTOR">#REF!</definedName>
    <definedName name="Factory" localSheetId="34">#REF!</definedName>
    <definedName name="Factory" localSheetId="19">#REF!</definedName>
    <definedName name="Factory" localSheetId="21">#REF!</definedName>
    <definedName name="Factory" localSheetId="22">#REF!</definedName>
    <definedName name="Factory" localSheetId="33">#REF!</definedName>
    <definedName name="Factory" localSheetId="3">#REF!</definedName>
    <definedName name="Factory" localSheetId="26">#REF!</definedName>
    <definedName name="Factory" localSheetId="12">#REF!</definedName>
    <definedName name="Factory" localSheetId="18">#REF!</definedName>
    <definedName name="Factory" localSheetId="0">#REF!</definedName>
    <definedName name="Factory" localSheetId="28">#REF!</definedName>
    <definedName name="Factory" localSheetId="2">#REF!</definedName>
    <definedName name="Factory" localSheetId="29">#REF!</definedName>
    <definedName name="Factory" localSheetId="32">#REF!</definedName>
    <definedName name="Factory" localSheetId="24">#REF!</definedName>
    <definedName name="Factory" localSheetId="25">#REF!</definedName>
    <definedName name="Factory" localSheetId="14">#REF!</definedName>
    <definedName name="Factory" localSheetId="31">#REF!</definedName>
    <definedName name="Factory" localSheetId="30">#REF!</definedName>
    <definedName name="Factory" localSheetId="9">#REF!</definedName>
    <definedName name="Factory">#REF!</definedName>
    <definedName name="failure1" localSheetId="21">[2]Sheet1!$G$8:$G$13</definedName>
    <definedName name="failure1" localSheetId="15">[2]Sheet1!$G$8:$G$13</definedName>
    <definedName name="failure1" localSheetId="2">[2]Sheet1!$G$8:$G$13</definedName>
    <definedName name="failure1" localSheetId="25">[6]Sheet1!$G$8:$G$13</definedName>
    <definedName name="failure1" localSheetId="17">[2]Sheet1!$G$8:$G$13</definedName>
    <definedName name="failure1">[3]Sheet1!$G$8:$G$13</definedName>
    <definedName name="fbcc" localSheetId="21">#REF!</definedName>
    <definedName name="fbcc" localSheetId="25">#REF!</definedName>
    <definedName name="fbcc" localSheetId="17">#REF!</definedName>
    <definedName name="fbcc">#REF!</definedName>
    <definedName name="fcdd" localSheetId="21">#REF!</definedName>
    <definedName name="fcdd" localSheetId="25">#REF!</definedName>
    <definedName name="fcdd">#REF!</definedName>
    <definedName name="fcdd_5" localSheetId="21">#REF!</definedName>
    <definedName name="fcdd_5" localSheetId="25">#REF!</definedName>
    <definedName name="fcdd_5">#REF!</definedName>
    <definedName name="fddsewdsd" localSheetId="21">#REF!</definedName>
    <definedName name="fddsewdsd" localSheetId="25">#REF!</definedName>
    <definedName name="fddsewdsd">#REF!</definedName>
    <definedName name="FDDSS" localSheetId="21">#REF!</definedName>
    <definedName name="FDDSS" localSheetId="25">#REF!</definedName>
    <definedName name="FDDSS">#REF!</definedName>
    <definedName name="fdfg" localSheetId="21">#REF!</definedName>
    <definedName name="fdfg" localSheetId="25">#REF!</definedName>
    <definedName name="fdfg">#REF!</definedName>
    <definedName name="FDFSDDS" localSheetId="21">#REF!</definedName>
    <definedName name="FDFSDDS" localSheetId="25">#REF!</definedName>
    <definedName name="FDFSDDS">#REF!</definedName>
    <definedName name="FDFSDDS_5" localSheetId="21">#REF!</definedName>
    <definedName name="FDFSDDS_5" localSheetId="25">#REF!</definedName>
    <definedName name="FDFSDDS_5">#REF!</definedName>
    <definedName name="FDGTYU" localSheetId="21">#REF!</definedName>
    <definedName name="FDGTYU" localSheetId="25">#REF!</definedName>
    <definedName name="FDGTYU">#REF!</definedName>
    <definedName name="fdhfg" localSheetId="21">#REF!</definedName>
    <definedName name="fdhfg" localSheetId="25">#REF!</definedName>
    <definedName name="fdhfg">#REF!</definedName>
    <definedName name="fdrdssdff" localSheetId="21">#REF!</definedName>
    <definedName name="fdrdssdff" localSheetId="25">#REF!</definedName>
    <definedName name="fdrdssdff">#REF!</definedName>
    <definedName name="fdrdssdff_5" localSheetId="21">#REF!</definedName>
    <definedName name="fdrdssdff_5" localSheetId="25">#REF!</definedName>
    <definedName name="fdrdssdff_5">#REF!</definedName>
    <definedName name="fdsds" localSheetId="21">#REF!</definedName>
    <definedName name="fdsds" localSheetId="25">#REF!</definedName>
    <definedName name="fdsds">#REF!</definedName>
    <definedName name="FF" localSheetId="21">#REF!</definedName>
    <definedName name="FF" localSheetId="25">#REF!</definedName>
    <definedName name="FF">#REF!</definedName>
    <definedName name="FFDDFD" localSheetId="21">#REF!</definedName>
    <definedName name="FFDDFD" localSheetId="25">#REF!</definedName>
    <definedName name="FFDDFD">#REF!</definedName>
    <definedName name="FFDDFD_5" localSheetId="21">#REF!</definedName>
    <definedName name="FFDDFD_5" localSheetId="25">#REF!</definedName>
    <definedName name="FFDDFD_5">#REF!</definedName>
    <definedName name="ffdggfff" localSheetId="21">#REF!</definedName>
    <definedName name="ffdggfff" localSheetId="25">#REF!</definedName>
    <definedName name="ffdggfff">#REF!</definedName>
    <definedName name="ffdsdsd" localSheetId="21">#REF!</definedName>
    <definedName name="ffdsdsd" localSheetId="25">#REF!</definedName>
    <definedName name="ffdsdsd">#REF!</definedName>
    <definedName name="ffdsdsd_10">"'file:///e:/%e6%88%91%e7%9a%84%e8%af%b4%e6%98%8e%e4%b9%a6/09%e5%b9%b4ok%e8%af%b4%e6%98%8e%e4%b9%a6/%e5%a4%96%e9%94%80/all%20star%20light/%e5%b8%86%e5%b8%83%e6%ac%be/105740%e5%8d%b0%e5%88%b7%e9%ab%98%e7%bb%9f1j.xls'#$''.$k$36"</definedName>
    <definedName name="ffdsdsd_17">"'file:///c:/documents%20and%20settings/%e6%ad%a3%e5%b7%9d/%e6%88%91%e7%9a%84%e8%af%b4%e6%98%8e%e4%b9%a6/09%e5%b9%b4ok%e8%af%b4%e6%98%8e%e4%b9%a6/%e5%a4%96%e9%94%80/all%20star%20light/%e5%b8%86%e5%b8%83%e6%ac%be/105740%e5%8d%b0%e5%88%b7%e9%ab%98%e7%bb%9f1j"</definedName>
    <definedName name="ffdsdsd_18">"'file:///c:/documents%20and%20settings/%e6%ad%a3%e5%b7%9d/%e6%88%91%e7%9a%84%e8%af%b4%e6%98%8e%e4%b9%a6/09%e5%b9%b4ok%e8%af%b4%e6%98%8e%e4%b9%a6/%e5%a4%96%e9%94%80/all%20star%20light/%e5%b8%86%e5%b8%83%e6%ac%be/105740%e5%8d%b0%e5%88%b7%e9%ab%98%e7%bb%9f1j"</definedName>
    <definedName name="ffdsdsd_2">"'file:///c:/documents%20and%20settings/%e6%ad%a3%e5%b7%9d/%e6%88%91%e7%9a%84%e8%af%b4%e6%98%8e%e4%b9%a6/09%e5%b9%b4ok%e8%af%b4%e6%98%8e%e4%b9%a6/%e5%a4%96%e9%94%80/all%20star%20light/%e5%b8%86%e5%b8%83%e6%ac%be/105740%e5%8d%b0%e5%88%b7%e9%ab%98%e7%bb%9f1j"</definedName>
    <definedName name="ffdsdsd_5" localSheetId="21">#REF!</definedName>
    <definedName name="ffdsdsd_5" localSheetId="25">#REF!</definedName>
    <definedName name="ffdsdsd_5" localSheetId="17">#REF!</definedName>
    <definedName name="ffdsdsd_5">#REF!</definedName>
    <definedName name="ffdsdsd_50">"'file:///e:/%e6%88%91%e7%9a%84%e8%af%b4%e6%98%8e%e4%b9%a6/09%e5%b9%b4ok%e8%af%b4%e6%98%8e%e4%b9%a6/%e5%a4%96%e9%94%80/all%20star%20light/%e5%b8%86%e5%b8%83%e6%ac%be/105740%e5%8d%b0%e5%88%b7%e9%ab%98%e7%bb%9f1j.xls'#$''.$k$36"</definedName>
    <definedName name="ffdsdsd_9">"'file:///e:/%e6%88%91%e7%9a%84%e8%af%b4%e6%98%8e%e4%b9%a6/09%e5%b9%b4ok%e8%af%b4%e6%98%8e%e4%b9%a6/%e5%86%85%e9%94%80/jack%20purcell/%e6%88%91%e7%9a%84%e8%af%b4%e6%98%8e%e4%b9%a6/09%e5%b9%b4ok%e8%af%b4%e6%98%8e%e4%b9%a6/%e5%a4%96%e9%94%80/all%20star%20lig"</definedName>
    <definedName name="fff" localSheetId="34" hidden="1">#REF!</definedName>
    <definedName name="fff" localSheetId="19" hidden="1">#REF!</definedName>
    <definedName name="fff" localSheetId="28" hidden="1">#REF!</definedName>
    <definedName name="FFF" localSheetId="2">#REF!</definedName>
    <definedName name="fff" localSheetId="29" hidden="1">#REF!</definedName>
    <definedName name="fff" localSheetId="24" hidden="1">#REF!</definedName>
    <definedName name="fff" localSheetId="25" hidden="1">#REF!</definedName>
    <definedName name="fff" localSheetId="14" hidden="1">#REF!</definedName>
    <definedName name="fff" localSheetId="31" hidden="1">#REF!</definedName>
    <definedName name="fff" localSheetId="17" hidden="1">#REF!</definedName>
    <definedName name="fff" localSheetId="9" hidden="1">#REF!</definedName>
    <definedName name="fff" hidden="1">#REF!</definedName>
    <definedName name="FFF_5" localSheetId="21">#REF!</definedName>
    <definedName name="FFF_5" localSheetId="25">#REF!</definedName>
    <definedName name="FFF_5">#REF!</definedName>
    <definedName name="FFFGHJJGTYY" localSheetId="21">#REF!</definedName>
    <definedName name="FFFGHJJGTYY" localSheetId="25">#REF!</definedName>
    <definedName name="FFFGHJJGTYY">#REF!</definedName>
    <definedName name="FGBYOI" localSheetId="21">#REF!</definedName>
    <definedName name="FGBYOI" localSheetId="25">#REF!</definedName>
    <definedName name="FGBYOI">#REF!</definedName>
    <definedName name="fghngh" localSheetId="19">#REF!</definedName>
    <definedName name="fghngh" localSheetId="17">#REF!</definedName>
    <definedName name="fghngh">#REF!</definedName>
    <definedName name="fgv" localSheetId="21">#REF!</definedName>
    <definedName name="fgv" localSheetId="25">#REF!</definedName>
    <definedName name="fgv">#REF!</definedName>
    <definedName name="fgvffgfffffff" localSheetId="21">#REF!</definedName>
    <definedName name="fgvffgfffffff" localSheetId="25">#REF!</definedName>
    <definedName name="fgvffgfffffff">#REF!</definedName>
    <definedName name="fgvffgfffffff_47">"'file:///e:/%e5%a8%81%e9%9c%96%e5%a4%96%e9%94%80/105710%20%e9%a2%86%e5%8f%a3%e5%a4%9a%e5%b1%82%e9%a1%bb%e8%be%b9%20%e4%bd%8e%e7%bb%9f.xls'#$''.$b$3"</definedName>
    <definedName name="fgvffgfffffff_48">"'file:///e:/%e5%a8%81%e9%9c%96%e5%a4%96%e9%94%80/105710%20%e9%a2%86%e5%8f%a3%e5%a4%9a%e5%b1%82%e9%a1%bb%e8%be%b9%20%e4%bd%8e%e7%bb%9f.xls'#$''.$b$3"</definedName>
    <definedName name="fgvffgfffffff_5" localSheetId="21">#REF!</definedName>
    <definedName name="fgvffgfffffff_5" localSheetId="25">#REF!</definedName>
    <definedName name="fgvffgfffffff_5" localSheetId="17">#REF!</definedName>
    <definedName name="fgvffgfffffff_5">#REF!</definedName>
    <definedName name="FHGHDJJKDSJ" localSheetId="21">#REF!</definedName>
    <definedName name="FHGHDJJKDSJ" localSheetId="25">#REF!</definedName>
    <definedName name="FHGHDJJKDSJ">#REF!</definedName>
    <definedName name="FHGHDJJKDSJ_9">"'file:///e:/%e6%88%91%e7%9a%84%e8%af%b4%e6%98%8e%e4%b9%a6/09%e5%b9%b4ok%e8%af%b4%e6%98%8e%e4%b9%a6/%e5%86%85%e9%94%80/jack%20purcell/book1.xls'#$''.$u$20"</definedName>
    <definedName name="fhrh" localSheetId="34">#REF!</definedName>
    <definedName name="fhrh" localSheetId="19">#REF!</definedName>
    <definedName name="fhrh" localSheetId="21">#REF!</definedName>
    <definedName name="fhrh" localSheetId="22">#REF!</definedName>
    <definedName name="fhrh" localSheetId="33">#REF!</definedName>
    <definedName name="fhrh" localSheetId="3">#REF!</definedName>
    <definedName name="fhrh" localSheetId="26">#REF!</definedName>
    <definedName name="fhrh" localSheetId="12">#REF!</definedName>
    <definedName name="fhrh" localSheetId="18">#REF!</definedName>
    <definedName name="fhrh" localSheetId="0">#REF!</definedName>
    <definedName name="fhrh" localSheetId="28">#REF!</definedName>
    <definedName name="fhrh" localSheetId="2">#REF!</definedName>
    <definedName name="fhrh" localSheetId="29">#REF!</definedName>
    <definedName name="fhrh" localSheetId="32">#REF!</definedName>
    <definedName name="fhrh" localSheetId="24">#REF!</definedName>
    <definedName name="fhrh" localSheetId="25">#REF!</definedName>
    <definedName name="fhrh" localSheetId="14">#REF!</definedName>
    <definedName name="fhrh" localSheetId="31">#REF!</definedName>
    <definedName name="fhrh" localSheetId="30">#REF!</definedName>
    <definedName name="fhrh" localSheetId="17">#REF!</definedName>
    <definedName name="fhrh" localSheetId="9">#REF!</definedName>
    <definedName name="fhrh">#REF!</definedName>
    <definedName name="FORK">#N/A</definedName>
    <definedName name="frew" localSheetId="21" hidden="1">{"'Sheet1'!$L$16"}</definedName>
    <definedName name="frew" localSheetId="15" hidden="1">{"'Sheet1'!$L$16"}</definedName>
    <definedName name="frew" localSheetId="25" hidden="1">{"'Sheet1'!$L$16"}</definedName>
    <definedName name="frew" localSheetId="17" hidden="1">{"'Sheet1'!$L$16"}</definedName>
    <definedName name="frew" hidden="1">{"'Sheet1'!$L$16"}</definedName>
    <definedName name="frykmbv" localSheetId="21">#REF!</definedName>
    <definedName name="frykmbv" localSheetId="25">#REF!</definedName>
    <definedName name="frykmbv">#REF!</definedName>
    <definedName name="FT" localSheetId="21">#REF!</definedName>
    <definedName name="FT" localSheetId="25">#REF!</definedName>
    <definedName name="FT">#REF!</definedName>
    <definedName name="FVGBHH" localSheetId="21">#REF!</definedName>
    <definedName name="FVGBHH" localSheetId="25">#REF!</definedName>
    <definedName name="FVGBHH">#REF!</definedName>
    <definedName name="FVGBHH_5" localSheetId="21">#REF!</definedName>
    <definedName name="FVGBHH_5" localSheetId="25">#REF!</definedName>
    <definedName name="FVGBHH_5">#REF!</definedName>
    <definedName name="FVYT" localSheetId="21" hidden="1">{"'Sheet1'!$L$16"}</definedName>
    <definedName name="FVYT" localSheetId="15" hidden="1">{"'Sheet1'!$L$16"}</definedName>
    <definedName name="FVYT" localSheetId="25" hidden="1">{"'Sheet1'!$L$16"}</definedName>
    <definedName name="FVYT" localSheetId="17" hidden="1">{"'Sheet1'!$L$16"}</definedName>
    <definedName name="FVYT" hidden="1">{"'Sheet1'!$L$16"}</definedName>
    <definedName name="G_ME" localSheetId="21">#REF!</definedName>
    <definedName name="G_ME" localSheetId="25">#REF!</definedName>
    <definedName name="G_ME">#REF!</definedName>
    <definedName name="G_ME_1">"'file:///c:/documents%20and%20settings/%e6%8a%80%e8%a1%93%e9%83%a8%e5%85%b1%e7%94%a8%e8%b3%87%e6%96%99/documents%20and%20settings/administrator/%e6%a1%8c%e9%9d%a2/1b545%e5%8c%85%e8%a3%85%e4%b8%80%e9%a1%b5.xls'#$''.$h$2"</definedName>
    <definedName name="G_ME_10">"'file:///c:/documents%20and%20settings/%e6%8a%80%e8%a1%93%e9%83%a8%e5%85%b1%e7%94%a8%e8%b3%87%e6%96%99/documents%20and%20settings/administrator/%e6%a1%8c%e9%9d%a2/1b545%e5%8c%85%e8%a3%85%e4%b8%80%e9%a1%b5.xls'#$''.$h$2"</definedName>
    <definedName name="G_ME_11">"'file:///c:/documents%20and%20settings/%e6%8a%80%e8%a1%93%e9%83%a8%e5%85%b1%e7%94%a8%e8%b3%87%e6%96%99/documents%20and%20settings/administrator/%e6%a1%8c%e9%9d%a2/1b545%e5%8c%85%e8%a3%85%e4%b8%80%e9%a1%b5.xls'#$''.$h$2"</definedName>
    <definedName name="G_ME_12">"'file:///c:/documents%20and%20settings/%e6%8a%80%e8%a1%93%e9%83%a8%e5%85%b1%e7%94%a8%e8%b3%87%e6%96%99/documents%20and%20settings/administrator/%e6%a1%8c%e9%9d%a2/1b545%e5%8c%85%e8%a3%85%e4%b8%80%e9%a1%b5.xls'#$''.$h$2"</definedName>
    <definedName name="G_ME_13">"'file:///c:/documents%20and%20settings/%e6%8a%80%e8%a1%93%e9%83%a8%e5%85%b1%e7%94%a8%e8%b3%87%e6%96%99/documents%20and%20settings/administrator/%e6%a1%8c%e9%9d%a2/1b545%e5%8c%85%e8%a3%85%e4%b8%80%e9%a1%b5.xls'#$''.$h$2"</definedName>
    <definedName name="G_ME_17">"'file:///c:/documents%20and%20settings/%e6%8a%80%e8%a1%93%e9%83%a8%e5%85%b1%e7%94%a8%e8%b3%87%e6%96%99/documents%20and%20settings/administrator/%e6%a1%8c%e9%9d%a2/1b545%e5%8c%85%e8%a3%85%e4%b8%80%e9%a1%b5.xls'#$''.$h$2"</definedName>
    <definedName name="G_ME_18">"'file:///c:/documents%20and%20settings/%e6%8a%80%e8%a1%93%e9%83%a8%e5%85%b1%e7%94%a8%e8%b3%87%e6%96%99/documents%20and%20settings/administrator/%e6%a1%8c%e9%9d%a2/1b545%e5%8c%85%e8%a3%85%e4%b8%80%e9%a1%b5.xls'#$''.$h$2"</definedName>
    <definedName name="G_ME_2">"'file:///c:/documents%20and%20settings/%e6%8a%80%e8%a1%93%e9%83%a8%e5%85%b1%e7%94%a8%e8%b3%87%e6%96%99/documents%20and%20settings/administrator/%e6%a1%8c%e9%9d%a2/1b545%e5%8c%85%e8%a3%85%e4%b8%80%e9%a1%b5.xls'#$''.$h$2"</definedName>
    <definedName name="G_ME_3">"'file:///c:/documents%20and%20settings/%e6%8a%80%e8%a1%93%e9%83%a8%e5%85%b1%e7%94%a8%e8%b3%87%e6%96%99/documents%20and%20settings/administrator/%e6%a1%8c%e9%9d%a2/1b545%e5%8c%85%e8%a3%85%e4%b8%80%e9%a1%b5.xls'#$''.$h$2"</definedName>
    <definedName name="G_ME_35">"'file:///c:/documents%20and%20settings/%e6%8a%80%e8%a1%93%e9%83%a8%e5%85%b1%e7%94%a8%e8%b3%87%e6%96%99/documents%20and%20settings/administrator/%e6%a1%8c%e9%9d%a2/1b545%e5%8c%85%e8%a3%85%e4%b8%80%e9%a1%b5.xls'#$''.$h$2"</definedName>
    <definedName name="G_ME_36">"'file:///c:/documents%20and%20settings/%e6%8a%80%e8%a1%93%e9%83%a8%e5%85%b1%e7%94%a8%e8%b3%87%e6%96%99/documents%20and%20settings/administrator/%e6%a1%8c%e9%9d%a2/1b545%e5%8c%85%e8%a3%85%e4%b8%80%e9%a1%b5.xls'#$''.$h$2"</definedName>
    <definedName name="G_ME_41">"'file:///c:/documents%20and%20settings/%e6%8a%80%e8%a1%93%e9%83%a8%e5%85%b1%e7%94%a8%e8%b3%87%e6%96%99/documents%20and%20settings/administrator/%e6%a1%8c%e9%9d%a2/1b545%e5%8c%85%e8%a3%85%e4%b8%80%e9%a1%b5.xls'#$''.$h$2"</definedName>
    <definedName name="G_ME_5" localSheetId="21">#REF!</definedName>
    <definedName name="G_ME_5" localSheetId="25">#REF!</definedName>
    <definedName name="G_ME_5" localSheetId="17">#REF!</definedName>
    <definedName name="G_ME_5">#REF!</definedName>
    <definedName name="G_ME_50">"'file:///c:/documents%20and%20settings/%e6%8a%80%e8%a1%93%e9%83%a8%e5%85%b1%e7%94%a8%e8%b3%87%e6%96%99/documents%20and%20settings/administrator/%e6%a1%8c%e9%9d%a2/1b545%e5%8c%85%e8%a3%85%e4%b8%80%e9%a1%b5.xls'#$''.$h$2"</definedName>
    <definedName name="G_ME_9">"'file:///c:/documents%20and%20settings/%e6%8a%80%e8%a1%93%e9%83%a8%e5%85%b1%e7%94%a8%e8%b3%87%e6%96%99/documents%20and%20settings/administrator/%e6%a1%8c%e9%9d%a2/1b545%e5%8c%85%e8%a3%85%e4%b8%80%e9%a1%b5.xls'#$''.$h$2"</definedName>
    <definedName name="GaicapbocCuXLPEPVCPVCloaiCEVV18den35kV" localSheetId="21">#REF!</definedName>
    <definedName name="GaicapbocCuXLPEPVCPVCloaiCEVV18den35kV" localSheetId="25">#REF!</definedName>
    <definedName name="GaicapbocCuXLPEPVCPVCloaiCEVV18den35kV" localSheetId="17">#REF!</definedName>
    <definedName name="GaicapbocCuXLPEPVCPVCloaiCEVV18den35kV">#REF!</definedName>
    <definedName name="gfdf" localSheetId="21">#REF!</definedName>
    <definedName name="gfdf" localSheetId="25">#REF!</definedName>
    <definedName name="gfdf">#REF!</definedName>
    <definedName name="gfdsaaa" localSheetId="21">#REF!</definedName>
    <definedName name="gfdsaaa" localSheetId="25">#REF!</definedName>
    <definedName name="gfdsaaa">#REF!</definedName>
    <definedName name="gfdsaaa_5" localSheetId="21">#REF!</definedName>
    <definedName name="gfdsaaa_5" localSheetId="25">#REF!</definedName>
    <definedName name="gfdsaaa_5">#REF!</definedName>
    <definedName name="gfdsaaa_9">"'file:///e:/%e6%88%91%e7%9a%84%e8%af%b4%e6%98%8e%e4%b9%a6/09%e5%b9%b4ok%e8%af%b4%e6%98%8e%e4%b9%a6/%e5%86%85%e9%94%80/jack%20purcell/%e6%88%91%e7%9a%84%e8%af%b4%e6%98%8e%e4%b9%a6/09%e5%b9%b4ok%e8%af%b4%e6%98%8e%e4%b9%a6/%e5%a4%96%e9%94%80/jack%20purcell/a"</definedName>
    <definedName name="GFFY" localSheetId="21">#REF!</definedName>
    <definedName name="GFFY" localSheetId="25">#REF!</definedName>
    <definedName name="GFFY" localSheetId="17">#REF!</definedName>
    <definedName name="GFFY">#REF!</definedName>
    <definedName name="GFTDXC" localSheetId="21">#REF!</definedName>
    <definedName name="GFTDXC" localSheetId="25">#REF!</definedName>
    <definedName name="GFTDXC">#REF!</definedName>
    <definedName name="gg" localSheetId="21">#REF!</definedName>
    <definedName name="gg" localSheetId="25">#REF!</definedName>
    <definedName name="gg">#REF!</definedName>
    <definedName name="gg_5" localSheetId="21">#REF!</definedName>
    <definedName name="gg_5" localSheetId="25">#REF!</definedName>
    <definedName name="gg_5">#REF!</definedName>
    <definedName name="GGHGFGF" localSheetId="21">#REF!</definedName>
    <definedName name="GGHGFGF" localSheetId="25">#REF!</definedName>
    <definedName name="GGHGFGF">#REF!</definedName>
    <definedName name="GGT" localSheetId="21">#REF!</definedName>
    <definedName name="GGT" localSheetId="25">#REF!</definedName>
    <definedName name="GGT">#REF!</definedName>
    <definedName name="GGT_5" localSheetId="21">#REF!</definedName>
    <definedName name="GGT_5" localSheetId="25">#REF!</definedName>
    <definedName name="GGT_5">#REF!</definedName>
    <definedName name="ggyyygg" localSheetId="21">#REF!</definedName>
    <definedName name="ggyyygg" localSheetId="25">#REF!</definedName>
    <definedName name="ggyyygg">#REF!</definedName>
    <definedName name="GHHGG" localSheetId="21">#REF!</definedName>
    <definedName name="GHHGG" localSheetId="25">#REF!</definedName>
    <definedName name="GHHGG">#REF!</definedName>
    <definedName name="GHHGG_5" localSheetId="21">#REF!</definedName>
    <definedName name="GHHGG_5" localSheetId="25">#REF!</definedName>
    <definedName name="GHHGG_5">#REF!</definedName>
    <definedName name="GHHGG_9">"'file:///e:/%e6%88%91%e7%9a%84%e8%af%b4%e6%98%8e%e4%b9%a6/09%e5%b9%b4ok%e8%af%b4%e6%98%8e%e4%b9%a6/%e5%86%85%e9%94%80/jack%20purcell/%e6%88%91%e7%9a%84%e8%af%b4%e6%98%8e%e4%b9%a6/09%e5%b9%b4ok%e8%af%b4%e6%98%8e%e4%b9%a6/%e5%a4%96%e9%94%80/jack%20purcell/a"</definedName>
    <definedName name="ghyrrf" localSheetId="21">#REF!</definedName>
    <definedName name="ghyrrf" localSheetId="25">#REF!</definedName>
    <definedName name="ghyrrf" localSheetId="17">#REF!</definedName>
    <definedName name="ghyrrf">#REF!</definedName>
    <definedName name="ghyrrf_5" localSheetId="21">#REF!</definedName>
    <definedName name="ghyrrf_5" localSheetId="25">#REF!</definedName>
    <definedName name="ghyrrf_5">#REF!</definedName>
    <definedName name="gia_tien_BTN" localSheetId="21">#REF!</definedName>
    <definedName name="gia_tien_BTN" localSheetId="25">#REF!</definedName>
    <definedName name="gia_tien_BTN">#REF!</definedName>
    <definedName name="gia_tien_BTN_5" localSheetId="21">#REF!</definedName>
    <definedName name="gia_tien_BTN_5" localSheetId="25">#REF!</definedName>
    <definedName name="gia_tien_BTN_5">#REF!</definedName>
    <definedName name="GiacapAvanxoanLVABCXLPE" localSheetId="21">#REF!</definedName>
    <definedName name="GiacapAvanxoanLVABCXLPE" localSheetId="25">#REF!</definedName>
    <definedName name="GiacapAvanxoanLVABCXLPE">#REF!</definedName>
    <definedName name="GiacapbocCuXLPEPVCDSTAPVCloaiCEVVST" localSheetId="21">#REF!</definedName>
    <definedName name="GiacapbocCuXLPEPVCDSTAPVCloaiCEVVST" localSheetId="25">#REF!</definedName>
    <definedName name="GiacapbocCuXLPEPVCDSTAPVCloaiCEVVST">#REF!</definedName>
    <definedName name="GiacapbocCuXLPEPVCDSTPVCloaiCEVVST12den24kV" localSheetId="21">#REF!</definedName>
    <definedName name="GiacapbocCuXLPEPVCDSTPVCloaiCEVVST12den24kV" localSheetId="25">#REF!</definedName>
    <definedName name="GiacapbocCuXLPEPVCDSTPVCloaiCEVVST12den24kV">#REF!</definedName>
    <definedName name="GiacapbocCuXLPEPVCDSTPVCloaiCEVVST18den35kV" localSheetId="21">#REF!</definedName>
    <definedName name="GiacapbocCuXLPEPVCDSTPVCloaiCEVVST18den35kV" localSheetId="25">#REF!</definedName>
    <definedName name="GiacapbocCuXLPEPVCDSTPVCloaiCEVVST18den35kV">#REF!</definedName>
    <definedName name="GiacapbocCuXLPEPVCloaiCEV" localSheetId="21">#REF!</definedName>
    <definedName name="GiacapbocCuXLPEPVCloaiCEV" localSheetId="25">#REF!</definedName>
    <definedName name="GiacapbocCuXLPEPVCloaiCEV">#REF!</definedName>
    <definedName name="GiacapbocCuXLPEPVCloaiCEV12den24kV" localSheetId="21">#REF!</definedName>
    <definedName name="GiacapbocCuXLPEPVCloaiCEV12den24kV" localSheetId="25">#REF!</definedName>
    <definedName name="GiacapbocCuXLPEPVCloaiCEV12den24kV">#REF!</definedName>
    <definedName name="GiacapbocCuXLPEPVCloaiCEV18den35kV" localSheetId="21">#REF!</definedName>
    <definedName name="GiacapbocCuXLPEPVCloaiCEV18den35kV" localSheetId="25">#REF!</definedName>
    <definedName name="GiacapbocCuXLPEPVCloaiCEV18den35kV">#REF!</definedName>
    <definedName name="GiacapbocCuXLPEPVCPVCloaiCEVV12den24kV" localSheetId="21">#REF!</definedName>
    <definedName name="GiacapbocCuXLPEPVCPVCloaiCEVV12den24kV" localSheetId="25">#REF!</definedName>
    <definedName name="GiacapbocCuXLPEPVCPVCloaiCEVV12den24kV">#REF!</definedName>
    <definedName name="GiacapbocCuXLPEPVCSWPVCloaiCEVVSW12den24kV" localSheetId="21">#REF!</definedName>
    <definedName name="GiacapbocCuXLPEPVCSWPVCloaiCEVVSW12den24kV" localSheetId="25">#REF!</definedName>
    <definedName name="GiacapbocCuXLPEPVCSWPVCloaiCEVVSW12den24kV">#REF!</definedName>
    <definedName name="GiacapbocCuXLPEPVCSWPVCloaiCEVVSW18den35kV" localSheetId="21">#REF!</definedName>
    <definedName name="GiacapbocCuXLPEPVCSWPVCloaiCEVVSW18den35kV" localSheetId="25">#REF!</definedName>
    <definedName name="GiacapbocCuXLPEPVCSWPVCloaiCEVVSW18den35kV">#REF!</definedName>
    <definedName name="GiadayACbocPVC" localSheetId="21">#REF!</definedName>
    <definedName name="GiadayACbocPVC" localSheetId="25">#REF!</definedName>
    <definedName name="GiadayACbocPVC">#REF!</definedName>
    <definedName name="GiadayAS" localSheetId="21">#REF!</definedName>
    <definedName name="GiadayAS" localSheetId="25">#REF!</definedName>
    <definedName name="GiadayAS">#REF!</definedName>
    <definedName name="GiadayAtran" localSheetId="21">#REF!</definedName>
    <definedName name="GiadayAtran" localSheetId="25">#REF!</definedName>
    <definedName name="GiadayAtran">#REF!</definedName>
    <definedName name="GiadayAV" localSheetId="21">#REF!</definedName>
    <definedName name="GiadayAV" localSheetId="25">#REF!</definedName>
    <definedName name="GiadayAV">#REF!</definedName>
    <definedName name="GiadayAXLPE1kVlkyhieuAE" localSheetId="21">#REF!</definedName>
    <definedName name="GiadayAXLPE1kVlkyhieuAE" localSheetId="25">#REF!</definedName>
    <definedName name="GiadayAXLPE1kVlkyhieuAE">#REF!</definedName>
    <definedName name="GiadaycapCEV" localSheetId="21">#REF!</definedName>
    <definedName name="GiadaycapCEV" localSheetId="25">#REF!</definedName>
    <definedName name="GiadaycapCEV">#REF!</definedName>
    <definedName name="GiadaycapCuPVC600V" localSheetId="21">#REF!</definedName>
    <definedName name="GiadaycapCuPVC600V" localSheetId="25">#REF!</definedName>
    <definedName name="GiadaycapCuPVC600V">#REF!</definedName>
    <definedName name="GiadayCVV" localSheetId="21">#REF!</definedName>
    <definedName name="GiadayCVV" localSheetId="25">#REF!</definedName>
    <definedName name="GiadayCVV">#REF!</definedName>
    <definedName name="GiadayMtran" localSheetId="21">#REF!</definedName>
    <definedName name="GiadayMtran" localSheetId="25">#REF!</definedName>
    <definedName name="GiadayMtran">#REF!</definedName>
    <definedName name="Giasatthep" localSheetId="21">#REF!</definedName>
    <definedName name="Giasatthep" localSheetId="25">#REF!</definedName>
    <definedName name="Giasatthep">#REF!</definedName>
    <definedName name="GiaTon04">35000</definedName>
    <definedName name="GiaTon06">50000</definedName>
    <definedName name="GiaTon08">60000</definedName>
    <definedName name="Giavatlieukhac" localSheetId="21">#REF!</definedName>
    <definedName name="Giavatlieukhac" localSheetId="25">#REF!</definedName>
    <definedName name="Giavatlieukhac" localSheetId="17">#REF!</definedName>
    <definedName name="Giavatlieukhac">#REF!</definedName>
    <definedName name="Giocong" localSheetId="21">#REF!</definedName>
    <definedName name="Giocong" localSheetId="25">#REF!</definedName>
    <definedName name="Giocong">#REF!</definedName>
    <definedName name="Giocong_1">"'file:///c:/documents%20and%20settings/%e6%8a%80%e8%a1%93%e9%83%a8%e5%85%b1%e7%94%a8%e8%b3%87%e6%96%99/documents%20and%20settings/administrator/%e6%a1%8c%e9%9d%a2/1b545%e5%8c%85%e8%a3%85%e4%b8%80%e9%a1%b5.xls'#$''.$s$6"</definedName>
    <definedName name="Giocong_10">"'file:///c:/documents%20and%20settings/%e6%8a%80%e8%a1%93%e9%83%a8%e5%85%b1%e7%94%a8%e8%b3%87%e6%96%99/documents%20and%20settings/administrator/%e6%a1%8c%e9%9d%a2/1b545%e5%8c%85%e8%a3%85%e4%b8%80%e9%a1%b5.xls'#$''.$s$6"</definedName>
    <definedName name="Giocong_11">"'file:///c:/documents%20and%20settings/%e6%8a%80%e8%a1%93%e9%83%a8%e5%85%b1%e7%94%a8%e8%b3%87%e6%96%99/documents%20and%20settings/administrator/%e6%a1%8c%e9%9d%a2/1b545%e5%8c%85%e8%a3%85%e4%b8%80%e9%a1%b5.xls'#$''.$s$6"</definedName>
    <definedName name="Giocong_12">"'file:///c:/documents%20and%20settings/%e6%8a%80%e8%a1%93%e9%83%a8%e5%85%b1%e7%94%a8%e8%b3%87%e6%96%99/documents%20and%20settings/administrator/%e6%a1%8c%e9%9d%a2/1b545%e5%8c%85%e8%a3%85%e4%b8%80%e9%a1%b5.xls'#$''.$s$6"</definedName>
    <definedName name="Giocong_13">"'file:///c:/documents%20and%20settings/%e6%8a%80%e8%a1%93%e9%83%a8%e5%85%b1%e7%94%a8%e8%b3%87%e6%96%99/documents%20and%20settings/administrator/%e6%a1%8c%e9%9d%a2/1b545%e5%8c%85%e8%a3%85%e4%b8%80%e9%a1%b5.xls'#$''.$s$6"</definedName>
    <definedName name="Giocong_17">"'file:///c:/documents%20and%20settings/%e6%8a%80%e8%a1%93%e9%83%a8%e5%85%b1%e7%94%a8%e8%b3%87%e6%96%99/documents%20and%20settings/administrator/%e6%a1%8c%e9%9d%a2/1b545%e5%8c%85%e8%a3%85%e4%b8%80%e9%a1%b5.xls'#$''.$s$6"</definedName>
    <definedName name="Giocong_18">"'file:///c:/documents%20and%20settings/%e6%8a%80%e8%a1%93%e9%83%a8%e5%85%b1%e7%94%a8%e8%b3%87%e6%96%99/documents%20and%20settings/administrator/%e6%a1%8c%e9%9d%a2/1b545%e5%8c%85%e8%a3%85%e4%b8%80%e9%a1%b5.xls'#$''.$s$6"</definedName>
    <definedName name="Giocong_2">"'file:///c:/documents%20and%20settings/%e6%8a%80%e8%a1%93%e9%83%a8%e5%85%b1%e7%94%a8%e8%b3%87%e6%96%99/documents%20and%20settings/administrator/%e6%a1%8c%e9%9d%a2/1b545%e5%8c%85%e8%a3%85%e4%b8%80%e9%a1%b5.xls'#$''.$s$6"</definedName>
    <definedName name="Giocong_3">"'file:///c:/documents%20and%20settings/%e6%8a%80%e8%a1%93%e9%83%a8%e5%85%b1%e7%94%a8%e8%b3%87%e6%96%99/documents%20and%20settings/administrator/%e6%a1%8c%e9%9d%a2/1b545%e5%8c%85%e8%a3%85%e4%b8%80%e9%a1%b5.xls'#$''.$s$6"</definedName>
    <definedName name="Giocong_35">"'file:///c:/documents%20and%20settings/%e6%8a%80%e8%a1%93%e9%83%a8%e5%85%b1%e7%94%a8%e8%b3%87%e6%96%99/documents%20and%20settings/administrator/%e6%a1%8c%e9%9d%a2/1b545%e5%8c%85%e8%a3%85%e4%b8%80%e9%a1%b5.xls'#$''.$s$6"</definedName>
    <definedName name="Giocong_36">"'file:///c:/documents%20and%20settings/%e6%8a%80%e8%a1%93%e9%83%a8%e5%85%b1%e7%94%a8%e8%b3%87%e6%96%99/documents%20and%20settings/administrator/%e6%a1%8c%e9%9d%a2/1b545%e5%8c%85%e8%a3%85%e4%b8%80%e9%a1%b5.xls'#$''.$s$6"</definedName>
    <definedName name="Giocong_41">"'file:///c:/documents%20and%20settings/%e6%8a%80%e8%a1%93%e9%83%a8%e5%85%b1%e7%94%a8%e8%b3%87%e6%96%99/documents%20and%20settings/administrator/%e6%a1%8c%e9%9d%a2/1b545%e5%8c%85%e8%a3%85%e4%b8%80%e9%a1%b5.xls'#$''.$s$6"</definedName>
    <definedName name="Giocong_5" localSheetId="21">#REF!</definedName>
    <definedName name="Giocong_5" localSheetId="25">#REF!</definedName>
    <definedName name="Giocong_5" localSheetId="17">#REF!</definedName>
    <definedName name="Giocong_5">#REF!</definedName>
    <definedName name="Giocong_50">"'file:///c:/documents%20and%20settings/%e6%8a%80%e8%a1%93%e9%83%a8%e5%85%b1%e7%94%a8%e8%b3%87%e6%96%99/documents%20and%20settings/administrator/%e6%a1%8c%e9%9d%a2/1b545%e5%8c%85%e8%a3%85%e4%b8%80%e9%a1%b5.xls'#$''.$s$6"</definedName>
    <definedName name="Giocong_9">"'file:///c:/documents%20and%20settings/%e6%8a%80%e8%a1%93%e9%83%a8%e5%85%b1%e7%94%a8%e8%b3%87%e6%96%99/documents%20and%20settings/administrator/%e6%a1%8c%e9%9d%a2/1b545%e5%8c%85%e8%a3%85%e4%b8%80%e9%a1%b5.xls'#$''.$s$6"</definedName>
    <definedName name="gl3p" localSheetId="21">#REF!</definedName>
    <definedName name="gl3p" localSheetId="25">#REF!</definedName>
    <definedName name="gl3p" localSheetId="17">#REF!</definedName>
    <definedName name="gl3p">#REF!</definedName>
    <definedName name="GoBack_5">#NAME?</definedName>
    <definedName name="GoBack_50" localSheetId="21">GoBack</definedName>
    <definedName name="GoBack_50" localSheetId="15">GoBack</definedName>
    <definedName name="GoBack_50" localSheetId="25">GoBack</definedName>
    <definedName name="GoBack_50" localSheetId="17">GoBack</definedName>
    <definedName name="GoBack_50">GoBack</definedName>
    <definedName name="GoBack_9">NA()</definedName>
    <definedName name="Goc32x3" localSheetId="21">#REF!</definedName>
    <definedName name="Goc32x3" localSheetId="25">#REF!</definedName>
    <definedName name="Goc32x3" localSheetId="17">#REF!</definedName>
    <definedName name="Goc32x3">#REF!</definedName>
    <definedName name="Goc35x3" localSheetId="21">#REF!</definedName>
    <definedName name="Goc35x3" localSheetId="25">#REF!</definedName>
    <definedName name="Goc35x3">#REF!</definedName>
    <definedName name="Goc40x4" localSheetId="21">#REF!</definedName>
    <definedName name="Goc40x4" localSheetId="25">#REF!</definedName>
    <definedName name="Goc40x4">#REF!</definedName>
    <definedName name="Goc45x4" localSheetId="21">#REF!</definedName>
    <definedName name="Goc45x4" localSheetId="25">#REF!</definedName>
    <definedName name="Goc45x4">#REF!</definedName>
    <definedName name="Goc50x5" localSheetId="21">#REF!</definedName>
    <definedName name="Goc50x5" localSheetId="25">#REF!</definedName>
    <definedName name="Goc50x5">#REF!</definedName>
    <definedName name="Goc63x6" localSheetId="21">#REF!</definedName>
    <definedName name="Goc63x6" localSheetId="25">#REF!</definedName>
    <definedName name="Goc63x6">#REF!</definedName>
    <definedName name="Goc75x6" localSheetId="21">#REF!</definedName>
    <definedName name="Goc75x6" localSheetId="25">#REF!</definedName>
    <definedName name="Goc75x6">#REF!</definedName>
    <definedName name="gon4_1">"'file:///c:/documents%20and%20settings/%e6%8a%80%e8%a1%93%e9%83%a8%e5%85%b1%e7%94%a8%e8%b3%87%e6%96%99/documents%20and%20settings/administrator/%e6%a1%8c%e9%9d%a2/1b545%e5%8c%85%e8%a3%85%e4%b8%80%e9%a1%b5.xls'#$''.$f$12"</definedName>
    <definedName name="gon4_10">"'file:///c:/documents%20and%20settings/%e6%8a%80%e8%a1%93%e9%83%a8%e5%85%b1%e7%94%a8%e8%b3%87%e6%96%99/documents%20and%20settings/administrator/%e6%a1%8c%e9%9d%a2/1b545%e5%8c%85%e8%a3%85%e4%b8%80%e9%a1%b5.xls'#$''.$f$12"</definedName>
    <definedName name="gon4_11">"'file:///c:/documents%20and%20settings/%e6%8a%80%e8%a1%93%e9%83%a8%e5%85%b1%e7%94%a8%e8%b3%87%e6%96%99/documents%20and%20settings/administrator/%e6%a1%8c%e9%9d%a2/1b545%e5%8c%85%e8%a3%85%e4%b8%80%e9%a1%b5.xls'#$''.$f$12"</definedName>
    <definedName name="gon4_12">"'file:///c:/documents%20and%20settings/%e6%8a%80%e8%a1%93%e9%83%a8%e5%85%b1%e7%94%a8%e8%b3%87%e6%96%99/documents%20and%20settings/administrator/%e6%a1%8c%e9%9d%a2/1b545%e5%8c%85%e8%a3%85%e4%b8%80%e9%a1%b5.xls'#$''.$f$12"</definedName>
    <definedName name="gon4_13">"'file:///c:/documents%20and%20settings/%e6%8a%80%e8%a1%93%e9%83%a8%e5%85%b1%e7%94%a8%e8%b3%87%e6%96%99/documents%20and%20settings/administrator/%e6%a1%8c%e9%9d%a2/1b545%e5%8c%85%e8%a3%85%e4%b8%80%e9%a1%b5.xls'#$''.$f$12"</definedName>
    <definedName name="gon4_17">"'file:///c:/documents%20and%20settings/%e6%8a%80%e8%a1%93%e9%83%a8%e5%85%b1%e7%94%a8%e8%b3%87%e6%96%99/documents%20and%20settings/administrator/%e6%a1%8c%e9%9d%a2/1b545%e5%8c%85%e8%a3%85%e4%b8%80%e9%a1%b5.xls'#$''.$f$12"</definedName>
    <definedName name="gon4_18">"'file:///c:/documents%20and%20settings/%e6%8a%80%e8%a1%93%e9%83%a8%e5%85%b1%e7%94%a8%e8%b3%87%e6%96%99/documents%20and%20settings/administrator/%e6%a1%8c%e9%9d%a2/1b545%e5%8c%85%e8%a3%85%e4%b8%80%e9%a1%b5.xls'#$''.$f$12"</definedName>
    <definedName name="gon4_2">"'file:///c:/documents%20and%20settings/%e6%8a%80%e8%a1%93%e9%83%a8%e5%85%b1%e7%94%a8%e8%b3%87%e6%96%99/documents%20and%20settings/administrator/%e6%a1%8c%e9%9d%a2/1b545%e5%8c%85%e8%a3%85%e4%b8%80%e9%a1%b5.xls'#$''.$f$12"</definedName>
    <definedName name="gon4_3">"'file:///c:/documents%20and%20settings/%e6%8a%80%e8%a1%93%e9%83%a8%e5%85%b1%e7%94%a8%e8%b3%87%e6%96%99/documents%20and%20settings/administrator/%e6%a1%8c%e9%9d%a2/1b545%e5%8c%85%e8%a3%85%e4%b8%80%e9%a1%b5.xls'#$''.$f$12"</definedName>
    <definedName name="gon4_35">"'file:///c:/documents%20and%20settings/%e6%8a%80%e8%a1%93%e9%83%a8%e5%85%b1%e7%94%a8%e8%b3%87%e6%96%99/documents%20and%20settings/administrator/%e6%a1%8c%e9%9d%a2/1b545%e5%8c%85%e8%a3%85%e4%b8%80%e9%a1%b5.xls'#$''.$f$12"</definedName>
    <definedName name="gon4_36">"'file:///c:/documents%20and%20settings/%e6%8a%80%e8%a1%93%e9%83%a8%e5%85%b1%e7%94%a8%e8%b3%87%e6%96%99/documents%20and%20settings/administrator/%e6%a1%8c%e9%9d%a2/1b545%e5%8c%85%e8%a3%85%e4%b8%80%e9%a1%b5.xls'#$''.$f$12"</definedName>
    <definedName name="gon4_41">"'file:///c:/documents%20and%20settings/%e6%8a%80%e8%a1%93%e9%83%a8%e5%85%b1%e7%94%a8%e8%b3%87%e6%96%99/documents%20and%20settings/administrator/%e6%a1%8c%e9%9d%a2/1b545%e5%8c%85%e8%a3%85%e4%b8%80%e9%a1%b5.xls'#$''.$f$12"</definedName>
    <definedName name="gon4_5" localSheetId="21">#REF!</definedName>
    <definedName name="gon4_5" localSheetId="25">#REF!</definedName>
    <definedName name="gon4_5" localSheetId="17">#REF!</definedName>
    <definedName name="gon4_5">#REF!</definedName>
    <definedName name="gon4_50">"'file:///c:/documents%20and%20settings/%e6%8a%80%e8%a1%93%e9%83%a8%e5%85%b1%e7%94%a8%e8%b3%87%e6%96%99/documents%20and%20settings/administrator/%e6%a1%8c%e9%9d%a2/1b545%e5%8c%85%e8%a3%85%e4%b8%80%e9%a1%b5.xls'#$''.$f$12"</definedName>
    <definedName name="gon4_9">"'file:///c:/documents%20and%20settings/%e6%8a%80%e8%a1%93%e9%83%a8%e5%85%b1%e7%94%a8%e8%b3%87%e6%96%99/documents%20and%20settings/administrator/%e6%a1%8c%e9%9d%a2/1b545%e5%8c%85%e8%a3%85%e4%b8%80%e9%a1%b5.xls'#$''.$f$12"</definedName>
    <definedName name="gsdfg" localSheetId="21">#REF!</definedName>
    <definedName name="gsdfg" localSheetId="25">#REF!</definedName>
    <definedName name="gsdfg" localSheetId="17">#REF!</definedName>
    <definedName name="gsdfg">#REF!</definedName>
    <definedName name="gt" localSheetId="21">#REF!</definedName>
    <definedName name="gt" localSheetId="25">#REF!</definedName>
    <definedName name="gt">#REF!</definedName>
    <definedName name="gtdfff" localSheetId="21">#REF!</definedName>
    <definedName name="gtdfff" localSheetId="25">#REF!</definedName>
    <definedName name="gtdfff">#REF!</definedName>
    <definedName name="gtdfff_5" localSheetId="21">#REF!</definedName>
    <definedName name="gtdfff_5" localSheetId="25">#REF!</definedName>
    <definedName name="gtdfff_5">#REF!</definedName>
    <definedName name="gte" localSheetId="21">#REF!</definedName>
    <definedName name="gte" localSheetId="25">#REF!</definedName>
    <definedName name="gte">#REF!</definedName>
    <definedName name="gte_5" localSheetId="21">#REF!</definedName>
    <definedName name="gte_5" localSheetId="25">#REF!</definedName>
    <definedName name="gte_5">#REF!</definedName>
    <definedName name="GTTYHGFG" localSheetId="21">#REF!</definedName>
    <definedName name="GTTYHGFG" localSheetId="25">#REF!</definedName>
    <definedName name="GTTYHGFG">#REF!</definedName>
    <definedName name="GTTYHGFG_5" localSheetId="21">#REF!</definedName>
    <definedName name="GTTYHGFG_5" localSheetId="25">#REF!</definedName>
    <definedName name="GTTYHGFG_5">#REF!</definedName>
    <definedName name="GTYY" localSheetId="21">#REF!</definedName>
    <definedName name="GTYY" localSheetId="25">#REF!</definedName>
    <definedName name="GTYY">#REF!</definedName>
    <definedName name="gvde" localSheetId="21">#REF!</definedName>
    <definedName name="gvde" localSheetId="25">#REF!</definedName>
    <definedName name="gvde">#REF!</definedName>
    <definedName name="h" localSheetId="21">#REF!</definedName>
    <definedName name="h" localSheetId="25">#REF!</definedName>
    <definedName name="h">#REF!</definedName>
    <definedName name="h_1">"'file:///c:/documents%20and%20settings/%e6%8a%80%e8%a1%93%e9%83%a8%e5%85%b1%e7%94%a8%e8%b3%87%e6%96%99/documents%20and%20settings/administrator/%e6%a1%8c%e9%9d%a2/1b545%e5%8c%85%e8%a3%85%e4%b8%80%e9%a1%b5.xls'#$''.$m$13"</definedName>
    <definedName name="h_10">"'file:///c:/documents%20and%20settings/%e6%8a%80%e8%a1%93%e9%83%a8%e5%85%b1%e7%94%a8%e8%b3%87%e6%96%99/documents%20and%20settings/administrator/%e6%a1%8c%e9%9d%a2/1b545%e5%8c%85%e8%a3%85%e4%b8%80%e9%a1%b5.xls'#$''.$m$13"</definedName>
    <definedName name="h_11">"'file:///c:/documents%20and%20settings/%e6%8a%80%e8%a1%93%e9%83%a8%e5%85%b1%e7%94%a8%e8%b3%87%e6%96%99/documents%20and%20settings/administrator/%e6%a1%8c%e9%9d%a2/1b545%e5%8c%85%e8%a3%85%e4%b8%80%e9%a1%b5.xls'#$''.$m$13"</definedName>
    <definedName name="h_12">"'file:///c:/documents%20and%20settings/%e6%8a%80%e8%a1%93%e9%83%a8%e5%85%b1%e7%94%a8%e8%b3%87%e6%96%99/documents%20and%20settings/administrator/%e6%a1%8c%e9%9d%a2/1b545%e5%8c%85%e8%a3%85%e4%b8%80%e9%a1%b5.xls'#$''.$m$13"</definedName>
    <definedName name="h_13">"'file:///c:/documents%20and%20settings/%e6%8a%80%e8%a1%93%e9%83%a8%e5%85%b1%e7%94%a8%e8%b3%87%e6%96%99/documents%20and%20settings/administrator/%e6%a1%8c%e9%9d%a2/1b545%e5%8c%85%e8%a3%85%e4%b8%80%e9%a1%b5.xls'#$''.$m$13"</definedName>
    <definedName name="h_17">"'file:///c:/documents%20and%20settings/%e6%8a%80%e8%a1%93%e9%83%a8%e5%85%b1%e7%94%a8%e8%b3%87%e6%96%99/documents%20and%20settings/administrator/%e6%a1%8c%e9%9d%a2/1b545%e5%8c%85%e8%a3%85%e4%b8%80%e9%a1%b5.xls'#$''.$m$13"</definedName>
    <definedName name="h_18">"'file:///c:/documents%20and%20settings/%e6%8a%80%e8%a1%93%e9%83%a8%e5%85%b1%e7%94%a8%e8%b3%87%e6%96%99/documents%20and%20settings/administrator/%e6%a1%8c%e9%9d%a2/1b545%e5%8c%85%e8%a3%85%e4%b8%80%e9%a1%b5.xls'#$''.$m$13"</definedName>
    <definedName name="h_2">"'file:///c:/documents%20and%20settings/%e6%8a%80%e8%a1%93%e9%83%a8%e5%85%b1%e7%94%a8%e8%b3%87%e6%96%99/documents%20and%20settings/administrator/%e6%a1%8c%e9%9d%a2/1b545%e5%8c%85%e8%a3%85%e4%b8%80%e9%a1%b5.xls'#$''.$m$13"</definedName>
    <definedName name="h_3">"'file:///c:/documents%20and%20settings/%e6%8a%80%e8%a1%93%e9%83%a8%e5%85%b1%e7%94%a8%e8%b3%87%e6%96%99/documents%20and%20settings/administrator/%e6%a1%8c%e9%9d%a2/1b545%e5%8c%85%e8%a3%85%e4%b8%80%e9%a1%b5.xls'#$''.$m$13"</definedName>
    <definedName name="h_35">"'file:///c:/documents%20and%20settings/%e6%8a%80%e8%a1%93%e9%83%a8%e5%85%b1%e7%94%a8%e8%b3%87%e6%96%99/documents%20and%20settings/administrator/%e6%a1%8c%e9%9d%a2/1b545%e5%8c%85%e8%a3%85%e4%b8%80%e9%a1%b5.xls'#$''.$m$13"</definedName>
    <definedName name="h_36">"'file:///c:/documents%20and%20settings/%e6%8a%80%e8%a1%93%e9%83%a8%e5%85%b1%e7%94%a8%e8%b3%87%e6%96%99/documents%20and%20settings/administrator/%e6%a1%8c%e9%9d%a2/1b545%e5%8c%85%e8%a3%85%e4%b8%80%e9%a1%b5.xls'#$''.$m$13"</definedName>
    <definedName name="h_41">"'file:///c:/documents%20and%20settings/%e6%8a%80%e8%a1%93%e9%83%a8%e5%85%b1%e7%94%a8%e8%b3%87%e6%96%99/documents%20and%20settings/administrator/%e6%a1%8c%e9%9d%a2/1b545%e5%8c%85%e8%a3%85%e4%b8%80%e9%a1%b5.xls'#$''.$m$13"</definedName>
    <definedName name="h_5" localSheetId="21">#REF!</definedName>
    <definedName name="h_5" localSheetId="25">#REF!</definedName>
    <definedName name="h_5" localSheetId="17">#REF!</definedName>
    <definedName name="h_5">#REF!</definedName>
    <definedName name="h_50">"'file:///c:/documents%20and%20settings/%e6%8a%80%e8%a1%93%e9%83%a8%e5%85%b1%e7%94%a8%e8%b3%87%e6%96%99/documents%20and%20settings/administrator/%e6%a1%8c%e9%9d%a2/1b545%e5%8c%85%e8%a3%85%e4%b8%80%e9%a1%b5.xls'#$''.$m$13"</definedName>
    <definedName name="h_9">"'file:///c:/documents%20and%20settings/%e6%8a%80%e8%a1%93%e9%83%a8%e5%85%b1%e7%94%a8%e8%b3%87%e6%96%99/documents%20and%20settings/administrator/%e6%a1%8c%e9%9d%a2/1b545%e5%8c%85%e8%a3%85%e4%b8%80%e9%a1%b5.xls'#$''.$m$13"</definedName>
    <definedName name="ha" localSheetId="21">#REF!</definedName>
    <definedName name="ha" localSheetId="25">#REF!</definedName>
    <definedName name="ha" localSheetId="17">#REF!</definedName>
    <definedName name="ha">#REF!</definedName>
    <definedName name="ha_1">"'file:///c:/documents%20and%20settings/%e6%8a%80%e8%a1%93%e9%83%a8%e5%85%b1%e7%94%a8%e8%b3%87%e6%96%99/documents%20and%20settings/administrator/%e6%a1%8c%e9%9d%a2/1b545%e5%8c%85%e8%a3%85%e4%b8%80%e9%a1%b5.xls'#$''.$m$13"</definedName>
    <definedName name="ha_10">"'file:///c:/documents%20and%20settings/%e6%8a%80%e8%a1%93%e9%83%a8%e5%85%b1%e7%94%a8%e8%b3%87%e6%96%99/documents%20and%20settings/administrator/%e6%a1%8c%e9%9d%a2/1b545%e5%8c%85%e8%a3%85%e4%b8%80%e9%a1%b5.xls'#$''.$m$13"</definedName>
    <definedName name="ha_11">"'file:///c:/documents%20and%20settings/%e6%8a%80%e8%a1%93%e9%83%a8%e5%85%b1%e7%94%a8%e8%b3%87%e6%96%99/documents%20and%20settings/administrator/%e6%a1%8c%e9%9d%a2/1b545%e5%8c%85%e8%a3%85%e4%b8%80%e9%a1%b5.xls'#$''.$m$13"</definedName>
    <definedName name="ha_12">"'file:///c:/documents%20and%20settings/%e6%8a%80%e8%a1%93%e9%83%a8%e5%85%b1%e7%94%a8%e8%b3%87%e6%96%99/documents%20and%20settings/administrator/%e6%a1%8c%e9%9d%a2/1b545%e5%8c%85%e8%a3%85%e4%b8%80%e9%a1%b5.xls'#$''.$m$13"</definedName>
    <definedName name="ha_13">"'file:///c:/documents%20and%20settings/%e6%8a%80%e8%a1%93%e9%83%a8%e5%85%b1%e7%94%a8%e8%b3%87%e6%96%99/documents%20and%20settings/administrator/%e6%a1%8c%e9%9d%a2/1b545%e5%8c%85%e8%a3%85%e4%b8%80%e9%a1%b5.xls'#$''.$m$13"</definedName>
    <definedName name="ha_17">"'file:///c:/documents%20and%20settings/%e6%8a%80%e8%a1%93%e9%83%a8%e5%85%b1%e7%94%a8%e8%b3%87%e6%96%99/documents%20and%20settings/administrator/%e6%a1%8c%e9%9d%a2/1b545%e5%8c%85%e8%a3%85%e4%b8%80%e9%a1%b5.xls'#$''.$m$13"</definedName>
    <definedName name="ha_18">"'file:///c:/documents%20and%20settings/%e6%8a%80%e8%a1%93%e9%83%a8%e5%85%b1%e7%94%a8%e8%b3%87%e6%96%99/documents%20and%20settings/administrator/%e6%a1%8c%e9%9d%a2/1b545%e5%8c%85%e8%a3%85%e4%b8%80%e9%a1%b5.xls'#$''.$m$13"</definedName>
    <definedName name="ha_2">"'file:///c:/documents%20and%20settings/%e6%8a%80%e8%a1%93%e9%83%a8%e5%85%b1%e7%94%a8%e8%b3%87%e6%96%99/documents%20and%20settings/administrator/%e6%a1%8c%e9%9d%a2/1b545%e5%8c%85%e8%a3%85%e4%b8%80%e9%a1%b5.xls'#$''.$m$13"</definedName>
    <definedName name="ha_3">"'file:///c:/documents%20and%20settings/%e6%8a%80%e8%a1%93%e9%83%a8%e5%85%b1%e7%94%a8%e8%b3%87%e6%96%99/documents%20and%20settings/administrator/%e6%a1%8c%e9%9d%a2/1b545%e5%8c%85%e8%a3%85%e4%b8%80%e9%a1%b5.xls'#$''.$m$13"</definedName>
    <definedName name="ha_35">"'file:///c:/documents%20and%20settings/%e6%8a%80%e8%a1%93%e9%83%a8%e5%85%b1%e7%94%a8%e8%b3%87%e6%96%99/documents%20and%20settings/administrator/%e6%a1%8c%e9%9d%a2/1b545%e5%8c%85%e8%a3%85%e4%b8%80%e9%a1%b5.xls'#$''.$m$13"</definedName>
    <definedName name="ha_36">"'file:///c:/documents%20and%20settings/%e6%8a%80%e8%a1%93%e9%83%a8%e5%85%b1%e7%94%a8%e8%b3%87%e6%96%99/documents%20and%20settings/administrator/%e6%a1%8c%e9%9d%a2/1b545%e5%8c%85%e8%a3%85%e4%b8%80%e9%a1%b5.xls'#$''.$m$13"</definedName>
    <definedName name="ha_41">"'file:///c:/documents%20and%20settings/%e6%8a%80%e8%a1%93%e9%83%a8%e5%85%b1%e7%94%a8%e8%b3%87%e6%96%99/documents%20and%20settings/administrator/%e6%a1%8c%e9%9d%a2/1b545%e5%8c%85%e8%a3%85%e4%b8%80%e9%a1%b5.xls'#$''.$m$13"</definedName>
    <definedName name="ha_5" localSheetId="21">#REF!</definedName>
    <definedName name="ha_5" localSheetId="25">#REF!</definedName>
    <definedName name="ha_5" localSheetId="17">#REF!</definedName>
    <definedName name="ha_5">#REF!</definedName>
    <definedName name="ha_50">"'file:///c:/documents%20and%20settings/%e6%8a%80%e8%a1%93%e9%83%a8%e5%85%b1%e7%94%a8%e8%b3%87%e6%96%99/documents%20and%20settings/administrator/%e6%a1%8c%e9%9d%a2/1b545%e5%8c%85%e8%a3%85%e4%b8%80%e9%a1%b5.xls'#$''.$m$13"</definedName>
    <definedName name="ha_9">"'file:///c:/documents%20and%20settings/%e6%8a%80%e8%a1%93%e9%83%a8%e5%85%b1%e7%94%a8%e8%b3%87%e6%96%99/documents%20and%20settings/administrator/%e6%a1%8c%e9%9d%a2/1b545%e5%8c%85%e8%a3%85%e4%b8%80%e9%a1%b5.xls'#$''.$m$13"</definedName>
    <definedName name="hangmuc" localSheetId="21">#REF!</definedName>
    <definedName name="hangmuc" localSheetId="25">#REF!</definedName>
    <definedName name="hangmuc" localSheetId="17">#REF!</definedName>
    <definedName name="hangmuc">#REF!</definedName>
    <definedName name="hay" localSheetId="21" hidden="1">{"'Sheet1'!$L$16"}</definedName>
    <definedName name="hay" localSheetId="15" hidden="1">{"'Sheet1'!$L$16"}</definedName>
    <definedName name="hay" localSheetId="25" hidden="1">{"'Sheet1'!$L$16"}</definedName>
    <definedName name="hay" localSheetId="17" hidden="1">{"'Sheet1'!$L$16"}</definedName>
    <definedName name="hay" hidden="1">{"'Sheet1'!$L$16"}</definedName>
    <definedName name="HB" localSheetId="21">#REF!</definedName>
    <definedName name="HB" localSheetId="25">#REF!</definedName>
    <definedName name="HB">#REF!</definedName>
    <definedName name="hdfhnb" localSheetId="21">#REF!</definedName>
    <definedName name="hdfhnb" localSheetId="25">#REF!</definedName>
    <definedName name="hdfhnb">#REF!</definedName>
    <definedName name="hdww" localSheetId="21">#REF!</definedName>
    <definedName name="hdww" localSheetId="25">#REF!</definedName>
    <definedName name="hdww">#REF!</definedName>
    <definedName name="Heä_soá_laép_xaø_H">1.7</definedName>
    <definedName name="heä_soá_sình_laày" localSheetId="21">#REF!</definedName>
    <definedName name="heä_soá_sình_laày" localSheetId="25">#REF!</definedName>
    <definedName name="heä_soá_sình_laày" localSheetId="17">#REF!</definedName>
    <definedName name="heä_soá_sình_laày">#REF!</definedName>
    <definedName name="Hello" localSheetId="21">#REF!</definedName>
    <definedName name="Hello" localSheetId="25">#REF!</definedName>
    <definedName name="Hello">#REF!</definedName>
    <definedName name="Hesotang">1.05</definedName>
    <definedName name="Hesoton">1</definedName>
    <definedName name="HF" localSheetId="21">#REF!</definedName>
    <definedName name="HF" localSheetId="25">#REF!</definedName>
    <definedName name="HF" localSheetId="17">#REF!</definedName>
    <definedName name="HF">#REF!</definedName>
    <definedName name="HFD" localSheetId="21" hidden="1">{"'Sheet1'!$L$16"}</definedName>
    <definedName name="HFD" localSheetId="15" hidden="1">{"'Sheet1'!$L$16"}</definedName>
    <definedName name="HFD" localSheetId="25" hidden="1">{"'Sheet1'!$L$16"}</definedName>
    <definedName name="HFD" localSheetId="17" hidden="1">{"'Sheet1'!$L$16"}</definedName>
    <definedName name="HFD" hidden="1">{"'Sheet1'!$L$16"}</definedName>
    <definedName name="hfdg" localSheetId="21">#REF!</definedName>
    <definedName name="hfdg" localSheetId="25">#REF!</definedName>
    <definedName name="hfdg">#REF!</definedName>
    <definedName name="hfh" localSheetId="34">#REF!</definedName>
    <definedName name="hfh" localSheetId="19">#REF!</definedName>
    <definedName name="hfh" localSheetId="28">#REF!</definedName>
    <definedName name="hfh" localSheetId="2">#REF!</definedName>
    <definedName name="hfh" localSheetId="29">#REF!</definedName>
    <definedName name="hfh" localSheetId="24">#REF!</definedName>
    <definedName name="hfh" localSheetId="25">#REF!</definedName>
    <definedName name="hfh" localSheetId="31">#REF!</definedName>
    <definedName name="hfh" localSheetId="9">#REF!</definedName>
    <definedName name="hfh">#REF!</definedName>
    <definedName name="hft" localSheetId="21">#REF!</definedName>
    <definedName name="hft" localSheetId="25">#REF!</definedName>
    <definedName name="hft">#REF!</definedName>
    <definedName name="hg" localSheetId="21">#REF!</definedName>
    <definedName name="hg" localSheetId="25">#REF!</definedName>
    <definedName name="hg">#REF!</definedName>
    <definedName name="hgff" localSheetId="21">#REF!</definedName>
    <definedName name="hgff" localSheetId="25">#REF!</definedName>
    <definedName name="hgff">#REF!</definedName>
    <definedName name="hgg" localSheetId="21">#REF!</definedName>
    <definedName name="hgg" localSheetId="25">#REF!</definedName>
    <definedName name="hgg">#REF!</definedName>
    <definedName name="hgwq" localSheetId="21">#REF!</definedName>
    <definedName name="hgwq" localSheetId="25">#REF!</definedName>
    <definedName name="hgwq">#REF!</definedName>
    <definedName name="HGYYGUUK" localSheetId="21">#REF!</definedName>
    <definedName name="HGYYGUUK" localSheetId="25">#REF!</definedName>
    <definedName name="HGYYGUUK">#REF!</definedName>
    <definedName name="HGYYGUUK_10">"'file:///e:/%e6%88%91%e7%9a%84%e8%af%b4%e6%98%8e%e4%b9%a6/09%e5%b9%b4ok%e8%af%b4%e6%98%8e%e4%b9%a6/%e5%a4%96%e9%94%80/all%20star%20light/%e5%b8%86%e5%b8%83%e6%ac%be/105740%e5%8d%b0%e5%88%b7%e9%ab%98%e7%bb%9f1j.xls'#$''.$h$14"</definedName>
    <definedName name="HGYYGUUK_17">"'file:///c:/documents%20and%20settings/%e6%ad%a3%e5%b7%9d/%e6%88%91%e7%9a%84%e8%af%b4%e6%98%8e%e4%b9%a6/09%e5%b9%b4ok%e8%af%b4%e6%98%8e%e4%b9%a6/%e5%a4%96%e9%94%80/all%20star%20light/%e5%b8%86%e5%b8%83%e6%ac%be/105740%e5%8d%b0%e5%88%b7%e9%ab%98%e7%bb%9f1j"</definedName>
    <definedName name="HGYYGUUK_18">"'file:///c:/documents%20and%20settings/%e6%ad%a3%e5%b7%9d/%e6%88%91%e7%9a%84%e8%af%b4%e6%98%8e%e4%b9%a6/09%e5%b9%b4ok%e8%af%b4%e6%98%8e%e4%b9%a6/%e5%a4%96%e9%94%80/all%20star%20light/%e5%b8%86%e5%b8%83%e6%ac%be/105740%e5%8d%b0%e5%88%b7%e9%ab%98%e7%bb%9f1j"</definedName>
    <definedName name="HGYYGUUK_2">"'file:///c:/documents%20and%20settings/%e6%ad%a3%e5%b7%9d/%e6%88%91%e7%9a%84%e8%af%b4%e6%98%8e%e4%b9%a6/09%e5%b9%b4ok%e8%af%b4%e6%98%8e%e4%b9%a6/%e5%a4%96%e9%94%80/all%20star%20light/%e5%b8%86%e5%b8%83%e6%ac%be/105740%e5%8d%b0%e5%88%b7%e9%ab%98%e7%bb%9f1j"</definedName>
    <definedName name="HGYYGUUK_5" localSheetId="21">#REF!</definedName>
    <definedName name="HGYYGUUK_5" localSheetId="25">#REF!</definedName>
    <definedName name="HGYYGUUK_5" localSheetId="17">#REF!</definedName>
    <definedName name="HGYYGUUK_5">#REF!</definedName>
    <definedName name="HGYYGUUK_50">"'file:///e:/%e6%88%91%e7%9a%84%e8%af%b4%e6%98%8e%e4%b9%a6/09%e5%b9%b4ok%e8%af%b4%e6%98%8e%e4%b9%a6/%e5%a4%96%e9%94%80/all%20star%20light/%e5%b8%86%e5%b8%83%e6%ac%be/105740%e5%8d%b0%e5%88%b7%e9%ab%98%e7%bb%9f1j.xls'#$''.$h$14"</definedName>
    <definedName name="HGYYGUUK_9">"'file:///e:/%e6%88%91%e7%9a%84%e8%af%b4%e6%98%8e%e4%b9%a6/09%e5%b9%b4ok%e8%af%b4%e6%98%8e%e4%b9%a6/%e5%86%85%e9%94%80/jack%20purcell/%e6%88%91%e7%9a%84%e8%af%b4%e6%98%8e%e4%b9%a6/09%e5%b9%b4ok%e8%af%b4%e6%98%8e%e4%b9%a6/%e5%a4%96%e9%94%80/all%20star%20lig"</definedName>
    <definedName name="hh" localSheetId="19">#REF!</definedName>
    <definedName name="hh" localSheetId="21">#REF!</definedName>
    <definedName name="hh" localSheetId="2">#REF!</definedName>
    <definedName name="hh" localSheetId="25">#REF!</definedName>
    <definedName name="hh">#REF!</definedName>
    <definedName name="hhb" localSheetId="21">#REF!</definedName>
    <definedName name="hhb" localSheetId="25">#REF!</definedName>
    <definedName name="hhb">#REF!</definedName>
    <definedName name="hhdhd" localSheetId="21">#REF!</definedName>
    <definedName name="hhdhd" localSheetId="25">#REF!</definedName>
    <definedName name="hhdhd">#REF!</definedName>
    <definedName name="hhdhd_47">"'file:///e:/%e5%a8%81%e9%9c%96%e5%a4%96%e9%94%80/105710%20%e9%a2%86%e5%8f%a3%e5%a4%9a%e5%b1%82%e9%a1%bb%e8%be%b9%20%e4%bd%8e%e7%bb%9f.xls'#$''.$h$9"</definedName>
    <definedName name="hhdhd_48">"'file:///e:/%e5%a8%81%e9%9c%96%e5%a4%96%e9%94%80/105710%20%e9%a2%86%e5%8f%a3%e5%a4%9a%e5%b1%82%e9%a1%bb%e8%be%b9%20%e4%bd%8e%e7%bb%9f.xls'#$''.$h$9"</definedName>
    <definedName name="hhdhd_5" localSheetId="21">#REF!</definedName>
    <definedName name="hhdhd_5" localSheetId="25">#REF!</definedName>
    <definedName name="hhdhd_5" localSheetId="17">#REF!</definedName>
    <definedName name="hhdhd_5">#REF!</definedName>
    <definedName name="hhg" localSheetId="21">#REF!</definedName>
    <definedName name="hhg" localSheetId="25">#REF!</definedName>
    <definedName name="hhg">#REF!</definedName>
    <definedName name="HHHH" localSheetId="21">#REF!</definedName>
    <definedName name="HHHH" localSheetId="25">#REF!</definedName>
    <definedName name="HHHH">#REF!</definedName>
    <definedName name="HHHH_5" localSheetId="21">#REF!</definedName>
    <definedName name="HHHH_5" localSheetId="25">#REF!</definedName>
    <definedName name="HHHH_5">#REF!</definedName>
    <definedName name="hhhyykkmm" localSheetId="21">#REF!</definedName>
    <definedName name="hhhyykkmm" localSheetId="25">#REF!</definedName>
    <definedName name="hhhyykkmm">#REF!</definedName>
    <definedName name="hhyhg" localSheetId="21" hidden="1">{"'Sheet1'!$L$16"}</definedName>
    <definedName name="hhyhg" localSheetId="15" hidden="1">{"'Sheet1'!$L$16"}</definedName>
    <definedName name="hhyhg" localSheetId="25" hidden="1">{"'Sheet1'!$L$16"}</definedName>
    <definedName name="hhyhg" localSheetId="17" hidden="1">{"'Sheet1'!$L$16"}</definedName>
    <definedName name="hhyhg" hidden="1">{"'Sheet1'!$L$16"}</definedName>
    <definedName name="hien" localSheetId="21">#REF!</definedName>
    <definedName name="hien" localSheetId="25">#REF!</definedName>
    <definedName name="hien">#REF!</definedName>
    <definedName name="hien_5" localSheetId="21">#REF!</definedName>
    <definedName name="hien_5" localSheetId="25">#REF!</definedName>
    <definedName name="hien_5">#REF!</definedName>
    <definedName name="hijj" localSheetId="21">#REF!</definedName>
    <definedName name="hijj" localSheetId="25">#REF!</definedName>
    <definedName name="hijj">#REF!</definedName>
    <definedName name="hijj_5" localSheetId="21">#REF!</definedName>
    <definedName name="hijj_5" localSheetId="25">#REF!</definedName>
    <definedName name="hijj_5">#REF!</definedName>
    <definedName name="hjhh" localSheetId="21">#REF!</definedName>
    <definedName name="hjhh" localSheetId="25">#REF!</definedName>
    <definedName name="hjhh">#REF!</definedName>
    <definedName name="HN" localSheetId="21">#REF!</definedName>
    <definedName name="HN" localSheetId="25">#REF!</definedName>
    <definedName name="HN">#REF!</definedName>
    <definedName name="hoc">55000</definedName>
    <definedName name="HOME_MANP" localSheetId="21">#REF!</definedName>
    <definedName name="HOME_MANP" localSheetId="25">#REF!</definedName>
    <definedName name="HOME_MANP" localSheetId="17">#REF!</definedName>
    <definedName name="HOME_MANP">#REF!</definedName>
    <definedName name="HOMEOFFICE_COST" localSheetId="21">#REF!</definedName>
    <definedName name="HOMEOFFICE_COST" localSheetId="25">#REF!</definedName>
    <definedName name="HOMEOFFICE_COST">#REF!</definedName>
    <definedName name="Hopnoicap" localSheetId="21">#REF!</definedName>
    <definedName name="Hopnoicap" localSheetId="25">#REF!</definedName>
    <definedName name="Hopnoicap">#REF!</definedName>
    <definedName name="HSCT3">0.1</definedName>
    <definedName name="hsdc" localSheetId="21">#REF!</definedName>
    <definedName name="hsdc" localSheetId="25">#REF!</definedName>
    <definedName name="hsdc" localSheetId="17">#REF!</definedName>
    <definedName name="hsdc">#REF!</definedName>
    <definedName name="hsdc_1">"'file:///c:/documents%20and%20settings/%e6%8a%80%e8%a1%93%e9%83%a8%e5%85%b1%e7%94%a8%e8%b3%87%e6%96%99/documents%20and%20settings/administrator/%e6%a1%8c%e9%9d%a2/1b545%e5%8c%85%e8%a3%85%e4%b8%80%e9%a1%b5.xls'#$''.$l$6"</definedName>
    <definedName name="hsdc_10">"'file:///c:/documents%20and%20settings/%e6%8a%80%e8%a1%93%e9%83%a8%e5%85%b1%e7%94%a8%e8%b3%87%e6%96%99/documents%20and%20settings/administrator/%e6%a1%8c%e9%9d%a2/1b545%e5%8c%85%e8%a3%85%e4%b8%80%e9%a1%b5.xls'#$''.$l$6"</definedName>
    <definedName name="hsdc_11">"'file:///c:/documents%20and%20settings/%e6%8a%80%e8%a1%93%e9%83%a8%e5%85%b1%e7%94%a8%e8%b3%87%e6%96%99/documents%20and%20settings/administrator/%e6%a1%8c%e9%9d%a2/1b545%e5%8c%85%e8%a3%85%e4%b8%80%e9%a1%b5.xls'#$''.$l$6"</definedName>
    <definedName name="hsdc_12">"'file:///c:/documents%20and%20settings/%e6%8a%80%e8%a1%93%e9%83%a8%e5%85%b1%e7%94%a8%e8%b3%87%e6%96%99/documents%20and%20settings/administrator/%e6%a1%8c%e9%9d%a2/1b545%e5%8c%85%e8%a3%85%e4%b8%80%e9%a1%b5.xls'#$''.$l$6"</definedName>
    <definedName name="hsdc_13">"'file:///c:/documents%20and%20settings/%e6%8a%80%e8%a1%93%e9%83%a8%e5%85%b1%e7%94%a8%e8%b3%87%e6%96%99/documents%20and%20settings/administrator/%e6%a1%8c%e9%9d%a2/1b545%e5%8c%85%e8%a3%85%e4%b8%80%e9%a1%b5.xls'#$''.$l$6"</definedName>
    <definedName name="hsdc_17">"'file:///c:/documents%20and%20settings/%e6%8a%80%e8%a1%93%e9%83%a8%e5%85%b1%e7%94%a8%e8%b3%87%e6%96%99/documents%20and%20settings/administrator/%e6%a1%8c%e9%9d%a2/1b545%e5%8c%85%e8%a3%85%e4%b8%80%e9%a1%b5.xls'#$''.$l$6"</definedName>
    <definedName name="hsdc_18">"'file:///c:/documents%20and%20settings/%e6%8a%80%e8%a1%93%e9%83%a8%e5%85%b1%e7%94%a8%e8%b3%87%e6%96%99/documents%20and%20settings/administrator/%e6%a1%8c%e9%9d%a2/1b545%e5%8c%85%e8%a3%85%e4%b8%80%e9%a1%b5.xls'#$''.$l$6"</definedName>
    <definedName name="hsdc_2">"'file:///c:/documents%20and%20settings/%e6%8a%80%e8%a1%93%e9%83%a8%e5%85%b1%e7%94%a8%e8%b3%87%e6%96%99/documents%20and%20settings/administrator/%e6%a1%8c%e9%9d%a2/1b545%e5%8c%85%e8%a3%85%e4%b8%80%e9%a1%b5.xls'#$''.$l$6"</definedName>
    <definedName name="hsdc_3">"'file:///c:/documents%20and%20settings/%e6%8a%80%e8%a1%93%e9%83%a8%e5%85%b1%e7%94%a8%e8%b3%87%e6%96%99/documents%20and%20settings/administrator/%e6%a1%8c%e9%9d%a2/1b545%e5%8c%85%e8%a3%85%e4%b8%80%e9%a1%b5.xls'#$''.$l$6"</definedName>
    <definedName name="hsdc_35">"'file:///c:/documents%20and%20settings/%e6%8a%80%e8%a1%93%e9%83%a8%e5%85%b1%e7%94%a8%e8%b3%87%e6%96%99/documents%20and%20settings/administrator/%e6%a1%8c%e9%9d%a2/1b545%e5%8c%85%e8%a3%85%e4%b8%80%e9%a1%b5.xls'#$''.$l$6"</definedName>
    <definedName name="hsdc_36">"'file:///c:/documents%20and%20settings/%e6%8a%80%e8%a1%93%e9%83%a8%e5%85%b1%e7%94%a8%e8%b3%87%e6%96%99/documents%20and%20settings/administrator/%e6%a1%8c%e9%9d%a2/1b545%e5%8c%85%e8%a3%85%e4%b8%80%e9%a1%b5.xls'#$''.$l$6"</definedName>
    <definedName name="hsdc_41">"'file:///c:/documents%20and%20settings/%e6%8a%80%e8%a1%93%e9%83%a8%e5%85%b1%e7%94%a8%e8%b3%87%e6%96%99/documents%20and%20settings/administrator/%e6%a1%8c%e9%9d%a2/1b545%e5%8c%85%e8%a3%85%e4%b8%80%e9%a1%b5.xls'#$''.$l$6"</definedName>
    <definedName name="hsdc_5" localSheetId="21">#REF!</definedName>
    <definedName name="hsdc_5" localSheetId="25">#REF!</definedName>
    <definedName name="hsdc_5" localSheetId="17">#REF!</definedName>
    <definedName name="hsdc_5">#REF!</definedName>
    <definedName name="hsdc_50">"'file:///c:/documents%20and%20settings/%e6%8a%80%e8%a1%93%e9%83%a8%e5%85%b1%e7%94%a8%e8%b3%87%e6%96%99/documents%20and%20settings/administrator/%e6%a1%8c%e9%9d%a2/1b545%e5%8c%85%e8%a3%85%e4%b8%80%e9%a1%b5.xls'#$''.$l$6"</definedName>
    <definedName name="hsdc_9">"'file:///c:/documents%20and%20settings/%e6%8a%80%e8%a1%93%e9%83%a8%e5%85%b1%e7%94%a8%e8%b3%87%e6%96%99/documents%20and%20settings/administrator/%e6%a1%8c%e9%9d%a2/1b545%e5%8c%85%e8%a3%85%e4%b8%80%e9%a1%b5.xls'#$''.$l$6"</definedName>
    <definedName name="hsdc1" localSheetId="21">#REF!</definedName>
    <definedName name="hsdc1" localSheetId="25">#REF!</definedName>
    <definedName name="hsdc1" localSheetId="17">#REF!</definedName>
    <definedName name="hsdc1">#REF!</definedName>
    <definedName name="hsdc1_1">"'file:///c:/documents%20and%20settings/%e6%8a%80%e8%a1%93%e9%83%a8%e5%85%b1%e7%94%a8%e8%b3%87%e6%96%99/documents%20and%20settings/administrator/%e6%a1%8c%e9%9d%a2/1b545%e5%8c%85%e8%a3%85%e4%b8%80%e9%a1%b5.xls'#$''.$l$6"</definedName>
    <definedName name="hsdc1_10">"'file:///c:/documents%20and%20settings/%e6%8a%80%e8%a1%93%e9%83%a8%e5%85%b1%e7%94%a8%e8%b3%87%e6%96%99/documents%20and%20settings/administrator/%e6%a1%8c%e9%9d%a2/1b545%e5%8c%85%e8%a3%85%e4%b8%80%e9%a1%b5.xls'#$''.$l$6"</definedName>
    <definedName name="hsdc1_11">"'file:///c:/documents%20and%20settings/%e6%8a%80%e8%a1%93%e9%83%a8%e5%85%b1%e7%94%a8%e8%b3%87%e6%96%99/documents%20and%20settings/administrator/%e6%a1%8c%e9%9d%a2/1b545%e5%8c%85%e8%a3%85%e4%b8%80%e9%a1%b5.xls'#$''.$l$6"</definedName>
    <definedName name="hsdc1_12">"'file:///c:/documents%20and%20settings/%e6%8a%80%e8%a1%93%e9%83%a8%e5%85%b1%e7%94%a8%e8%b3%87%e6%96%99/documents%20and%20settings/administrator/%e6%a1%8c%e9%9d%a2/1b545%e5%8c%85%e8%a3%85%e4%b8%80%e9%a1%b5.xls'#$''.$l$6"</definedName>
    <definedName name="hsdc1_13">"'file:///c:/documents%20and%20settings/%e6%8a%80%e8%a1%93%e9%83%a8%e5%85%b1%e7%94%a8%e8%b3%87%e6%96%99/documents%20and%20settings/administrator/%e6%a1%8c%e9%9d%a2/1b545%e5%8c%85%e8%a3%85%e4%b8%80%e9%a1%b5.xls'#$''.$l$6"</definedName>
    <definedName name="hsdc1_17">"'file:///c:/documents%20and%20settings/%e6%8a%80%e8%a1%93%e9%83%a8%e5%85%b1%e7%94%a8%e8%b3%87%e6%96%99/documents%20and%20settings/administrator/%e6%a1%8c%e9%9d%a2/1b545%e5%8c%85%e8%a3%85%e4%b8%80%e9%a1%b5.xls'#$''.$l$6"</definedName>
    <definedName name="hsdc1_18">"'file:///c:/documents%20and%20settings/%e6%8a%80%e8%a1%93%e9%83%a8%e5%85%b1%e7%94%a8%e8%b3%87%e6%96%99/documents%20and%20settings/administrator/%e6%a1%8c%e9%9d%a2/1b545%e5%8c%85%e8%a3%85%e4%b8%80%e9%a1%b5.xls'#$''.$l$6"</definedName>
    <definedName name="hsdc1_2">"'file:///c:/documents%20and%20settings/%e6%8a%80%e8%a1%93%e9%83%a8%e5%85%b1%e7%94%a8%e8%b3%87%e6%96%99/documents%20and%20settings/administrator/%e6%a1%8c%e9%9d%a2/1b545%e5%8c%85%e8%a3%85%e4%b8%80%e9%a1%b5.xls'#$''.$l$6"</definedName>
    <definedName name="hsdc1_3">"'file:///c:/documents%20and%20settings/%e6%8a%80%e8%a1%93%e9%83%a8%e5%85%b1%e7%94%a8%e8%b3%87%e6%96%99/documents%20and%20settings/administrator/%e6%a1%8c%e9%9d%a2/1b545%e5%8c%85%e8%a3%85%e4%b8%80%e9%a1%b5.xls'#$''.$l$6"</definedName>
    <definedName name="hsdc1_35">"'file:///c:/documents%20and%20settings/%e6%8a%80%e8%a1%93%e9%83%a8%e5%85%b1%e7%94%a8%e8%b3%87%e6%96%99/documents%20and%20settings/administrator/%e6%a1%8c%e9%9d%a2/1b545%e5%8c%85%e8%a3%85%e4%b8%80%e9%a1%b5.xls'#$''.$l$6"</definedName>
    <definedName name="hsdc1_36">"'file:///c:/documents%20and%20settings/%e6%8a%80%e8%a1%93%e9%83%a8%e5%85%b1%e7%94%a8%e8%b3%87%e6%96%99/documents%20and%20settings/administrator/%e6%a1%8c%e9%9d%a2/1b545%e5%8c%85%e8%a3%85%e4%b8%80%e9%a1%b5.xls'#$''.$l$6"</definedName>
    <definedName name="hsdc1_41">"'file:///c:/documents%20and%20settings/%e6%8a%80%e8%a1%93%e9%83%a8%e5%85%b1%e7%94%a8%e8%b3%87%e6%96%99/documents%20and%20settings/administrator/%e6%a1%8c%e9%9d%a2/1b545%e5%8c%85%e8%a3%85%e4%b8%80%e9%a1%b5.xls'#$''.$l$6"</definedName>
    <definedName name="hsdc1_5" localSheetId="21">#REF!</definedName>
    <definedName name="hsdc1_5" localSheetId="25">#REF!</definedName>
    <definedName name="hsdc1_5" localSheetId="17">#REF!</definedName>
    <definedName name="hsdc1_5">#REF!</definedName>
    <definedName name="hsdc1_50">"'file:///c:/documents%20and%20settings/%e6%8a%80%e8%a1%93%e9%83%a8%e5%85%b1%e7%94%a8%e8%b3%87%e6%96%99/documents%20and%20settings/administrator/%e6%a1%8c%e9%9d%a2/1b545%e5%8c%85%e8%a3%85%e4%b8%80%e9%a1%b5.xls'#$''.$l$6"</definedName>
    <definedName name="hsdc1_9">"'file:///c:/documents%20and%20settings/%e6%8a%80%e8%a1%93%e9%83%a8%e5%85%b1%e7%94%a8%e8%b3%87%e6%96%99/documents%20and%20settings/administrator/%e6%a1%8c%e9%9d%a2/1b545%e5%8c%85%e8%a3%85%e4%b8%80%e9%a1%b5.xls'#$''.$l$6"</definedName>
    <definedName name="HSDN">2.5</definedName>
    <definedName name="HSG">1.1</definedName>
    <definedName name="HSHH" localSheetId="21">#REF!</definedName>
    <definedName name="HSHH" localSheetId="25">#REF!</definedName>
    <definedName name="HSHH" localSheetId="17">#REF!</definedName>
    <definedName name="HSHH">#REF!</definedName>
    <definedName name="HSHHUT" localSheetId="21">#REF!</definedName>
    <definedName name="HSHHUT" localSheetId="25">#REF!</definedName>
    <definedName name="HSHHUT">#REF!</definedName>
    <definedName name="hsk" localSheetId="21">#REF!</definedName>
    <definedName name="hsk" localSheetId="25">#REF!</definedName>
    <definedName name="hsk">#REF!</definedName>
    <definedName name="hsk_1">"'file:///c:/documents%20and%20settings/%e6%8a%80%e8%a1%93%e9%83%a8%e5%85%b1%e7%94%a8%e8%b3%87%e6%96%99/documents%20and%20settings/administrator/%e6%a1%8c%e9%9d%a2/1b545%e5%8c%85%e8%a3%85%e4%b8%80%e9%a1%b5.xls'#$''.$c$19"</definedName>
    <definedName name="hsk_10">"'file:///c:/documents%20and%20settings/%e6%8a%80%e8%a1%93%e9%83%a8%e5%85%b1%e7%94%a8%e8%b3%87%e6%96%99/documents%20and%20settings/administrator/%e6%a1%8c%e9%9d%a2/1b545%e5%8c%85%e8%a3%85%e4%b8%80%e9%a1%b5.xls'#$''.$c$19"</definedName>
    <definedName name="hsk_11">"'file:///c:/documents%20and%20settings/%e6%8a%80%e8%a1%93%e9%83%a8%e5%85%b1%e7%94%a8%e8%b3%87%e6%96%99/documents%20and%20settings/administrator/%e6%a1%8c%e9%9d%a2/1b545%e5%8c%85%e8%a3%85%e4%b8%80%e9%a1%b5.xls'#$''.$c$19"</definedName>
    <definedName name="hsk_12">"'file:///c:/documents%20and%20settings/%e6%8a%80%e8%a1%93%e9%83%a8%e5%85%b1%e7%94%a8%e8%b3%87%e6%96%99/documents%20and%20settings/administrator/%e6%a1%8c%e9%9d%a2/1b545%e5%8c%85%e8%a3%85%e4%b8%80%e9%a1%b5.xls'#$''.$c$19"</definedName>
    <definedName name="hsk_13">"'file:///c:/documents%20and%20settings/%e6%8a%80%e8%a1%93%e9%83%a8%e5%85%b1%e7%94%a8%e8%b3%87%e6%96%99/documents%20and%20settings/administrator/%e6%a1%8c%e9%9d%a2/1b545%e5%8c%85%e8%a3%85%e4%b8%80%e9%a1%b5.xls'#$''.$c$19"</definedName>
    <definedName name="hsk_17">"'file:///c:/documents%20and%20settings/%e6%8a%80%e8%a1%93%e9%83%a8%e5%85%b1%e7%94%a8%e8%b3%87%e6%96%99/documents%20and%20settings/administrator/%e6%a1%8c%e9%9d%a2/1b545%e5%8c%85%e8%a3%85%e4%b8%80%e9%a1%b5.xls'#$''.$c$19"</definedName>
    <definedName name="hsk_18">"'file:///c:/documents%20and%20settings/%e6%8a%80%e8%a1%93%e9%83%a8%e5%85%b1%e7%94%a8%e8%b3%87%e6%96%99/documents%20and%20settings/administrator/%e6%a1%8c%e9%9d%a2/1b545%e5%8c%85%e8%a3%85%e4%b8%80%e9%a1%b5.xls'#$''.$c$19"</definedName>
    <definedName name="hsk_2">"'file:///c:/documents%20and%20settings/%e6%8a%80%e8%a1%93%e9%83%a8%e5%85%b1%e7%94%a8%e8%b3%87%e6%96%99/documents%20and%20settings/administrator/%e6%a1%8c%e9%9d%a2/1b545%e5%8c%85%e8%a3%85%e4%b8%80%e9%a1%b5.xls'#$''.$c$19"</definedName>
    <definedName name="hsk_3">"'file:///c:/documents%20and%20settings/%e6%8a%80%e8%a1%93%e9%83%a8%e5%85%b1%e7%94%a8%e8%b3%87%e6%96%99/documents%20and%20settings/administrator/%e6%a1%8c%e9%9d%a2/1b545%e5%8c%85%e8%a3%85%e4%b8%80%e9%a1%b5.xls'#$''.$c$19"</definedName>
    <definedName name="hsk_35">"'file:///c:/documents%20and%20settings/%e6%8a%80%e8%a1%93%e9%83%a8%e5%85%b1%e7%94%a8%e8%b3%87%e6%96%99/documents%20and%20settings/administrator/%e6%a1%8c%e9%9d%a2/1b545%e5%8c%85%e8%a3%85%e4%b8%80%e9%a1%b5.xls'#$''.$c$19"</definedName>
    <definedName name="hsk_36">"'file:///c:/documents%20and%20settings/%e6%8a%80%e8%a1%93%e9%83%a8%e5%85%b1%e7%94%a8%e8%b3%87%e6%96%99/documents%20and%20settings/administrator/%e6%a1%8c%e9%9d%a2/1b545%e5%8c%85%e8%a3%85%e4%b8%80%e9%a1%b5.xls'#$''.$c$19"</definedName>
    <definedName name="hsk_41">"'file:///c:/documents%20and%20settings/%e6%8a%80%e8%a1%93%e9%83%a8%e5%85%b1%e7%94%a8%e8%b3%87%e6%96%99/documents%20and%20settings/administrator/%e6%a1%8c%e9%9d%a2/1b545%e5%8c%85%e8%a3%85%e4%b8%80%e9%a1%b5.xls'#$''.$c$19"</definedName>
    <definedName name="hsk_5" localSheetId="21">#REF!</definedName>
    <definedName name="hsk_5" localSheetId="25">#REF!</definedName>
    <definedName name="hsk_5" localSheetId="17">#REF!</definedName>
    <definedName name="hsk_5">#REF!</definedName>
    <definedName name="hsk_50">"'file:///c:/documents%20and%20settings/%e6%8a%80%e8%a1%93%e9%83%a8%e5%85%b1%e7%94%a8%e8%b3%87%e6%96%99/documents%20and%20settings/administrator/%e6%a1%8c%e9%9d%a2/1b545%e5%8c%85%e8%a3%85%e4%b8%80%e9%a1%b5.xls'#$''.$c$19"</definedName>
    <definedName name="hsk_9">"'file:///c:/documents%20and%20settings/%e6%8a%80%e8%a1%93%e9%83%a8%e5%85%b1%e7%94%a8%e8%b3%87%e6%96%99/documents%20and%20settings/administrator/%e6%a1%8c%e9%9d%a2/1b545%e5%8c%85%e8%a3%85%e4%b8%80%e9%a1%b5.xls'#$''.$c$19"</definedName>
    <definedName name="HSSL" localSheetId="21">#REF!</definedName>
    <definedName name="HSSL" localSheetId="25">#REF!</definedName>
    <definedName name="HSSL" localSheetId="17">#REF!</definedName>
    <definedName name="HSSL">#REF!</definedName>
    <definedName name="HSVC1" localSheetId="21">#REF!</definedName>
    <definedName name="HSVC1" localSheetId="25">#REF!</definedName>
    <definedName name="HSVC1">#REF!</definedName>
    <definedName name="HSVC2" localSheetId="21">#REF!</definedName>
    <definedName name="HSVC2" localSheetId="25">#REF!</definedName>
    <definedName name="HSVC2">#REF!</definedName>
    <definedName name="HSVC3" localSheetId="21">#REF!</definedName>
    <definedName name="HSVC3" localSheetId="25">#REF!</definedName>
    <definedName name="HSVC3">#REF!</definedName>
    <definedName name="ht" localSheetId="21">#REF!</definedName>
    <definedName name="ht" localSheetId="25">#REF!</definedName>
    <definedName name="ht">#REF!</definedName>
    <definedName name="HTML_CodePage" hidden="1">950</definedName>
    <definedName name="HTML_Control" localSheetId="21" hidden="1">{"'Sheet1'!$L$16"}</definedName>
    <definedName name="HTML_Control" localSheetId="15" hidden="1">{"'Sheet1'!$L$16"}</definedName>
    <definedName name="HTML_Control" localSheetId="25" hidden="1">{"'Sheet1'!$L$16"}</definedName>
    <definedName name="HTML_Control" localSheetId="17"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 localSheetId="21">#REF!</definedName>
    <definedName name="HTNC" localSheetId="25">#REF!</definedName>
    <definedName name="HTNC" localSheetId="17">#REF!</definedName>
    <definedName name="HTNC">#REF!</definedName>
    <definedName name="HTVL" localSheetId="21">#REF!</definedName>
    <definedName name="HTVL" localSheetId="25">#REF!</definedName>
    <definedName name="HTVL">#REF!</definedName>
    <definedName name="huik" localSheetId="21">#REF!</definedName>
    <definedName name="huik" localSheetId="25">#REF!</definedName>
    <definedName name="huik">#REF!</definedName>
    <definedName name="huk" localSheetId="21">#REF!</definedName>
    <definedName name="huk" localSheetId="25">#REF!</definedName>
    <definedName name="huk">#REF!</definedName>
    <definedName name="huy" localSheetId="21" hidden="1">{"'Sheet1'!$L$16"}</definedName>
    <definedName name="huy" localSheetId="15" hidden="1">{"'Sheet1'!$L$16"}</definedName>
    <definedName name="huy" localSheetId="25" hidden="1">{"'Sheet1'!$L$16"}</definedName>
    <definedName name="huy" localSheetId="17" hidden="1">{"'Sheet1'!$L$16"}</definedName>
    <definedName name="huy" hidden="1">{"'Sheet1'!$L$16"}</definedName>
    <definedName name="huy.1" localSheetId="21" hidden="1">{"'Sheet1'!$L$16"}</definedName>
    <definedName name="huy.1" localSheetId="15" hidden="1">{"'Sheet1'!$L$16"}</definedName>
    <definedName name="huy.1" localSheetId="25" hidden="1">{"'Sheet1'!$L$16"}</definedName>
    <definedName name="huy.1" localSheetId="17" hidden="1">{"'Sheet1'!$L$16"}</definedName>
    <definedName name="huy.1" hidden="1">{"'Sheet1'!$L$16"}</definedName>
    <definedName name="HUYFUUJ" localSheetId="21">#REF!</definedName>
    <definedName name="HUYFUUJ" localSheetId="25">#REF!</definedName>
    <definedName name="HUYFUUJ">#REF!</definedName>
    <definedName name="HUYFUUJ_10">"'file:///e:/%e6%88%91%e7%9a%84%e8%af%b4%e6%98%8e%e4%b9%a6/09%e5%b9%b4ok%e8%af%b4%e6%98%8e%e4%b9%a6/%e5%a4%96%e9%94%80/all%20star%20light/%e5%b8%86%e5%b8%83%e6%ac%be/105740%e5%8d%b0%e5%88%b7%e9%ab%98%e7%bb%9f1j.xls'#$''.$l$6"</definedName>
    <definedName name="HUYFUUJ_17">"'file:///c:/documents%20and%20settings/%e6%ad%a3%e5%b7%9d/%e6%88%91%e7%9a%84%e8%af%b4%e6%98%8e%e4%b9%a6/09%e5%b9%b4ok%e8%af%b4%e6%98%8e%e4%b9%a6/%e5%a4%96%e9%94%80/all%20star%20light/%e5%b8%86%e5%b8%83%e6%ac%be/105740%e5%8d%b0%e5%88%b7%e9%ab%98%e7%bb%9f1j"</definedName>
    <definedName name="HUYFUUJ_18">"'file:///c:/documents%20and%20settings/%e6%ad%a3%e5%b7%9d/%e6%88%91%e7%9a%84%e8%af%b4%e6%98%8e%e4%b9%a6/09%e5%b9%b4ok%e8%af%b4%e6%98%8e%e4%b9%a6/%e5%a4%96%e9%94%80/all%20star%20light/%e5%b8%86%e5%b8%83%e6%ac%be/105740%e5%8d%b0%e5%88%b7%e9%ab%98%e7%bb%9f1j"</definedName>
    <definedName name="HUYFUUJ_2">"'file:///c:/documents%20and%20settings/%e6%ad%a3%e5%b7%9d/%e6%88%91%e7%9a%84%e8%af%b4%e6%98%8e%e4%b9%a6/09%e5%b9%b4ok%e8%af%b4%e6%98%8e%e4%b9%a6/%e5%a4%96%e9%94%80/all%20star%20light/%e5%b8%86%e5%b8%83%e6%ac%be/105740%e5%8d%b0%e5%88%b7%e9%ab%98%e7%bb%9f1j"</definedName>
    <definedName name="HUYFUUJ_5" localSheetId="21">#REF!</definedName>
    <definedName name="HUYFUUJ_5" localSheetId="25">#REF!</definedName>
    <definedName name="HUYFUUJ_5" localSheetId="17">#REF!</definedName>
    <definedName name="HUYFUUJ_5">#REF!</definedName>
    <definedName name="HUYFUUJ_50">"'file:///e:/%e6%88%91%e7%9a%84%e8%af%b4%e6%98%8e%e4%b9%a6/09%e5%b9%b4ok%e8%af%b4%e6%98%8e%e4%b9%a6/%e5%a4%96%e9%94%80/all%20star%20light/%e5%b8%86%e5%b8%83%e6%ac%be/105740%e5%8d%b0%e5%88%b7%e9%ab%98%e7%bb%9f1j.xls'#$''.$l$6"</definedName>
    <definedName name="HUYFUUJ_9">"'file:///e:/%e6%88%91%e7%9a%84%e8%af%b4%e6%98%8e%e4%b9%a6/09%e5%b9%b4ok%e8%af%b4%e6%98%8e%e4%b9%a6/%e5%86%85%e9%94%80/jack%20purcell/%e6%88%91%e7%9a%84%e8%af%b4%e6%98%8e%e4%b9%a6/09%e5%b9%b4ok%e8%af%b4%e6%98%8e%e4%b9%a6/%e5%a4%96%e9%94%80/all%20star%20lig"</definedName>
    <definedName name="hybvfdes" localSheetId="21">#REF!</definedName>
    <definedName name="hybvfdes" localSheetId="25">#REF!</definedName>
    <definedName name="hybvfdes" localSheetId="17">#REF!</definedName>
    <definedName name="hybvfdes">#REF!</definedName>
    <definedName name="hydf" localSheetId="21">#REF!</definedName>
    <definedName name="hydf" localSheetId="25">#REF!</definedName>
    <definedName name="hydf">#REF!</definedName>
    <definedName name="hygfb" localSheetId="21">#REF!</definedName>
    <definedName name="hygfb" localSheetId="25">#REF!</definedName>
    <definedName name="hygfb">#REF!</definedName>
    <definedName name="hyhg" localSheetId="21">#REF!</definedName>
    <definedName name="hyhg" localSheetId="25">#REF!</definedName>
    <definedName name="hyhg">#REF!</definedName>
    <definedName name="HYY" localSheetId="21">#REF!</definedName>
    <definedName name="HYY" localSheetId="25">#REF!</definedName>
    <definedName name="HYY">#REF!</definedName>
    <definedName name="hyyh" localSheetId="21">#REF!</definedName>
    <definedName name="hyyh" localSheetId="25">#REF!</definedName>
    <definedName name="hyyh" localSheetId="17">#REF!</definedName>
    <definedName name="hyyh">#REF!</definedName>
    <definedName name="I" localSheetId="21">#REF!</definedName>
    <definedName name="I" localSheetId="25">#REF!</definedName>
    <definedName name="I">#REF!</definedName>
    <definedName name="I_1">"'file:///c:/documents%20and%20settings/%e6%8a%80%e8%a1%93%e9%83%a8%e5%85%b1%e7%94%a8%e8%b3%87%e6%96%99/documents%20and%20settings/administrator/%e6%a1%8c%e9%9d%a2/1b545%e5%8c%85%e8%a3%85%e4%b8%80%e9%a1%b5.xls'#$''.$g$7"</definedName>
    <definedName name="I_10">"'file:///c:/documents%20and%20settings/%e6%8a%80%e8%a1%93%e9%83%a8%e5%85%b1%e7%94%a8%e8%b3%87%e6%96%99/documents%20and%20settings/administrator/%e6%a1%8c%e9%9d%a2/1b545%e5%8c%85%e8%a3%85%e4%b8%80%e9%a1%b5.xls'#$''.$g$7"</definedName>
    <definedName name="I_11">"'file:///c:/documents%20and%20settings/%e6%8a%80%e8%a1%93%e9%83%a8%e5%85%b1%e7%94%a8%e8%b3%87%e6%96%99/documents%20and%20settings/administrator/%e6%a1%8c%e9%9d%a2/1b545%e5%8c%85%e8%a3%85%e4%b8%80%e9%a1%b5.xls'#$''.$g$7"</definedName>
    <definedName name="I_12">"'file:///c:/documents%20and%20settings/%e6%8a%80%e8%a1%93%e9%83%a8%e5%85%b1%e7%94%a8%e8%b3%87%e6%96%99/documents%20and%20settings/administrator/%e6%a1%8c%e9%9d%a2/1b545%e5%8c%85%e8%a3%85%e4%b8%80%e9%a1%b5.xls'#$''.$g$7"</definedName>
    <definedName name="I_13">"'file:///c:/documents%20and%20settings/%e6%8a%80%e8%a1%93%e9%83%a8%e5%85%b1%e7%94%a8%e8%b3%87%e6%96%99/documents%20and%20settings/administrator/%e6%a1%8c%e9%9d%a2/1b545%e5%8c%85%e8%a3%85%e4%b8%80%e9%a1%b5.xls'#$''.$g$7"</definedName>
    <definedName name="I_17">"'file:///c:/documents%20and%20settings/%e6%8a%80%e8%a1%93%e9%83%a8%e5%85%b1%e7%94%a8%e8%b3%87%e6%96%99/documents%20and%20settings/administrator/%e6%a1%8c%e9%9d%a2/1b545%e5%8c%85%e8%a3%85%e4%b8%80%e9%a1%b5.xls'#$''.$g$7"</definedName>
    <definedName name="I_18">"'file:///c:/documents%20and%20settings/%e6%8a%80%e8%a1%93%e9%83%a8%e5%85%b1%e7%94%a8%e8%b3%87%e6%96%99/documents%20and%20settings/administrator/%e6%a1%8c%e9%9d%a2/1b545%e5%8c%85%e8%a3%85%e4%b8%80%e9%a1%b5.xls'#$''.$g$7"</definedName>
    <definedName name="I_2">"'file:///c:/documents%20and%20settings/%e6%8a%80%e8%a1%93%e9%83%a8%e5%85%b1%e7%94%a8%e8%b3%87%e6%96%99/documents%20and%20settings/administrator/%e6%a1%8c%e9%9d%a2/1b545%e5%8c%85%e8%a3%85%e4%b8%80%e9%a1%b5.xls'#$''.$g$7"</definedName>
    <definedName name="I_3">"'file:///c:/documents%20and%20settings/%e6%8a%80%e8%a1%93%e9%83%a8%e5%85%b1%e7%94%a8%e8%b3%87%e6%96%99/documents%20and%20settings/administrator/%e6%a1%8c%e9%9d%a2/1b545%e5%8c%85%e8%a3%85%e4%b8%80%e9%a1%b5.xls'#$''.$g$7"</definedName>
    <definedName name="I_35">"'file:///c:/documents%20and%20settings/%e6%8a%80%e8%a1%93%e9%83%a8%e5%85%b1%e7%94%a8%e8%b3%87%e6%96%99/documents%20and%20settings/administrator/%e6%a1%8c%e9%9d%a2/1b545%e5%8c%85%e8%a3%85%e4%b8%80%e9%a1%b5.xls'#$''.$g$7"</definedName>
    <definedName name="I_36">"'file:///c:/documents%20and%20settings/%e6%8a%80%e8%a1%93%e9%83%a8%e5%85%b1%e7%94%a8%e8%b3%87%e6%96%99/documents%20and%20settings/administrator/%e6%a1%8c%e9%9d%a2/1b545%e5%8c%85%e8%a3%85%e4%b8%80%e9%a1%b5.xls'#$''.$g$7"</definedName>
    <definedName name="I_41">"'file:///c:/documents%20and%20settings/%e6%8a%80%e8%a1%93%e9%83%a8%e5%85%b1%e7%94%a8%e8%b3%87%e6%96%99/documents%20and%20settings/administrator/%e6%a1%8c%e9%9d%a2/1b545%e5%8c%85%e8%a3%85%e4%b8%80%e9%a1%b5.xls'#$''.$g$7"</definedName>
    <definedName name="I_5" localSheetId="21">#REF!</definedName>
    <definedName name="I_5" localSheetId="25">#REF!</definedName>
    <definedName name="I_5" localSheetId="17">#REF!</definedName>
    <definedName name="I_5">#REF!</definedName>
    <definedName name="I_50">"'file:///c:/documents%20and%20settings/%e6%8a%80%e8%a1%93%e9%83%a8%e5%85%b1%e7%94%a8%e8%b3%87%e6%96%99/documents%20and%20settings/administrator/%e6%a1%8c%e9%9d%a2/1b545%e5%8c%85%e8%a3%85%e4%b8%80%e9%a1%b5.xls'#$''.$g$7"</definedName>
    <definedName name="I_9">"'file:///c:/documents%20and%20settings/%e6%8a%80%e8%a1%93%e9%83%a8%e5%85%b1%e7%94%a8%e8%b3%87%e6%96%99/documents%20and%20settings/administrator/%e6%a1%8c%e9%9d%a2/1b545%e5%8c%85%e8%a3%85%e4%b8%80%e9%a1%b5.xls'#$''.$g$7"</definedName>
    <definedName name="i8i8" localSheetId="21" hidden="1">{"'Sheet1'!$L$16"}</definedName>
    <definedName name="i8i8" localSheetId="15" hidden="1">{"'Sheet1'!$L$16"}</definedName>
    <definedName name="i8i8" localSheetId="25" hidden="1">{"'Sheet1'!$L$16"}</definedName>
    <definedName name="i8i8" localSheetId="17" hidden="1">{"'Sheet1'!$L$16"}</definedName>
    <definedName name="i8i8" hidden="1">{"'Sheet1'!$L$16"}</definedName>
    <definedName name="ibf" localSheetId="21">#REF!</definedName>
    <definedName name="ibf" localSheetId="25">#REF!</definedName>
    <definedName name="ibf">#REF!</definedName>
    <definedName name="IDE" localSheetId="21" hidden="1">{"'Sheet1'!$L$16"}</definedName>
    <definedName name="IDE" localSheetId="15" hidden="1">{"'Sheet1'!$L$16"}</definedName>
    <definedName name="IDE" localSheetId="25" hidden="1">{"'Sheet1'!$L$16"}</definedName>
    <definedName name="IDE" localSheetId="17" hidden="1">{"'Sheet1'!$L$16"}</definedName>
    <definedName name="IDE" hidden="1">{"'Sheet1'!$L$16"}</definedName>
    <definedName name="IDLAB_COST" localSheetId="21">#REF!</definedName>
    <definedName name="IDLAB_COST" localSheetId="25">#REF!</definedName>
    <definedName name="IDLAB_COST">#REF!</definedName>
    <definedName name="iihoi" localSheetId="21">#REF!</definedName>
    <definedName name="iihoi" localSheetId="25">#REF!</definedName>
    <definedName name="iihoi">#REF!</definedName>
    <definedName name="IMPX" localSheetId="34">#REF!</definedName>
    <definedName name="IMPX" localSheetId="19">#REF!</definedName>
    <definedName name="IMPX" localSheetId="21">#REF!</definedName>
    <definedName name="IMPX" localSheetId="22">#REF!</definedName>
    <definedName name="IMPX" localSheetId="33">#REF!</definedName>
    <definedName name="IMPX" localSheetId="3">#REF!</definedName>
    <definedName name="IMPX" localSheetId="26">#REF!</definedName>
    <definedName name="IMPX" localSheetId="12">#REF!</definedName>
    <definedName name="IMPX" localSheetId="18">#REF!</definedName>
    <definedName name="IMPX" localSheetId="0">#REF!</definedName>
    <definedName name="IMPX" localSheetId="28">#REF!</definedName>
    <definedName name="IMPX" localSheetId="2">#REF!</definedName>
    <definedName name="IMPX" localSheetId="29">#REF!</definedName>
    <definedName name="IMPX" localSheetId="32">#REF!</definedName>
    <definedName name="IMPX" localSheetId="24">#REF!</definedName>
    <definedName name="IMPX" localSheetId="25">#REF!</definedName>
    <definedName name="IMPX" localSheetId="14">#REF!</definedName>
    <definedName name="IMPX" localSheetId="31">#REF!</definedName>
    <definedName name="IMPX" localSheetId="30">#REF!</definedName>
    <definedName name="IMPX" localSheetId="9">#REF!</definedName>
    <definedName name="IMPX">#REF!</definedName>
    <definedName name="IND_LAB" localSheetId="21">#REF!</definedName>
    <definedName name="IND_LAB" localSheetId="25">#REF!</definedName>
    <definedName name="IND_LAB">#REF!</definedName>
    <definedName name="INDMANP" localSheetId="21">#REF!</definedName>
    <definedName name="INDMANP" localSheetId="25">#REF!</definedName>
    <definedName name="INDMANP">#REF!</definedName>
    <definedName name="iop" localSheetId="21">#REF!</definedName>
    <definedName name="iop" localSheetId="25">#REF!</definedName>
    <definedName name="iop">#REF!</definedName>
    <definedName name="ITUU" localSheetId="21">#REF!</definedName>
    <definedName name="ITUU" localSheetId="25">#REF!</definedName>
    <definedName name="ITUU">#REF!</definedName>
    <definedName name="IU" localSheetId="21">#REF!</definedName>
    <definedName name="IU" localSheetId="25">#REF!</definedName>
    <definedName name="IU">#REF!</definedName>
    <definedName name="iuhb" localSheetId="21">#REF!</definedName>
    <definedName name="iuhb" localSheetId="25">#REF!</definedName>
    <definedName name="iuhb" localSheetId="17">#REF!</definedName>
    <definedName name="iuhb">#REF!</definedName>
    <definedName name="IUHBNHHG" localSheetId="21">#REF!</definedName>
    <definedName name="IUHBNHHG" localSheetId="25">#REF!</definedName>
    <definedName name="IUHBNHHG">#REF!</definedName>
    <definedName name="iuu" localSheetId="21">#REF!</definedName>
    <definedName name="iuu" localSheetId="25">#REF!</definedName>
    <definedName name="iuu">#REF!</definedName>
    <definedName name="iuuuyu" localSheetId="21">#REF!</definedName>
    <definedName name="iuuuyu" localSheetId="25">#REF!</definedName>
    <definedName name="iuuuyu">#REF!</definedName>
    <definedName name="iuuy" localSheetId="21">#REF!</definedName>
    <definedName name="iuuy" localSheetId="25">#REF!</definedName>
    <definedName name="iuuy">#REF!</definedName>
    <definedName name="iuyy" localSheetId="21">#REF!</definedName>
    <definedName name="iuyy" localSheetId="25">#REF!</definedName>
    <definedName name="iuyy">#REF!</definedName>
    <definedName name="j" localSheetId="21">#REF!</definedName>
    <definedName name="j" localSheetId="25">#REF!</definedName>
    <definedName name="j">#REF!</definedName>
    <definedName name="JBHGDNGVMMBJFI" localSheetId="21">#REF!</definedName>
    <definedName name="JBHGDNGVMMBJFI" localSheetId="25">#REF!</definedName>
    <definedName name="JBHGDNGVMMBJFI">#REF!</definedName>
    <definedName name="JBHGDNGVMMBJFI_9">"'file:///e:/%e6%88%91%e7%9a%84%e8%af%b4%e6%98%8e%e4%b9%a6/09%e5%b9%b4ok%e8%af%b4%e6%98%8e%e4%b9%a6/%e5%86%85%e9%94%80/jack%20purcell/book1.xls'#$''.$h$15"</definedName>
    <definedName name="jfre" localSheetId="21">#REF!</definedName>
    <definedName name="jfre" localSheetId="25">#REF!</definedName>
    <definedName name="jfre" localSheetId="17">#REF!</definedName>
    <definedName name="jfre">#REF!</definedName>
    <definedName name="jgh" localSheetId="21">#REF!</definedName>
    <definedName name="jgh" localSheetId="25">#REF!</definedName>
    <definedName name="jgh">#REF!</definedName>
    <definedName name="jhbb" localSheetId="21" hidden="1">{"'Sheet1'!$L$16"}</definedName>
    <definedName name="jhbb" localSheetId="15" hidden="1">{"'Sheet1'!$L$16"}</definedName>
    <definedName name="jhbb" localSheetId="25" hidden="1">{"'Sheet1'!$L$16"}</definedName>
    <definedName name="jhbb" localSheetId="17" hidden="1">{"'Sheet1'!$L$16"}</definedName>
    <definedName name="jhbb" hidden="1">{"'Sheet1'!$L$16"}</definedName>
    <definedName name="jhdkj" localSheetId="21">#REF!</definedName>
    <definedName name="jhdkj" localSheetId="25">#REF!</definedName>
    <definedName name="jhdkj">#REF!</definedName>
    <definedName name="jhh" localSheetId="21">#REF!</definedName>
    <definedName name="jhh" localSheetId="25">#REF!</definedName>
    <definedName name="jhh">#REF!</definedName>
    <definedName name="jhhh" localSheetId="21" hidden="1">{"'Sheet1'!$L$16"}</definedName>
    <definedName name="jhhh" localSheetId="15" hidden="1">{"'Sheet1'!$L$16"}</definedName>
    <definedName name="jhhh" localSheetId="25" hidden="1">{"'Sheet1'!$L$16"}</definedName>
    <definedName name="jhhh" localSheetId="17" hidden="1">{"'Sheet1'!$L$16"}</definedName>
    <definedName name="jhhh" hidden="1">{"'Sheet1'!$L$16"}</definedName>
    <definedName name="JHT" localSheetId="21">#REF!</definedName>
    <definedName name="JHT" localSheetId="25">#REF!</definedName>
    <definedName name="JHT">#REF!</definedName>
    <definedName name="jkkl" localSheetId="21">#REF!</definedName>
    <definedName name="jkkl" localSheetId="25">#REF!</definedName>
    <definedName name="jkkl">#REF!</definedName>
    <definedName name="JN" localSheetId="21">#REF!</definedName>
    <definedName name="JN" localSheetId="25">#REF!</definedName>
    <definedName name="JN">#REF!</definedName>
    <definedName name="JNHKLOIK" localSheetId="21">#REF!</definedName>
    <definedName name="JNHKLOIK" localSheetId="25">#REF!</definedName>
    <definedName name="JNHKLOIK">#REF!</definedName>
    <definedName name="jt" localSheetId="21">#REF!</definedName>
    <definedName name="jt" localSheetId="25">#REF!</definedName>
    <definedName name="jt">#REF!</definedName>
    <definedName name="JTUJG" localSheetId="21">#REF!</definedName>
    <definedName name="JTUJG" localSheetId="25">#REF!</definedName>
    <definedName name="JTUJG">#REF!</definedName>
    <definedName name="JTUJG_5" localSheetId="21">#REF!</definedName>
    <definedName name="JTUJG_5" localSheetId="25">#REF!</definedName>
    <definedName name="JTUJG_5">#REF!</definedName>
    <definedName name="ju" localSheetId="21">#REF!</definedName>
    <definedName name="ju" localSheetId="25">#REF!</definedName>
    <definedName name="ju">#REF!</definedName>
    <definedName name="jught" localSheetId="21">#REF!</definedName>
    <definedName name="jught" localSheetId="25">#REF!</definedName>
    <definedName name="jught">#REF!</definedName>
    <definedName name="juiyu" localSheetId="21">#REF!</definedName>
    <definedName name="juiyu" localSheetId="25">#REF!</definedName>
    <definedName name="juiyu">#REF!</definedName>
    <definedName name="juri" localSheetId="21">#REF!</definedName>
    <definedName name="juri" localSheetId="25">#REF!</definedName>
    <definedName name="juri">#REF!</definedName>
    <definedName name="juye" localSheetId="21">#REF!</definedName>
    <definedName name="juye" localSheetId="25">#REF!</definedName>
    <definedName name="juye">#REF!</definedName>
    <definedName name="jyhj" localSheetId="34">#REF!</definedName>
    <definedName name="jyhj" localSheetId="19">#REF!</definedName>
    <definedName name="jyhj" localSheetId="28">#REF!</definedName>
    <definedName name="jyhj" localSheetId="2">#REF!</definedName>
    <definedName name="jyhj" localSheetId="29">#REF!</definedName>
    <definedName name="jyhj" localSheetId="24">#REF!</definedName>
    <definedName name="jyhj" localSheetId="25">#REF!</definedName>
    <definedName name="jyhj" localSheetId="31">#REF!</definedName>
    <definedName name="jyhj" localSheetId="9">#REF!</definedName>
    <definedName name="jyhj">#REF!</definedName>
    <definedName name="JYUUJN" localSheetId="21">#REF!</definedName>
    <definedName name="JYUUJN" localSheetId="25">#REF!</definedName>
    <definedName name="JYUUJN">#REF!</definedName>
    <definedName name="K" localSheetId="21">#REF!</definedName>
    <definedName name="K" localSheetId="25">#REF!</definedName>
    <definedName name="K">#REF!</definedName>
    <definedName name="kcong" localSheetId="21">#REF!</definedName>
    <definedName name="kcong" localSheetId="25">#REF!</definedName>
    <definedName name="kcong">#REF!</definedName>
    <definedName name="kcong_5" localSheetId="21">#REF!</definedName>
    <definedName name="kcong_5" localSheetId="25">#REF!</definedName>
    <definedName name="kcong_5">#REF!</definedName>
    <definedName name="kdkksopanhbv" localSheetId="21">#REF!</definedName>
    <definedName name="kdkksopanhbv" localSheetId="25">#REF!</definedName>
    <definedName name="kdkksopanhbv">#REF!</definedName>
    <definedName name="Kepcapcacloai" localSheetId="21">#REF!</definedName>
    <definedName name="Kepcapcacloai" localSheetId="25">#REF!</definedName>
    <definedName name="Kepcapcacloai">#REF!</definedName>
    <definedName name="khac">2</definedName>
    <definedName name="Khanhdonnoitrunggiannoidieuchinh" localSheetId="21">#REF!</definedName>
    <definedName name="Khanhdonnoitrunggiannoidieuchinh" localSheetId="25">#REF!</definedName>
    <definedName name="Khanhdonnoitrunggiannoidieuchinh" localSheetId="17">#REF!</definedName>
    <definedName name="Khanhdonnoitrunggiannoidieuchinh">#REF!</definedName>
    <definedName name="KI" localSheetId="21" hidden="1">{"'Sheet1'!$L$16"}</definedName>
    <definedName name="KI" localSheetId="15" hidden="1">{"'Sheet1'!$L$16"}</definedName>
    <definedName name="KI" localSheetId="25" hidden="1">{"'Sheet1'!$L$16"}</definedName>
    <definedName name="KI" localSheetId="17" hidden="1">{"'Sheet1'!$L$16"}</definedName>
    <definedName name="KI" hidden="1">{"'Sheet1'!$L$16"}</definedName>
    <definedName name="Kiem_tra_trung_ten" localSheetId="21">#REF!</definedName>
    <definedName name="Kiem_tra_trung_ten" localSheetId="25">#REF!</definedName>
    <definedName name="Kiem_tra_trung_ten">#REF!</definedName>
    <definedName name="Kiem_tra_trung_ten_5" localSheetId="21">#REF!</definedName>
    <definedName name="Kiem_tra_trung_ten_5" localSheetId="25">#REF!</definedName>
    <definedName name="Kiem_tra_trung_ten_5">#REF!</definedName>
    <definedName name="kigu" localSheetId="21" hidden="1">{"'Sheet1'!$L$16"}</definedName>
    <definedName name="kigu" localSheetId="15" hidden="1">{"'Sheet1'!$L$16"}</definedName>
    <definedName name="kigu" localSheetId="25" hidden="1">{"'Sheet1'!$L$16"}</definedName>
    <definedName name="kigu" localSheetId="17" hidden="1">{"'Sheet1'!$L$16"}</definedName>
    <definedName name="kigu" hidden="1">{"'Sheet1'!$L$16"}</definedName>
    <definedName name="kij" localSheetId="21">#REF!</definedName>
    <definedName name="kij" localSheetId="25">#REF!</definedName>
    <definedName name="kij">#REF!</definedName>
    <definedName name="KISWAXFR" localSheetId="21">#REF!</definedName>
    <definedName name="KISWAXFR" localSheetId="25">#REF!</definedName>
    <definedName name="KISWAXFR">#REF!</definedName>
    <definedName name="kji" localSheetId="21">#REF!</definedName>
    <definedName name="kji" localSheetId="25">#REF!</definedName>
    <definedName name="kji">#REF!</definedName>
    <definedName name="kjldfkldk" localSheetId="21">#REF!</definedName>
    <definedName name="kjldfkldk" localSheetId="25">#REF!</definedName>
    <definedName name="kjldfkldk">#REF!</definedName>
    <definedName name="kju" localSheetId="21">#REF!</definedName>
    <definedName name="kju" localSheetId="25">#REF!</definedName>
    <definedName name="kju">#REF!</definedName>
    <definedName name="kk" localSheetId="21">#REF!</definedName>
    <definedName name="kk" localSheetId="25">#REF!</definedName>
    <definedName name="kk">#REF!</definedName>
    <definedName name="kkk" localSheetId="21">#REF!</definedName>
    <definedName name="kkk" localSheetId="25">#REF!</definedName>
    <definedName name="kkk">#REF!</definedName>
    <definedName name="kl_ME" localSheetId="21">#REF!</definedName>
    <definedName name="kl_ME" localSheetId="25">#REF!</definedName>
    <definedName name="kl_ME">#REF!</definedName>
    <definedName name="kl_ME_1">"'file:///c:/documents%20and%20settings/%e6%8a%80%e8%a1%93%e9%83%a8%e5%85%b1%e7%94%a8%e8%b3%87%e6%96%99/documents%20and%20settings/administrator/%e6%a1%8c%e9%9d%a2/1b545%e5%8c%85%e8%a3%85%e4%b8%80%e9%a1%b5.xls'#$''.$h$1"</definedName>
    <definedName name="kl_ME_10">"'file:///c:/documents%20and%20settings/%e6%8a%80%e8%a1%93%e9%83%a8%e5%85%b1%e7%94%a8%e8%b3%87%e6%96%99/documents%20and%20settings/administrator/%e6%a1%8c%e9%9d%a2/1b545%e5%8c%85%e8%a3%85%e4%b8%80%e9%a1%b5.xls'#$''.$h$1"</definedName>
    <definedName name="kl_ME_11">"'file:///c:/documents%20and%20settings/%e6%8a%80%e8%a1%93%e9%83%a8%e5%85%b1%e7%94%a8%e8%b3%87%e6%96%99/documents%20and%20settings/administrator/%e6%a1%8c%e9%9d%a2/1b545%e5%8c%85%e8%a3%85%e4%b8%80%e9%a1%b5.xls'#$''.$h$1"</definedName>
    <definedName name="kl_ME_12">"'file:///c:/documents%20and%20settings/%e6%8a%80%e8%a1%93%e9%83%a8%e5%85%b1%e7%94%a8%e8%b3%87%e6%96%99/documents%20and%20settings/administrator/%e6%a1%8c%e9%9d%a2/1b545%e5%8c%85%e8%a3%85%e4%b8%80%e9%a1%b5.xls'#$''.$h$1"</definedName>
    <definedName name="kl_ME_13">"'file:///c:/documents%20and%20settings/%e6%8a%80%e8%a1%93%e9%83%a8%e5%85%b1%e7%94%a8%e8%b3%87%e6%96%99/documents%20and%20settings/administrator/%e6%a1%8c%e9%9d%a2/1b545%e5%8c%85%e8%a3%85%e4%b8%80%e9%a1%b5.xls'#$''.$h$1"</definedName>
    <definedName name="kl_ME_17">"'file:///c:/documents%20and%20settings/%e6%8a%80%e8%a1%93%e9%83%a8%e5%85%b1%e7%94%a8%e8%b3%87%e6%96%99/documents%20and%20settings/administrator/%e6%a1%8c%e9%9d%a2/1b545%e5%8c%85%e8%a3%85%e4%b8%80%e9%a1%b5.xls'#$''.$h$1"</definedName>
    <definedName name="kl_ME_18">"'file:///c:/documents%20and%20settings/%e6%8a%80%e8%a1%93%e9%83%a8%e5%85%b1%e7%94%a8%e8%b3%87%e6%96%99/documents%20and%20settings/administrator/%e6%a1%8c%e9%9d%a2/1b545%e5%8c%85%e8%a3%85%e4%b8%80%e9%a1%b5.xls'#$''.$h$1"</definedName>
    <definedName name="kl_ME_2">"'file:///c:/documents%20and%20settings/%e6%8a%80%e8%a1%93%e9%83%a8%e5%85%b1%e7%94%a8%e8%b3%87%e6%96%99/documents%20and%20settings/administrator/%e6%a1%8c%e9%9d%a2/1b545%e5%8c%85%e8%a3%85%e4%b8%80%e9%a1%b5.xls'#$''.$h$1"</definedName>
    <definedName name="kl_ME_3">"'file:///c:/documents%20and%20settings/%e6%8a%80%e8%a1%93%e9%83%a8%e5%85%b1%e7%94%a8%e8%b3%87%e6%96%99/documents%20and%20settings/administrator/%e6%a1%8c%e9%9d%a2/1b545%e5%8c%85%e8%a3%85%e4%b8%80%e9%a1%b5.xls'#$''.$h$1"</definedName>
    <definedName name="kl_ME_35">"'file:///c:/documents%20and%20settings/%e6%8a%80%e8%a1%93%e9%83%a8%e5%85%b1%e7%94%a8%e8%b3%87%e6%96%99/documents%20and%20settings/administrator/%e6%a1%8c%e9%9d%a2/1b545%e5%8c%85%e8%a3%85%e4%b8%80%e9%a1%b5.xls'#$''.$h$1"</definedName>
    <definedName name="kl_ME_36">"'file:///c:/documents%20and%20settings/%e6%8a%80%e8%a1%93%e9%83%a8%e5%85%b1%e7%94%a8%e8%b3%87%e6%96%99/documents%20and%20settings/administrator/%e6%a1%8c%e9%9d%a2/1b545%e5%8c%85%e8%a3%85%e4%b8%80%e9%a1%b5.xls'#$''.$h$1"</definedName>
    <definedName name="kl_ME_41">"'file:///c:/documents%20and%20settings/%e6%8a%80%e8%a1%93%e9%83%a8%e5%85%b1%e7%94%a8%e8%b3%87%e6%96%99/documents%20and%20settings/administrator/%e6%a1%8c%e9%9d%a2/1b545%e5%8c%85%e8%a3%85%e4%b8%80%e9%a1%b5.xls'#$''.$h$1"</definedName>
    <definedName name="kl_ME_5" localSheetId="21">#REF!</definedName>
    <definedName name="kl_ME_5" localSheetId="25">#REF!</definedName>
    <definedName name="kl_ME_5" localSheetId="17">#REF!</definedName>
    <definedName name="kl_ME_5">#REF!</definedName>
    <definedName name="kl_ME_50">"'file:///c:/documents%20and%20settings/%e6%8a%80%e8%a1%93%e9%83%a8%e5%85%b1%e7%94%a8%e8%b3%87%e6%96%99/documents%20and%20settings/administrator/%e6%a1%8c%e9%9d%a2/1b545%e5%8c%85%e8%a3%85%e4%b8%80%e9%a1%b5.xls'#$''.$h$1"</definedName>
    <definedName name="kl_ME_9">"'file:///c:/documents%20and%20settings/%e6%8a%80%e8%a1%93%e9%83%a8%e5%85%b1%e7%94%a8%e8%b3%87%e6%96%99/documents%20and%20settings/administrator/%e6%a1%8c%e9%9d%a2/1b545%e5%8c%85%e8%a3%85%e4%b8%80%e9%a1%b5.xls'#$''.$h$1"</definedName>
    <definedName name="kldd1p" localSheetId="21">#REF!</definedName>
    <definedName name="kldd1p" localSheetId="25">#REF!</definedName>
    <definedName name="kldd1p" localSheetId="17">#REF!</definedName>
    <definedName name="kldd1p">#REF!</definedName>
    <definedName name="kllkl" localSheetId="21">#REF!</definedName>
    <definedName name="kllkl" localSheetId="25">#REF!</definedName>
    <definedName name="kllkl">#REF!</definedName>
    <definedName name="KOP0HFCVBH" localSheetId="21">#REF!</definedName>
    <definedName name="KOP0HFCVBH" localSheetId="25">#REF!</definedName>
    <definedName name="KOP0HFCVBH">#REF!</definedName>
    <definedName name="kp1ph" localSheetId="21">#REF!</definedName>
    <definedName name="kp1ph" localSheetId="25">#REF!</definedName>
    <definedName name="kp1ph">#REF!</definedName>
    <definedName name="kum" localSheetId="21">#REF!</definedName>
    <definedName name="kum" localSheetId="25">#REF!</definedName>
    <definedName name="kum">#REF!</definedName>
    <definedName name="LANDIMP">#N/A</definedName>
    <definedName name="LANDREV">#N/A</definedName>
    <definedName name="lanhto" localSheetId="21">#REF!</definedName>
    <definedName name="lanhto" localSheetId="25">#REF!</definedName>
    <definedName name="lanhto" localSheetId="17">#REF!</definedName>
    <definedName name="lanhto">#REF!</definedName>
    <definedName name="Letter" localSheetId="19">[11]!Letter</definedName>
    <definedName name="Letter" localSheetId="21">[11]!Letter</definedName>
    <definedName name="Letter" localSheetId="28">[11]!Letter</definedName>
    <definedName name="Letter" localSheetId="25">[11]!Letter</definedName>
    <definedName name="Letter">[11]!Letter</definedName>
    <definedName name="LG" localSheetId="21">#REF!</definedName>
    <definedName name="LG" localSheetId="25">#REF!</definedName>
    <definedName name="LG" localSheetId="17">#REF!</definedName>
    <definedName name="LG">#REF!</definedName>
    <definedName name="lio" localSheetId="21">#REF!</definedName>
    <definedName name="lio" localSheetId="25">#REF!</definedName>
    <definedName name="lio">#REF!</definedName>
    <definedName name="liui" localSheetId="21" hidden="1">{"'Sheet1'!$L$16"}</definedName>
    <definedName name="liui" localSheetId="15" hidden="1">{"'Sheet1'!$L$16"}</definedName>
    <definedName name="liui" localSheetId="25" hidden="1">{"'Sheet1'!$L$16"}</definedName>
    <definedName name="liui" localSheetId="17" hidden="1">{"'Sheet1'!$L$16"}</definedName>
    <definedName name="liui" hidden="1">{"'Sheet1'!$L$16"}</definedName>
    <definedName name="lkjhnn" localSheetId="21" hidden="1">{"'Sheet1'!$L$16"}</definedName>
    <definedName name="lkjhnn" localSheetId="15" hidden="1">{"'Sheet1'!$L$16"}</definedName>
    <definedName name="lkjhnn" localSheetId="25" hidden="1">{"'Sheet1'!$L$16"}</definedName>
    <definedName name="lkjhnn" localSheetId="17" hidden="1">{"'Sheet1'!$L$16"}</definedName>
    <definedName name="lkjhnn" hidden="1">{"'Sheet1'!$L$16"}</definedName>
    <definedName name="LLKKG" localSheetId="21">#REF!</definedName>
    <definedName name="LLKKG" localSheetId="25">#REF!</definedName>
    <definedName name="LLKKG">#REF!</definedName>
    <definedName name="LLLLLKKJK" localSheetId="21">#REF!</definedName>
    <definedName name="LLLLLKKJK" localSheetId="25">#REF!</definedName>
    <definedName name="LLLLLKKJK">#REF!</definedName>
    <definedName name="Lmk" localSheetId="21">#REF!</definedName>
    <definedName name="Lmk" localSheetId="25">#REF!</definedName>
    <definedName name="Lmk">#REF!</definedName>
    <definedName name="ln">1.3</definedName>
    <definedName name="Lnsc" localSheetId="21">#REF!</definedName>
    <definedName name="Lnsc" localSheetId="25">#REF!</definedName>
    <definedName name="Lnsc" localSheetId="17">#REF!</definedName>
    <definedName name="Lnsc">#REF!</definedName>
    <definedName name="Lnsc_5" localSheetId="21">#REF!</definedName>
    <definedName name="Lnsc_5" localSheetId="25">#REF!</definedName>
    <definedName name="Lnsc_5">#REF!</definedName>
    <definedName name="lob" localSheetId="21">#REF!</definedName>
    <definedName name="lob" localSheetId="25">#REF!</definedName>
    <definedName name="lob">#REF!</definedName>
    <definedName name="LOGO分段" localSheetId="21" hidden="1">{"'Sheet1'!$L$16"}</definedName>
    <definedName name="LOGO分段" localSheetId="15" hidden="1">{"'Sheet1'!$L$16"}</definedName>
    <definedName name="LOGO分段" localSheetId="25" hidden="1">{"'Sheet1'!$L$16"}</definedName>
    <definedName name="LOGO分段" localSheetId="17" hidden="1">{"'Sheet1'!$L$16"}</definedName>
    <definedName name="LOGO分段" hidden="1">{"'Sheet1'!$L$16"}</definedName>
    <definedName name="logo分段3" localSheetId="21" hidden="1">{"'Sheet1'!$L$16"}</definedName>
    <definedName name="logo分段3" localSheetId="15" hidden="1">{"'Sheet1'!$L$16"}</definedName>
    <definedName name="logo分段3" localSheetId="25" hidden="1">{"'Sheet1'!$L$16"}</definedName>
    <definedName name="logo分段3" localSheetId="17" hidden="1">{"'Sheet1'!$L$16"}</definedName>
    <definedName name="logo分段3" hidden="1">{"'Sheet1'!$L$16"}</definedName>
    <definedName name="LOIIFUGJ" localSheetId="21">#REF!</definedName>
    <definedName name="LOIIFUGJ" localSheetId="25">#REF!</definedName>
    <definedName name="LOIIFUGJ">#REF!</definedName>
    <definedName name="LOIIFUGJ_5" localSheetId="21">#REF!</definedName>
    <definedName name="LOIIFUGJ_5" localSheetId="25">#REF!</definedName>
    <definedName name="LOIIFUGJ_5">#REF!</definedName>
    <definedName name="loo" localSheetId="21">#REF!</definedName>
    <definedName name="loo" localSheetId="25">#REF!</definedName>
    <definedName name="loo">#REF!</definedName>
    <definedName name="lookkkkkk" localSheetId="21" hidden="1">{"'Sheet1'!$L$16"}</definedName>
    <definedName name="lookkkkkk" localSheetId="15" hidden="1">{"'Sheet1'!$L$16"}</definedName>
    <definedName name="lookkkkkk" localSheetId="25" hidden="1">{"'Sheet1'!$L$16"}</definedName>
    <definedName name="lookkkkkk" localSheetId="17" hidden="1">{"'Sheet1'!$L$16"}</definedName>
    <definedName name="lookkkkkk" hidden="1">{"'Sheet1'!$L$16"}</definedName>
    <definedName name="luuthong" localSheetId="21">#REF!</definedName>
    <definedName name="luuthong" localSheetId="25">#REF!</definedName>
    <definedName name="luuthong">#REF!</definedName>
    <definedName name="m" localSheetId="21">#REF!</definedName>
    <definedName name="m" localSheetId="25">#REF!</definedName>
    <definedName name="m">#REF!</definedName>
    <definedName name="m_5" localSheetId="21">#REF!</definedName>
    <definedName name="m_5" localSheetId="25">#REF!</definedName>
    <definedName name="m_5">#REF!</definedName>
    <definedName name="M0.4" localSheetId="21">#REF!</definedName>
    <definedName name="M0.4" localSheetId="25">#REF!</definedName>
    <definedName name="M0.4">#REF!</definedName>
    <definedName name="M10aa1p" localSheetId="21">#REF!</definedName>
    <definedName name="M10aa1p" localSheetId="25">#REF!</definedName>
    <definedName name="M10aa1p">#REF!</definedName>
    <definedName name="M12ba3p" localSheetId="21">#REF!</definedName>
    <definedName name="M12ba3p" localSheetId="25">#REF!</definedName>
    <definedName name="M12ba3p">#REF!</definedName>
    <definedName name="M12bb1p" localSheetId="21">#REF!</definedName>
    <definedName name="M12bb1p" localSheetId="25">#REF!</definedName>
    <definedName name="M12bb1p">#REF!</definedName>
    <definedName name="M12bnnc" localSheetId="21">#REF!</definedName>
    <definedName name="M12bnnc" localSheetId="25">#REF!</definedName>
    <definedName name="M12bnnc">#REF!</definedName>
    <definedName name="M12bnvl" localSheetId="21">#REF!</definedName>
    <definedName name="M12bnvl" localSheetId="25">#REF!</definedName>
    <definedName name="M12bnvl">#REF!</definedName>
    <definedName name="M12cbnc" localSheetId="21">#REF!</definedName>
    <definedName name="M12cbnc" localSheetId="25">#REF!</definedName>
    <definedName name="M12cbnc">#REF!</definedName>
    <definedName name="M12cbvl" localSheetId="21">#REF!</definedName>
    <definedName name="M12cbvl" localSheetId="25">#REF!</definedName>
    <definedName name="M12cbvl">#REF!</definedName>
    <definedName name="M14bb1p" localSheetId="21">#REF!</definedName>
    <definedName name="M14bb1p" localSheetId="25">#REF!</definedName>
    <definedName name="M14bb1p">#REF!</definedName>
    <definedName name="m8aanc" localSheetId="21">#REF!</definedName>
    <definedName name="m8aanc" localSheetId="25">#REF!</definedName>
    <definedName name="m8aanc">#REF!</definedName>
    <definedName name="m8aavl" localSheetId="21">#REF!</definedName>
    <definedName name="m8aavl" localSheetId="25">#REF!</definedName>
    <definedName name="m8aavl">#REF!</definedName>
    <definedName name="Ma3pnc" localSheetId="21">#REF!</definedName>
    <definedName name="Ma3pnc" localSheetId="25">#REF!</definedName>
    <definedName name="Ma3pnc">#REF!</definedName>
    <definedName name="Ma3pvl" localSheetId="21">#REF!</definedName>
    <definedName name="Ma3pvl" localSheetId="25">#REF!</definedName>
    <definedName name="Ma3pvl">#REF!</definedName>
    <definedName name="Maa3pnc" localSheetId="21">#REF!</definedName>
    <definedName name="Maa3pnc" localSheetId="25">#REF!</definedName>
    <definedName name="Maa3pnc">#REF!</definedName>
    <definedName name="Maa3pvl" localSheetId="21">#REF!</definedName>
    <definedName name="Maa3pvl" localSheetId="25">#REF!</definedName>
    <definedName name="Maa3pvl">#REF!</definedName>
    <definedName name="mahieu" localSheetId="21">#REF!</definedName>
    <definedName name="mahieu" localSheetId="25">#REF!</definedName>
    <definedName name="mahieu">#REF!</definedName>
    <definedName name="MAJ_CON_EQP" localSheetId="21">#REF!</definedName>
    <definedName name="MAJ_CON_EQP" localSheetId="25">#REF!</definedName>
    <definedName name="MAJ_CON_EQP">#REF!</definedName>
    <definedName name="MakeIt" localSheetId="21">#REF!</definedName>
    <definedName name="MakeIt" localSheetId="25">#REF!</definedName>
    <definedName name="MakeIt">#REF!</definedName>
    <definedName name="Marking" localSheetId="34">#REF!</definedName>
    <definedName name="Marking" localSheetId="19">#REF!</definedName>
    <definedName name="Marking" localSheetId="21">#REF!</definedName>
    <definedName name="Marking" localSheetId="22">#REF!</definedName>
    <definedName name="Marking" localSheetId="33">#REF!</definedName>
    <definedName name="Marking" localSheetId="3">#REF!</definedName>
    <definedName name="Marking" localSheetId="26">#REF!</definedName>
    <definedName name="Marking" localSheetId="12">#REF!</definedName>
    <definedName name="Marking" localSheetId="18">#REF!</definedName>
    <definedName name="Marking" localSheetId="0">#REF!</definedName>
    <definedName name="Marking" localSheetId="28">#REF!</definedName>
    <definedName name="Marking" localSheetId="2">#REF!</definedName>
    <definedName name="Marking" localSheetId="29">#REF!</definedName>
    <definedName name="Marking" localSheetId="32">#REF!</definedName>
    <definedName name="Marking" localSheetId="24">#REF!</definedName>
    <definedName name="Marking" localSheetId="25">#REF!</definedName>
    <definedName name="Marking" localSheetId="14">#REF!</definedName>
    <definedName name="Marking" localSheetId="31">#REF!</definedName>
    <definedName name="Marking" localSheetId="30">#REF!</definedName>
    <definedName name="Marking" localSheetId="17">#REF!</definedName>
    <definedName name="Marking" localSheetId="9">#REF!</definedName>
    <definedName name="Marking">#REF!</definedName>
    <definedName name="Material" localSheetId="34">#REF!</definedName>
    <definedName name="Material" localSheetId="19">#REF!</definedName>
    <definedName name="Material" localSheetId="21">#REF!</definedName>
    <definedName name="Material" localSheetId="22">#REF!</definedName>
    <definedName name="Material" localSheetId="33">#REF!</definedName>
    <definedName name="Material" localSheetId="3">#REF!</definedName>
    <definedName name="Material" localSheetId="26">#REF!</definedName>
    <definedName name="Material" localSheetId="12">#REF!</definedName>
    <definedName name="Material" localSheetId="18">#REF!</definedName>
    <definedName name="Material" localSheetId="0">#REF!</definedName>
    <definedName name="Material" localSheetId="28">#REF!</definedName>
    <definedName name="Material" localSheetId="2">#REF!</definedName>
    <definedName name="Material" localSheetId="29">#REF!</definedName>
    <definedName name="Material" localSheetId="32">#REF!</definedName>
    <definedName name="Material" localSheetId="24">#REF!</definedName>
    <definedName name="Material" localSheetId="25">#REF!</definedName>
    <definedName name="Material" localSheetId="14">#REF!</definedName>
    <definedName name="Material" localSheetId="31">#REF!</definedName>
    <definedName name="Material" localSheetId="30">#REF!</definedName>
    <definedName name="Material" localSheetId="17">#REF!</definedName>
    <definedName name="Material" localSheetId="9">#REF!</definedName>
    <definedName name="Material">#REF!</definedName>
    <definedName name="may" localSheetId="21">#REF!</definedName>
    <definedName name="may" localSheetId="25">#REF!</definedName>
    <definedName name="may">#REF!</definedName>
    <definedName name="may_5" localSheetId="21">#REF!</definedName>
    <definedName name="may_5" localSheetId="25">#REF!</definedName>
    <definedName name="may_5">#REF!</definedName>
    <definedName name="Mba1p" localSheetId="21">#REF!</definedName>
    <definedName name="Mba1p" localSheetId="25">#REF!</definedName>
    <definedName name="Mba1p">#REF!</definedName>
    <definedName name="Mba3p" localSheetId="21">#REF!</definedName>
    <definedName name="Mba3p" localSheetId="25">#REF!</definedName>
    <definedName name="Mba3p">#REF!</definedName>
    <definedName name="Mbb3p" localSheetId="21">#REF!</definedName>
    <definedName name="Mbb3p" localSheetId="25">#REF!</definedName>
    <definedName name="Mbb3p">#REF!</definedName>
    <definedName name="Mbn1p" localSheetId="21">#REF!</definedName>
    <definedName name="Mbn1p" localSheetId="25">#REF!</definedName>
    <definedName name="Mbn1p">#REF!</definedName>
    <definedName name="mc" localSheetId="21">#REF!</definedName>
    <definedName name="mc" localSheetId="25">#REF!</definedName>
    <definedName name="mc">#REF!</definedName>
    <definedName name="MCS" localSheetId="34">#REF!</definedName>
    <definedName name="MCS" localSheetId="19">#REF!</definedName>
    <definedName name="MCS" localSheetId="21">#REF!</definedName>
    <definedName name="MCS" localSheetId="22">#REF!</definedName>
    <definedName name="MCS" localSheetId="33">#REF!</definedName>
    <definedName name="MCS" localSheetId="3">#REF!</definedName>
    <definedName name="MCS" localSheetId="26">#REF!</definedName>
    <definedName name="MCS" localSheetId="12">#REF!</definedName>
    <definedName name="MCS" localSheetId="18">#REF!</definedName>
    <definedName name="MCS" localSheetId="0">#REF!</definedName>
    <definedName name="MCS" localSheetId="28">#REF!</definedName>
    <definedName name="MCS" localSheetId="2">#REF!</definedName>
    <definedName name="MCS" localSheetId="29">#REF!</definedName>
    <definedName name="MCS" localSheetId="32">#REF!</definedName>
    <definedName name="MCS" localSheetId="24">#REF!</definedName>
    <definedName name="MCS" localSheetId="25">#REF!</definedName>
    <definedName name="MCS" localSheetId="14">#REF!</definedName>
    <definedName name="MCS" localSheetId="31">#REF!</definedName>
    <definedName name="MCS" localSheetId="30">#REF!</definedName>
    <definedName name="MCS" localSheetId="17">#REF!</definedName>
    <definedName name="MCS" localSheetId="9">#REF!</definedName>
    <definedName name="MCS">#REF!</definedName>
    <definedName name="mei_20">"$#REF!.$A$8:$B$30"</definedName>
    <definedName name="MG_A" localSheetId="21">#REF!</definedName>
    <definedName name="MG_A" localSheetId="25">#REF!</definedName>
    <definedName name="MG_A" localSheetId="17">#REF!</definedName>
    <definedName name="MG_A">#REF!</definedName>
    <definedName name="MG_A_1">"'file:///c:/documents%20and%20settings/%e6%8a%80%e8%a1%93%e9%83%a8%e5%85%b1%e7%94%a8%e8%b3%87%e6%96%99/documents%20and%20settings/administrator/%e6%a1%8c%e9%9d%a2/1b545%e5%8c%85%e8%a3%85%e4%b8%80%e9%a1%b5.xls'#$''.$q$262"</definedName>
    <definedName name="MG_A_10">"'file:///c:/documents%20and%20settings/%e6%8a%80%e8%a1%93%e9%83%a8%e5%85%b1%e7%94%a8%e8%b3%87%e6%96%99/documents%20and%20settings/administrator/%e6%a1%8c%e9%9d%a2/1b545%e5%8c%85%e8%a3%85%e4%b8%80%e9%a1%b5.xls'#$''.$q$262"</definedName>
    <definedName name="MG_A_11">"'file:///c:/documents%20and%20settings/%e6%8a%80%e8%a1%93%e9%83%a8%e5%85%b1%e7%94%a8%e8%b3%87%e6%96%99/documents%20and%20settings/administrator/%e6%a1%8c%e9%9d%a2/1b545%e5%8c%85%e8%a3%85%e4%b8%80%e9%a1%b5.xls'#$''.$q$262"</definedName>
    <definedName name="MG_A_12">"'file:///c:/documents%20and%20settings/%e6%8a%80%e8%a1%93%e9%83%a8%e5%85%b1%e7%94%a8%e8%b3%87%e6%96%99/documents%20and%20settings/administrator/%e6%a1%8c%e9%9d%a2/1b545%e5%8c%85%e8%a3%85%e4%b8%80%e9%a1%b5.xls'#$''.$q$262"</definedName>
    <definedName name="MG_A_13">"'file:///c:/documents%20and%20settings/%e6%8a%80%e8%a1%93%e9%83%a8%e5%85%b1%e7%94%a8%e8%b3%87%e6%96%99/documents%20and%20settings/administrator/%e6%a1%8c%e9%9d%a2/1b545%e5%8c%85%e8%a3%85%e4%b8%80%e9%a1%b5.xls'#$''.$q$262"</definedName>
    <definedName name="MG_A_17">"'file:///c:/documents%20and%20settings/%e6%8a%80%e8%a1%93%e9%83%a8%e5%85%b1%e7%94%a8%e8%b3%87%e6%96%99/documents%20and%20settings/administrator/%e6%a1%8c%e9%9d%a2/1b545%e5%8c%85%e8%a3%85%e4%b8%80%e9%a1%b5.xls'#$''.$q$262"</definedName>
    <definedName name="MG_A_18">"'file:///c:/documents%20and%20settings/%e6%8a%80%e8%a1%93%e9%83%a8%e5%85%b1%e7%94%a8%e8%b3%87%e6%96%99/documents%20and%20settings/administrator/%e6%a1%8c%e9%9d%a2/1b545%e5%8c%85%e8%a3%85%e4%b8%80%e9%a1%b5.xls'#$''.$q$262"</definedName>
    <definedName name="MG_A_2">"'file:///c:/documents%20and%20settings/%e6%8a%80%e8%a1%93%e9%83%a8%e5%85%b1%e7%94%a8%e8%b3%87%e6%96%99/documents%20and%20settings/administrator/%e6%a1%8c%e9%9d%a2/1b545%e5%8c%85%e8%a3%85%e4%b8%80%e9%a1%b5.xls'#$''.$q$262"</definedName>
    <definedName name="MG_A_3">"'file:///c:/documents%20and%20settings/%e6%8a%80%e8%a1%93%e9%83%a8%e5%85%b1%e7%94%a8%e8%b3%87%e6%96%99/documents%20and%20settings/administrator/%e6%a1%8c%e9%9d%a2/1b545%e5%8c%85%e8%a3%85%e4%b8%80%e9%a1%b5.xls'#$''.$q$262"</definedName>
    <definedName name="MG_A_35">"'file:///c:/documents%20and%20settings/%e6%8a%80%e8%a1%93%e9%83%a8%e5%85%b1%e7%94%a8%e8%b3%87%e6%96%99/documents%20and%20settings/administrator/%e6%a1%8c%e9%9d%a2/1b545%e5%8c%85%e8%a3%85%e4%b8%80%e9%a1%b5.xls'#$''.$q$262"</definedName>
    <definedName name="MG_A_36">"'file:///c:/documents%20and%20settings/%e6%8a%80%e8%a1%93%e9%83%a8%e5%85%b1%e7%94%a8%e8%b3%87%e6%96%99/documents%20and%20settings/administrator/%e6%a1%8c%e9%9d%a2/1b545%e5%8c%85%e8%a3%85%e4%b8%80%e9%a1%b5.xls'#$''.$q$262"</definedName>
    <definedName name="MG_A_41">"'file:///c:/documents%20and%20settings/%e6%8a%80%e8%a1%93%e9%83%a8%e5%85%b1%e7%94%a8%e8%b3%87%e6%96%99/documents%20and%20settings/administrator/%e6%a1%8c%e9%9d%a2/1b545%e5%8c%85%e8%a3%85%e4%b8%80%e9%a1%b5.xls'#$''.$q$262"</definedName>
    <definedName name="MG_A_5" localSheetId="21">#REF!</definedName>
    <definedName name="MG_A_5" localSheetId="25">#REF!</definedName>
    <definedName name="MG_A_5" localSheetId="17">#REF!</definedName>
    <definedName name="MG_A_5">#REF!</definedName>
    <definedName name="MG_A_50">"'file:///c:/documents%20and%20settings/%e6%8a%80%e8%a1%93%e9%83%a8%e5%85%b1%e7%94%a8%e8%b3%87%e6%96%99/documents%20and%20settings/administrator/%e6%a1%8c%e9%9d%a2/1b545%e5%8c%85%e8%a3%85%e4%b8%80%e9%a1%b5.xls'#$''.$q$262"</definedName>
    <definedName name="MG_A_9">"'file:///c:/documents%20and%20settings/%e6%8a%80%e8%a1%93%e9%83%a8%e5%85%b1%e7%94%a8%e8%b3%87%e6%96%99/documents%20and%20settings/administrator/%e6%a1%8c%e9%9d%a2/1b545%e5%8c%85%e8%a3%85%e4%b8%80%e9%a1%b5.xls'#$''.$q$262"</definedName>
    <definedName name="mjrw" localSheetId="21">#REF!</definedName>
    <definedName name="mjrw" localSheetId="25">#REF!</definedName>
    <definedName name="mjrw" localSheetId="17">#REF!</definedName>
    <definedName name="mjrw">#REF!</definedName>
    <definedName name="mn" localSheetId="21" hidden="1">{"'Sheet1'!$L$16"}</definedName>
    <definedName name="mn" localSheetId="15" hidden="1">{"'Sheet1'!$L$16"}</definedName>
    <definedName name="mn" localSheetId="25" hidden="1">{"'Sheet1'!$L$16"}</definedName>
    <definedName name="mn" localSheetId="17" hidden="1">{"'Sheet1'!$L$16"}</definedName>
    <definedName name="mn" hidden="1">{"'Sheet1'!$L$16"}</definedName>
    <definedName name="ModelTable">'[14]Raw Data Sheet'!$A$75:$E$195</definedName>
    <definedName name="moi" localSheetId="21">{"Book1","phan quang02.xls"}</definedName>
    <definedName name="moi" localSheetId="15">{"Book1","phan quang02.xls"}</definedName>
    <definedName name="moi" localSheetId="25">{"Book1","phan quang02.xls"}</definedName>
    <definedName name="moi" localSheetId="17">{"Book1","phan quang02.xls"}</definedName>
    <definedName name="moi">{"Book1","phan quang02.xls"}</definedName>
    <definedName name="moi_10" localSheetId="21">{"Book1","phan quang02.xls"}</definedName>
    <definedName name="moi_10" localSheetId="15">{"Book1","phan quang02.xls"}</definedName>
    <definedName name="moi_10" localSheetId="25">{"Book1","phan quang02.xls"}</definedName>
    <definedName name="moi_10" localSheetId="17">{"Book1","phan quang02.xls"}</definedName>
    <definedName name="moi_10">{"Book1","phan quang02.xls"}</definedName>
    <definedName name="moi_11" localSheetId="21">{"Book1","phan quang02.xls"}</definedName>
    <definedName name="moi_11" localSheetId="15">{"Book1","phan quang02.xls"}</definedName>
    <definedName name="moi_11" localSheetId="25">{"Book1","phan quang02.xls"}</definedName>
    <definedName name="moi_11" localSheetId="17">{"Book1","phan quang02.xls"}</definedName>
    <definedName name="moi_11">{"Book1","phan quang02.xls"}</definedName>
    <definedName name="moi_13" localSheetId="21">{"Book1","phan quang02.xls"}</definedName>
    <definedName name="moi_13" localSheetId="15">{"Book1","phan quang02.xls"}</definedName>
    <definedName name="moi_13" localSheetId="25">{"Book1","phan quang02.xls"}</definedName>
    <definedName name="moi_13" localSheetId="17">{"Book1","phan quang02.xls"}</definedName>
    <definedName name="moi_13">{"Book1","phan quang02.xls"}</definedName>
    <definedName name="moi_6" localSheetId="21">{"Book1","phan quang02.xls"}</definedName>
    <definedName name="moi_6" localSheetId="15">{"Book1","phan quang02.xls"}</definedName>
    <definedName name="moi_6" localSheetId="25">{"Book1","phan quang02.xls"}</definedName>
    <definedName name="moi_6" localSheetId="17">{"Book1","phan quang02.xls"}</definedName>
    <definedName name="moi_6">{"Book1","phan quang02.xls"}</definedName>
    <definedName name="moi_9" localSheetId="21">{"Book1","phan quang02.xls"}</definedName>
    <definedName name="moi_9" localSheetId="15">{"Book1","phan quang02.xls"}</definedName>
    <definedName name="moi_9" localSheetId="25">{"Book1","phan quang02.xls"}</definedName>
    <definedName name="moi_9" localSheetId="17">{"Book1","phan quang02.xls"}</definedName>
    <definedName name="moi_9">{"Book1","phan quang02.xls"}</definedName>
    <definedName name="mongbang" localSheetId="21">#REF!</definedName>
    <definedName name="mongbang" localSheetId="25">#REF!</definedName>
    <definedName name="mongbang" localSheetId="17">#REF!</definedName>
    <definedName name="mongbang">#REF!</definedName>
    <definedName name="mongdon" localSheetId="21">#REF!</definedName>
    <definedName name="mongdon" localSheetId="25">#REF!</definedName>
    <definedName name="mongdon">#REF!</definedName>
    <definedName name="Morning" localSheetId="21">#REF!</definedName>
    <definedName name="Morning" localSheetId="25">#REF!</definedName>
    <definedName name="Morning">#REF!</definedName>
    <definedName name="Morong" localSheetId="21">#REF!</definedName>
    <definedName name="Morong" localSheetId="25">#REF!</definedName>
    <definedName name="Morong">#REF!</definedName>
    <definedName name="Morong_5" localSheetId="21">#REF!</definedName>
    <definedName name="Morong_5" localSheetId="25">#REF!</definedName>
    <definedName name="Morong_5">#REF!</definedName>
    <definedName name="Morong4054_85" localSheetId="21">#REF!</definedName>
    <definedName name="Morong4054_85" localSheetId="25">#REF!</definedName>
    <definedName name="Morong4054_85">#REF!</definedName>
    <definedName name="Morong4054_85_5" localSheetId="21">#REF!</definedName>
    <definedName name="Morong4054_85_5" localSheetId="25">#REF!</definedName>
    <definedName name="Morong4054_85_5">#REF!</definedName>
    <definedName name="mre" localSheetId="21">#REF!</definedName>
    <definedName name="mre" localSheetId="25">#REF!</definedName>
    <definedName name="mre">#REF!</definedName>
    <definedName name="MTCMB" localSheetId="21">#REF!</definedName>
    <definedName name="MTCMB" localSheetId="25">#REF!</definedName>
    <definedName name="MTCMB">#REF!</definedName>
    <definedName name="MTMAC12" localSheetId="21">#REF!</definedName>
    <definedName name="MTMAC12" localSheetId="25">#REF!</definedName>
    <definedName name="MTMAC12">#REF!</definedName>
    <definedName name="mtram" localSheetId="21">#REF!</definedName>
    <definedName name="mtram" localSheetId="25">#REF!</definedName>
    <definedName name="mtram">#REF!</definedName>
    <definedName name="muy" localSheetId="21">#REF!</definedName>
    <definedName name="muy" localSheetId="25">#REF!</definedName>
    <definedName name="muy">#REF!</definedName>
    <definedName name="MV">#N/A</definedName>
    <definedName name="n" localSheetId="21">#REF!</definedName>
    <definedName name="n" localSheetId="25">#REF!</definedName>
    <definedName name="n" localSheetId="17">#REF!</definedName>
    <definedName name="n">#REF!</definedName>
    <definedName name="n1pig" localSheetId="21">#REF!</definedName>
    <definedName name="n1pig" localSheetId="25">#REF!</definedName>
    <definedName name="n1pig">#REF!</definedName>
    <definedName name="n1pind" localSheetId="21">#REF!</definedName>
    <definedName name="n1pind" localSheetId="25">#REF!</definedName>
    <definedName name="n1pind">#REF!</definedName>
    <definedName name="n1ping" localSheetId="21">#REF!</definedName>
    <definedName name="n1ping" localSheetId="25">#REF!</definedName>
    <definedName name="n1ping">#REF!</definedName>
    <definedName name="n1pint" localSheetId="21">#REF!</definedName>
    <definedName name="n1pint" localSheetId="25">#REF!</definedName>
    <definedName name="n1pint">#REF!</definedName>
    <definedName name="nb" localSheetId="21">#REF!</definedName>
    <definedName name="nb" localSheetId="25">#REF!</definedName>
    <definedName name="nb">#REF!</definedName>
    <definedName name="nc" localSheetId="21">#REF!</definedName>
    <definedName name="nc" localSheetId="25">#REF!</definedName>
    <definedName name="nc">#REF!</definedName>
    <definedName name="nc_1">"'file:///c:/documents%20and%20settings/%e6%8a%80%e8%a1%93%e9%83%a8%e5%85%b1%e7%94%a8%e8%b3%87%e6%96%99/documents%20and%20settings/administrator/%e6%a1%8c%e9%9d%a2/1b545%e5%8c%85%e8%a3%85%e4%b8%80%e9%a1%b5.xls'#$''.$c$15"</definedName>
    <definedName name="nc_10">"'file:///c:/documents%20and%20settings/%e6%8a%80%e8%a1%93%e9%83%a8%e5%85%b1%e7%94%a8%e8%b3%87%e6%96%99/documents%20and%20settings/administrator/%e6%a1%8c%e9%9d%a2/1b545%e5%8c%85%e8%a3%85%e4%b8%80%e9%a1%b5.xls'#$''.$c$15"</definedName>
    <definedName name="nc_11">"'file:///c:/documents%20and%20settings/%e6%8a%80%e8%a1%93%e9%83%a8%e5%85%b1%e7%94%a8%e8%b3%87%e6%96%99/documents%20and%20settings/administrator/%e6%a1%8c%e9%9d%a2/1b545%e5%8c%85%e8%a3%85%e4%b8%80%e9%a1%b5.xls'#$''.$c$15"</definedName>
    <definedName name="nc_12">"'file:///c:/documents%20and%20settings/%e6%8a%80%e8%a1%93%e9%83%a8%e5%85%b1%e7%94%a8%e8%b3%87%e6%96%99/documents%20and%20settings/administrator/%e6%a1%8c%e9%9d%a2/1b545%e5%8c%85%e8%a3%85%e4%b8%80%e9%a1%b5.xls'#$''.$c$15"</definedName>
    <definedName name="nc_13">"'file:///c:/documents%20and%20settings/%e6%8a%80%e8%a1%93%e9%83%a8%e5%85%b1%e7%94%a8%e8%b3%87%e6%96%99/documents%20and%20settings/administrator/%e6%a1%8c%e9%9d%a2/1b545%e5%8c%85%e8%a3%85%e4%b8%80%e9%a1%b5.xls'#$''.$c$15"</definedName>
    <definedName name="nc_17">"'file:///c:/documents%20and%20settings/%e6%8a%80%e8%a1%93%e9%83%a8%e5%85%b1%e7%94%a8%e8%b3%87%e6%96%99/documents%20and%20settings/administrator/%e6%a1%8c%e9%9d%a2/1b545%e5%8c%85%e8%a3%85%e4%b8%80%e9%a1%b5.xls'#$''.$c$15"</definedName>
    <definedName name="nc_18">"'file:///c:/documents%20and%20settings/%e6%8a%80%e8%a1%93%e9%83%a8%e5%85%b1%e7%94%a8%e8%b3%87%e6%96%99/documents%20and%20settings/administrator/%e6%a1%8c%e9%9d%a2/1b545%e5%8c%85%e8%a3%85%e4%b8%80%e9%a1%b5.xls'#$''.$c$15"</definedName>
    <definedName name="nc_2">"'file:///c:/documents%20and%20settings/%e6%8a%80%e8%a1%93%e9%83%a8%e5%85%b1%e7%94%a8%e8%b3%87%e6%96%99/documents%20and%20settings/administrator/%e6%a1%8c%e9%9d%a2/1b545%e5%8c%85%e8%a3%85%e4%b8%80%e9%a1%b5.xls'#$''.$c$15"</definedName>
    <definedName name="nc_3">"'file:///c:/documents%20and%20settings/%e6%8a%80%e8%a1%93%e9%83%a8%e5%85%b1%e7%94%a8%e8%b3%87%e6%96%99/documents%20and%20settings/administrator/%e6%a1%8c%e9%9d%a2/1b545%e5%8c%85%e8%a3%85%e4%b8%80%e9%a1%b5.xls'#$''.$c$15"</definedName>
    <definedName name="nc_35">"'file:///c:/documents%20and%20settings/%e6%8a%80%e8%a1%93%e9%83%a8%e5%85%b1%e7%94%a8%e8%b3%87%e6%96%99/documents%20and%20settings/administrator/%e6%a1%8c%e9%9d%a2/1b545%e5%8c%85%e8%a3%85%e4%b8%80%e9%a1%b5.xls'#$''.$c$15"</definedName>
    <definedName name="nc_36">"'file:///c:/documents%20and%20settings/%e6%8a%80%e8%a1%93%e9%83%a8%e5%85%b1%e7%94%a8%e8%b3%87%e6%96%99/documents%20and%20settings/administrator/%e6%a1%8c%e9%9d%a2/1b545%e5%8c%85%e8%a3%85%e4%b8%80%e9%a1%b5.xls'#$''.$c$15"</definedName>
    <definedName name="nc_41">"'file:///c:/documents%20and%20settings/%e6%8a%80%e8%a1%93%e9%83%a8%e5%85%b1%e7%94%a8%e8%b3%87%e6%96%99/documents%20and%20settings/administrator/%e6%a1%8c%e9%9d%a2/1b545%e5%8c%85%e8%a3%85%e4%b8%80%e9%a1%b5.xls'#$''.$c$15"</definedName>
    <definedName name="nc_5" localSheetId="21">#REF!</definedName>
    <definedName name="nc_5" localSheetId="25">#REF!</definedName>
    <definedName name="nc_5" localSheetId="17">#REF!</definedName>
    <definedName name="nc_5">#REF!</definedName>
    <definedName name="nc_50">"'file:///c:/documents%20and%20settings/%e6%8a%80%e8%a1%93%e9%83%a8%e5%85%b1%e7%94%a8%e8%b3%87%e6%96%99/documents%20and%20settings/administrator/%e6%a1%8c%e9%9d%a2/1b545%e5%8c%85%e8%a3%85%e4%b8%80%e9%a1%b5.xls'#$''.$c$15"</definedName>
    <definedName name="nc_9">"'file:///c:/documents%20and%20settings/%e6%8a%80%e8%a1%93%e9%83%a8%e5%85%b1%e7%94%a8%e8%b3%87%e6%96%99/documents%20and%20settings/administrator/%e6%a1%8c%e9%9d%a2/1b545%e5%8c%85%e8%a3%85%e4%b8%80%e9%a1%b5.xls'#$''.$c$15"</definedName>
    <definedName name="nc_btm10" localSheetId="21">#REF!</definedName>
    <definedName name="nc_btm10" localSheetId="25">#REF!</definedName>
    <definedName name="nc_btm10" localSheetId="17">#REF!</definedName>
    <definedName name="nc_btm10">#REF!</definedName>
    <definedName name="nc1p" localSheetId="21">#REF!</definedName>
    <definedName name="nc1p" localSheetId="25">#REF!</definedName>
    <definedName name="nc1p">#REF!</definedName>
    <definedName name="nc3p" localSheetId="21">#REF!</definedName>
    <definedName name="nc3p" localSheetId="25">#REF!</definedName>
    <definedName name="nc3p">#REF!</definedName>
    <definedName name="NCBD100" localSheetId="21">#REF!</definedName>
    <definedName name="NCBD100" localSheetId="25">#REF!</definedName>
    <definedName name="NCBD100">#REF!</definedName>
    <definedName name="NCBD200" localSheetId="21">#REF!</definedName>
    <definedName name="NCBD200" localSheetId="25">#REF!</definedName>
    <definedName name="NCBD200">#REF!</definedName>
    <definedName name="NCBD250" localSheetId="21">#REF!</definedName>
    <definedName name="NCBD250" localSheetId="25">#REF!</definedName>
    <definedName name="NCBD250">#REF!</definedName>
    <definedName name="NCKT" localSheetId="21">#REF!</definedName>
    <definedName name="NCKT" localSheetId="25">#REF!</definedName>
    <definedName name="NCKT">#REF!</definedName>
    <definedName name="ncong" localSheetId="21">#REF!</definedName>
    <definedName name="ncong" localSheetId="25">#REF!</definedName>
    <definedName name="ncong">#REF!</definedName>
    <definedName name="ncong_5" localSheetId="21">#REF!</definedName>
    <definedName name="ncong_5" localSheetId="25">#REF!</definedName>
    <definedName name="ncong_5">#REF!</definedName>
    <definedName name="nctram" localSheetId="21">#REF!</definedName>
    <definedName name="nctram" localSheetId="25">#REF!</definedName>
    <definedName name="nctram">#REF!</definedName>
    <definedName name="NCVC100" localSheetId="21">#REF!</definedName>
    <definedName name="NCVC100" localSheetId="25">#REF!</definedName>
    <definedName name="NCVC100">#REF!</definedName>
    <definedName name="NCVC200" localSheetId="21">#REF!</definedName>
    <definedName name="NCVC200" localSheetId="25">#REF!</definedName>
    <definedName name="NCVC200">#REF!</definedName>
    <definedName name="NCVC250" localSheetId="21">#REF!</definedName>
    <definedName name="NCVC250" localSheetId="25">#REF!</definedName>
    <definedName name="NCVC250">#REF!</definedName>
    <definedName name="NCVC3P" localSheetId="21">#REF!</definedName>
    <definedName name="NCVC3P" localSheetId="25">#REF!</definedName>
    <definedName name="NCVC3P">#REF!</definedName>
    <definedName name="NET" localSheetId="21">#REF!</definedName>
    <definedName name="NET" localSheetId="25">#REF!</definedName>
    <definedName name="NET">#REF!</definedName>
    <definedName name="NET_1" localSheetId="21">#REF!</definedName>
    <definedName name="NET_1" localSheetId="25">#REF!</definedName>
    <definedName name="NET_1">#REF!</definedName>
    <definedName name="NET_ANA" localSheetId="21">#REF!</definedName>
    <definedName name="NET_ANA" localSheetId="25">#REF!</definedName>
    <definedName name="NET_ANA">#REF!</definedName>
    <definedName name="NET_ANA_1" localSheetId="21">#REF!</definedName>
    <definedName name="NET_ANA_1" localSheetId="25">#REF!</definedName>
    <definedName name="NET_ANA_1">#REF!</definedName>
    <definedName name="NET_ANA_2" localSheetId="21">#REF!</definedName>
    <definedName name="NET_ANA_2" localSheetId="25">#REF!</definedName>
    <definedName name="NET_ANA_2">#REF!</definedName>
    <definedName name="new" localSheetId="34">#REF!</definedName>
    <definedName name="new" localSheetId="19">#REF!</definedName>
    <definedName name="new" localSheetId="21">#REF!</definedName>
    <definedName name="new" localSheetId="22">#REF!</definedName>
    <definedName name="new" localSheetId="33">#REF!</definedName>
    <definedName name="new" localSheetId="3">#REF!</definedName>
    <definedName name="new" localSheetId="26">#REF!</definedName>
    <definedName name="new" localSheetId="12">#REF!</definedName>
    <definedName name="new" localSheetId="18">#REF!</definedName>
    <definedName name="new" localSheetId="0">#REF!</definedName>
    <definedName name="new" localSheetId="28">#REF!</definedName>
    <definedName name="new" localSheetId="2">#REF!</definedName>
    <definedName name="new" localSheetId="29">#REF!</definedName>
    <definedName name="new" localSheetId="32">#REF!</definedName>
    <definedName name="new" localSheetId="24">#REF!</definedName>
    <definedName name="new" localSheetId="25">#REF!</definedName>
    <definedName name="new" localSheetId="14">#REF!</definedName>
    <definedName name="new" localSheetId="31">#REF!</definedName>
    <definedName name="new" localSheetId="30">#REF!</definedName>
    <definedName name="new" localSheetId="17">#REF!</definedName>
    <definedName name="new" localSheetId="9">#REF!</definedName>
    <definedName name="new">#REF!</definedName>
    <definedName name="ngf" localSheetId="21">#REF!</definedName>
    <definedName name="ngf" localSheetId="25">#REF!</definedName>
    <definedName name="ngf">#REF!</definedName>
    <definedName name="nguyÔn_tuÊn_anh" localSheetId="21">#REF!</definedName>
    <definedName name="nguyÔn_tuÊn_anh" localSheetId="25">#REF!</definedName>
    <definedName name="nguyÔn_tuÊn_anh">#REF!</definedName>
    <definedName name="NH" localSheetId="21">#REF!</definedName>
    <definedName name="NH" localSheetId="25">#REF!</definedName>
    <definedName name="NH">#REF!</definedName>
    <definedName name="NH_5" localSheetId="21">#REF!</definedName>
    <definedName name="NH_5" localSheetId="25">#REF!</definedName>
    <definedName name="NH_5">#REF!</definedName>
    <definedName name="nhn" localSheetId="21">#REF!</definedName>
    <definedName name="nhn" localSheetId="25">#REF!</definedName>
    <definedName name="nhn">#REF!</definedName>
    <definedName name="NHot" localSheetId="21">#REF!</definedName>
    <definedName name="NHot" localSheetId="25">#REF!</definedName>
    <definedName name="NHot">#REF!</definedName>
    <definedName name="NHot_5" localSheetId="21">#REF!</definedName>
    <definedName name="NHot_5" localSheetId="25">#REF!</definedName>
    <definedName name="NHot_5">#REF!</definedName>
    <definedName name="NHot1" localSheetId="21">#REF!</definedName>
    <definedName name="NHot1" localSheetId="25">#REF!</definedName>
    <definedName name="NHot1">#REF!</definedName>
    <definedName name="NHY" localSheetId="21">#REF!</definedName>
    <definedName name="NHY" localSheetId="25">#REF!</definedName>
    <definedName name="NHY">#REF!</definedName>
    <definedName name="nig" localSheetId="21">#REF!</definedName>
    <definedName name="nig" localSheetId="25">#REF!</definedName>
    <definedName name="nig">#REF!</definedName>
    <definedName name="nig1p" localSheetId="21">#REF!</definedName>
    <definedName name="nig1p" localSheetId="25">#REF!</definedName>
    <definedName name="nig1p">#REF!</definedName>
    <definedName name="nig3p" localSheetId="21">#REF!</definedName>
    <definedName name="nig3p" localSheetId="25">#REF!</definedName>
    <definedName name="nig3p">#REF!</definedName>
    <definedName name="nignc1p" localSheetId="21">#REF!</definedName>
    <definedName name="nignc1p" localSheetId="25">#REF!</definedName>
    <definedName name="nignc1p">#REF!</definedName>
    <definedName name="nigvl1p" localSheetId="21">#REF!</definedName>
    <definedName name="nigvl1p" localSheetId="25">#REF!</definedName>
    <definedName name="nigvl1p">#REF!</definedName>
    <definedName name="nin" localSheetId="21">#REF!</definedName>
    <definedName name="nin" localSheetId="25">#REF!</definedName>
    <definedName name="nin">#REF!</definedName>
    <definedName name="nin14nc3p" localSheetId="21">#REF!</definedName>
    <definedName name="nin14nc3p" localSheetId="25">#REF!</definedName>
    <definedName name="nin14nc3p">#REF!</definedName>
    <definedName name="nin14vl3p" localSheetId="21">#REF!</definedName>
    <definedName name="nin14vl3p" localSheetId="25">#REF!</definedName>
    <definedName name="nin14vl3p">#REF!</definedName>
    <definedName name="nin1903p" localSheetId="21">#REF!</definedName>
    <definedName name="nin1903p" localSheetId="25">#REF!</definedName>
    <definedName name="nin1903p">#REF!</definedName>
    <definedName name="nin190nc3p" localSheetId="21">#REF!</definedName>
    <definedName name="nin190nc3p" localSheetId="25">#REF!</definedName>
    <definedName name="nin190nc3p">#REF!</definedName>
    <definedName name="nin190vl3p" localSheetId="21">#REF!</definedName>
    <definedName name="nin190vl3p" localSheetId="25">#REF!</definedName>
    <definedName name="nin190vl3p">#REF!</definedName>
    <definedName name="nin2903p" localSheetId="21">#REF!</definedName>
    <definedName name="nin2903p" localSheetId="25">#REF!</definedName>
    <definedName name="nin2903p">#REF!</definedName>
    <definedName name="nin290nc3p" localSheetId="21">#REF!</definedName>
    <definedName name="nin290nc3p" localSheetId="25">#REF!</definedName>
    <definedName name="nin290nc3p">#REF!</definedName>
    <definedName name="nin290vl3p" localSheetId="21">#REF!</definedName>
    <definedName name="nin290vl3p" localSheetId="25">#REF!</definedName>
    <definedName name="nin290vl3p">#REF!</definedName>
    <definedName name="nin3p" localSheetId="21">#REF!</definedName>
    <definedName name="nin3p" localSheetId="25">#REF!</definedName>
    <definedName name="nin3p">#REF!</definedName>
    <definedName name="nind" localSheetId="21">#REF!</definedName>
    <definedName name="nind" localSheetId="25">#REF!</definedName>
    <definedName name="nind">#REF!</definedName>
    <definedName name="nind1p" localSheetId="21">#REF!</definedName>
    <definedName name="nind1p" localSheetId="25">#REF!</definedName>
    <definedName name="nind1p">#REF!</definedName>
    <definedName name="nind3p" localSheetId="21">#REF!</definedName>
    <definedName name="nind3p" localSheetId="25">#REF!</definedName>
    <definedName name="nind3p">#REF!</definedName>
    <definedName name="nindnc1p" localSheetId="21">#REF!</definedName>
    <definedName name="nindnc1p" localSheetId="25">#REF!</definedName>
    <definedName name="nindnc1p">#REF!</definedName>
    <definedName name="nindnc3p" localSheetId="21">#REF!</definedName>
    <definedName name="nindnc3p" localSheetId="25">#REF!</definedName>
    <definedName name="nindnc3p">#REF!</definedName>
    <definedName name="nindvl1p" localSheetId="21">#REF!</definedName>
    <definedName name="nindvl1p" localSheetId="25">#REF!</definedName>
    <definedName name="nindvl1p">#REF!</definedName>
    <definedName name="nindvl3p" localSheetId="21">#REF!</definedName>
    <definedName name="nindvl3p" localSheetId="25">#REF!</definedName>
    <definedName name="nindvl3p">#REF!</definedName>
    <definedName name="ning1p" localSheetId="21">#REF!</definedName>
    <definedName name="ning1p" localSheetId="25">#REF!</definedName>
    <definedName name="ning1p">#REF!</definedName>
    <definedName name="ningnc1p" localSheetId="21">#REF!</definedName>
    <definedName name="ningnc1p" localSheetId="25">#REF!</definedName>
    <definedName name="ningnc1p">#REF!</definedName>
    <definedName name="ningvl1p" localSheetId="21">#REF!</definedName>
    <definedName name="ningvl1p" localSheetId="25">#REF!</definedName>
    <definedName name="ningvl1p">#REF!</definedName>
    <definedName name="ninnc3p" localSheetId="21">#REF!</definedName>
    <definedName name="ninnc3p" localSheetId="25">#REF!</definedName>
    <definedName name="ninnc3p">#REF!</definedName>
    <definedName name="nint1p" localSheetId="21">#REF!</definedName>
    <definedName name="nint1p" localSheetId="25">#REF!</definedName>
    <definedName name="nint1p">#REF!</definedName>
    <definedName name="nintnc1p" localSheetId="21">#REF!</definedName>
    <definedName name="nintnc1p" localSheetId="25">#REF!</definedName>
    <definedName name="nintnc1p">#REF!</definedName>
    <definedName name="nintvl1p" localSheetId="21">#REF!</definedName>
    <definedName name="nintvl1p" localSheetId="25">#REF!</definedName>
    <definedName name="nintvl1p">#REF!</definedName>
    <definedName name="ninvl3p" localSheetId="21">#REF!</definedName>
    <definedName name="ninvl3p" localSheetId="25">#REF!</definedName>
    <definedName name="ninvl3p">#REF!</definedName>
    <definedName name="nl" localSheetId="21">#REF!</definedName>
    <definedName name="nl" localSheetId="25">#REF!</definedName>
    <definedName name="nl">#REF!</definedName>
    <definedName name="NL12nc" localSheetId="21">#REF!</definedName>
    <definedName name="NL12nc" localSheetId="25">#REF!</definedName>
    <definedName name="NL12nc">#REF!</definedName>
    <definedName name="NL12vl" localSheetId="21">#REF!</definedName>
    <definedName name="NL12vl" localSheetId="25">#REF!</definedName>
    <definedName name="NL12vl">#REF!</definedName>
    <definedName name="nl1p" localSheetId="21">#REF!</definedName>
    <definedName name="nl1p" localSheetId="25">#REF!</definedName>
    <definedName name="nl1p">#REF!</definedName>
    <definedName name="nl3p" localSheetId="21">#REF!</definedName>
    <definedName name="nl3p" localSheetId="25">#REF!</definedName>
    <definedName name="nl3p">#REF!</definedName>
    <definedName name="nlnc3p" localSheetId="21">#REF!</definedName>
    <definedName name="nlnc3p" localSheetId="25">#REF!</definedName>
    <definedName name="nlnc3p">#REF!</definedName>
    <definedName name="nlnc3pha" localSheetId="21">#REF!</definedName>
    <definedName name="nlnc3pha" localSheetId="25">#REF!</definedName>
    <definedName name="nlnc3pha">#REF!</definedName>
    <definedName name="NLTK1p" localSheetId="21">#REF!</definedName>
    <definedName name="NLTK1p" localSheetId="25">#REF!</definedName>
    <definedName name="NLTK1p">#REF!</definedName>
    <definedName name="nlvl3p" localSheetId="21">#REF!</definedName>
    <definedName name="nlvl3p" localSheetId="25">#REF!</definedName>
    <definedName name="nlvl3p">#REF!</definedName>
    <definedName name="nn" localSheetId="21">#REF!</definedName>
    <definedName name="nn" localSheetId="25">#REF!</definedName>
    <definedName name="nn">#REF!</definedName>
    <definedName name="nn1p" localSheetId="21">#REF!</definedName>
    <definedName name="nn1p" localSheetId="25">#REF!</definedName>
    <definedName name="nn1p">#REF!</definedName>
    <definedName name="nn3p" localSheetId="21">#REF!</definedName>
    <definedName name="nn3p" localSheetId="25">#REF!</definedName>
    <definedName name="nn3p">#REF!</definedName>
    <definedName name="nnnc3p" localSheetId="21">#REF!</definedName>
    <definedName name="nnnc3p" localSheetId="25">#REF!</definedName>
    <definedName name="nnnc3p">#REF!</definedName>
    <definedName name="nnvl3p" localSheetId="21">#REF!</definedName>
    <definedName name="nnvl3p" localSheetId="25">#REF!</definedName>
    <definedName name="nnvl3p">#REF!</definedName>
    <definedName name="nuij" localSheetId="21">#REF!</definedName>
    <definedName name="nuij" localSheetId="25">#REF!</definedName>
    <definedName name="nuij">#REF!</definedName>
    <definedName name="ny" localSheetId="21">#REF!</definedName>
    <definedName name="ny" localSheetId="25">#REF!</definedName>
    <definedName name="ny">#REF!</definedName>
    <definedName name="nyr" localSheetId="21">#REF!</definedName>
    <definedName name="nyr" localSheetId="25">#REF!</definedName>
    <definedName name="nyr">#REF!</definedName>
    <definedName name="nyu" localSheetId="21">#REF!</definedName>
    <definedName name="nyu" localSheetId="25">#REF!</definedName>
    <definedName name="nyu">#REF!</definedName>
    <definedName name="nz" localSheetId="21">#REF!</definedName>
    <definedName name="nz" localSheetId="25">#REF!</definedName>
    <definedName name="nz">#REF!</definedName>
    <definedName name="O" localSheetId="21">#REF!</definedName>
    <definedName name="O" localSheetId="25">#REF!</definedName>
    <definedName name="O">#REF!</definedName>
    <definedName name="OB" localSheetId="21">#REF!</definedName>
    <definedName name="OB" localSheetId="25">#REF!</definedName>
    <definedName name="OB">#REF!</definedName>
    <definedName name="OB_5" localSheetId="21">#REF!</definedName>
    <definedName name="OB_5" localSheetId="25">#REF!</definedName>
    <definedName name="OB_5">#REF!</definedName>
    <definedName name="OE">#N/A</definedName>
    <definedName name="OI" localSheetId="21" hidden="1">{"'Sheet1'!$L$16"}</definedName>
    <definedName name="OI" localSheetId="15" hidden="1">{"'Sheet1'!$L$16"}</definedName>
    <definedName name="OI" localSheetId="25" hidden="1">{"'Sheet1'!$L$16"}</definedName>
    <definedName name="OI" localSheetId="17" hidden="1">{"'Sheet1'!$L$16"}</definedName>
    <definedName name="OI" hidden="1">{"'Sheet1'!$L$16"}</definedName>
    <definedName name="oind" localSheetId="21">#REF!</definedName>
    <definedName name="oind" localSheetId="25">#REF!</definedName>
    <definedName name="oind">#REF!</definedName>
    <definedName name="OIOO" localSheetId="21">#REF!</definedName>
    <definedName name="OIOO" localSheetId="25">#REF!</definedName>
    <definedName name="OIOO">#REF!</definedName>
    <definedName name="OKM" localSheetId="21">#REF!</definedName>
    <definedName name="OKM" localSheetId="25">#REF!</definedName>
    <definedName name="OKM">#REF!</definedName>
    <definedName name="OLLOO" localSheetId="21">#REF!</definedName>
    <definedName name="OLLOO" localSheetId="25">#REF!</definedName>
    <definedName name="OLLOO">#REF!</definedName>
    <definedName name="olokok" localSheetId="21">#REF!</definedName>
    <definedName name="olokok" localSheetId="25">#REF!</definedName>
    <definedName name="olokok">#REF!</definedName>
    <definedName name="ONE" localSheetId="34">#REF!</definedName>
    <definedName name="ONE" localSheetId="19">#REF!</definedName>
    <definedName name="ONE" localSheetId="21">#REF!</definedName>
    <definedName name="ONE" localSheetId="22">#REF!</definedName>
    <definedName name="ONE" localSheetId="33">#REF!</definedName>
    <definedName name="ONE" localSheetId="3">#REF!</definedName>
    <definedName name="ONE" localSheetId="26">#REF!</definedName>
    <definedName name="ONE" localSheetId="12">#REF!</definedName>
    <definedName name="ONE" localSheetId="18">#REF!</definedName>
    <definedName name="ONE" localSheetId="0">#REF!</definedName>
    <definedName name="ONE" localSheetId="28">#REF!</definedName>
    <definedName name="ONE" localSheetId="2">#REF!</definedName>
    <definedName name="ONE" localSheetId="29">#REF!</definedName>
    <definedName name="ONE" localSheetId="32">#REF!</definedName>
    <definedName name="ONE" localSheetId="24">#REF!</definedName>
    <definedName name="ONE" localSheetId="25">#REF!</definedName>
    <definedName name="ONE" localSheetId="14">#REF!</definedName>
    <definedName name="ONE" localSheetId="31">#REF!</definedName>
    <definedName name="ONE" localSheetId="30">#REF!</definedName>
    <definedName name="ONE" localSheetId="17">#REF!</definedName>
    <definedName name="ONE" localSheetId="9">#REF!</definedName>
    <definedName name="ONE">#REF!</definedName>
    <definedName name="Ongbaovecap" localSheetId="21">#REF!</definedName>
    <definedName name="Ongbaovecap" localSheetId="25">#REF!</definedName>
    <definedName name="Ongbaovecap">#REF!</definedName>
    <definedName name="Ongnoiday" localSheetId="21">#REF!</definedName>
    <definedName name="Ongnoiday" localSheetId="25">#REF!</definedName>
    <definedName name="Ongnoiday">#REF!</definedName>
    <definedName name="Ongnoidaybulongtachongrungtabu" localSheetId="21">#REF!</definedName>
    <definedName name="Ongnoidaybulongtachongrungtabu" localSheetId="25">#REF!</definedName>
    <definedName name="Ongnoidaybulongtachongrungtabu">#REF!</definedName>
    <definedName name="OngPVC" localSheetId="21">#REF!</definedName>
    <definedName name="OngPVC" localSheetId="25">#REF!</definedName>
    <definedName name="OngPVC">#REF!</definedName>
    <definedName name="ooipl" localSheetId="21">#REF!</definedName>
    <definedName name="ooipl" localSheetId="25">#REF!</definedName>
    <definedName name="ooipl">#REF!</definedName>
    <definedName name="OOO" localSheetId="21">#REF!</definedName>
    <definedName name="OOO" localSheetId="25">#REF!</definedName>
    <definedName name="OOO">#REF!</definedName>
    <definedName name="OOO_47">"'file:///e:/%e5%a8%81%e9%9c%96%e5%a4%96%e9%94%80/105710%20%e9%a2%86%e5%8f%a3%e5%a4%9a%e5%b1%82%e9%a1%bb%e8%be%b9%20%e4%bd%8e%e7%bb%9f.xls'#$''.$u$19"</definedName>
    <definedName name="OOO_48">"'file:///e:/%e5%a8%81%e9%9c%96%e5%a4%96%e9%94%80/105710%20%e9%a2%86%e5%8f%a3%e5%a4%9a%e5%b1%82%e9%a1%bb%e8%be%b9%20%e4%bd%8e%e7%bb%9f.xls'#$''.$u$19"</definedName>
    <definedName name="OOO_5" localSheetId="21">#REF!</definedName>
    <definedName name="OOO_5" localSheetId="25">#REF!</definedName>
    <definedName name="OOO_5" localSheetId="17">#REF!</definedName>
    <definedName name="OOO_5">#REF!</definedName>
    <definedName name="oooo" localSheetId="21">#REF!</definedName>
    <definedName name="oooo" localSheetId="25">#REF!</definedName>
    <definedName name="oooo">#REF!</definedName>
    <definedName name="P。M" localSheetId="21" hidden="1">#REF!</definedName>
    <definedName name="P。M" localSheetId="25" hidden="1">#REF!</definedName>
    <definedName name="P。M" hidden="1">#REF!</definedName>
    <definedName name="P_M">#N/A</definedName>
    <definedName name="PAGE_WIDTH" localSheetId="19">[11]!PAGE_WIDTH</definedName>
    <definedName name="PAGE_WIDTH" localSheetId="21">[11]!PAGE_WIDTH</definedName>
    <definedName name="PAGE_WIDTH" localSheetId="28">[11]!PAGE_WIDTH</definedName>
    <definedName name="PAGE_WIDTH" localSheetId="25">[11]!PAGE_WIDTH</definedName>
    <definedName name="PAGE_WIDTH">[11]!PAGE_WIDTH</definedName>
    <definedName name="panen" localSheetId="21">#REF!</definedName>
    <definedName name="panen" localSheetId="25">#REF!</definedName>
    <definedName name="panen" localSheetId="17">#REF!</definedName>
    <definedName name="panen">#REF!</definedName>
    <definedName name="Pheuhopgang" localSheetId="21">#REF!</definedName>
    <definedName name="Pheuhopgang" localSheetId="25">#REF!</definedName>
    <definedName name="Pheuhopgang">#REF!</definedName>
    <definedName name="phtuyen" localSheetId="21">#REF!</definedName>
    <definedName name="phtuyen" localSheetId="25">#REF!</definedName>
    <definedName name="phtuyen">#REF!</definedName>
    <definedName name="phu_luc_vua" localSheetId="21">#REF!</definedName>
    <definedName name="phu_luc_vua" localSheetId="25">#REF!</definedName>
    <definedName name="phu_luc_vua">#REF!</definedName>
    <definedName name="phu_luc_vua_5" localSheetId="21">#REF!</definedName>
    <definedName name="phu_luc_vua_5" localSheetId="25">#REF!</definedName>
    <definedName name="phu_luc_vua_5">#REF!</definedName>
    <definedName name="Phukienduongday" localSheetId="21">#REF!</definedName>
    <definedName name="Phukienduongday" localSheetId="25">#REF!</definedName>
    <definedName name="Phukienduongday">#REF!</definedName>
    <definedName name="PLKO" localSheetId="21">#REF!</definedName>
    <definedName name="PLKO" localSheetId="25">#REF!</definedName>
    <definedName name="PLKO">#REF!</definedName>
    <definedName name="po" localSheetId="21">#REF!</definedName>
    <definedName name="po" localSheetId="25">#REF!</definedName>
    <definedName name="po">#REF!</definedName>
    <definedName name="pooiujjuiik" localSheetId="21">#REF!</definedName>
    <definedName name="pooiujjuiik" localSheetId="25">#REF!</definedName>
    <definedName name="pooiujjuiik">#REF!</definedName>
    <definedName name="pooiujjuiik_10">"'file:///e:/%e6%88%91%e7%9a%84%e8%af%b4%e6%98%8e%e4%b9%a6/09%e5%b9%b4ok%e8%af%b4%e6%98%8e%e4%b9%a6/%e5%a4%96%e9%94%80/all%20star%20light/%e5%b8%86%e5%b8%83%e6%ac%be/105740%e5%8d%b0%e5%88%b7%e9%ab%98%e7%bb%9f1j.xls'#$''.$u$45"</definedName>
    <definedName name="pooiujjuiik_17">"'file:///c:/documents%20and%20settings/%e6%ad%a3%e5%b7%9d/%e6%88%91%e7%9a%84%e8%af%b4%e6%98%8e%e4%b9%a6/09%e5%b9%b4ok%e8%af%b4%e6%98%8e%e4%b9%a6/%e5%a4%96%e9%94%80/all%20star%20light/%e5%b8%86%e5%b8%83%e6%ac%be/105740%e5%8d%b0%e5%88%b7%e9%ab%98%e7%bb%9f1j"</definedName>
    <definedName name="pooiujjuiik_18">"'file:///c:/documents%20and%20settings/%e6%ad%a3%e5%b7%9d/%e6%88%91%e7%9a%84%e8%af%b4%e6%98%8e%e4%b9%a6/09%e5%b9%b4ok%e8%af%b4%e6%98%8e%e4%b9%a6/%e5%a4%96%e9%94%80/all%20star%20light/%e5%b8%86%e5%b8%83%e6%ac%be/105740%e5%8d%b0%e5%88%b7%e9%ab%98%e7%bb%9f1j"</definedName>
    <definedName name="pooiujjuiik_2">"'file:///c:/documents%20and%20settings/%e6%ad%a3%e5%b7%9d/%e6%88%91%e7%9a%84%e8%af%b4%e6%98%8e%e4%b9%a6/09%e5%b9%b4ok%e8%af%b4%e6%98%8e%e4%b9%a6/%e5%a4%96%e9%94%80/all%20star%20light/%e5%b8%86%e5%b8%83%e6%ac%be/105740%e5%8d%b0%e5%88%b7%e9%ab%98%e7%bb%9f1j"</definedName>
    <definedName name="pooiujjuiik_5" localSheetId="21">#REF!</definedName>
    <definedName name="pooiujjuiik_5" localSheetId="25">#REF!</definedName>
    <definedName name="pooiujjuiik_5" localSheetId="17">#REF!</definedName>
    <definedName name="pooiujjuiik_5">#REF!</definedName>
    <definedName name="pooiujjuiik_50">"'file:///e:/%e6%88%91%e7%9a%84%e8%af%b4%e6%98%8e%e4%b9%a6/09%e5%b9%b4ok%e8%af%b4%e6%98%8e%e4%b9%a6/%e5%a4%96%e9%94%80/all%20star%20light/%e5%b8%86%e5%b8%83%e6%ac%be/105740%e5%8d%b0%e5%88%b7%e9%ab%98%e7%bb%9f1j.xls'#$''.$u$45"</definedName>
    <definedName name="pooiujjuiik_9">"'file:///e:/%e6%88%91%e7%9a%84%e8%af%b4%e6%98%8e%e4%b9%a6/09%e5%b9%b4ok%e8%af%b4%e6%98%8e%e4%b9%a6/%e5%86%85%e9%94%80/jack%20purcell/%e6%88%91%e7%9a%84%e8%af%b4%e6%98%8e%e4%b9%a6/09%e5%b9%b4ok%e8%af%b4%e6%98%8e%e4%b9%a6/%e5%a4%96%e9%94%80/all%20star%20lig"</definedName>
    <definedName name="Poppy" localSheetId="21">#REF!</definedName>
    <definedName name="Poppy" localSheetId="25">#REF!</definedName>
    <definedName name="Poppy" localSheetId="17">#REF!</definedName>
    <definedName name="Poppy">#REF!</definedName>
    <definedName name="PPPPPPPPPPP" localSheetId="21">#REF!</definedName>
    <definedName name="PPPPPPPPPPP" localSheetId="25">#REF!</definedName>
    <definedName name="PPPPPPPPPPP">#REF!</definedName>
    <definedName name="PPPPPPPPPPP_5" localSheetId="21">#REF!</definedName>
    <definedName name="PPPPPPPPPPP_5" localSheetId="25">#REF!</definedName>
    <definedName name="PPPPPPPPPPP_5">#REF!</definedName>
    <definedName name="PRICE" localSheetId="21">#REF!</definedName>
    <definedName name="PRICE" localSheetId="25">#REF!</definedName>
    <definedName name="PRICE">#REF!</definedName>
    <definedName name="PRICE1" localSheetId="21">#REF!</definedName>
    <definedName name="PRICE1" localSheetId="25">#REF!</definedName>
    <definedName name="PRICE1">#REF!</definedName>
    <definedName name="Prin1" localSheetId="21">#REF!</definedName>
    <definedName name="Prin1" localSheetId="25">#REF!</definedName>
    <definedName name="Prin1">#REF!</definedName>
    <definedName name="Prin2" localSheetId="21">#REF!</definedName>
    <definedName name="Prin2" localSheetId="25">#REF!</definedName>
    <definedName name="Prin2">#REF!</definedName>
    <definedName name="print" localSheetId="34">#REF!</definedName>
    <definedName name="print" localSheetId="19">#REF!</definedName>
    <definedName name="print" localSheetId="21">#REF!</definedName>
    <definedName name="print" localSheetId="22">#REF!</definedName>
    <definedName name="print" localSheetId="33">#REF!</definedName>
    <definedName name="print" localSheetId="3">#REF!</definedName>
    <definedName name="print" localSheetId="26">#REF!</definedName>
    <definedName name="print" localSheetId="12">#REF!</definedName>
    <definedName name="print" localSheetId="18">#REF!</definedName>
    <definedName name="print" localSheetId="0">#REF!</definedName>
    <definedName name="print" localSheetId="28">#REF!</definedName>
    <definedName name="print" localSheetId="2">#REF!</definedName>
    <definedName name="print" localSheetId="29">#REF!</definedName>
    <definedName name="print" localSheetId="32">#REF!</definedName>
    <definedName name="print" localSheetId="24">#REF!</definedName>
    <definedName name="print" localSheetId="25">#REF!</definedName>
    <definedName name="print" localSheetId="14">#REF!</definedName>
    <definedName name="print" localSheetId="31">#REF!</definedName>
    <definedName name="print" localSheetId="30">#REF!</definedName>
    <definedName name="print" localSheetId="17">#REF!</definedName>
    <definedName name="print" localSheetId="9">#REF!</definedName>
    <definedName name="print">#REF!</definedName>
    <definedName name="_xlnm.Print_Area" localSheetId="34">'Assembly Process'!$A$1:$BR$121</definedName>
    <definedName name="_xlnm.Print_Area" localSheetId="19">'Bottom Cutting Die Schedule'!$A$1:$BV$55</definedName>
    <definedName name="_xlnm.Print_Area" localSheetId="21">'Bottom Parts Process'!$A$1:$BR$180</definedName>
    <definedName name="_xlnm.Print_Area" localSheetId="22">'Bottom Silk Screen Process'!$A$1:$BN$38</definedName>
    <definedName name="_xlnm.Print_Area" localSheetId="33">'Common assembling process'!$A$1:$BN$20</definedName>
    <definedName name="_xlnm.Print_Area" localSheetId="12">'Common stitching process'!$A$1:$BN$20</definedName>
    <definedName name="_xlnm.Print_Area" localSheetId="15">'Computer Stitching Schedule'!$A$1:$BK$176</definedName>
    <definedName name="_xlnm.Print_Area" localSheetId="0">Cover!$A$1:$BO$43</definedName>
    <definedName name="_xlnm.Print_Area" localSheetId="7">'Elastic gore Specification'!$A$1:$BM$42</definedName>
    <definedName name="_xlnm.Print_Area" localSheetId="28">'Heel wedge Specification.'!$A$1:$BQ$39</definedName>
    <definedName name="_xlnm.Print_Area" localSheetId="1">Index!$A$1:$BN$44</definedName>
    <definedName name="_xlnm.Print_Area" localSheetId="2">'Lamination Process '!$A$1:$BG$36</definedName>
    <definedName name="_xlnm.Print_Area" localSheetId="29">'Logo Application  Process'!$A$1:$BN$40</definedName>
    <definedName name="_xlnm.Print_Area" localSheetId="32">'Outside Conveyor Process'!$A$1:$BR$14</definedName>
    <definedName name="_xlnm.Print_Area" localSheetId="24">'Outsole Pressing Process'!$A$1:$BG$42</definedName>
    <definedName name="_xlnm.Print_Area" localSheetId="23">'Outsole Specification'!$A$1:$BN$46</definedName>
    <definedName name="_xlnm.Print_Area" localSheetId="39">'Packing process'!$A$1:$BQ$47</definedName>
    <definedName name="_xlnm.Print_Area" localSheetId="35">'Pressing Pad Specification'!$A$1:$BA$44</definedName>
    <definedName name="_xlnm.Print_Area" localSheetId="36">'Production Checklist'!$A$1:$BQ$39</definedName>
    <definedName name="_xlnm.Print_Area" localSheetId="13">'Reinforcement Placement '!$A$1:$BR$42</definedName>
    <definedName name="_xlnm.Print_Area" localSheetId="25">'Rubber Component Specificat'!$A$1:$BL$162</definedName>
    <definedName name="_xlnm.Print_Area" localSheetId="14">'Second process'!$A$1:$BR$40</definedName>
    <definedName name="_xlnm.Print_Area" localSheetId="10">'Skiving Instructions'!$A$1:$BM$45</definedName>
    <definedName name="_xlnm.Print_Area" localSheetId="31">'Sockliner graphic process '!$A$1:$BN$38</definedName>
    <definedName name="_xlnm.Print_Area" localSheetId="30">'Sockliner Molding Process '!$A$1:$BN$40</definedName>
    <definedName name="_xlnm.Print_Area" localSheetId="27">'Sockliner Specification'!$A$1:$BR$46</definedName>
    <definedName name="_xlnm.Print_Area" localSheetId="17">'Stitching Instruction'!$A$1:$BD$570</definedName>
    <definedName name="_xlnm.Print_Area" localSheetId="4">'Upper Cutting Die Schedule'!$A$1:$BV$110</definedName>
    <definedName name="_xlnm.Print_Area" localSheetId="8">'Upper Heating Pressing Process'!$A$1:$BK$34</definedName>
    <definedName name="_xlnm.Print_Area" localSheetId="9">'Upper Heating Pressing Process.'!$A$1:$BG$38</definedName>
    <definedName name="_xlnm.Print_Area" localSheetId="6">'Upper Logo Specification'!$A$1:$BL$42</definedName>
    <definedName name="_xlnm.Print_Area" localSheetId="37">'Upper Measurement Spec.'!$A$1:$BR$31</definedName>
    <definedName name="_xlnm.Print_Area">#REF!</definedName>
    <definedName name="_xlnm.Print_Titles" localSheetId="21">#REF!</definedName>
    <definedName name="_xlnm.Print_Titles" localSheetId="2">#REF!</definedName>
    <definedName name="_xlnm.Print_Titles" localSheetId="29">#REF!</definedName>
    <definedName name="_xlnm.Print_Titles" localSheetId="24">#REF!</definedName>
    <definedName name="_xlnm.Print_Titles" localSheetId="25">#REF!</definedName>
    <definedName name="_xlnm.Print_Titles" localSheetId="31">#REF!</definedName>
    <definedName name="_xlnm.Print_Titles" localSheetId="9">#REF!</definedName>
    <definedName name="_xlnm.Print_Titles">#REF!</definedName>
    <definedName name="PRINT_TITLES_MI" localSheetId="34">#REF!</definedName>
    <definedName name="PRINT_TITLES_MI" localSheetId="19">#REF!</definedName>
    <definedName name="PRINT_TITLES_MI" localSheetId="21">#REF!</definedName>
    <definedName name="PRINT_TITLES_MI" localSheetId="22">#REF!</definedName>
    <definedName name="PRINT_TITLES_MI" localSheetId="33">#REF!</definedName>
    <definedName name="PRINT_TITLES_MI" localSheetId="3">#REF!</definedName>
    <definedName name="PRINT_TITLES_MI" localSheetId="26">#REF!</definedName>
    <definedName name="PRINT_TITLES_MI" localSheetId="12">#REF!</definedName>
    <definedName name="PRINT_TITLES_MI" localSheetId="18">#REF!</definedName>
    <definedName name="PRINT_TITLES_MI" localSheetId="0">#REF!</definedName>
    <definedName name="PRINT_TITLES_MI" localSheetId="28">#REF!</definedName>
    <definedName name="PRINT_TITLES_MI" localSheetId="2">#REF!</definedName>
    <definedName name="PRINT_TITLES_MI" localSheetId="29">#REF!</definedName>
    <definedName name="PRINT_TITLES_MI" localSheetId="32">#REF!</definedName>
    <definedName name="PRINT_TITLES_MI" localSheetId="24">#REF!</definedName>
    <definedName name="PRINT_TITLES_MI" localSheetId="25">#REF!</definedName>
    <definedName name="PRINT_TITLES_MI" localSheetId="14">#REF!</definedName>
    <definedName name="PRINT_TITLES_MI" localSheetId="31">#REF!</definedName>
    <definedName name="PRINT_TITLES_MI" localSheetId="30">#REF!</definedName>
    <definedName name="PRINT_TITLES_MI" localSheetId="17">#REF!</definedName>
    <definedName name="PRINT_TITLES_MI" localSheetId="9">#REF!</definedName>
    <definedName name="PRINT_TITLES_MI">#REF!</definedName>
    <definedName name="PRINTA" localSheetId="21">#REF!</definedName>
    <definedName name="PRINTA" localSheetId="25">#REF!</definedName>
    <definedName name="PRINTA">#REF!</definedName>
    <definedName name="PRINTB" localSheetId="21">#REF!</definedName>
    <definedName name="PRINTB" localSheetId="25">#REF!</definedName>
    <definedName name="PRINTB">#REF!</definedName>
    <definedName name="PRINTC" localSheetId="21">#REF!</definedName>
    <definedName name="PRINTC" localSheetId="25">#REF!</definedName>
    <definedName name="PRINTC">#REF!</definedName>
    <definedName name="PROPOSAL" localSheetId="21">#REF!</definedName>
    <definedName name="PROPOSAL" localSheetId="25">#REF!</definedName>
    <definedName name="PROPOSAL">#REF!</definedName>
    <definedName name="PROPOSAL_5" localSheetId="21">#REF!</definedName>
    <definedName name="PROPOSAL_5" localSheetId="25">#REF!</definedName>
    <definedName name="PROPOSAL_5">#REF!</definedName>
    <definedName name="ptdg" localSheetId="21">#REF!</definedName>
    <definedName name="ptdg" localSheetId="25">#REF!</definedName>
    <definedName name="ptdg">#REF!</definedName>
    <definedName name="ptdg_5" localSheetId="21">#REF!</definedName>
    <definedName name="ptdg_5" localSheetId="25">#REF!</definedName>
    <definedName name="ptdg_5">#REF!</definedName>
    <definedName name="PTDG_cau" localSheetId="21">#REF!</definedName>
    <definedName name="PTDG_cau" localSheetId="25">#REF!</definedName>
    <definedName name="PTDG_cau">#REF!</definedName>
    <definedName name="PTDG_cau_5" localSheetId="21">#REF!</definedName>
    <definedName name="PTDG_cau_5" localSheetId="25">#REF!</definedName>
    <definedName name="PTDG_cau_5">#REF!</definedName>
    <definedName name="PUDAN" localSheetId="21">#REF!</definedName>
    <definedName name="PUDAN" localSheetId="25">#REF!</definedName>
    <definedName name="PUDAN">#REF!</definedName>
    <definedName name="PUDANPING" localSheetId="21">#REF!</definedName>
    <definedName name="PUDANPING" localSheetId="25">#REF!</definedName>
    <definedName name="PUDANPING">#REF!</definedName>
    <definedName name="PUDANPING_47">"'file:///e:/%e5%a8%81%e9%9c%96%e5%a4%96%e9%94%80/105710%20%e9%a2%86%e5%8f%a3%e5%a4%9a%e5%b1%82%e9%a1%bb%e8%be%b9%20%e4%bd%8e%e7%bb%9f.xls'#$''.$b$19"</definedName>
    <definedName name="PUDANPING_48">"'file:///e:/%e5%a8%81%e9%9c%96%e5%a4%96%e9%94%80/105710%20%e9%a2%86%e5%8f%a3%e5%a4%9a%e5%b1%82%e9%a1%bb%e8%be%b9%20%e4%bd%8e%e7%bb%9f.xls'#$''.$b$19"</definedName>
    <definedName name="PUDANPING_5" localSheetId="21">#REF!</definedName>
    <definedName name="PUDANPING_5" localSheetId="25">#REF!</definedName>
    <definedName name="PUDANPING_5" localSheetId="17">#REF!</definedName>
    <definedName name="PUDANPING_5">#REF!</definedName>
    <definedName name="qwbh" localSheetId="21">#REF!</definedName>
    <definedName name="qwbh" localSheetId="25">#REF!</definedName>
    <definedName name="qwbh">#REF!</definedName>
    <definedName name="qwwdsddd" localSheetId="21">#REF!</definedName>
    <definedName name="qwwdsddd" localSheetId="25">#REF!</definedName>
    <definedName name="qwwdsddd">#REF!</definedName>
    <definedName name="QWWQQW" localSheetId="21">#REF!</definedName>
    <definedName name="QWWQQW" localSheetId="25">#REF!</definedName>
    <definedName name="QWWQQW">#REF!</definedName>
    <definedName name="QWWQQW_5" localSheetId="21">#REF!</definedName>
    <definedName name="QWWQQW_5" localSheetId="25">#REF!</definedName>
    <definedName name="QWWQQW_5">#REF!</definedName>
    <definedName name="ra11p" localSheetId="21">#REF!</definedName>
    <definedName name="ra11p" localSheetId="25">#REF!</definedName>
    <definedName name="ra11p">#REF!</definedName>
    <definedName name="ra13p" localSheetId="21">#REF!</definedName>
    <definedName name="ra13p" localSheetId="25">#REF!</definedName>
    <definedName name="ra13p">#REF!</definedName>
    <definedName name="rdyn" localSheetId="21">#REF!</definedName>
    <definedName name="rdyn" localSheetId="25">#REF!</definedName>
    <definedName name="rdyn">#REF!</definedName>
    <definedName name="re" localSheetId="34">#REF!</definedName>
    <definedName name="re" localSheetId="19">#REF!</definedName>
    <definedName name="re" localSheetId="21">#REF!</definedName>
    <definedName name="re" localSheetId="22">#REF!</definedName>
    <definedName name="re" localSheetId="33">#REF!</definedName>
    <definedName name="re" localSheetId="3">#REF!</definedName>
    <definedName name="re" localSheetId="26">#REF!</definedName>
    <definedName name="re" localSheetId="12">#REF!</definedName>
    <definedName name="re" localSheetId="18">#REF!</definedName>
    <definedName name="re" localSheetId="0">#REF!</definedName>
    <definedName name="re" localSheetId="28">#REF!</definedName>
    <definedName name="re" localSheetId="2">#REF!</definedName>
    <definedName name="re" localSheetId="29">#REF!</definedName>
    <definedName name="re" localSheetId="32">#REF!</definedName>
    <definedName name="re" localSheetId="24">#REF!</definedName>
    <definedName name="re" localSheetId="25">#REF!</definedName>
    <definedName name="re" localSheetId="14">#REF!</definedName>
    <definedName name="re" localSheetId="31">#REF!</definedName>
    <definedName name="re" localSheetId="30">#REF!</definedName>
    <definedName name="re" localSheetId="9">#REF!</definedName>
    <definedName name="re">#REF!</definedName>
    <definedName name="RECOUT">#N/A</definedName>
    <definedName name="redd" localSheetId="21" hidden="1">{"'Sheet1'!$L$16"}</definedName>
    <definedName name="redd" localSheetId="15" hidden="1">{"'Sheet1'!$L$16"}</definedName>
    <definedName name="redd" localSheetId="25" hidden="1">{"'Sheet1'!$L$16"}</definedName>
    <definedName name="redd" localSheetId="17" hidden="1">{"'Sheet1'!$L$16"}</definedName>
    <definedName name="redd" hidden="1">{"'Sheet1'!$L$16"}</definedName>
    <definedName name="REO" localSheetId="21">#REF!</definedName>
    <definedName name="REO" localSheetId="25">#REF!</definedName>
    <definedName name="REO">#REF!</definedName>
    <definedName name="REPORT" localSheetId="34">#REF!</definedName>
    <definedName name="REPORT" localSheetId="19">#REF!</definedName>
    <definedName name="REPORT" localSheetId="21">#REF!</definedName>
    <definedName name="REPORT" localSheetId="22">#REF!</definedName>
    <definedName name="REPORT" localSheetId="33">#REF!</definedName>
    <definedName name="REPORT" localSheetId="3">#REF!</definedName>
    <definedName name="REPORT" localSheetId="26">#REF!</definedName>
    <definedName name="REPORT" localSheetId="12">#REF!</definedName>
    <definedName name="REPORT" localSheetId="18">#REF!</definedName>
    <definedName name="REPORT" localSheetId="0">#REF!</definedName>
    <definedName name="REPORT" localSheetId="28">#REF!</definedName>
    <definedName name="REPORT" localSheetId="2">#REF!</definedName>
    <definedName name="REPORT" localSheetId="29">#REF!</definedName>
    <definedName name="REPORT" localSheetId="32">#REF!</definedName>
    <definedName name="REPORT" localSheetId="24">#REF!</definedName>
    <definedName name="REPORT" localSheetId="25">#REF!</definedName>
    <definedName name="REPORT" localSheetId="14">#REF!</definedName>
    <definedName name="REPORT" localSheetId="31">#REF!</definedName>
    <definedName name="REPORT" localSheetId="30">#REF!</definedName>
    <definedName name="REPORT" localSheetId="9">#REF!</definedName>
    <definedName name="REPORT">#REF!</definedName>
    <definedName name="REPORT1" localSheetId="34">#REF!</definedName>
    <definedName name="REPORT1" localSheetId="19">#REF!</definedName>
    <definedName name="REPORT1" localSheetId="21">#REF!</definedName>
    <definedName name="REPORT1" localSheetId="22">#REF!</definedName>
    <definedName name="REPORT1" localSheetId="33">#REF!</definedName>
    <definedName name="REPORT1" localSheetId="3">#REF!</definedName>
    <definedName name="REPORT1" localSheetId="26">#REF!</definedName>
    <definedName name="REPORT1" localSheetId="12">#REF!</definedName>
    <definedName name="REPORT1" localSheetId="18">#REF!</definedName>
    <definedName name="REPORT1" localSheetId="0">#REF!</definedName>
    <definedName name="REPORT1" localSheetId="28">#REF!</definedName>
    <definedName name="REPORT1" localSheetId="2">#REF!</definedName>
    <definedName name="REPORT1" localSheetId="29">#REF!</definedName>
    <definedName name="REPORT1" localSheetId="32">#REF!</definedName>
    <definedName name="REPORT1" localSheetId="24">#REF!</definedName>
    <definedName name="REPORT1" localSheetId="25">#REF!</definedName>
    <definedName name="REPORT1" localSheetId="14">#REF!</definedName>
    <definedName name="REPORT1" localSheetId="31">#REF!</definedName>
    <definedName name="REPORT1" localSheetId="30">#REF!</definedName>
    <definedName name="REPORT1" localSheetId="9">#REF!</definedName>
    <definedName name="REPORT1">#REF!</definedName>
    <definedName name="RERREEEEEE" localSheetId="21">#REF!</definedName>
    <definedName name="RERREEEEEE" localSheetId="25">#REF!</definedName>
    <definedName name="RERREEEEEE">#REF!</definedName>
    <definedName name="RERRFFFFGDDDD" localSheetId="21" hidden="1">{"'Sheet1'!$L$16"}</definedName>
    <definedName name="RERRFFFFGDDDD" localSheetId="15" hidden="1">{"'Sheet1'!$L$16"}</definedName>
    <definedName name="RERRFFFFGDDDD" localSheetId="25" hidden="1">{"'Sheet1'!$L$16"}</definedName>
    <definedName name="RERRFFFFGDDDD" localSheetId="17" hidden="1">{"'Sheet1'!$L$16"}</definedName>
    <definedName name="RERRFFFFGDDDD" hidden="1">{"'Sheet1'!$L$16"}</definedName>
    <definedName name="result1" localSheetId="21">[2]Sheet1!$A$16:$A$19</definedName>
    <definedName name="result1" localSheetId="15">[2]Sheet1!$A$16:$A$19</definedName>
    <definedName name="result1" localSheetId="2">[2]Sheet1!$A$16:$A$19</definedName>
    <definedName name="result1" localSheetId="25">[6]Sheet1!$A$16:$A$19</definedName>
    <definedName name="result1" localSheetId="17">[2]Sheet1!$A$16:$A$19</definedName>
    <definedName name="result1">[3]Sheet1!$A$16:$A$19</definedName>
    <definedName name="rew" localSheetId="21">#REF!</definedName>
    <definedName name="rew" localSheetId="25">#REF!</definedName>
    <definedName name="rew" localSheetId="17">#REF!</definedName>
    <definedName name="rew">#REF!</definedName>
    <definedName name="RFP003A" localSheetId="21">#REF!</definedName>
    <definedName name="RFP003A" localSheetId="25">#REF!</definedName>
    <definedName name="RFP003A">#REF!</definedName>
    <definedName name="RFP003B" localSheetId="21">#REF!</definedName>
    <definedName name="RFP003B" localSheetId="25">#REF!</definedName>
    <definedName name="RFP003B">#REF!</definedName>
    <definedName name="RFP003C" localSheetId="21">#REF!</definedName>
    <definedName name="RFP003C" localSheetId="25">#REF!</definedName>
    <definedName name="RFP003C">#REF!</definedName>
    <definedName name="RFP003D" localSheetId="21">#REF!</definedName>
    <definedName name="RFP003D" localSheetId="25">#REF!</definedName>
    <definedName name="RFP003D">#REF!</definedName>
    <definedName name="RFP003E" localSheetId="21">#REF!</definedName>
    <definedName name="RFP003E" localSheetId="25">#REF!</definedName>
    <definedName name="RFP003E">#REF!</definedName>
    <definedName name="RFP003F" localSheetId="21">#REF!</definedName>
    <definedName name="RFP003F" localSheetId="25">#REF!</definedName>
    <definedName name="RFP003F">#REF!</definedName>
    <definedName name="rfrreer" localSheetId="21">#REF!</definedName>
    <definedName name="rfrreer" localSheetId="25">#REF!</definedName>
    <definedName name="rfrreer">#REF!</definedName>
    <definedName name="rh" localSheetId="34">#REF!</definedName>
    <definedName name="rh" localSheetId="19">#REF!</definedName>
    <definedName name="rh" localSheetId="28">#REF!</definedName>
    <definedName name="rh" localSheetId="2">#REF!</definedName>
    <definedName name="rh" localSheetId="29">#REF!</definedName>
    <definedName name="rh" localSheetId="24">#REF!</definedName>
    <definedName name="rh" localSheetId="25">#REF!</definedName>
    <definedName name="rh" localSheetId="31">#REF!</definedName>
    <definedName name="rh" localSheetId="17">#REF!</definedName>
    <definedName name="rh" localSheetId="9">#REF!</definedName>
    <definedName name="rh">#REF!</definedName>
    <definedName name="rong1" localSheetId="21">#REF!</definedName>
    <definedName name="rong1" localSheetId="25">#REF!</definedName>
    <definedName name="rong1">#REF!</definedName>
    <definedName name="rong2" localSheetId="21">#REF!</definedName>
    <definedName name="rong2" localSheetId="25">#REF!</definedName>
    <definedName name="rong2">#REF!</definedName>
    <definedName name="rong3" localSheetId="21">#REF!</definedName>
    <definedName name="rong3" localSheetId="25">#REF!</definedName>
    <definedName name="rong3">#REF!</definedName>
    <definedName name="rong4" localSheetId="21">#REF!</definedName>
    <definedName name="rong4" localSheetId="25">#REF!</definedName>
    <definedName name="rong4">#REF!</definedName>
    <definedName name="rong5" localSheetId="21">#REF!</definedName>
    <definedName name="rong5" localSheetId="25">#REF!</definedName>
    <definedName name="rong5">#REF!</definedName>
    <definedName name="rong6" localSheetId="21">#REF!</definedName>
    <definedName name="rong6" localSheetId="25">#REF!</definedName>
    <definedName name="rong6">#REF!</definedName>
    <definedName name="RTNB" localSheetId="21">#REF!</definedName>
    <definedName name="RTNB" localSheetId="25">#REF!</definedName>
    <definedName name="RTNB">#REF!</definedName>
    <definedName name="rtrrerr" localSheetId="21">#REF!</definedName>
    <definedName name="rtrrerr" localSheetId="25">#REF!</definedName>
    <definedName name="rtrrerr">#REF!</definedName>
    <definedName name="rtrrgf" localSheetId="21">#REF!</definedName>
    <definedName name="rtrrgf" localSheetId="25">#REF!</definedName>
    <definedName name="rtrrgf">#REF!</definedName>
    <definedName name="rtyuo" localSheetId="21" hidden="1">{"'Sheet1'!$L$16"}</definedName>
    <definedName name="rtyuo" localSheetId="15" hidden="1">{"'Sheet1'!$L$16"}</definedName>
    <definedName name="rtyuo" localSheetId="25" hidden="1">{"'Sheet1'!$L$16"}</definedName>
    <definedName name="rtyuo" localSheetId="17" hidden="1">{"'Sheet1'!$L$16"}</definedName>
    <definedName name="rtyuo" hidden="1">{"'Sheet1'!$L$16"}</definedName>
    <definedName name="rtyuygfgg" localSheetId="21" hidden="1">{"'Sheet1'!$L$16"}</definedName>
    <definedName name="rtyuygfgg" localSheetId="15" hidden="1">{"'Sheet1'!$L$16"}</definedName>
    <definedName name="rtyuygfgg" localSheetId="25" hidden="1">{"'Sheet1'!$L$16"}</definedName>
    <definedName name="rtyuygfgg" localSheetId="17" hidden="1">{"'Sheet1'!$L$16"}</definedName>
    <definedName name="rtyuygfgg" hidden="1">{"'Sheet1'!$L$16"}</definedName>
    <definedName name="rtyy" localSheetId="21">#REF!</definedName>
    <definedName name="rtyy" localSheetId="25">#REF!</definedName>
    <definedName name="rtyy">#REF!</definedName>
    <definedName name="RX4U" localSheetId="34">#REF!</definedName>
    <definedName name="RX4U" localSheetId="19">#REF!</definedName>
    <definedName name="RX4U" localSheetId="21">#REF!</definedName>
    <definedName name="RX4U" localSheetId="22">#REF!</definedName>
    <definedName name="RX4U" localSheetId="33">#REF!</definedName>
    <definedName name="RX4U" localSheetId="3">#REF!</definedName>
    <definedName name="RX4U" localSheetId="26">#REF!</definedName>
    <definedName name="RX4U" localSheetId="12">#REF!</definedName>
    <definedName name="RX4U" localSheetId="18">#REF!</definedName>
    <definedName name="RX4U" localSheetId="0">#REF!</definedName>
    <definedName name="RX4U" localSheetId="28">#REF!</definedName>
    <definedName name="RX4U" localSheetId="2">#REF!</definedName>
    <definedName name="RX4U" localSheetId="29">#REF!</definedName>
    <definedName name="RX4U" localSheetId="32">#REF!</definedName>
    <definedName name="RX4U" localSheetId="24">#REF!</definedName>
    <definedName name="RX4U" localSheetId="25">#REF!</definedName>
    <definedName name="RX4U" localSheetId="14">#REF!</definedName>
    <definedName name="RX4U" localSheetId="31">#REF!</definedName>
    <definedName name="RX4U" localSheetId="30">#REF!</definedName>
    <definedName name="RX4U" localSheetId="17">#REF!</definedName>
    <definedName name="RX4U" localSheetId="9">#REF!</definedName>
    <definedName name="RX4U">#REF!</definedName>
    <definedName name="s">[10]!直線55_Click</definedName>
    <definedName name="sadsddsds" localSheetId="21">#REF!</definedName>
    <definedName name="sadsddsds" localSheetId="25">#REF!</definedName>
    <definedName name="sadsddsds" localSheetId="17">#REF!</definedName>
    <definedName name="sadsddsds">#REF!</definedName>
    <definedName name="sadsddsds_10">"'file:///e:/%e6%88%91%e7%9a%84%e8%af%b4%e6%98%8e%e4%b9%a6/09%e5%b9%b4ok%e8%af%b4%e6%98%8e%e4%b9%a6/%e5%a4%96%e9%94%80/all%20star%20light/%e5%b8%86%e5%b8%83%e6%ac%be/105740%e5%8d%b0%e5%88%b7%e9%ab%98%e7%bb%9f1j.xls'#$''.$h$13"</definedName>
    <definedName name="sadsddsds_17">"'file:///c:/documents%20and%20settings/%e6%ad%a3%e5%b7%9d/%e6%88%91%e7%9a%84%e8%af%b4%e6%98%8e%e4%b9%a6/09%e5%b9%b4ok%e8%af%b4%e6%98%8e%e4%b9%a6/%e5%a4%96%e9%94%80/all%20star%20light/%e5%b8%86%e5%b8%83%e6%ac%be/105740%e5%8d%b0%e5%88%b7%e9%ab%98%e7%bb%9f1j"</definedName>
    <definedName name="sadsddsds_18">"'file:///c:/documents%20and%20settings/%e6%ad%a3%e5%b7%9d/%e6%88%91%e7%9a%84%e8%af%b4%e6%98%8e%e4%b9%a6/09%e5%b9%b4ok%e8%af%b4%e6%98%8e%e4%b9%a6/%e5%a4%96%e9%94%80/all%20star%20light/%e5%b8%86%e5%b8%83%e6%ac%be/105740%e5%8d%b0%e5%88%b7%e9%ab%98%e7%bb%9f1j"</definedName>
    <definedName name="sadsddsds_2">"'file:///c:/documents%20and%20settings/%e6%ad%a3%e5%b7%9d/%e6%88%91%e7%9a%84%e8%af%b4%e6%98%8e%e4%b9%a6/09%e5%b9%b4ok%e8%af%b4%e6%98%8e%e4%b9%a6/%e5%a4%96%e9%94%80/all%20star%20light/%e5%b8%86%e5%b8%83%e6%ac%be/105740%e5%8d%b0%e5%88%b7%e9%ab%98%e7%bb%9f1j"</definedName>
    <definedName name="sadsddsds_5" localSheetId="21">#REF!</definedName>
    <definedName name="sadsddsds_5" localSheetId="25">#REF!</definedName>
    <definedName name="sadsddsds_5" localSheetId="17">#REF!</definedName>
    <definedName name="sadsddsds_5">#REF!</definedName>
    <definedName name="sadsddsds_50">"'file:///e:/%e6%88%91%e7%9a%84%e8%af%b4%e6%98%8e%e4%b9%a6/09%e5%b9%b4ok%e8%af%b4%e6%98%8e%e4%b9%a6/%e5%a4%96%e9%94%80/all%20star%20light/%e5%b8%86%e5%b8%83%e6%ac%be/105740%e5%8d%b0%e5%88%b7%e9%ab%98%e7%bb%9f1j.xls'#$''.$h$13"</definedName>
    <definedName name="sadsddsds_9">"'file:///e:/%e6%88%91%e7%9a%84%e8%af%b4%e6%98%8e%e4%b9%a6/09%e5%b9%b4ok%e8%af%b4%e6%98%8e%e4%b9%a6/%e5%86%85%e9%94%80/jack%20purcell/%e6%88%91%e7%9a%84%e8%af%b4%e6%98%8e%e4%b9%a6/09%e5%b9%b4ok%e8%af%b4%e6%98%8e%e4%b9%a6/%e5%a4%96%e9%94%80/all%20star%20lig"</definedName>
    <definedName name="san" localSheetId="21">#REF!</definedName>
    <definedName name="san" localSheetId="25">#REF!</definedName>
    <definedName name="san" localSheetId="17">#REF!</definedName>
    <definedName name="san">#REF!</definedName>
    <definedName name="sasssssaassss" localSheetId="21">#REF!</definedName>
    <definedName name="sasssssaassss" localSheetId="25">#REF!</definedName>
    <definedName name="sasssssaassss">#REF!</definedName>
    <definedName name="SC03_5" localSheetId="21">#REF!</definedName>
    <definedName name="SC03_5" localSheetId="25">#REF!</definedName>
    <definedName name="SC03_5">#REF!</definedName>
    <definedName name="SCH" localSheetId="21">#REF!</definedName>
    <definedName name="SCH" localSheetId="25">#REF!</definedName>
    <definedName name="SCH">#REF!</definedName>
    <definedName name="SCT" localSheetId="21">#REF!</definedName>
    <definedName name="SCT" localSheetId="25">#REF!</definedName>
    <definedName name="SCT">#REF!</definedName>
    <definedName name="SDDEDESS" localSheetId="21">#REF!</definedName>
    <definedName name="SDDEDESS" localSheetId="25">#REF!</definedName>
    <definedName name="SDDEDESS">#REF!</definedName>
    <definedName name="SDDEDESS_10">"'file:///e:/%e6%88%91%e7%9a%84%e8%af%b4%e6%98%8e%e4%b9%a6/09%e5%b9%b4ok%e8%af%b4%e6%98%8e%e4%b9%a6/%e5%a4%96%e9%94%80/all%20star%20light/%e5%b8%86%e5%b8%83%e6%ac%be/105740%e5%8d%b0%e5%88%b7%e9%ab%98%e7%bb%9f1j.xls'#$''.$f$12"</definedName>
    <definedName name="SDDEDESS_17">"'file:///c:/documents%20and%20settings/%e6%ad%a3%e5%b7%9d/%e6%88%91%e7%9a%84%e8%af%b4%e6%98%8e%e4%b9%a6/09%e5%b9%b4ok%e8%af%b4%e6%98%8e%e4%b9%a6/%e5%a4%96%e9%94%80/all%20star%20light/%e5%b8%86%e5%b8%83%e6%ac%be/105740%e5%8d%b0%e5%88%b7%e9%ab%98%e7%bb%9f1j"</definedName>
    <definedName name="SDDEDESS_18">"'file:///c:/documents%20and%20settings/%e6%ad%a3%e5%b7%9d/%e6%88%91%e7%9a%84%e8%af%b4%e6%98%8e%e4%b9%a6/09%e5%b9%b4ok%e8%af%b4%e6%98%8e%e4%b9%a6/%e5%a4%96%e9%94%80/all%20star%20light/%e5%b8%86%e5%b8%83%e6%ac%be/105740%e5%8d%b0%e5%88%b7%e9%ab%98%e7%bb%9f1j"</definedName>
    <definedName name="SDDEDESS_2">"'file:///c:/documents%20and%20settings/%e6%ad%a3%e5%b7%9d/%e6%88%91%e7%9a%84%e8%af%b4%e6%98%8e%e4%b9%a6/09%e5%b9%b4ok%e8%af%b4%e6%98%8e%e4%b9%a6/%e5%a4%96%e9%94%80/all%20star%20light/%e5%b8%86%e5%b8%83%e6%ac%be/105740%e5%8d%b0%e5%88%b7%e9%ab%98%e7%bb%9f1j"</definedName>
    <definedName name="SDDEDESS_5" localSheetId="21">#REF!</definedName>
    <definedName name="SDDEDESS_5" localSheetId="25">#REF!</definedName>
    <definedName name="SDDEDESS_5" localSheetId="17">#REF!</definedName>
    <definedName name="SDDEDESS_5">#REF!</definedName>
    <definedName name="SDDEDESS_50">"'file:///e:/%e6%88%91%e7%9a%84%e8%af%b4%e6%98%8e%e4%b9%a6/09%e5%b9%b4ok%e8%af%b4%e6%98%8e%e4%b9%a6/%e5%a4%96%e9%94%80/all%20star%20light/%e5%b8%86%e5%b8%83%e6%ac%be/105740%e5%8d%b0%e5%88%b7%e9%ab%98%e7%bb%9f1j.xls'#$''.$f$12"</definedName>
    <definedName name="SDDEDESS_9">"'file:///e:/%e6%88%91%e7%9a%84%e8%af%b4%e6%98%8e%e4%b9%a6/09%e5%b9%b4ok%e8%af%b4%e6%98%8e%e4%b9%a6/%e5%86%85%e9%94%80/jack%20purcell/%e6%88%91%e7%9a%84%e8%af%b4%e6%98%8e%e4%b9%a6/09%e5%b9%b4ok%e8%af%b4%e6%98%8e%e4%b9%a6/%e5%a4%96%e9%94%80/all%20star%20lig"</definedName>
    <definedName name="sddfdffd" localSheetId="21">#REF!</definedName>
    <definedName name="sddfdffd" localSheetId="25">#REF!</definedName>
    <definedName name="sddfdffd" localSheetId="17">#REF!</definedName>
    <definedName name="sddfdffd">#REF!</definedName>
    <definedName name="sdfggedd" localSheetId="21">#REF!</definedName>
    <definedName name="sdfggedd" localSheetId="25">#REF!</definedName>
    <definedName name="sdfggedd">#REF!</definedName>
    <definedName name="SDMONG" localSheetId="21">#REF!</definedName>
    <definedName name="SDMONG" localSheetId="25">#REF!</definedName>
    <definedName name="SDMONG">#REF!</definedName>
    <definedName name="sdsfsdfsdf" localSheetId="34">#REF!</definedName>
    <definedName name="sdsfsdfsdf" localSheetId="19">#REF!</definedName>
    <definedName name="sdsfsdfsdf" localSheetId="21">#REF!</definedName>
    <definedName name="sdsfsdfsdf" localSheetId="22">#REF!</definedName>
    <definedName name="sdsfsdfsdf" localSheetId="33">#REF!</definedName>
    <definedName name="sdsfsdfsdf" localSheetId="3">#REF!</definedName>
    <definedName name="sdsfsdfsdf" localSheetId="26">#REF!</definedName>
    <definedName name="sdsfsdfsdf" localSheetId="12">#REF!</definedName>
    <definedName name="sdsfsdfsdf" localSheetId="18">#REF!</definedName>
    <definedName name="sdsfsdfsdf" localSheetId="0">#REF!</definedName>
    <definedName name="sdsfsdfsdf" localSheetId="28">#REF!</definedName>
    <definedName name="sdsfsdfsdf" localSheetId="2">#REF!</definedName>
    <definedName name="sdsfsdfsdf" localSheetId="29">#REF!</definedName>
    <definedName name="sdsfsdfsdf" localSheetId="32">#REF!</definedName>
    <definedName name="sdsfsdfsdf" localSheetId="24">#REF!</definedName>
    <definedName name="sdsfsdfsdf" localSheetId="25">#REF!</definedName>
    <definedName name="sdsfsdfsdf" localSheetId="14">#REF!</definedName>
    <definedName name="sdsfsdfsdf" localSheetId="31">#REF!</definedName>
    <definedName name="sdsfsdfsdf" localSheetId="30">#REF!</definedName>
    <definedName name="sdsfsdfsdf" localSheetId="17">#REF!</definedName>
    <definedName name="sdsfsdfsdf" localSheetId="9">#REF!</definedName>
    <definedName name="sdsfsdfsdf">#REF!</definedName>
    <definedName name="sdssddsd" localSheetId="21">#REF!</definedName>
    <definedName name="sdssddsd" localSheetId="25">#REF!</definedName>
    <definedName name="sdssddsd">#REF!</definedName>
    <definedName name="SDSXFZSSS" localSheetId="21">#REF!</definedName>
    <definedName name="SDSXFZSSS" localSheetId="25">#REF!</definedName>
    <definedName name="SDSXFZSSS">#REF!</definedName>
    <definedName name="sdweedddsd" localSheetId="21">#REF!</definedName>
    <definedName name="sdweedddsd" localSheetId="25">#REF!</definedName>
    <definedName name="sdweedddsd">#REF!</definedName>
    <definedName name="sdweedddsd_5" localSheetId="21">#REF!</definedName>
    <definedName name="sdweedddsd_5" localSheetId="25">#REF!</definedName>
    <definedName name="sdweedddsd_5">#REF!</definedName>
    <definedName name="SED" localSheetId="34">#REF!</definedName>
    <definedName name="SED" localSheetId="19">#REF!</definedName>
    <definedName name="SED" localSheetId="21">#REF!</definedName>
    <definedName name="SED" localSheetId="22">#REF!</definedName>
    <definedName name="SED" localSheetId="33">#REF!</definedName>
    <definedName name="SED" localSheetId="3">#REF!</definedName>
    <definedName name="SED" localSheetId="26">#REF!</definedName>
    <definedName name="SED" localSheetId="12">#REF!</definedName>
    <definedName name="SED" localSheetId="18">#REF!</definedName>
    <definedName name="SED" localSheetId="0">#REF!</definedName>
    <definedName name="SED" localSheetId="28">#REF!</definedName>
    <definedName name="SED" localSheetId="2">#REF!</definedName>
    <definedName name="SED" localSheetId="29">#REF!</definedName>
    <definedName name="SED" localSheetId="32">#REF!</definedName>
    <definedName name="SED" localSheetId="24">#REF!</definedName>
    <definedName name="SED" localSheetId="25">#REF!</definedName>
    <definedName name="SED" localSheetId="14">#REF!</definedName>
    <definedName name="SED" localSheetId="31">#REF!</definedName>
    <definedName name="SED" localSheetId="30">#REF!</definedName>
    <definedName name="SED" localSheetId="17">#REF!</definedName>
    <definedName name="SED" localSheetId="9">#REF!</definedName>
    <definedName name="SED">#REF!</definedName>
    <definedName name="SFSDF" localSheetId="34">#REF!</definedName>
    <definedName name="SFSDF" localSheetId="19">#REF!</definedName>
    <definedName name="SFSDF" localSheetId="21">#REF!</definedName>
    <definedName name="SFSDF" localSheetId="22">#REF!</definedName>
    <definedName name="SFSDF" localSheetId="33">#REF!</definedName>
    <definedName name="SFSDF" localSheetId="3">#REF!</definedName>
    <definedName name="SFSDF" localSheetId="26">#REF!</definedName>
    <definedName name="SFSDF" localSheetId="12">#REF!</definedName>
    <definedName name="SFSDF" localSheetId="18">#REF!</definedName>
    <definedName name="SFSDF" localSheetId="0">#REF!</definedName>
    <definedName name="SFSDF" localSheetId="28">#REF!</definedName>
    <definedName name="SFSDF" localSheetId="2">#REF!</definedName>
    <definedName name="SFSDF" localSheetId="29">#REF!</definedName>
    <definedName name="SFSDF" localSheetId="32">#REF!</definedName>
    <definedName name="SFSDF" localSheetId="24">#REF!</definedName>
    <definedName name="SFSDF" localSheetId="25">#REF!</definedName>
    <definedName name="SFSDF" localSheetId="14">#REF!</definedName>
    <definedName name="SFSDF" localSheetId="31">#REF!</definedName>
    <definedName name="SFSDF" localSheetId="30">#REF!</definedName>
    <definedName name="SFSDF" localSheetId="17">#REF!</definedName>
    <definedName name="SFSDF" localSheetId="9">#REF!</definedName>
    <definedName name="SFSDF">#REF!</definedName>
    <definedName name="sheet" localSheetId="34">#REF!</definedName>
    <definedName name="sheet" localSheetId="19">#REF!</definedName>
    <definedName name="sheet" localSheetId="21">#REF!</definedName>
    <definedName name="sheet" localSheetId="22">#REF!</definedName>
    <definedName name="sheet" localSheetId="33">#REF!</definedName>
    <definedName name="sheet" localSheetId="3">#REF!</definedName>
    <definedName name="sheet" localSheetId="26">#REF!</definedName>
    <definedName name="sheet" localSheetId="12">#REF!</definedName>
    <definedName name="sheet" localSheetId="18">#REF!</definedName>
    <definedName name="sheet" localSheetId="0">#REF!</definedName>
    <definedName name="sheet" localSheetId="28">#REF!</definedName>
    <definedName name="sheet" localSheetId="2">#REF!</definedName>
    <definedName name="sheet" localSheetId="29">#REF!</definedName>
    <definedName name="sheet" localSheetId="32">#REF!</definedName>
    <definedName name="sheet" localSheetId="24">#REF!</definedName>
    <definedName name="sheet" localSheetId="25">#REF!</definedName>
    <definedName name="sheet" localSheetId="14">#REF!</definedName>
    <definedName name="sheet" localSheetId="31">#REF!</definedName>
    <definedName name="sheet" localSheetId="30">#REF!</definedName>
    <definedName name="sheet" localSheetId="9">#REF!</definedName>
    <definedName name="sheet">#REF!</definedName>
    <definedName name="Sheet1" localSheetId="21">#REF!</definedName>
    <definedName name="Sheet1" localSheetId="25">#REF!</definedName>
    <definedName name="Sheet1">#REF!</definedName>
    <definedName name="Sheet1_5" localSheetId="21">#REF!</definedName>
    <definedName name="Sheet1_5" localSheetId="25">#REF!</definedName>
    <definedName name="Sheet1_5">#REF!</definedName>
    <definedName name="sheeti2">"$#REF!.$A$1:$J$26"</definedName>
    <definedName name="sheetI3">"$#REF!.$A$1:$J$24"</definedName>
    <definedName name="sieucao" localSheetId="21">#REF!</definedName>
    <definedName name="sieucao" localSheetId="25">#REF!</definedName>
    <definedName name="sieucao" localSheetId="17">#REF!</definedName>
    <definedName name="sieucao">#REF!</definedName>
    <definedName name="sieucao_5" localSheetId="21">#REF!</definedName>
    <definedName name="sieucao_5" localSheetId="25">#REF!</definedName>
    <definedName name="sieucao_5">#REF!</definedName>
    <definedName name="SIX" localSheetId="34">#REF!</definedName>
    <definedName name="SIX" localSheetId="19">#REF!</definedName>
    <definedName name="SIX" localSheetId="21">#REF!</definedName>
    <definedName name="SIX" localSheetId="22">#REF!</definedName>
    <definedName name="SIX" localSheetId="33">#REF!</definedName>
    <definedName name="SIX" localSheetId="3">#REF!</definedName>
    <definedName name="SIX" localSheetId="26">#REF!</definedName>
    <definedName name="SIX" localSheetId="12">#REF!</definedName>
    <definedName name="SIX" localSheetId="18">#REF!</definedName>
    <definedName name="SIX" localSheetId="0">#REF!</definedName>
    <definedName name="SIX" localSheetId="28">#REF!</definedName>
    <definedName name="SIX" localSheetId="2">#REF!</definedName>
    <definedName name="SIX" localSheetId="29">#REF!</definedName>
    <definedName name="SIX" localSheetId="32">#REF!</definedName>
    <definedName name="SIX" localSheetId="24">#REF!</definedName>
    <definedName name="SIX" localSheetId="25">#REF!</definedName>
    <definedName name="SIX" localSheetId="14">#REF!</definedName>
    <definedName name="SIX" localSheetId="31">#REF!</definedName>
    <definedName name="SIX" localSheetId="30">#REF!</definedName>
    <definedName name="SIX" localSheetId="9">#REF!</definedName>
    <definedName name="SIX">#REF!</definedName>
    <definedName name="SizeTable">[13]Sum!$B$6:$C$34</definedName>
    <definedName name="SizeUp" localSheetId="34">#REF!</definedName>
    <definedName name="SizeUp" localSheetId="19">#REF!</definedName>
    <definedName name="SizeUp" localSheetId="21">#REF!</definedName>
    <definedName name="SizeUp" localSheetId="22">#REF!</definedName>
    <definedName name="SizeUp" localSheetId="33">#REF!</definedName>
    <definedName name="SizeUp" localSheetId="3">#REF!</definedName>
    <definedName name="SizeUp" localSheetId="26">#REF!</definedName>
    <definedName name="SizeUp" localSheetId="12">#REF!</definedName>
    <definedName name="SizeUp" localSheetId="18">#REF!</definedName>
    <definedName name="SizeUp" localSheetId="0">#REF!</definedName>
    <definedName name="SizeUp" localSheetId="28">#REF!</definedName>
    <definedName name="SizeUp" localSheetId="2">#REF!</definedName>
    <definedName name="SizeUp" localSheetId="29">#REF!</definedName>
    <definedName name="SizeUp" localSheetId="32">#REF!</definedName>
    <definedName name="SizeUp" localSheetId="24">#REF!</definedName>
    <definedName name="SizeUp" localSheetId="25">#REF!</definedName>
    <definedName name="SizeUp" localSheetId="14">#REF!</definedName>
    <definedName name="SizeUp" localSheetId="31">#REF!</definedName>
    <definedName name="SizeUp" localSheetId="30">#REF!</definedName>
    <definedName name="SizeUp" localSheetId="17">#REF!</definedName>
    <definedName name="SizeUp" localSheetId="9">#REF!</definedName>
    <definedName name="SizeUp">#REF!</definedName>
    <definedName name="skh" localSheetId="21">#REF!</definedName>
    <definedName name="skh" localSheetId="25">#REF!</definedName>
    <definedName name="skh">#REF!</definedName>
    <definedName name="skh_47">"'file:///e:/%e5%a8%81%e9%9c%96%e5%a4%96%e9%94%80/105710%20%e9%a2%86%e5%8f%a3%e5%a4%9a%e5%b1%82%e9%a1%bb%e8%be%b9%20%e4%bd%8e%e7%bb%9f.xls'#$''.$c$19"</definedName>
    <definedName name="skh_48">"'file:///e:/%e5%a8%81%e9%9c%96%e5%a4%96%e9%94%80/105710%20%e9%a2%86%e5%8f%a3%e5%a4%9a%e5%b1%82%e9%a1%bb%e8%be%b9%20%e4%bd%8e%e7%bb%9f.xls'#$''.$c$19"</definedName>
    <definedName name="skh_5" localSheetId="21">#REF!</definedName>
    <definedName name="skh_5" localSheetId="25">#REF!</definedName>
    <definedName name="skh_5" localSheetId="17">#REF!</definedName>
    <definedName name="skh_5">#REF!</definedName>
    <definedName name="SL_CRD" localSheetId="21">#REF!</definedName>
    <definedName name="SL_CRD" localSheetId="25">#REF!</definedName>
    <definedName name="SL_CRD">#REF!</definedName>
    <definedName name="SL_CRS" localSheetId="21">#REF!</definedName>
    <definedName name="SL_CRS" localSheetId="25">#REF!</definedName>
    <definedName name="SL_CRS">#REF!</definedName>
    <definedName name="SL_CS" localSheetId="21">#REF!</definedName>
    <definedName name="SL_CS" localSheetId="25">#REF!</definedName>
    <definedName name="SL_CS">#REF!</definedName>
    <definedName name="SL_DD" localSheetId="21">#REF!</definedName>
    <definedName name="SL_DD" localSheetId="25">#REF!</definedName>
    <definedName name="SL_DD">#REF!</definedName>
    <definedName name="slg" localSheetId="21">#REF!</definedName>
    <definedName name="slg" localSheetId="25">#REF!</definedName>
    <definedName name="slg">#REF!</definedName>
    <definedName name="soc3p" localSheetId="21">#REF!</definedName>
    <definedName name="soc3p" localSheetId="25">#REF!</definedName>
    <definedName name="soc3p">#REF!</definedName>
    <definedName name="SOCK" localSheetId="19">[15]!A_ANALYSIS</definedName>
    <definedName name="SOCK" localSheetId="21">[15]!A_ANALYSIS</definedName>
    <definedName name="SOCK" localSheetId="28">[15]!A_ANALYSIS</definedName>
    <definedName name="SOCK" localSheetId="25">[15]!A_ANALYSIS</definedName>
    <definedName name="SOCK">[15]!A_ANALYSIS</definedName>
    <definedName name="Soi" localSheetId="21">#REF!</definedName>
    <definedName name="Soi" localSheetId="25">#REF!</definedName>
    <definedName name="Soi" localSheetId="17">#REF!</definedName>
    <definedName name="Soi">#REF!</definedName>
    <definedName name="soichon12" localSheetId="21">#REF!</definedName>
    <definedName name="soichon12" localSheetId="25">#REF!</definedName>
    <definedName name="soichon12">#REF!</definedName>
    <definedName name="soichon24" localSheetId="21">#REF!</definedName>
    <definedName name="soichon24" localSheetId="25">#REF!</definedName>
    <definedName name="soichon24">#REF!</definedName>
    <definedName name="soichon46" localSheetId="21">#REF!</definedName>
    <definedName name="soichon46" localSheetId="25">#REF!</definedName>
    <definedName name="soichon46">#REF!</definedName>
    <definedName name="SORT" localSheetId="21">#REF!</definedName>
    <definedName name="SORT" localSheetId="25">#REF!</definedName>
    <definedName name="SORT">#REF!</definedName>
    <definedName name="SORT_5" localSheetId="21">#REF!</definedName>
    <definedName name="SORT_5" localSheetId="25">#REF!</definedName>
    <definedName name="SORT_5">#REF!</definedName>
    <definedName name="spec" localSheetId="34">#REF!</definedName>
    <definedName name="spec" localSheetId="19">#REF!</definedName>
    <definedName name="spec" localSheetId="21">#REF!</definedName>
    <definedName name="spec" localSheetId="22">#REF!</definedName>
    <definedName name="spec" localSheetId="33">#REF!</definedName>
    <definedName name="spec" localSheetId="3">#REF!</definedName>
    <definedName name="spec" localSheetId="26">#REF!</definedName>
    <definedName name="spec" localSheetId="12">#REF!</definedName>
    <definedName name="spec" localSheetId="18">#REF!</definedName>
    <definedName name="spec" localSheetId="0">#REF!</definedName>
    <definedName name="spec" localSheetId="28">#REF!</definedName>
    <definedName name="SPEC" localSheetId="2">#REF!</definedName>
    <definedName name="spec" localSheetId="29">#REF!</definedName>
    <definedName name="spec" localSheetId="32">#REF!</definedName>
    <definedName name="spec" localSheetId="24">#REF!</definedName>
    <definedName name="spec" localSheetId="25">#REF!</definedName>
    <definedName name="spec" localSheetId="14">#REF!</definedName>
    <definedName name="spec" localSheetId="31">#REF!</definedName>
    <definedName name="spec" localSheetId="30">#REF!</definedName>
    <definedName name="spec" localSheetId="17">#REF!</definedName>
    <definedName name="spec" localSheetId="9">#REF!</definedName>
    <definedName name="spec">#REF!</definedName>
    <definedName name="SPEC_1">"'file:///c:/documents%20and%20settings/%e6%8a%80%e8%a1%93%e9%83%a8%e5%85%b1%e7%94%a8%e8%b3%87%e6%96%99/documents%20and%20settings/administrator/%e6%a1%8c%e9%9d%a2/1b545%e5%8c%85%e8%a3%85%e4%b8%80%e9%a1%b5.xls'#$''.$e$79"</definedName>
    <definedName name="SPEC_10">"'file:///c:/documents%20and%20settings/%e6%8a%80%e8%a1%93%e9%83%a8%e5%85%b1%e7%94%a8%e8%b3%87%e6%96%99/documents%20and%20settings/administrator/%e6%a1%8c%e9%9d%a2/1b545%e5%8c%85%e8%a3%85%e4%b8%80%e9%a1%b5.xls'#$''.$e$79"</definedName>
    <definedName name="SPEC_11">"'file:///c:/documents%20and%20settings/%e6%8a%80%e8%a1%93%e9%83%a8%e5%85%b1%e7%94%a8%e8%b3%87%e6%96%99/documents%20and%20settings/administrator/%e6%a1%8c%e9%9d%a2/1b545%e5%8c%85%e8%a3%85%e4%b8%80%e9%a1%b5.xls'#$''.$e$79"</definedName>
    <definedName name="SPEC_12">"'file:///c:/documents%20and%20settings/%e6%8a%80%e8%a1%93%e9%83%a8%e5%85%b1%e7%94%a8%e8%b3%87%e6%96%99/documents%20and%20settings/administrator/%e6%a1%8c%e9%9d%a2/1b545%e5%8c%85%e8%a3%85%e4%b8%80%e9%a1%b5.xls'#$''.$e$79"</definedName>
    <definedName name="SPEC_13">"'file:///c:/documents%20and%20settings/%e6%8a%80%e8%a1%93%e9%83%a8%e5%85%b1%e7%94%a8%e8%b3%87%e6%96%99/documents%20and%20settings/administrator/%e6%a1%8c%e9%9d%a2/1b545%e5%8c%85%e8%a3%85%e4%b8%80%e9%a1%b5.xls'#$''.$e$79"</definedName>
    <definedName name="SPEC_17">"'file:///c:/documents%20and%20settings/%e6%8a%80%e8%a1%93%e9%83%a8%e5%85%b1%e7%94%a8%e8%b3%87%e6%96%99/documents%20and%20settings/administrator/%e6%a1%8c%e9%9d%a2/1b545%e5%8c%85%e8%a3%85%e4%b8%80%e9%a1%b5.xls'#$''.$e$79"</definedName>
    <definedName name="SPEC_18">"'file:///c:/documents%20and%20settings/%e6%8a%80%e8%a1%93%e9%83%a8%e5%85%b1%e7%94%a8%e8%b3%87%e6%96%99/documents%20and%20settings/administrator/%e6%a1%8c%e9%9d%a2/1b545%e5%8c%85%e8%a3%85%e4%b8%80%e9%a1%b5.xls'#$''.$e$79"</definedName>
    <definedName name="SPEC_2">"'file:///c:/documents%20and%20settings/%e6%8a%80%e8%a1%93%e9%83%a8%e5%85%b1%e7%94%a8%e8%b3%87%e6%96%99/documents%20and%20settings/administrator/%e6%a1%8c%e9%9d%a2/1b545%e5%8c%85%e8%a3%85%e4%b8%80%e9%a1%b5.xls'#$''.$e$79"</definedName>
    <definedName name="SPEC_3">"'file:///c:/documents%20and%20settings/%e6%8a%80%e8%a1%93%e9%83%a8%e5%85%b1%e7%94%a8%e8%b3%87%e6%96%99/documents%20and%20settings/administrator/%e6%a1%8c%e9%9d%a2/1b545%e5%8c%85%e8%a3%85%e4%b8%80%e9%a1%b5.xls'#$''.$e$79"</definedName>
    <definedName name="SPEC_35">"'file:///c:/documents%20and%20settings/%e6%8a%80%e8%a1%93%e9%83%a8%e5%85%b1%e7%94%a8%e8%b3%87%e6%96%99/documents%20and%20settings/administrator/%e6%a1%8c%e9%9d%a2/1b545%e5%8c%85%e8%a3%85%e4%b8%80%e9%a1%b5.xls'#$''.$e$79"</definedName>
    <definedName name="SPEC_36">"'file:///c:/documents%20and%20settings/%e6%8a%80%e8%a1%93%e9%83%a8%e5%85%b1%e7%94%a8%e8%b3%87%e6%96%99/documents%20and%20settings/administrator/%e6%a1%8c%e9%9d%a2/1b545%e5%8c%85%e8%a3%85%e4%b8%80%e9%a1%b5.xls'#$''.$e$79"</definedName>
    <definedName name="SPEC_41">"'file:///c:/documents%20and%20settings/%e6%8a%80%e8%a1%93%e9%83%a8%e5%85%b1%e7%94%a8%e8%b3%87%e6%96%99/documents%20and%20settings/administrator/%e6%a1%8c%e9%9d%a2/1b545%e5%8c%85%e8%a3%85%e4%b8%80%e9%a1%b5.xls'#$''.$e$79"</definedName>
    <definedName name="SPEC_5" localSheetId="21">#REF!</definedName>
    <definedName name="SPEC_5" localSheetId="25">#REF!</definedName>
    <definedName name="SPEC_5" localSheetId="17">#REF!</definedName>
    <definedName name="SPEC_5">#REF!</definedName>
    <definedName name="SPEC_50">"'file:///c:/documents%20and%20settings/%e6%8a%80%e8%a1%93%e9%83%a8%e5%85%b1%e7%94%a8%e8%b3%87%e6%96%99/documents%20and%20settings/administrator/%e6%a1%8c%e9%9d%a2/1b545%e5%8c%85%e8%a3%85%e4%b8%80%e9%a1%b5.xls'#$''.$e$79"</definedName>
    <definedName name="SPEC_9">"'file:///c:/documents%20and%20settings/%e6%8a%80%e8%a1%93%e9%83%a8%e5%85%b1%e7%94%a8%e8%b3%87%e6%96%99/documents%20and%20settings/administrator/%e6%a1%8c%e9%9d%a2/1b545%e5%8c%85%e8%a3%85%e4%b8%80%e9%a1%b5.xls'#$''.$e$79"</definedName>
    <definedName name="SPECSUMMARY" localSheetId="21">#REF!</definedName>
    <definedName name="SPECSUMMARY" localSheetId="25">#REF!</definedName>
    <definedName name="SPECSUMMARY" localSheetId="17">#REF!</definedName>
    <definedName name="SPECSUMMARY">#REF!</definedName>
    <definedName name="SPECSUMMARY_5" localSheetId="21">#REF!</definedName>
    <definedName name="SPECSUMMARY_5" localSheetId="25">#REF!</definedName>
    <definedName name="SPECSUMMARY_5">#REF!</definedName>
    <definedName name="spk1p" localSheetId="21">#REF!</definedName>
    <definedName name="spk1p" localSheetId="25">#REF!</definedName>
    <definedName name="spk1p">#REF!</definedName>
    <definedName name="ss">[10]!直線55_Click</definedName>
    <definedName name="SSTR" localSheetId="21">#REF!</definedName>
    <definedName name="SSTR" localSheetId="25">#REF!</definedName>
    <definedName name="SSTR" localSheetId="17">#REF!</definedName>
    <definedName name="SSTR">#REF!</definedName>
    <definedName name="Start_1" localSheetId="21">#REF!</definedName>
    <definedName name="Start_1" localSheetId="25">#REF!</definedName>
    <definedName name="Start_1">#REF!</definedName>
    <definedName name="Start_1_1">"'file:///c:/documents%20and%20settings/%e6%8a%80%e8%a1%93%e9%83%a8%e5%85%b1%e7%94%a8%e8%b3%87%e6%96%99/documents%20and%20settings/administrator/%e6%a1%8c%e9%9d%a2/1b545%e5%8c%85%e8%a3%85%e4%b8%80%e9%a1%b5.xls'#$''.$f$9"</definedName>
    <definedName name="Start_1_10">"'file:///c:/documents%20and%20settings/%e6%8a%80%e8%a1%93%e9%83%a8%e5%85%b1%e7%94%a8%e8%b3%87%e6%96%99/documents%20and%20settings/administrator/%e6%a1%8c%e9%9d%a2/1b545%e5%8c%85%e8%a3%85%e4%b8%80%e9%a1%b5.xls'#$''.$f$9"</definedName>
    <definedName name="Start_1_11">"'file:///c:/documents%20and%20settings/%e6%8a%80%e8%a1%93%e9%83%a8%e5%85%b1%e7%94%a8%e8%b3%87%e6%96%99/documents%20and%20settings/administrator/%e6%a1%8c%e9%9d%a2/1b545%e5%8c%85%e8%a3%85%e4%b8%80%e9%a1%b5.xls'#$''.$f$9"</definedName>
    <definedName name="Start_1_12">"'file:///c:/documents%20and%20settings/%e6%8a%80%e8%a1%93%e9%83%a8%e5%85%b1%e7%94%a8%e8%b3%87%e6%96%99/documents%20and%20settings/administrator/%e6%a1%8c%e9%9d%a2/1b545%e5%8c%85%e8%a3%85%e4%b8%80%e9%a1%b5.xls'#$''.$f$9"</definedName>
    <definedName name="Start_1_13">"'file:///c:/documents%20and%20settings/%e6%8a%80%e8%a1%93%e9%83%a8%e5%85%b1%e7%94%a8%e8%b3%87%e6%96%99/documents%20and%20settings/administrator/%e6%a1%8c%e9%9d%a2/1b545%e5%8c%85%e8%a3%85%e4%b8%80%e9%a1%b5.xls'#$''.$f$9"</definedName>
    <definedName name="Start_1_17">"'file:///c:/documents%20and%20settings/%e6%8a%80%e8%a1%93%e9%83%a8%e5%85%b1%e7%94%a8%e8%b3%87%e6%96%99/documents%20and%20settings/administrator/%e6%a1%8c%e9%9d%a2/1b545%e5%8c%85%e8%a3%85%e4%b8%80%e9%a1%b5.xls'#$''.$f$9"</definedName>
    <definedName name="Start_1_18">"'file:///c:/documents%20and%20settings/%e6%8a%80%e8%a1%93%e9%83%a8%e5%85%b1%e7%94%a8%e8%b3%87%e6%96%99/documents%20and%20settings/administrator/%e6%a1%8c%e9%9d%a2/1b545%e5%8c%85%e8%a3%85%e4%b8%80%e9%a1%b5.xls'#$''.$f$9"</definedName>
    <definedName name="Start_1_2">"'file:///c:/documents%20and%20settings/%e6%8a%80%e8%a1%93%e9%83%a8%e5%85%b1%e7%94%a8%e8%b3%87%e6%96%99/documents%20and%20settings/administrator/%e6%a1%8c%e9%9d%a2/1b545%e5%8c%85%e8%a3%85%e4%b8%80%e9%a1%b5.xls'#$''.$f$9"</definedName>
    <definedName name="Start_1_3">"'file:///c:/documents%20and%20settings/%e6%8a%80%e8%a1%93%e9%83%a8%e5%85%b1%e7%94%a8%e8%b3%87%e6%96%99/documents%20and%20settings/administrator/%e6%a1%8c%e9%9d%a2/1b545%e5%8c%85%e8%a3%85%e4%b8%80%e9%a1%b5.xls'#$''.$f$9"</definedName>
    <definedName name="Start_1_35">"'file:///c:/documents%20and%20settings/%e6%8a%80%e8%a1%93%e9%83%a8%e5%85%b1%e7%94%a8%e8%b3%87%e6%96%99/documents%20and%20settings/administrator/%e6%a1%8c%e9%9d%a2/1b545%e5%8c%85%e8%a3%85%e4%b8%80%e9%a1%b5.xls'#$''.$f$9"</definedName>
    <definedName name="Start_1_36">"'file:///c:/documents%20and%20settings/%e6%8a%80%e8%a1%93%e9%83%a8%e5%85%b1%e7%94%a8%e8%b3%87%e6%96%99/documents%20and%20settings/administrator/%e6%a1%8c%e9%9d%a2/1b545%e5%8c%85%e8%a3%85%e4%b8%80%e9%a1%b5.xls'#$''.$f$9"</definedName>
    <definedName name="Start_1_41">"'file:///c:/documents%20and%20settings/%e6%8a%80%e8%a1%93%e9%83%a8%e5%85%b1%e7%94%a8%e8%b3%87%e6%96%99/documents%20and%20settings/administrator/%e6%a1%8c%e9%9d%a2/1b545%e5%8c%85%e8%a3%85%e4%b8%80%e9%a1%b5.xls'#$''.$f$9"</definedName>
    <definedName name="Start_1_5" localSheetId="21">#REF!</definedName>
    <definedName name="Start_1_5" localSheetId="25">#REF!</definedName>
    <definedName name="Start_1_5" localSheetId="17">#REF!</definedName>
    <definedName name="Start_1_5">#REF!</definedName>
    <definedName name="Start_1_50">"'file:///c:/documents%20and%20settings/%e6%8a%80%e8%a1%93%e9%83%a8%e5%85%b1%e7%94%a8%e8%b3%87%e6%96%99/documents%20and%20settings/administrator/%e6%a1%8c%e9%9d%a2/1b545%e5%8c%85%e8%a3%85%e4%b8%80%e9%a1%b5.xls'#$''.$f$9"</definedName>
    <definedName name="Start_1_9">"'file:///c:/documents%20and%20settings/%e6%8a%80%e8%a1%93%e9%83%a8%e5%85%b1%e7%94%a8%e8%b3%87%e6%96%99/documents%20and%20settings/administrator/%e6%a1%8c%e9%9d%a2/1b545%e5%8c%85%e8%a3%85%e4%b8%80%e9%a1%b5.xls'#$''.$f$9"</definedName>
    <definedName name="Start_10" localSheetId="21">#REF!</definedName>
    <definedName name="Start_10" localSheetId="25">#REF!</definedName>
    <definedName name="Start_10" localSheetId="17">#REF!</definedName>
    <definedName name="Start_10">#REF!</definedName>
    <definedName name="Start_10_1">"'file:///c:/documents%20and%20settings/%e6%8a%80%e8%a1%93%e9%83%a8%e5%85%b1%e7%94%a8%e8%b3%87%e6%96%99/documents%20and%20settings/administrator/%e6%a1%8c%e9%9d%a2/1b545%e5%8c%85%e8%a3%85%e4%b8%80%e9%a1%b5.xls'#$''.$k$36"</definedName>
    <definedName name="Start_10_10">"'file:///c:/documents%20and%20settings/%e6%8a%80%e8%a1%93%e9%83%a8%e5%85%b1%e7%94%a8%e8%b3%87%e6%96%99/documents%20and%20settings/administrator/%e6%a1%8c%e9%9d%a2/1b545%e5%8c%85%e8%a3%85%e4%b8%80%e9%a1%b5.xls'#$''.$k$36"</definedName>
    <definedName name="Start_10_11">"'file:///c:/documents%20and%20settings/%e6%8a%80%e8%a1%93%e9%83%a8%e5%85%b1%e7%94%a8%e8%b3%87%e6%96%99/documents%20and%20settings/administrator/%e6%a1%8c%e9%9d%a2/1b545%e5%8c%85%e8%a3%85%e4%b8%80%e9%a1%b5.xls'#$''.$k$36"</definedName>
    <definedName name="Start_10_12">"'file:///c:/documents%20and%20settings/%e6%8a%80%e8%a1%93%e9%83%a8%e5%85%b1%e7%94%a8%e8%b3%87%e6%96%99/documents%20and%20settings/administrator/%e6%a1%8c%e9%9d%a2/1b545%e5%8c%85%e8%a3%85%e4%b8%80%e9%a1%b5.xls'#$''.$k$36"</definedName>
    <definedName name="Start_10_13">"'file:///c:/documents%20and%20settings/%e6%8a%80%e8%a1%93%e9%83%a8%e5%85%b1%e7%94%a8%e8%b3%87%e6%96%99/documents%20and%20settings/administrator/%e6%a1%8c%e9%9d%a2/1b545%e5%8c%85%e8%a3%85%e4%b8%80%e9%a1%b5.xls'#$''.$k$36"</definedName>
    <definedName name="Start_10_17">"'file:///c:/documents%20and%20settings/%e6%8a%80%e8%a1%93%e9%83%a8%e5%85%b1%e7%94%a8%e8%b3%87%e6%96%99/documents%20and%20settings/administrator/%e6%a1%8c%e9%9d%a2/1b545%e5%8c%85%e8%a3%85%e4%b8%80%e9%a1%b5.xls'#$''.$k$36"</definedName>
    <definedName name="Start_10_18">"'file:///c:/documents%20and%20settings/%e6%8a%80%e8%a1%93%e9%83%a8%e5%85%b1%e7%94%a8%e8%b3%87%e6%96%99/documents%20and%20settings/administrator/%e6%a1%8c%e9%9d%a2/1b545%e5%8c%85%e8%a3%85%e4%b8%80%e9%a1%b5.xls'#$''.$k$36"</definedName>
    <definedName name="Start_10_2">"'file:///c:/documents%20and%20settings/%e6%8a%80%e8%a1%93%e9%83%a8%e5%85%b1%e7%94%a8%e8%b3%87%e6%96%99/documents%20and%20settings/administrator/%e6%a1%8c%e9%9d%a2/1b545%e5%8c%85%e8%a3%85%e4%b8%80%e9%a1%b5.xls'#$''.$k$36"</definedName>
    <definedName name="Start_10_3">"'file:///c:/documents%20and%20settings/%e6%8a%80%e8%a1%93%e9%83%a8%e5%85%b1%e7%94%a8%e8%b3%87%e6%96%99/documents%20and%20settings/administrator/%e6%a1%8c%e9%9d%a2/1b545%e5%8c%85%e8%a3%85%e4%b8%80%e9%a1%b5.xls'#$''.$k$36"</definedName>
    <definedName name="Start_10_35">"'file:///c:/documents%20and%20settings/%e6%8a%80%e8%a1%93%e9%83%a8%e5%85%b1%e7%94%a8%e8%b3%87%e6%96%99/documents%20and%20settings/administrator/%e6%a1%8c%e9%9d%a2/1b545%e5%8c%85%e8%a3%85%e4%b8%80%e9%a1%b5.xls'#$''.$k$36"</definedName>
    <definedName name="Start_10_36">"'file:///c:/documents%20and%20settings/%e6%8a%80%e8%a1%93%e9%83%a8%e5%85%b1%e7%94%a8%e8%b3%87%e6%96%99/documents%20and%20settings/administrator/%e6%a1%8c%e9%9d%a2/1b545%e5%8c%85%e8%a3%85%e4%b8%80%e9%a1%b5.xls'#$''.$k$36"</definedName>
    <definedName name="Start_10_41">"'file:///c:/documents%20and%20settings/%e6%8a%80%e8%a1%93%e9%83%a8%e5%85%b1%e7%94%a8%e8%b3%87%e6%96%99/documents%20and%20settings/administrator/%e6%a1%8c%e9%9d%a2/1b545%e5%8c%85%e8%a3%85%e4%b8%80%e9%a1%b5.xls'#$''.$k$36"</definedName>
    <definedName name="Start_10_5" localSheetId="21">#REF!</definedName>
    <definedName name="Start_10_5" localSheetId="25">#REF!</definedName>
    <definedName name="Start_10_5" localSheetId="17">#REF!</definedName>
    <definedName name="Start_10_5">#REF!</definedName>
    <definedName name="Start_10_50">"'file:///c:/documents%20and%20settings/%e6%8a%80%e8%a1%93%e9%83%a8%e5%85%b1%e7%94%a8%e8%b3%87%e6%96%99/documents%20and%20settings/administrator/%e6%a1%8c%e9%9d%a2/1b545%e5%8c%85%e8%a3%85%e4%b8%80%e9%a1%b5.xls'#$''.$k$36"</definedName>
    <definedName name="Start_10_9">"'file:///c:/documents%20and%20settings/%e6%8a%80%e8%a1%93%e9%83%a8%e5%85%b1%e7%94%a8%e8%b3%87%e6%96%99/documents%20and%20settings/administrator/%e6%a1%8c%e9%9d%a2/1b545%e5%8c%85%e8%a3%85%e4%b8%80%e9%a1%b5.xls'#$''.$k$36"</definedName>
    <definedName name="Start_11" localSheetId="21">#REF!</definedName>
    <definedName name="Start_11" localSheetId="25">#REF!</definedName>
    <definedName name="Start_11" localSheetId="17">#REF!</definedName>
    <definedName name="Start_11">#REF!</definedName>
    <definedName name="Start_11_1">"'file:///c:/documents%20and%20settings/%e6%8a%80%e8%a1%93%e9%83%a8%e5%85%b1%e7%94%a8%e8%b3%87%e6%96%99/documents%20and%20settings/administrator/%e6%a1%8c%e9%9d%a2/1b545%e5%8c%85%e8%a3%85%e4%b8%80%e9%a1%b5.xls'#$''.$g$39"</definedName>
    <definedName name="Start_11_10">"'file:///c:/documents%20and%20settings/%e6%8a%80%e8%a1%93%e9%83%a8%e5%85%b1%e7%94%a8%e8%b3%87%e6%96%99/documents%20and%20settings/administrator/%e6%a1%8c%e9%9d%a2/1b545%e5%8c%85%e8%a3%85%e4%b8%80%e9%a1%b5.xls'#$''.$g$39"</definedName>
    <definedName name="Start_11_11">"'file:///c:/documents%20and%20settings/%e6%8a%80%e8%a1%93%e9%83%a8%e5%85%b1%e7%94%a8%e8%b3%87%e6%96%99/documents%20and%20settings/administrator/%e6%a1%8c%e9%9d%a2/1b545%e5%8c%85%e8%a3%85%e4%b8%80%e9%a1%b5.xls'#$''.$g$39"</definedName>
    <definedName name="Start_11_12">"'file:///c:/documents%20and%20settings/%e6%8a%80%e8%a1%93%e9%83%a8%e5%85%b1%e7%94%a8%e8%b3%87%e6%96%99/documents%20and%20settings/administrator/%e6%a1%8c%e9%9d%a2/1b545%e5%8c%85%e8%a3%85%e4%b8%80%e9%a1%b5.xls'#$''.$g$39"</definedName>
    <definedName name="Start_11_13">"'file:///c:/documents%20and%20settings/%e6%8a%80%e8%a1%93%e9%83%a8%e5%85%b1%e7%94%a8%e8%b3%87%e6%96%99/documents%20and%20settings/administrator/%e6%a1%8c%e9%9d%a2/1b545%e5%8c%85%e8%a3%85%e4%b8%80%e9%a1%b5.xls'#$''.$g$39"</definedName>
    <definedName name="Start_11_17">"'file:///c:/documents%20and%20settings/%e6%8a%80%e8%a1%93%e9%83%a8%e5%85%b1%e7%94%a8%e8%b3%87%e6%96%99/documents%20and%20settings/administrator/%e6%a1%8c%e9%9d%a2/1b545%e5%8c%85%e8%a3%85%e4%b8%80%e9%a1%b5.xls'#$''.$g$39"</definedName>
    <definedName name="Start_11_18">"'file:///c:/documents%20and%20settings/%e6%8a%80%e8%a1%93%e9%83%a8%e5%85%b1%e7%94%a8%e8%b3%87%e6%96%99/documents%20and%20settings/administrator/%e6%a1%8c%e9%9d%a2/1b545%e5%8c%85%e8%a3%85%e4%b8%80%e9%a1%b5.xls'#$''.$g$39"</definedName>
    <definedName name="Start_11_2">"'file:///c:/documents%20and%20settings/%e6%8a%80%e8%a1%93%e9%83%a8%e5%85%b1%e7%94%a8%e8%b3%87%e6%96%99/documents%20and%20settings/administrator/%e6%a1%8c%e9%9d%a2/1b545%e5%8c%85%e8%a3%85%e4%b8%80%e9%a1%b5.xls'#$''.$g$39"</definedName>
    <definedName name="Start_11_3">"'file:///c:/documents%20and%20settings/%e6%8a%80%e8%a1%93%e9%83%a8%e5%85%b1%e7%94%a8%e8%b3%87%e6%96%99/documents%20and%20settings/administrator/%e6%a1%8c%e9%9d%a2/1b545%e5%8c%85%e8%a3%85%e4%b8%80%e9%a1%b5.xls'#$''.$g$39"</definedName>
    <definedName name="Start_11_35">"'file:///c:/documents%20and%20settings/%e6%8a%80%e8%a1%93%e9%83%a8%e5%85%b1%e7%94%a8%e8%b3%87%e6%96%99/documents%20and%20settings/administrator/%e6%a1%8c%e9%9d%a2/1b545%e5%8c%85%e8%a3%85%e4%b8%80%e9%a1%b5.xls'#$''.$g$39"</definedName>
    <definedName name="Start_11_36">"'file:///c:/documents%20and%20settings/%e6%8a%80%e8%a1%93%e9%83%a8%e5%85%b1%e7%94%a8%e8%b3%87%e6%96%99/documents%20and%20settings/administrator/%e6%a1%8c%e9%9d%a2/1b545%e5%8c%85%e8%a3%85%e4%b8%80%e9%a1%b5.xls'#$''.$g$39"</definedName>
    <definedName name="Start_11_41">"'file:///c:/documents%20and%20settings/%e6%8a%80%e8%a1%93%e9%83%a8%e5%85%b1%e7%94%a8%e8%b3%87%e6%96%99/documents%20and%20settings/administrator/%e6%a1%8c%e9%9d%a2/1b545%e5%8c%85%e8%a3%85%e4%b8%80%e9%a1%b5.xls'#$''.$g$39"</definedName>
    <definedName name="Start_11_5" localSheetId="21">#REF!</definedName>
    <definedName name="Start_11_5" localSheetId="25">#REF!</definedName>
    <definedName name="Start_11_5" localSheetId="17">#REF!</definedName>
    <definedName name="Start_11_5">#REF!</definedName>
    <definedName name="Start_11_50">"'file:///c:/documents%20and%20settings/%e6%8a%80%e8%a1%93%e9%83%a8%e5%85%b1%e7%94%a8%e8%b3%87%e6%96%99/documents%20and%20settings/administrator/%e6%a1%8c%e9%9d%a2/1b545%e5%8c%85%e8%a3%85%e4%b8%80%e9%a1%b5.xls'#$''.$g$39"</definedName>
    <definedName name="Start_11_9">"'file:///c:/documents%20and%20settings/%e6%8a%80%e8%a1%93%e9%83%a8%e5%85%b1%e7%94%a8%e8%b3%87%e6%96%99/documents%20and%20settings/administrator/%e6%a1%8c%e9%9d%a2/1b545%e5%8c%85%e8%a3%85%e4%b8%80%e9%a1%b5.xls'#$''.$g$39"</definedName>
    <definedName name="Start_12" localSheetId="21">#REF!</definedName>
    <definedName name="Start_12" localSheetId="25">#REF!</definedName>
    <definedName name="Start_12" localSheetId="17">#REF!</definedName>
    <definedName name="Start_12">#REF!</definedName>
    <definedName name="Start_12_1">"'file:///c:/documents%20and%20settings/%e6%8a%80%e8%a1%93%e9%83%a8%e5%85%b1%e7%94%a8%e8%b3%87%e6%96%99/documents%20and%20settings/administrator/%e6%a1%8c%e9%9d%a2/1b545%e5%8c%85%e8%a3%85%e4%b8%80%e9%a1%b5.xls'#$''.$h$42"</definedName>
    <definedName name="Start_12_10">"'file:///c:/documents%20and%20settings/%e6%8a%80%e8%a1%93%e9%83%a8%e5%85%b1%e7%94%a8%e8%b3%87%e6%96%99/documents%20and%20settings/administrator/%e6%a1%8c%e9%9d%a2/1b545%e5%8c%85%e8%a3%85%e4%b8%80%e9%a1%b5.xls'#$''.$h$42"</definedName>
    <definedName name="Start_12_11">"'file:///c:/documents%20and%20settings/%e6%8a%80%e8%a1%93%e9%83%a8%e5%85%b1%e7%94%a8%e8%b3%87%e6%96%99/documents%20and%20settings/administrator/%e6%a1%8c%e9%9d%a2/1b545%e5%8c%85%e8%a3%85%e4%b8%80%e9%a1%b5.xls'#$''.$h$42"</definedName>
    <definedName name="Start_12_12">"'file:///c:/documents%20and%20settings/%e6%8a%80%e8%a1%93%e9%83%a8%e5%85%b1%e7%94%a8%e8%b3%87%e6%96%99/documents%20and%20settings/administrator/%e6%a1%8c%e9%9d%a2/1b545%e5%8c%85%e8%a3%85%e4%b8%80%e9%a1%b5.xls'#$''.$h$42"</definedName>
    <definedName name="Start_12_13">"'file:///c:/documents%20and%20settings/%e6%8a%80%e8%a1%93%e9%83%a8%e5%85%b1%e7%94%a8%e8%b3%87%e6%96%99/documents%20and%20settings/administrator/%e6%a1%8c%e9%9d%a2/1b545%e5%8c%85%e8%a3%85%e4%b8%80%e9%a1%b5.xls'#$''.$h$42"</definedName>
    <definedName name="Start_12_17">"'file:///c:/documents%20and%20settings/%e6%8a%80%e8%a1%93%e9%83%a8%e5%85%b1%e7%94%a8%e8%b3%87%e6%96%99/documents%20and%20settings/administrator/%e6%a1%8c%e9%9d%a2/1b545%e5%8c%85%e8%a3%85%e4%b8%80%e9%a1%b5.xls'#$''.$h$42"</definedName>
    <definedName name="Start_12_18">"'file:///c:/documents%20and%20settings/%e6%8a%80%e8%a1%93%e9%83%a8%e5%85%b1%e7%94%a8%e8%b3%87%e6%96%99/documents%20and%20settings/administrator/%e6%a1%8c%e9%9d%a2/1b545%e5%8c%85%e8%a3%85%e4%b8%80%e9%a1%b5.xls'#$''.$h$42"</definedName>
    <definedName name="Start_12_2">"'file:///c:/documents%20and%20settings/%e6%8a%80%e8%a1%93%e9%83%a8%e5%85%b1%e7%94%a8%e8%b3%87%e6%96%99/documents%20and%20settings/administrator/%e6%a1%8c%e9%9d%a2/1b545%e5%8c%85%e8%a3%85%e4%b8%80%e9%a1%b5.xls'#$''.$h$42"</definedName>
    <definedName name="Start_12_3">"'file:///c:/documents%20and%20settings/%e6%8a%80%e8%a1%93%e9%83%a8%e5%85%b1%e7%94%a8%e8%b3%87%e6%96%99/documents%20and%20settings/administrator/%e6%a1%8c%e9%9d%a2/1b545%e5%8c%85%e8%a3%85%e4%b8%80%e9%a1%b5.xls'#$''.$h$42"</definedName>
    <definedName name="Start_12_35">"'file:///c:/documents%20and%20settings/%e6%8a%80%e8%a1%93%e9%83%a8%e5%85%b1%e7%94%a8%e8%b3%87%e6%96%99/documents%20and%20settings/administrator/%e6%a1%8c%e9%9d%a2/1b545%e5%8c%85%e8%a3%85%e4%b8%80%e9%a1%b5.xls'#$''.$h$42"</definedName>
    <definedName name="Start_12_36">"'file:///c:/documents%20and%20settings/%e6%8a%80%e8%a1%93%e9%83%a8%e5%85%b1%e7%94%a8%e8%b3%87%e6%96%99/documents%20and%20settings/administrator/%e6%a1%8c%e9%9d%a2/1b545%e5%8c%85%e8%a3%85%e4%b8%80%e9%a1%b5.xls'#$''.$h$42"</definedName>
    <definedName name="Start_12_41">"'file:///c:/documents%20and%20settings/%e6%8a%80%e8%a1%93%e9%83%a8%e5%85%b1%e7%94%a8%e8%b3%87%e6%96%99/documents%20and%20settings/administrator/%e6%a1%8c%e9%9d%a2/1b545%e5%8c%85%e8%a3%85%e4%b8%80%e9%a1%b5.xls'#$''.$h$42"</definedName>
    <definedName name="Start_12_5" localSheetId="21">#REF!</definedName>
    <definedName name="Start_12_5" localSheetId="25">#REF!</definedName>
    <definedName name="Start_12_5" localSheetId="17">#REF!</definedName>
    <definedName name="Start_12_5">#REF!</definedName>
    <definedName name="Start_12_50">"'file:///c:/documents%20and%20settings/%e6%8a%80%e8%a1%93%e9%83%a8%e5%85%b1%e7%94%a8%e8%b3%87%e6%96%99/documents%20and%20settings/administrator/%e6%a1%8c%e9%9d%a2/1b545%e5%8c%85%e8%a3%85%e4%b8%80%e9%a1%b5.xls'#$''.$h$42"</definedName>
    <definedName name="Start_12_9">"'file:///c:/documents%20and%20settings/%e6%8a%80%e8%a1%93%e9%83%a8%e5%85%b1%e7%94%a8%e8%b3%87%e6%96%99/documents%20and%20settings/administrator/%e6%a1%8c%e9%9d%a2/1b545%e5%8c%85%e8%a3%85%e4%b8%80%e9%a1%b5.xls'#$''.$h$42"</definedName>
    <definedName name="Start_13" localSheetId="21">#REF!</definedName>
    <definedName name="Start_13" localSheetId="25">#REF!</definedName>
    <definedName name="Start_13" localSheetId="17">#REF!</definedName>
    <definedName name="Start_13">#REF!</definedName>
    <definedName name="Start_13_1">"'file:///c:/documents%20and%20settings/%e6%8a%80%e8%a1%93%e9%83%a8%e5%85%b1%e7%94%a8%e8%b3%87%e6%96%99/documents%20and%20settings/administrator/%e6%a1%8c%e9%9d%a2/1b545%e5%8c%85%e8%a3%85%e4%b8%80%e9%a1%b5.xls'#$''.$k$45"</definedName>
    <definedName name="Start_13_10">"'file:///c:/documents%20and%20settings/%e6%8a%80%e8%a1%93%e9%83%a8%e5%85%b1%e7%94%a8%e8%b3%87%e6%96%99/documents%20and%20settings/administrator/%e6%a1%8c%e9%9d%a2/1b545%e5%8c%85%e8%a3%85%e4%b8%80%e9%a1%b5.xls'#$''.$k$45"</definedName>
    <definedName name="Start_13_11">"'file:///c:/documents%20and%20settings/%e6%8a%80%e8%a1%93%e9%83%a8%e5%85%b1%e7%94%a8%e8%b3%87%e6%96%99/documents%20and%20settings/administrator/%e6%a1%8c%e9%9d%a2/1b545%e5%8c%85%e8%a3%85%e4%b8%80%e9%a1%b5.xls'#$''.$k$45"</definedName>
    <definedName name="Start_13_12">"'file:///c:/documents%20and%20settings/%e6%8a%80%e8%a1%93%e9%83%a8%e5%85%b1%e7%94%a8%e8%b3%87%e6%96%99/documents%20and%20settings/administrator/%e6%a1%8c%e9%9d%a2/1b545%e5%8c%85%e8%a3%85%e4%b8%80%e9%a1%b5.xls'#$''.$k$45"</definedName>
    <definedName name="Start_13_13">"'file:///c:/documents%20and%20settings/%e6%8a%80%e8%a1%93%e9%83%a8%e5%85%b1%e7%94%a8%e8%b3%87%e6%96%99/documents%20and%20settings/administrator/%e6%a1%8c%e9%9d%a2/1b545%e5%8c%85%e8%a3%85%e4%b8%80%e9%a1%b5.xls'#$''.$k$45"</definedName>
    <definedName name="Start_13_17">"'file:///c:/documents%20and%20settings/%e6%8a%80%e8%a1%93%e9%83%a8%e5%85%b1%e7%94%a8%e8%b3%87%e6%96%99/documents%20and%20settings/administrator/%e6%a1%8c%e9%9d%a2/1b545%e5%8c%85%e8%a3%85%e4%b8%80%e9%a1%b5.xls'#$''.$k$45"</definedName>
    <definedName name="Start_13_18">"'file:///c:/documents%20and%20settings/%e6%8a%80%e8%a1%93%e9%83%a8%e5%85%b1%e7%94%a8%e8%b3%87%e6%96%99/documents%20and%20settings/administrator/%e6%a1%8c%e9%9d%a2/1b545%e5%8c%85%e8%a3%85%e4%b8%80%e9%a1%b5.xls'#$''.$k$45"</definedName>
    <definedName name="Start_13_2">"'file:///c:/documents%20and%20settings/%e6%8a%80%e8%a1%93%e9%83%a8%e5%85%b1%e7%94%a8%e8%b3%87%e6%96%99/documents%20and%20settings/administrator/%e6%a1%8c%e9%9d%a2/1b545%e5%8c%85%e8%a3%85%e4%b8%80%e9%a1%b5.xls'#$''.$k$45"</definedName>
    <definedName name="Start_13_3">"'file:///c:/documents%20and%20settings/%e6%8a%80%e8%a1%93%e9%83%a8%e5%85%b1%e7%94%a8%e8%b3%87%e6%96%99/documents%20and%20settings/administrator/%e6%a1%8c%e9%9d%a2/1b545%e5%8c%85%e8%a3%85%e4%b8%80%e9%a1%b5.xls'#$''.$k$45"</definedName>
    <definedName name="Start_13_35">"'file:///c:/documents%20and%20settings/%e6%8a%80%e8%a1%93%e9%83%a8%e5%85%b1%e7%94%a8%e8%b3%87%e6%96%99/documents%20and%20settings/administrator/%e6%a1%8c%e9%9d%a2/1b545%e5%8c%85%e8%a3%85%e4%b8%80%e9%a1%b5.xls'#$''.$k$45"</definedName>
    <definedName name="Start_13_36">"'file:///c:/documents%20and%20settings/%e6%8a%80%e8%a1%93%e9%83%a8%e5%85%b1%e7%94%a8%e8%b3%87%e6%96%99/documents%20and%20settings/administrator/%e6%a1%8c%e9%9d%a2/1b545%e5%8c%85%e8%a3%85%e4%b8%80%e9%a1%b5.xls'#$''.$k$45"</definedName>
    <definedName name="Start_13_41">"'file:///c:/documents%20and%20settings/%e6%8a%80%e8%a1%93%e9%83%a8%e5%85%b1%e7%94%a8%e8%b3%87%e6%96%99/documents%20and%20settings/administrator/%e6%a1%8c%e9%9d%a2/1b545%e5%8c%85%e8%a3%85%e4%b8%80%e9%a1%b5.xls'#$''.$k$45"</definedName>
    <definedName name="Start_13_5" localSheetId="21">#REF!</definedName>
    <definedName name="Start_13_5" localSheetId="25">#REF!</definedName>
    <definedName name="Start_13_5" localSheetId="17">#REF!</definedName>
    <definedName name="Start_13_5">#REF!</definedName>
    <definedName name="Start_13_50">"'file:///c:/documents%20and%20settings/%e6%8a%80%e8%a1%93%e9%83%a8%e5%85%b1%e7%94%a8%e8%b3%87%e6%96%99/documents%20and%20settings/administrator/%e6%a1%8c%e9%9d%a2/1b545%e5%8c%85%e8%a3%85%e4%b8%80%e9%a1%b5.xls'#$''.$k$45"</definedName>
    <definedName name="Start_13_9">"'file:///c:/documents%20and%20settings/%e6%8a%80%e8%a1%93%e9%83%a8%e5%85%b1%e7%94%a8%e8%b3%87%e6%96%99/documents%20and%20settings/administrator/%e6%a1%8c%e9%9d%a2/1b545%e5%8c%85%e8%a3%85%e4%b8%80%e9%a1%b5.xls'#$''.$k$45"</definedName>
    <definedName name="Start_2" localSheetId="21">#REF!</definedName>
    <definedName name="Start_2" localSheetId="25">#REF!</definedName>
    <definedName name="Start_2" localSheetId="17">#REF!</definedName>
    <definedName name="Start_2">#REF!</definedName>
    <definedName name="Start_2_1">"'file:///c:/documents%20and%20settings/%e6%8a%80%e8%a1%93%e9%83%a8%e5%85%b1%e7%94%a8%e8%b3%87%e6%96%99/documents%20and%20settings/administrator/%e6%a1%8c%e9%9d%a2/1b545%e5%8c%85%e8%a3%85%e4%b8%80%e9%a1%b5.xls'#$''.$k$12"</definedName>
    <definedName name="Start_2_10">"'file:///c:/documents%20and%20settings/%e6%8a%80%e8%a1%93%e9%83%a8%e5%85%b1%e7%94%a8%e8%b3%87%e6%96%99/documents%20and%20settings/administrator/%e6%a1%8c%e9%9d%a2/1b545%e5%8c%85%e8%a3%85%e4%b8%80%e9%a1%b5.xls'#$''.$k$12"</definedName>
    <definedName name="Start_2_11">"'file:///c:/documents%20and%20settings/%e6%8a%80%e8%a1%93%e9%83%a8%e5%85%b1%e7%94%a8%e8%b3%87%e6%96%99/documents%20and%20settings/administrator/%e6%a1%8c%e9%9d%a2/1b545%e5%8c%85%e8%a3%85%e4%b8%80%e9%a1%b5.xls'#$''.$k$12"</definedName>
    <definedName name="Start_2_12">"'file:///c:/documents%20and%20settings/%e6%8a%80%e8%a1%93%e9%83%a8%e5%85%b1%e7%94%a8%e8%b3%87%e6%96%99/documents%20and%20settings/administrator/%e6%a1%8c%e9%9d%a2/1b545%e5%8c%85%e8%a3%85%e4%b8%80%e9%a1%b5.xls'#$''.$k$12"</definedName>
    <definedName name="Start_2_13">"'file:///c:/documents%20and%20settings/%e6%8a%80%e8%a1%93%e9%83%a8%e5%85%b1%e7%94%a8%e8%b3%87%e6%96%99/documents%20and%20settings/administrator/%e6%a1%8c%e9%9d%a2/1b545%e5%8c%85%e8%a3%85%e4%b8%80%e9%a1%b5.xls'#$''.$k$12"</definedName>
    <definedName name="Start_2_17">"'file:///c:/documents%20and%20settings/%e6%8a%80%e8%a1%93%e9%83%a8%e5%85%b1%e7%94%a8%e8%b3%87%e6%96%99/documents%20and%20settings/administrator/%e6%a1%8c%e9%9d%a2/1b545%e5%8c%85%e8%a3%85%e4%b8%80%e9%a1%b5.xls'#$''.$k$12"</definedName>
    <definedName name="Start_2_18">"'file:///c:/documents%20and%20settings/%e6%8a%80%e8%a1%93%e9%83%a8%e5%85%b1%e7%94%a8%e8%b3%87%e6%96%99/documents%20and%20settings/administrator/%e6%a1%8c%e9%9d%a2/1b545%e5%8c%85%e8%a3%85%e4%b8%80%e9%a1%b5.xls'#$''.$k$12"</definedName>
    <definedName name="Start_2_2">"'file:///c:/documents%20and%20settings/%e6%8a%80%e8%a1%93%e9%83%a8%e5%85%b1%e7%94%a8%e8%b3%87%e6%96%99/documents%20and%20settings/administrator/%e6%a1%8c%e9%9d%a2/1b545%e5%8c%85%e8%a3%85%e4%b8%80%e9%a1%b5.xls'#$''.$k$12"</definedName>
    <definedName name="Start_2_3">"'file:///c:/documents%20and%20settings/%e6%8a%80%e8%a1%93%e9%83%a8%e5%85%b1%e7%94%a8%e8%b3%87%e6%96%99/documents%20and%20settings/administrator/%e6%a1%8c%e9%9d%a2/1b545%e5%8c%85%e8%a3%85%e4%b8%80%e9%a1%b5.xls'#$''.$k$12"</definedName>
    <definedName name="Start_2_35">"'file:///c:/documents%20and%20settings/%e6%8a%80%e8%a1%93%e9%83%a8%e5%85%b1%e7%94%a8%e8%b3%87%e6%96%99/documents%20and%20settings/administrator/%e6%a1%8c%e9%9d%a2/1b545%e5%8c%85%e8%a3%85%e4%b8%80%e9%a1%b5.xls'#$''.$k$12"</definedName>
    <definedName name="Start_2_36">"'file:///c:/documents%20and%20settings/%e6%8a%80%e8%a1%93%e9%83%a8%e5%85%b1%e7%94%a8%e8%b3%87%e6%96%99/documents%20and%20settings/administrator/%e6%a1%8c%e9%9d%a2/1b545%e5%8c%85%e8%a3%85%e4%b8%80%e9%a1%b5.xls'#$''.$k$12"</definedName>
    <definedName name="Start_2_41">"'file:///c:/documents%20and%20settings/%e6%8a%80%e8%a1%93%e9%83%a8%e5%85%b1%e7%94%a8%e8%b3%87%e6%96%99/documents%20and%20settings/administrator/%e6%a1%8c%e9%9d%a2/1b545%e5%8c%85%e8%a3%85%e4%b8%80%e9%a1%b5.xls'#$''.$k$12"</definedName>
    <definedName name="Start_2_5" localSheetId="21">#REF!</definedName>
    <definedName name="Start_2_5" localSheetId="25">#REF!</definedName>
    <definedName name="Start_2_5" localSheetId="17">#REF!</definedName>
    <definedName name="Start_2_5">#REF!</definedName>
    <definedName name="Start_2_50">"'file:///c:/documents%20and%20settings/%e6%8a%80%e8%a1%93%e9%83%a8%e5%85%b1%e7%94%a8%e8%b3%87%e6%96%99/documents%20and%20settings/administrator/%e6%a1%8c%e9%9d%a2/1b545%e5%8c%85%e8%a3%85%e4%b8%80%e9%a1%b5.xls'#$''.$k$12"</definedName>
    <definedName name="Start_2_9">"'file:///c:/documents%20and%20settings/%e6%8a%80%e8%a1%93%e9%83%a8%e5%85%b1%e7%94%a8%e8%b3%87%e6%96%99/documents%20and%20settings/administrator/%e6%a1%8c%e9%9d%a2/1b545%e5%8c%85%e8%a3%85%e4%b8%80%e9%a1%b5.xls'#$''.$k$12"</definedName>
    <definedName name="Start_3" localSheetId="21">#REF!</definedName>
    <definedName name="Start_3" localSheetId="25">#REF!</definedName>
    <definedName name="Start_3" localSheetId="17">#REF!</definedName>
    <definedName name="Start_3">#REF!</definedName>
    <definedName name="Start_3_1">"'file:///c:/documents%20and%20settings/%e6%8a%80%e8%a1%93%e9%83%a8%e5%85%b1%e7%94%a8%e8%b3%87%e6%96%99/documents%20and%20settings/administrator/%e6%a1%8c%e9%9d%a2/1b545%e5%8c%85%e8%a3%85%e4%b8%80%e9%a1%b5.xls'#$''.$h$15"</definedName>
    <definedName name="Start_3_10">"'file:///c:/documents%20and%20settings/%e6%8a%80%e8%a1%93%e9%83%a8%e5%85%b1%e7%94%a8%e8%b3%87%e6%96%99/documents%20and%20settings/administrator/%e6%a1%8c%e9%9d%a2/1b545%e5%8c%85%e8%a3%85%e4%b8%80%e9%a1%b5.xls'#$''.$h$15"</definedName>
    <definedName name="Start_3_11">"'file:///c:/documents%20and%20settings/%e6%8a%80%e8%a1%93%e9%83%a8%e5%85%b1%e7%94%a8%e8%b3%87%e6%96%99/documents%20and%20settings/administrator/%e6%a1%8c%e9%9d%a2/1b545%e5%8c%85%e8%a3%85%e4%b8%80%e9%a1%b5.xls'#$''.$h$15"</definedName>
    <definedName name="Start_3_12">"'file:///c:/documents%20and%20settings/%e6%8a%80%e8%a1%93%e9%83%a8%e5%85%b1%e7%94%a8%e8%b3%87%e6%96%99/documents%20and%20settings/administrator/%e6%a1%8c%e9%9d%a2/1b545%e5%8c%85%e8%a3%85%e4%b8%80%e9%a1%b5.xls'#$''.$h$15"</definedName>
    <definedName name="Start_3_13">"'file:///c:/documents%20and%20settings/%e6%8a%80%e8%a1%93%e9%83%a8%e5%85%b1%e7%94%a8%e8%b3%87%e6%96%99/documents%20and%20settings/administrator/%e6%a1%8c%e9%9d%a2/1b545%e5%8c%85%e8%a3%85%e4%b8%80%e9%a1%b5.xls'#$''.$h$15"</definedName>
    <definedName name="Start_3_17">"'file:///c:/documents%20and%20settings/%e6%8a%80%e8%a1%93%e9%83%a8%e5%85%b1%e7%94%a8%e8%b3%87%e6%96%99/documents%20and%20settings/administrator/%e6%a1%8c%e9%9d%a2/1b545%e5%8c%85%e8%a3%85%e4%b8%80%e9%a1%b5.xls'#$''.$h$15"</definedName>
    <definedName name="Start_3_18">"'file:///c:/documents%20and%20settings/%e6%8a%80%e8%a1%93%e9%83%a8%e5%85%b1%e7%94%a8%e8%b3%87%e6%96%99/documents%20and%20settings/administrator/%e6%a1%8c%e9%9d%a2/1b545%e5%8c%85%e8%a3%85%e4%b8%80%e9%a1%b5.xls'#$''.$h$15"</definedName>
    <definedName name="Start_3_2">"'file:///c:/documents%20and%20settings/%e6%8a%80%e8%a1%93%e9%83%a8%e5%85%b1%e7%94%a8%e8%b3%87%e6%96%99/documents%20and%20settings/administrator/%e6%a1%8c%e9%9d%a2/1b545%e5%8c%85%e8%a3%85%e4%b8%80%e9%a1%b5.xls'#$''.$h$15"</definedName>
    <definedName name="Start_3_3">"'file:///c:/documents%20and%20settings/%e6%8a%80%e8%a1%93%e9%83%a8%e5%85%b1%e7%94%a8%e8%b3%87%e6%96%99/documents%20and%20settings/administrator/%e6%a1%8c%e9%9d%a2/1b545%e5%8c%85%e8%a3%85%e4%b8%80%e9%a1%b5.xls'#$''.$h$15"</definedName>
    <definedName name="Start_3_35">"'file:///c:/documents%20and%20settings/%e6%8a%80%e8%a1%93%e9%83%a8%e5%85%b1%e7%94%a8%e8%b3%87%e6%96%99/documents%20and%20settings/administrator/%e6%a1%8c%e9%9d%a2/1b545%e5%8c%85%e8%a3%85%e4%b8%80%e9%a1%b5.xls'#$''.$h$15"</definedName>
    <definedName name="Start_3_36">"'file:///c:/documents%20and%20settings/%e6%8a%80%e8%a1%93%e9%83%a8%e5%85%b1%e7%94%a8%e8%b3%87%e6%96%99/documents%20and%20settings/administrator/%e6%a1%8c%e9%9d%a2/1b545%e5%8c%85%e8%a3%85%e4%b8%80%e9%a1%b5.xls'#$''.$h$15"</definedName>
    <definedName name="Start_3_41">"'file:///c:/documents%20and%20settings/%e6%8a%80%e8%a1%93%e9%83%a8%e5%85%b1%e7%94%a8%e8%b3%87%e6%96%99/documents%20and%20settings/administrator/%e6%a1%8c%e9%9d%a2/1b545%e5%8c%85%e8%a3%85%e4%b8%80%e9%a1%b5.xls'#$''.$h$15"</definedName>
    <definedName name="Start_3_5" localSheetId="21">#REF!</definedName>
    <definedName name="Start_3_5" localSheetId="25">#REF!</definedName>
    <definedName name="Start_3_5" localSheetId="17">#REF!</definedName>
    <definedName name="Start_3_5">#REF!</definedName>
    <definedName name="Start_3_50">"'file:///c:/documents%20and%20settings/%e6%8a%80%e8%a1%93%e9%83%a8%e5%85%b1%e7%94%a8%e8%b3%87%e6%96%99/documents%20and%20settings/administrator/%e6%a1%8c%e9%9d%a2/1b545%e5%8c%85%e8%a3%85%e4%b8%80%e9%a1%b5.xls'#$''.$h$15"</definedName>
    <definedName name="Start_3_9">"'file:///c:/documents%20and%20settings/%e6%8a%80%e8%a1%93%e9%83%a8%e5%85%b1%e7%94%a8%e8%b3%87%e6%96%99/documents%20and%20settings/administrator/%e6%a1%8c%e9%9d%a2/1b545%e5%8c%85%e8%a3%85%e4%b8%80%e9%a1%b5.xls'#$''.$h$15"</definedName>
    <definedName name="Start_4" localSheetId="21">#REF!</definedName>
    <definedName name="Start_4" localSheetId="25">#REF!</definedName>
    <definedName name="Start_4" localSheetId="17">#REF!</definedName>
    <definedName name="Start_4">#REF!</definedName>
    <definedName name="Start_4_1">"'file:///c:/documents%20and%20settings/%e6%8a%80%e8%a1%93%e9%83%a8%e5%85%b1%e7%94%a8%e8%b3%87%e6%96%99/documents%20and%20settings/administrator/%e6%a1%8c%e9%9d%a2/1b545%e5%8c%85%e8%a3%85%e4%b8%80%e9%a1%b5.xls'#$''.$g$18"</definedName>
    <definedName name="Start_4_10">"'file:///c:/documents%20and%20settings/%e6%8a%80%e8%a1%93%e9%83%a8%e5%85%b1%e7%94%a8%e8%b3%87%e6%96%99/documents%20and%20settings/administrator/%e6%a1%8c%e9%9d%a2/1b545%e5%8c%85%e8%a3%85%e4%b8%80%e9%a1%b5.xls'#$''.$g$18"</definedName>
    <definedName name="Start_4_11">"'file:///c:/documents%20and%20settings/%e6%8a%80%e8%a1%93%e9%83%a8%e5%85%b1%e7%94%a8%e8%b3%87%e6%96%99/documents%20and%20settings/administrator/%e6%a1%8c%e9%9d%a2/1b545%e5%8c%85%e8%a3%85%e4%b8%80%e9%a1%b5.xls'#$''.$g$18"</definedName>
    <definedName name="Start_4_12">"'file:///c:/documents%20and%20settings/%e6%8a%80%e8%a1%93%e9%83%a8%e5%85%b1%e7%94%a8%e8%b3%87%e6%96%99/documents%20and%20settings/administrator/%e6%a1%8c%e9%9d%a2/1b545%e5%8c%85%e8%a3%85%e4%b8%80%e9%a1%b5.xls'#$''.$g$18"</definedName>
    <definedName name="Start_4_13">"'file:///c:/documents%20and%20settings/%e6%8a%80%e8%a1%93%e9%83%a8%e5%85%b1%e7%94%a8%e8%b3%87%e6%96%99/documents%20and%20settings/administrator/%e6%a1%8c%e9%9d%a2/1b545%e5%8c%85%e8%a3%85%e4%b8%80%e9%a1%b5.xls'#$''.$g$18"</definedName>
    <definedName name="Start_4_17">"'file:///c:/documents%20and%20settings/%e6%8a%80%e8%a1%93%e9%83%a8%e5%85%b1%e7%94%a8%e8%b3%87%e6%96%99/documents%20and%20settings/administrator/%e6%a1%8c%e9%9d%a2/1b545%e5%8c%85%e8%a3%85%e4%b8%80%e9%a1%b5.xls'#$''.$g$18"</definedName>
    <definedName name="Start_4_18">"'file:///c:/documents%20and%20settings/%e6%8a%80%e8%a1%93%e9%83%a8%e5%85%b1%e7%94%a8%e8%b3%87%e6%96%99/documents%20and%20settings/administrator/%e6%a1%8c%e9%9d%a2/1b545%e5%8c%85%e8%a3%85%e4%b8%80%e9%a1%b5.xls'#$''.$g$18"</definedName>
    <definedName name="Start_4_2">"'file:///c:/documents%20and%20settings/%e6%8a%80%e8%a1%93%e9%83%a8%e5%85%b1%e7%94%a8%e8%b3%87%e6%96%99/documents%20and%20settings/administrator/%e6%a1%8c%e9%9d%a2/1b545%e5%8c%85%e8%a3%85%e4%b8%80%e9%a1%b5.xls'#$''.$g$18"</definedName>
    <definedName name="Start_4_3">"'file:///c:/documents%20and%20settings/%e6%8a%80%e8%a1%93%e9%83%a8%e5%85%b1%e7%94%a8%e8%b3%87%e6%96%99/documents%20and%20settings/administrator/%e6%a1%8c%e9%9d%a2/1b545%e5%8c%85%e8%a3%85%e4%b8%80%e9%a1%b5.xls'#$''.$g$18"</definedName>
    <definedName name="Start_4_35">"'file:///c:/documents%20and%20settings/%e6%8a%80%e8%a1%93%e9%83%a8%e5%85%b1%e7%94%a8%e8%b3%87%e6%96%99/documents%20and%20settings/administrator/%e6%a1%8c%e9%9d%a2/1b545%e5%8c%85%e8%a3%85%e4%b8%80%e9%a1%b5.xls'#$''.$g$18"</definedName>
    <definedName name="Start_4_36">"'file:///c:/documents%20and%20settings/%e6%8a%80%e8%a1%93%e9%83%a8%e5%85%b1%e7%94%a8%e8%b3%87%e6%96%99/documents%20and%20settings/administrator/%e6%a1%8c%e9%9d%a2/1b545%e5%8c%85%e8%a3%85%e4%b8%80%e9%a1%b5.xls'#$''.$g$18"</definedName>
    <definedName name="Start_4_41">"'file:///c:/documents%20and%20settings/%e6%8a%80%e8%a1%93%e9%83%a8%e5%85%b1%e7%94%a8%e8%b3%87%e6%96%99/documents%20and%20settings/administrator/%e6%a1%8c%e9%9d%a2/1b545%e5%8c%85%e8%a3%85%e4%b8%80%e9%a1%b5.xls'#$''.$g$18"</definedName>
    <definedName name="Start_4_5" localSheetId="21">#REF!</definedName>
    <definedName name="Start_4_5" localSheetId="25">#REF!</definedName>
    <definedName name="Start_4_5" localSheetId="17">#REF!</definedName>
    <definedName name="Start_4_5">#REF!</definedName>
    <definedName name="Start_4_50">"'file:///c:/documents%20and%20settings/%e6%8a%80%e8%a1%93%e9%83%a8%e5%85%b1%e7%94%a8%e8%b3%87%e6%96%99/documents%20and%20settings/administrator/%e6%a1%8c%e9%9d%a2/1b545%e5%8c%85%e8%a3%85%e4%b8%80%e9%a1%b5.xls'#$''.$g$18"</definedName>
    <definedName name="Start_4_9">"'file:///c:/documents%20and%20settings/%e6%8a%80%e8%a1%93%e9%83%a8%e5%85%b1%e7%94%a8%e8%b3%87%e6%96%99/documents%20and%20settings/administrator/%e6%a1%8c%e9%9d%a2/1b545%e5%8c%85%e8%a3%85%e4%b8%80%e9%a1%b5.xls'#$''.$g$18"</definedName>
    <definedName name="Start_5" localSheetId="21">#REF!</definedName>
    <definedName name="Start_5" localSheetId="25">#REF!</definedName>
    <definedName name="Start_5" localSheetId="17">#REF!</definedName>
    <definedName name="Start_5">#REF!</definedName>
    <definedName name="Start_5_1">"'file:///c:/documents%20and%20settings/%e6%8a%80%e8%a1%93%e9%83%a8%e5%85%b1%e7%94%a8%e8%b3%87%e6%96%99/documents%20and%20settings/administrator/%e6%a1%8c%e9%9d%a2/1b545%e5%8c%85%e8%a3%85%e4%b8%80%e9%a1%b5.xls'#$''.$j$21"</definedName>
    <definedName name="Start_5_10">"'file:///c:/documents%20and%20settings/%e6%8a%80%e8%a1%93%e9%83%a8%e5%85%b1%e7%94%a8%e8%b3%87%e6%96%99/documents%20and%20settings/administrator/%e6%a1%8c%e9%9d%a2/1b545%e5%8c%85%e8%a3%85%e4%b8%80%e9%a1%b5.xls'#$''.$j$21"</definedName>
    <definedName name="Start_5_11">"'file:///c:/documents%20and%20settings/%e6%8a%80%e8%a1%93%e9%83%a8%e5%85%b1%e7%94%a8%e8%b3%87%e6%96%99/documents%20and%20settings/administrator/%e6%a1%8c%e9%9d%a2/1b545%e5%8c%85%e8%a3%85%e4%b8%80%e9%a1%b5.xls'#$''.$j$21"</definedName>
    <definedName name="Start_5_12">"'file:///c:/documents%20and%20settings/%e6%8a%80%e8%a1%93%e9%83%a8%e5%85%b1%e7%94%a8%e8%b3%87%e6%96%99/documents%20and%20settings/administrator/%e6%a1%8c%e9%9d%a2/1b545%e5%8c%85%e8%a3%85%e4%b8%80%e9%a1%b5.xls'#$''.$j$21"</definedName>
    <definedName name="Start_5_13">"'file:///c:/documents%20and%20settings/%e6%8a%80%e8%a1%93%e9%83%a8%e5%85%b1%e7%94%a8%e8%b3%87%e6%96%99/documents%20and%20settings/administrator/%e6%a1%8c%e9%9d%a2/1b545%e5%8c%85%e8%a3%85%e4%b8%80%e9%a1%b5.xls'#$''.$j$21"</definedName>
    <definedName name="Start_5_17">"'file:///c:/documents%20and%20settings/%e6%8a%80%e8%a1%93%e9%83%a8%e5%85%b1%e7%94%a8%e8%b3%87%e6%96%99/documents%20and%20settings/administrator/%e6%a1%8c%e9%9d%a2/1b545%e5%8c%85%e8%a3%85%e4%b8%80%e9%a1%b5.xls'#$''.$j$21"</definedName>
    <definedName name="Start_5_18">"'file:///c:/documents%20and%20settings/%e6%8a%80%e8%a1%93%e9%83%a8%e5%85%b1%e7%94%a8%e8%b3%87%e6%96%99/documents%20and%20settings/administrator/%e6%a1%8c%e9%9d%a2/1b545%e5%8c%85%e8%a3%85%e4%b8%80%e9%a1%b5.xls'#$''.$j$21"</definedName>
    <definedName name="Start_5_2">"'file:///c:/documents%20and%20settings/%e6%8a%80%e8%a1%93%e9%83%a8%e5%85%b1%e7%94%a8%e8%b3%87%e6%96%99/documents%20and%20settings/administrator/%e6%a1%8c%e9%9d%a2/1b545%e5%8c%85%e8%a3%85%e4%b8%80%e9%a1%b5.xls'#$''.$j$21"</definedName>
    <definedName name="Start_5_3">"'file:///c:/documents%20and%20settings/%e6%8a%80%e8%a1%93%e9%83%a8%e5%85%b1%e7%94%a8%e8%b3%87%e6%96%99/documents%20and%20settings/administrator/%e6%a1%8c%e9%9d%a2/1b545%e5%8c%85%e8%a3%85%e4%b8%80%e9%a1%b5.xls'#$''.$j$21"</definedName>
    <definedName name="Start_5_35">"'file:///c:/documents%20and%20settings/%e6%8a%80%e8%a1%93%e9%83%a8%e5%85%b1%e7%94%a8%e8%b3%87%e6%96%99/documents%20and%20settings/administrator/%e6%a1%8c%e9%9d%a2/1b545%e5%8c%85%e8%a3%85%e4%b8%80%e9%a1%b5.xls'#$''.$j$21"</definedName>
    <definedName name="Start_5_36">"'file:///c:/documents%20and%20settings/%e6%8a%80%e8%a1%93%e9%83%a8%e5%85%b1%e7%94%a8%e8%b3%87%e6%96%99/documents%20and%20settings/administrator/%e6%a1%8c%e9%9d%a2/1b545%e5%8c%85%e8%a3%85%e4%b8%80%e9%a1%b5.xls'#$''.$j$21"</definedName>
    <definedName name="Start_5_41">"'file:///c:/documents%20and%20settings/%e6%8a%80%e8%a1%93%e9%83%a8%e5%85%b1%e7%94%a8%e8%b3%87%e6%96%99/documents%20and%20settings/administrator/%e6%a1%8c%e9%9d%a2/1b545%e5%8c%85%e8%a3%85%e4%b8%80%e9%a1%b5.xls'#$''.$j$21"</definedName>
    <definedName name="Start_5_5" localSheetId="21">#REF!</definedName>
    <definedName name="Start_5_5" localSheetId="25">#REF!</definedName>
    <definedName name="Start_5_5" localSheetId="17">#REF!</definedName>
    <definedName name="Start_5_5">#REF!</definedName>
    <definedName name="Start_5_50">"'file:///c:/documents%20and%20settings/%e6%8a%80%e8%a1%93%e9%83%a8%e5%85%b1%e7%94%a8%e8%b3%87%e6%96%99/documents%20and%20settings/administrator/%e6%a1%8c%e9%9d%a2/1b545%e5%8c%85%e8%a3%85%e4%b8%80%e9%a1%b5.xls'#$''.$j$21"</definedName>
    <definedName name="Start_5_9">"'file:///c:/documents%20and%20settings/%e6%8a%80%e8%a1%93%e9%83%a8%e5%85%b1%e7%94%a8%e8%b3%87%e6%96%99/documents%20and%20settings/administrator/%e6%a1%8c%e9%9d%a2/1b545%e5%8c%85%e8%a3%85%e4%b8%80%e9%a1%b5.xls'#$''.$j$21"</definedName>
    <definedName name="Start_6" localSheetId="21">#REF!</definedName>
    <definedName name="Start_6" localSheetId="25">#REF!</definedName>
    <definedName name="Start_6" localSheetId="17">#REF!</definedName>
    <definedName name="Start_6">#REF!</definedName>
    <definedName name="Start_6_1">"'file:///c:/documents%20and%20settings/%e6%8a%80%e8%a1%93%e9%83%a8%e5%85%b1%e7%94%a8%e8%b3%87%e6%96%99/documents%20and%20settings/administrator/%e6%a1%8c%e9%9d%a2/1b545%e5%8c%85%e8%a3%85%e4%b8%80%e9%a1%b5.xls'#$''.$l$24"</definedName>
    <definedName name="Start_6_10">"'file:///c:/documents%20and%20settings/%e6%8a%80%e8%a1%93%e9%83%a8%e5%85%b1%e7%94%a8%e8%b3%87%e6%96%99/documents%20and%20settings/administrator/%e6%a1%8c%e9%9d%a2/1b545%e5%8c%85%e8%a3%85%e4%b8%80%e9%a1%b5.xls'#$''.$l$24"</definedName>
    <definedName name="Start_6_11">"'file:///c:/documents%20and%20settings/%e6%8a%80%e8%a1%93%e9%83%a8%e5%85%b1%e7%94%a8%e8%b3%87%e6%96%99/documents%20and%20settings/administrator/%e6%a1%8c%e9%9d%a2/1b545%e5%8c%85%e8%a3%85%e4%b8%80%e9%a1%b5.xls'#$''.$l$24"</definedName>
    <definedName name="Start_6_12">"'file:///c:/documents%20and%20settings/%e6%8a%80%e8%a1%93%e9%83%a8%e5%85%b1%e7%94%a8%e8%b3%87%e6%96%99/documents%20and%20settings/administrator/%e6%a1%8c%e9%9d%a2/1b545%e5%8c%85%e8%a3%85%e4%b8%80%e9%a1%b5.xls'#$''.$l$24"</definedName>
    <definedName name="Start_6_13">"'file:///c:/documents%20and%20settings/%e6%8a%80%e8%a1%93%e9%83%a8%e5%85%b1%e7%94%a8%e8%b3%87%e6%96%99/documents%20and%20settings/administrator/%e6%a1%8c%e9%9d%a2/1b545%e5%8c%85%e8%a3%85%e4%b8%80%e9%a1%b5.xls'#$''.$l$24"</definedName>
    <definedName name="Start_6_17">"'file:///c:/documents%20and%20settings/%e6%8a%80%e8%a1%93%e9%83%a8%e5%85%b1%e7%94%a8%e8%b3%87%e6%96%99/documents%20and%20settings/administrator/%e6%a1%8c%e9%9d%a2/1b545%e5%8c%85%e8%a3%85%e4%b8%80%e9%a1%b5.xls'#$''.$l$24"</definedName>
    <definedName name="Start_6_18">"'file:///c:/documents%20and%20settings/%e6%8a%80%e8%a1%93%e9%83%a8%e5%85%b1%e7%94%a8%e8%b3%87%e6%96%99/documents%20and%20settings/administrator/%e6%a1%8c%e9%9d%a2/1b545%e5%8c%85%e8%a3%85%e4%b8%80%e9%a1%b5.xls'#$''.$l$24"</definedName>
    <definedName name="Start_6_2">"'file:///c:/documents%20and%20settings/%e6%8a%80%e8%a1%93%e9%83%a8%e5%85%b1%e7%94%a8%e8%b3%87%e6%96%99/documents%20and%20settings/administrator/%e6%a1%8c%e9%9d%a2/1b545%e5%8c%85%e8%a3%85%e4%b8%80%e9%a1%b5.xls'#$''.$l$24"</definedName>
    <definedName name="Start_6_3">"'file:///c:/documents%20and%20settings/%e6%8a%80%e8%a1%93%e9%83%a8%e5%85%b1%e7%94%a8%e8%b3%87%e6%96%99/documents%20and%20settings/administrator/%e6%a1%8c%e9%9d%a2/1b545%e5%8c%85%e8%a3%85%e4%b8%80%e9%a1%b5.xls'#$''.$l$24"</definedName>
    <definedName name="Start_6_35">"'file:///c:/documents%20and%20settings/%e6%8a%80%e8%a1%93%e9%83%a8%e5%85%b1%e7%94%a8%e8%b3%87%e6%96%99/documents%20and%20settings/administrator/%e6%a1%8c%e9%9d%a2/1b545%e5%8c%85%e8%a3%85%e4%b8%80%e9%a1%b5.xls'#$''.$l$24"</definedName>
    <definedName name="Start_6_36">"'file:///c:/documents%20and%20settings/%e6%8a%80%e8%a1%93%e9%83%a8%e5%85%b1%e7%94%a8%e8%b3%87%e6%96%99/documents%20and%20settings/administrator/%e6%a1%8c%e9%9d%a2/1b545%e5%8c%85%e8%a3%85%e4%b8%80%e9%a1%b5.xls'#$''.$l$24"</definedName>
    <definedName name="Start_6_41">"'file:///c:/documents%20and%20settings/%e6%8a%80%e8%a1%93%e9%83%a8%e5%85%b1%e7%94%a8%e8%b3%87%e6%96%99/documents%20and%20settings/administrator/%e6%a1%8c%e9%9d%a2/1b545%e5%8c%85%e8%a3%85%e4%b8%80%e9%a1%b5.xls'#$''.$l$24"</definedName>
    <definedName name="Start_6_5" localSheetId="21">#REF!</definedName>
    <definedName name="Start_6_5" localSheetId="25">#REF!</definedName>
    <definedName name="Start_6_5" localSheetId="17">#REF!</definedName>
    <definedName name="Start_6_5">#REF!</definedName>
    <definedName name="Start_6_50">"'file:///c:/documents%20and%20settings/%e6%8a%80%e8%a1%93%e9%83%a8%e5%85%b1%e7%94%a8%e8%b3%87%e6%96%99/documents%20and%20settings/administrator/%e6%a1%8c%e9%9d%a2/1b545%e5%8c%85%e8%a3%85%e4%b8%80%e9%a1%b5.xls'#$''.$l$24"</definedName>
    <definedName name="Start_6_9">"'file:///c:/documents%20and%20settings/%e6%8a%80%e8%a1%93%e9%83%a8%e5%85%b1%e7%94%a8%e8%b3%87%e6%96%99/documents%20and%20settings/administrator/%e6%a1%8c%e9%9d%a2/1b545%e5%8c%85%e8%a3%85%e4%b8%80%e9%a1%b5.xls'#$''.$l$24"</definedName>
    <definedName name="Start_7" localSheetId="21">#REF!</definedName>
    <definedName name="Start_7" localSheetId="25">#REF!</definedName>
    <definedName name="Start_7" localSheetId="17">#REF!</definedName>
    <definedName name="Start_7">#REF!</definedName>
    <definedName name="Start_7_1">"'file:///c:/documents%20and%20settings/%e6%8a%80%e8%a1%93%e9%83%a8%e5%85%b1%e7%94%a8%e8%b3%87%e6%96%99/documents%20and%20settings/administrator/%e6%a1%8c%e9%9d%a2/1b545%e5%8c%85%e8%a3%85%e4%b8%80%e9%a1%b5.xls'#$''.$l$27"</definedName>
    <definedName name="Start_7_10">"'file:///c:/documents%20and%20settings/%e6%8a%80%e8%a1%93%e9%83%a8%e5%85%b1%e7%94%a8%e8%b3%87%e6%96%99/documents%20and%20settings/administrator/%e6%a1%8c%e9%9d%a2/1b545%e5%8c%85%e8%a3%85%e4%b8%80%e9%a1%b5.xls'#$''.$l$27"</definedName>
    <definedName name="Start_7_11">"'file:///c:/documents%20and%20settings/%e6%8a%80%e8%a1%93%e9%83%a8%e5%85%b1%e7%94%a8%e8%b3%87%e6%96%99/documents%20and%20settings/administrator/%e6%a1%8c%e9%9d%a2/1b545%e5%8c%85%e8%a3%85%e4%b8%80%e9%a1%b5.xls'#$''.$l$27"</definedName>
    <definedName name="Start_7_12">"'file:///c:/documents%20and%20settings/%e6%8a%80%e8%a1%93%e9%83%a8%e5%85%b1%e7%94%a8%e8%b3%87%e6%96%99/documents%20and%20settings/administrator/%e6%a1%8c%e9%9d%a2/1b545%e5%8c%85%e8%a3%85%e4%b8%80%e9%a1%b5.xls'#$''.$l$27"</definedName>
    <definedName name="Start_7_13">"'file:///c:/documents%20and%20settings/%e6%8a%80%e8%a1%93%e9%83%a8%e5%85%b1%e7%94%a8%e8%b3%87%e6%96%99/documents%20and%20settings/administrator/%e6%a1%8c%e9%9d%a2/1b545%e5%8c%85%e8%a3%85%e4%b8%80%e9%a1%b5.xls'#$''.$l$27"</definedName>
    <definedName name="Start_7_17">"'file:///c:/documents%20and%20settings/%e6%8a%80%e8%a1%93%e9%83%a8%e5%85%b1%e7%94%a8%e8%b3%87%e6%96%99/documents%20and%20settings/administrator/%e6%a1%8c%e9%9d%a2/1b545%e5%8c%85%e8%a3%85%e4%b8%80%e9%a1%b5.xls'#$''.$l$27"</definedName>
    <definedName name="Start_7_18">"'file:///c:/documents%20and%20settings/%e6%8a%80%e8%a1%93%e9%83%a8%e5%85%b1%e7%94%a8%e8%b3%87%e6%96%99/documents%20and%20settings/administrator/%e6%a1%8c%e9%9d%a2/1b545%e5%8c%85%e8%a3%85%e4%b8%80%e9%a1%b5.xls'#$''.$l$27"</definedName>
    <definedName name="Start_7_2">"'file:///c:/documents%20and%20settings/%e6%8a%80%e8%a1%93%e9%83%a8%e5%85%b1%e7%94%a8%e8%b3%87%e6%96%99/documents%20and%20settings/administrator/%e6%a1%8c%e9%9d%a2/1b545%e5%8c%85%e8%a3%85%e4%b8%80%e9%a1%b5.xls'#$''.$l$27"</definedName>
    <definedName name="Start_7_3">"'file:///c:/documents%20and%20settings/%e6%8a%80%e8%a1%93%e9%83%a8%e5%85%b1%e7%94%a8%e8%b3%87%e6%96%99/documents%20and%20settings/administrator/%e6%a1%8c%e9%9d%a2/1b545%e5%8c%85%e8%a3%85%e4%b8%80%e9%a1%b5.xls'#$''.$l$27"</definedName>
    <definedName name="Start_7_35">"'file:///c:/documents%20and%20settings/%e6%8a%80%e8%a1%93%e9%83%a8%e5%85%b1%e7%94%a8%e8%b3%87%e6%96%99/documents%20and%20settings/administrator/%e6%a1%8c%e9%9d%a2/1b545%e5%8c%85%e8%a3%85%e4%b8%80%e9%a1%b5.xls'#$''.$l$27"</definedName>
    <definedName name="Start_7_36">"'file:///c:/documents%20and%20settings/%e6%8a%80%e8%a1%93%e9%83%a8%e5%85%b1%e7%94%a8%e8%b3%87%e6%96%99/documents%20and%20settings/administrator/%e6%a1%8c%e9%9d%a2/1b545%e5%8c%85%e8%a3%85%e4%b8%80%e9%a1%b5.xls'#$''.$l$27"</definedName>
    <definedName name="Start_7_41">"'file:///c:/documents%20and%20settings/%e6%8a%80%e8%a1%93%e9%83%a8%e5%85%b1%e7%94%a8%e8%b3%87%e6%96%99/documents%20and%20settings/administrator/%e6%a1%8c%e9%9d%a2/1b545%e5%8c%85%e8%a3%85%e4%b8%80%e9%a1%b5.xls'#$''.$l$27"</definedName>
    <definedName name="Start_7_5" localSheetId="21">#REF!</definedName>
    <definedName name="Start_7_5" localSheetId="25">#REF!</definedName>
    <definedName name="Start_7_5" localSheetId="17">#REF!</definedName>
    <definedName name="Start_7_5">#REF!</definedName>
    <definedName name="Start_7_50">"'file:///c:/documents%20and%20settings/%e6%8a%80%e8%a1%93%e9%83%a8%e5%85%b1%e7%94%a8%e8%b3%87%e6%96%99/documents%20and%20settings/administrator/%e6%a1%8c%e9%9d%a2/1b545%e5%8c%85%e8%a3%85%e4%b8%80%e9%a1%b5.xls'#$''.$l$27"</definedName>
    <definedName name="Start_7_9">"'file:///c:/documents%20and%20settings/%e6%8a%80%e8%a1%93%e9%83%a8%e5%85%b1%e7%94%a8%e8%b3%87%e6%96%99/documents%20and%20settings/administrator/%e6%a1%8c%e9%9d%a2/1b545%e5%8c%85%e8%a3%85%e4%b8%80%e9%a1%b5.xls'#$''.$l$27"</definedName>
    <definedName name="Start_8" localSheetId="21">#REF!</definedName>
    <definedName name="Start_8" localSheetId="25">#REF!</definedName>
    <definedName name="Start_8" localSheetId="17">#REF!</definedName>
    <definedName name="Start_8">#REF!</definedName>
    <definedName name="Start_8_1">"'file:///c:/documents%20and%20settings/%e6%8a%80%e8%a1%93%e9%83%a8%e5%85%b1%e7%94%a8%e8%b3%87%e6%96%99/documents%20and%20settings/administrator/%e6%a1%8c%e9%9d%a2/1b545%e5%8c%85%e8%a3%85%e4%b8%80%e9%a1%b5.xls'#$''.$f$30"</definedName>
    <definedName name="Start_8_10">"'file:///c:/documents%20and%20settings/%e6%8a%80%e8%a1%93%e9%83%a8%e5%85%b1%e7%94%a8%e8%b3%87%e6%96%99/documents%20and%20settings/administrator/%e6%a1%8c%e9%9d%a2/1b545%e5%8c%85%e8%a3%85%e4%b8%80%e9%a1%b5.xls'#$''.$f$30"</definedName>
    <definedName name="Start_8_11">"'file:///c:/documents%20and%20settings/%e6%8a%80%e8%a1%93%e9%83%a8%e5%85%b1%e7%94%a8%e8%b3%87%e6%96%99/documents%20and%20settings/administrator/%e6%a1%8c%e9%9d%a2/1b545%e5%8c%85%e8%a3%85%e4%b8%80%e9%a1%b5.xls'#$''.$f$30"</definedName>
    <definedName name="Start_8_12">"'file:///c:/documents%20and%20settings/%e6%8a%80%e8%a1%93%e9%83%a8%e5%85%b1%e7%94%a8%e8%b3%87%e6%96%99/documents%20and%20settings/administrator/%e6%a1%8c%e9%9d%a2/1b545%e5%8c%85%e8%a3%85%e4%b8%80%e9%a1%b5.xls'#$''.$f$30"</definedName>
    <definedName name="Start_8_13">"'file:///c:/documents%20and%20settings/%e6%8a%80%e8%a1%93%e9%83%a8%e5%85%b1%e7%94%a8%e8%b3%87%e6%96%99/documents%20and%20settings/administrator/%e6%a1%8c%e9%9d%a2/1b545%e5%8c%85%e8%a3%85%e4%b8%80%e9%a1%b5.xls'#$''.$f$30"</definedName>
    <definedName name="Start_8_17">"'file:///c:/documents%20and%20settings/%e6%8a%80%e8%a1%93%e9%83%a8%e5%85%b1%e7%94%a8%e8%b3%87%e6%96%99/documents%20and%20settings/administrator/%e6%a1%8c%e9%9d%a2/1b545%e5%8c%85%e8%a3%85%e4%b8%80%e9%a1%b5.xls'#$''.$f$30"</definedName>
    <definedName name="Start_8_18">"'file:///c:/documents%20and%20settings/%e6%8a%80%e8%a1%93%e9%83%a8%e5%85%b1%e7%94%a8%e8%b3%87%e6%96%99/documents%20and%20settings/administrator/%e6%a1%8c%e9%9d%a2/1b545%e5%8c%85%e8%a3%85%e4%b8%80%e9%a1%b5.xls'#$''.$f$30"</definedName>
    <definedName name="Start_8_2">"'file:///c:/documents%20and%20settings/%e6%8a%80%e8%a1%93%e9%83%a8%e5%85%b1%e7%94%a8%e8%b3%87%e6%96%99/documents%20and%20settings/administrator/%e6%a1%8c%e9%9d%a2/1b545%e5%8c%85%e8%a3%85%e4%b8%80%e9%a1%b5.xls'#$''.$f$30"</definedName>
    <definedName name="Start_8_3">"'file:///c:/documents%20and%20settings/%e6%8a%80%e8%a1%93%e9%83%a8%e5%85%b1%e7%94%a8%e8%b3%87%e6%96%99/documents%20and%20settings/administrator/%e6%a1%8c%e9%9d%a2/1b545%e5%8c%85%e8%a3%85%e4%b8%80%e9%a1%b5.xls'#$''.$f$30"</definedName>
    <definedName name="Start_8_35">"'file:///c:/documents%20and%20settings/%e6%8a%80%e8%a1%93%e9%83%a8%e5%85%b1%e7%94%a8%e8%b3%87%e6%96%99/documents%20and%20settings/administrator/%e6%a1%8c%e9%9d%a2/1b545%e5%8c%85%e8%a3%85%e4%b8%80%e9%a1%b5.xls'#$''.$f$30"</definedName>
    <definedName name="Start_8_36">"'file:///c:/documents%20and%20settings/%e6%8a%80%e8%a1%93%e9%83%a8%e5%85%b1%e7%94%a8%e8%b3%87%e6%96%99/documents%20and%20settings/administrator/%e6%a1%8c%e9%9d%a2/1b545%e5%8c%85%e8%a3%85%e4%b8%80%e9%a1%b5.xls'#$''.$f$30"</definedName>
    <definedName name="Start_8_41">"'file:///c:/documents%20and%20settings/%e6%8a%80%e8%a1%93%e9%83%a8%e5%85%b1%e7%94%a8%e8%b3%87%e6%96%99/documents%20and%20settings/administrator/%e6%a1%8c%e9%9d%a2/1b545%e5%8c%85%e8%a3%85%e4%b8%80%e9%a1%b5.xls'#$''.$f$30"</definedName>
    <definedName name="Start_8_5" localSheetId="21">#REF!</definedName>
    <definedName name="Start_8_5" localSheetId="25">#REF!</definedName>
    <definedName name="Start_8_5" localSheetId="17">#REF!</definedName>
    <definedName name="Start_8_5">#REF!</definedName>
    <definedName name="Start_8_50">"'file:///c:/documents%20and%20settings/%e6%8a%80%e8%a1%93%e9%83%a8%e5%85%b1%e7%94%a8%e8%b3%87%e6%96%99/documents%20and%20settings/administrator/%e6%a1%8c%e9%9d%a2/1b545%e5%8c%85%e8%a3%85%e4%b8%80%e9%a1%b5.xls'#$''.$f$30"</definedName>
    <definedName name="Start_8_9">"'file:///c:/documents%20and%20settings/%e6%8a%80%e8%a1%93%e9%83%a8%e5%85%b1%e7%94%a8%e8%b3%87%e6%96%99/documents%20and%20settings/administrator/%e6%a1%8c%e9%9d%a2/1b545%e5%8c%85%e8%a3%85%e4%b8%80%e9%a1%b5.xls'#$''.$f$30"</definedName>
    <definedName name="Start_9" localSheetId="21">#REF!</definedName>
    <definedName name="Start_9" localSheetId="25">#REF!</definedName>
    <definedName name="Start_9" localSheetId="17">#REF!</definedName>
    <definedName name="Start_9">#REF!</definedName>
    <definedName name="Start_9_1">"'file:///c:/documents%20and%20settings/%e6%8a%80%e8%a1%93%e9%83%a8%e5%85%b1%e7%94%a8%e8%b3%87%e6%96%99/documents%20and%20settings/administrator/%e6%a1%8c%e9%9d%a2/1b545%e5%8c%85%e8%a3%85%e4%b8%80%e9%a1%b5.xls'#$''.$k$33"</definedName>
    <definedName name="Start_9_10">"'file:///c:/documents%20and%20settings/%e6%8a%80%e8%a1%93%e9%83%a8%e5%85%b1%e7%94%a8%e8%b3%87%e6%96%99/documents%20and%20settings/administrator/%e6%a1%8c%e9%9d%a2/1b545%e5%8c%85%e8%a3%85%e4%b8%80%e9%a1%b5.xls'#$''.$k$33"</definedName>
    <definedName name="Start_9_11">"'file:///c:/documents%20and%20settings/%e6%8a%80%e8%a1%93%e9%83%a8%e5%85%b1%e7%94%a8%e8%b3%87%e6%96%99/documents%20and%20settings/administrator/%e6%a1%8c%e9%9d%a2/1b545%e5%8c%85%e8%a3%85%e4%b8%80%e9%a1%b5.xls'#$''.$k$33"</definedName>
    <definedName name="Start_9_12">"'file:///c:/documents%20and%20settings/%e6%8a%80%e8%a1%93%e9%83%a8%e5%85%b1%e7%94%a8%e8%b3%87%e6%96%99/documents%20and%20settings/administrator/%e6%a1%8c%e9%9d%a2/1b545%e5%8c%85%e8%a3%85%e4%b8%80%e9%a1%b5.xls'#$''.$k$33"</definedName>
    <definedName name="Start_9_13">"'file:///c:/documents%20and%20settings/%e6%8a%80%e8%a1%93%e9%83%a8%e5%85%b1%e7%94%a8%e8%b3%87%e6%96%99/documents%20and%20settings/administrator/%e6%a1%8c%e9%9d%a2/1b545%e5%8c%85%e8%a3%85%e4%b8%80%e9%a1%b5.xls'#$''.$k$33"</definedName>
    <definedName name="Start_9_17">"'file:///c:/documents%20and%20settings/%e6%8a%80%e8%a1%93%e9%83%a8%e5%85%b1%e7%94%a8%e8%b3%87%e6%96%99/documents%20and%20settings/administrator/%e6%a1%8c%e9%9d%a2/1b545%e5%8c%85%e8%a3%85%e4%b8%80%e9%a1%b5.xls'#$''.$k$33"</definedName>
    <definedName name="Start_9_18">"'file:///c:/documents%20and%20settings/%e6%8a%80%e8%a1%93%e9%83%a8%e5%85%b1%e7%94%a8%e8%b3%87%e6%96%99/documents%20and%20settings/administrator/%e6%a1%8c%e9%9d%a2/1b545%e5%8c%85%e8%a3%85%e4%b8%80%e9%a1%b5.xls'#$''.$k$33"</definedName>
    <definedName name="Start_9_2">"'file:///c:/documents%20and%20settings/%e6%8a%80%e8%a1%93%e9%83%a8%e5%85%b1%e7%94%a8%e8%b3%87%e6%96%99/documents%20and%20settings/administrator/%e6%a1%8c%e9%9d%a2/1b545%e5%8c%85%e8%a3%85%e4%b8%80%e9%a1%b5.xls'#$''.$k$33"</definedName>
    <definedName name="Start_9_3">"'file:///c:/documents%20and%20settings/%e6%8a%80%e8%a1%93%e9%83%a8%e5%85%b1%e7%94%a8%e8%b3%87%e6%96%99/documents%20and%20settings/administrator/%e6%a1%8c%e9%9d%a2/1b545%e5%8c%85%e8%a3%85%e4%b8%80%e9%a1%b5.xls'#$''.$k$33"</definedName>
    <definedName name="Start_9_35">"'file:///c:/documents%20and%20settings/%e6%8a%80%e8%a1%93%e9%83%a8%e5%85%b1%e7%94%a8%e8%b3%87%e6%96%99/documents%20and%20settings/administrator/%e6%a1%8c%e9%9d%a2/1b545%e5%8c%85%e8%a3%85%e4%b8%80%e9%a1%b5.xls'#$''.$k$33"</definedName>
    <definedName name="Start_9_36">"'file:///c:/documents%20and%20settings/%e6%8a%80%e8%a1%93%e9%83%a8%e5%85%b1%e7%94%a8%e8%b3%87%e6%96%99/documents%20and%20settings/administrator/%e6%a1%8c%e9%9d%a2/1b545%e5%8c%85%e8%a3%85%e4%b8%80%e9%a1%b5.xls'#$''.$k$33"</definedName>
    <definedName name="Start_9_41">"'file:///c:/documents%20and%20settings/%e6%8a%80%e8%a1%93%e9%83%a8%e5%85%b1%e7%94%a8%e8%b3%87%e6%96%99/documents%20and%20settings/administrator/%e6%a1%8c%e9%9d%a2/1b545%e5%8c%85%e8%a3%85%e4%b8%80%e9%a1%b5.xls'#$''.$k$33"</definedName>
    <definedName name="Start_9_5" localSheetId="21">#REF!</definedName>
    <definedName name="Start_9_5" localSheetId="25">#REF!</definedName>
    <definedName name="Start_9_5" localSheetId="17">#REF!</definedName>
    <definedName name="Start_9_5">#REF!</definedName>
    <definedName name="Start_9_50">"'file:///c:/documents%20and%20settings/%e6%8a%80%e8%a1%93%e9%83%a8%e5%85%b1%e7%94%a8%e8%b3%87%e6%96%99/documents%20and%20settings/administrator/%e6%a1%8c%e9%9d%a2/1b545%e5%8c%85%e8%a3%85%e4%b8%80%e9%a1%b5.xls'#$''.$k$33"</definedName>
    <definedName name="Start_9_9">"'file:///c:/documents%20and%20settings/%e6%8a%80%e8%a1%93%e9%83%a8%e5%85%b1%e7%94%a8%e8%b3%87%e6%96%99/documents%20and%20settings/administrator/%e6%a1%8c%e9%9d%a2/1b545%e5%8c%85%e8%a3%85%e4%b8%80%e9%a1%b5.xls'#$''.$k$33"</definedName>
    <definedName name="stc" localSheetId="19">'[16]Cutting Dies '!#REF!</definedName>
    <definedName name="stc" localSheetId="21">'[16]Cutting Dies '!#REF!</definedName>
    <definedName name="stc" localSheetId="22">'[16]Cutting Dies '!#REF!</definedName>
    <definedName name="stc" localSheetId="28">'[16]Cutting Dies '!#REF!</definedName>
    <definedName name="stc" localSheetId="2">'[16]Cutting Dies '!#REF!</definedName>
    <definedName name="stc" localSheetId="25">'[16]Cutting Dies '!#REF!</definedName>
    <definedName name="stc" localSheetId="31">'[16]Cutting Dies '!#REF!</definedName>
    <definedName name="stc" localSheetId="17">'[16]Cutting Dies '!#REF!</definedName>
    <definedName name="stc">'[16]Cutting Dies '!#REF!</definedName>
    <definedName name="SU" localSheetId="21">#REF!</definedName>
    <definedName name="SU" localSheetId="25">#REF!</definedName>
    <definedName name="SU" localSheetId="17">#REF!</definedName>
    <definedName name="SU">#REF!</definedName>
    <definedName name="sua" localSheetId="19">#REF!</definedName>
    <definedName name="sua" localSheetId="22">#REF!</definedName>
    <definedName name="sua" localSheetId="2">#REF!</definedName>
    <definedName name="sua" localSheetId="29">#REF!</definedName>
    <definedName name="sua" localSheetId="25">#REF!</definedName>
    <definedName name="sua" localSheetId="17">#REF!</definedName>
    <definedName name="sua">#REF!</definedName>
    <definedName name="SUMMARY" localSheetId="21">#REF!</definedName>
    <definedName name="SUMMARY" localSheetId="25">#REF!</definedName>
    <definedName name="SUMMARY">#REF!</definedName>
    <definedName name="swswss" localSheetId="21" hidden="1">{"'Sheet1'!$L$16"}</definedName>
    <definedName name="swswss" localSheetId="15" hidden="1">{"'Sheet1'!$L$16"}</definedName>
    <definedName name="swswss" localSheetId="25" hidden="1">{"'Sheet1'!$L$16"}</definedName>
    <definedName name="swswss" localSheetId="17" hidden="1">{"'Sheet1'!$L$16"}</definedName>
    <definedName name="swswss" hidden="1">{"'Sheet1'!$L$16"}</definedName>
    <definedName name="SzTable" localSheetId="34">#REF!</definedName>
    <definedName name="SzTable" localSheetId="19">#REF!</definedName>
    <definedName name="SzTable" localSheetId="21">#REF!</definedName>
    <definedName name="SzTable" localSheetId="22">#REF!</definedName>
    <definedName name="SzTable" localSheetId="33">#REF!</definedName>
    <definedName name="SzTable" localSheetId="3">#REF!</definedName>
    <definedName name="SzTable" localSheetId="26">#REF!</definedName>
    <definedName name="SzTable" localSheetId="12">#REF!</definedName>
    <definedName name="SzTable" localSheetId="18">#REF!</definedName>
    <definedName name="SzTable" localSheetId="0">#REF!</definedName>
    <definedName name="SzTable" localSheetId="28">#REF!</definedName>
    <definedName name="SzTable" localSheetId="2">#REF!</definedName>
    <definedName name="SzTable" localSheetId="29">#REF!</definedName>
    <definedName name="SzTable" localSheetId="32">#REF!</definedName>
    <definedName name="SzTable" localSheetId="24">#REF!</definedName>
    <definedName name="SzTable" localSheetId="25">#REF!</definedName>
    <definedName name="SzTable" localSheetId="14">#REF!</definedName>
    <definedName name="SzTable" localSheetId="31">#REF!</definedName>
    <definedName name="SzTable" localSheetId="30">#REF!</definedName>
    <definedName name="SzTable" localSheetId="17">#REF!</definedName>
    <definedName name="SzTable" localSheetId="9">#REF!</definedName>
    <definedName name="SzTable">#REF!</definedName>
    <definedName name="t101p" localSheetId="21">#REF!</definedName>
    <definedName name="t101p" localSheetId="25">#REF!</definedName>
    <definedName name="t101p">#REF!</definedName>
    <definedName name="t103p" localSheetId="21">#REF!</definedName>
    <definedName name="t103p" localSheetId="25">#REF!</definedName>
    <definedName name="t103p">#REF!</definedName>
    <definedName name="t10nc1p" localSheetId="21">#REF!</definedName>
    <definedName name="t10nc1p" localSheetId="25">#REF!</definedName>
    <definedName name="t10nc1p">#REF!</definedName>
    <definedName name="t10vl1p" localSheetId="21">#REF!</definedName>
    <definedName name="t10vl1p" localSheetId="25">#REF!</definedName>
    <definedName name="t10vl1p">#REF!</definedName>
    <definedName name="t121p" localSheetId="21">#REF!</definedName>
    <definedName name="t121p" localSheetId="25">#REF!</definedName>
    <definedName name="t121p">#REF!</definedName>
    <definedName name="t123p" localSheetId="21">#REF!</definedName>
    <definedName name="t123p" localSheetId="25">#REF!</definedName>
    <definedName name="t123p">#REF!</definedName>
    <definedName name="t141p" localSheetId="21">#REF!</definedName>
    <definedName name="t141p" localSheetId="25">#REF!</definedName>
    <definedName name="t141p">#REF!</definedName>
    <definedName name="t143p" localSheetId="21">#REF!</definedName>
    <definedName name="t143p" localSheetId="25">#REF!</definedName>
    <definedName name="t143p">#REF!</definedName>
    <definedName name="t14nc3p" localSheetId="21">#REF!</definedName>
    <definedName name="t14nc3p" localSheetId="25">#REF!</definedName>
    <definedName name="t14nc3p">#REF!</definedName>
    <definedName name="t14vl3p" localSheetId="21">#REF!</definedName>
    <definedName name="t14vl3p" localSheetId="25">#REF!</definedName>
    <definedName name="t14vl3p">#REF!</definedName>
    <definedName name="taluydac2" localSheetId="21">#REF!</definedName>
    <definedName name="taluydac2" localSheetId="25">#REF!</definedName>
    <definedName name="taluydac2">#REF!</definedName>
    <definedName name="taluydc1" localSheetId="21">#REF!</definedName>
    <definedName name="taluydc1" localSheetId="25">#REF!</definedName>
    <definedName name="taluydc1">#REF!</definedName>
    <definedName name="taluydc2" localSheetId="21">#REF!</definedName>
    <definedName name="taluydc2" localSheetId="25">#REF!</definedName>
    <definedName name="taluydc2">#REF!</definedName>
    <definedName name="taluydc3" localSheetId="21">#REF!</definedName>
    <definedName name="taluydc3" localSheetId="25">#REF!</definedName>
    <definedName name="taluydc3">#REF!</definedName>
    <definedName name="taluydc4" localSheetId="21">#REF!</definedName>
    <definedName name="taluydc4" localSheetId="25">#REF!</definedName>
    <definedName name="taluydc4">#REF!</definedName>
    <definedName name="TAPE" localSheetId="34">#REF!</definedName>
    <definedName name="TAPE" localSheetId="19">#REF!</definedName>
    <definedName name="TAPE" localSheetId="21">#REF!</definedName>
    <definedName name="TAPE" localSheetId="22">#REF!</definedName>
    <definedName name="TAPE" localSheetId="33">#REF!</definedName>
    <definedName name="TAPE" localSheetId="3">#REF!</definedName>
    <definedName name="TAPE" localSheetId="26">#REF!</definedName>
    <definedName name="TAPE" localSheetId="12">#REF!</definedName>
    <definedName name="TAPE" localSheetId="18">#REF!</definedName>
    <definedName name="TAPE" localSheetId="0">#REF!</definedName>
    <definedName name="TAPE" localSheetId="28">#REF!</definedName>
    <definedName name="TAPE" localSheetId="2">#REF!</definedName>
    <definedName name="TAPE" localSheetId="29">#REF!</definedName>
    <definedName name="TAPE" localSheetId="32">#REF!</definedName>
    <definedName name="TAPE" localSheetId="24">#REF!</definedName>
    <definedName name="TAPE" localSheetId="25">#REF!</definedName>
    <definedName name="TAPE" localSheetId="14">#REF!</definedName>
    <definedName name="TAPE" localSheetId="31">#REF!</definedName>
    <definedName name="TAPE" localSheetId="30">#REF!</definedName>
    <definedName name="TAPE" localSheetId="17">#REF!</definedName>
    <definedName name="TAPE" localSheetId="9">#REF!</definedName>
    <definedName name="TAPE">#REF!</definedName>
    <definedName name="TaxTV">10%</definedName>
    <definedName name="TaxXL">5%</definedName>
    <definedName name="TBA" localSheetId="21">#REF!</definedName>
    <definedName name="TBA" localSheetId="25">#REF!</definedName>
    <definedName name="TBA" localSheetId="17">#REF!</definedName>
    <definedName name="TBA">#REF!</definedName>
    <definedName name="tbtram" localSheetId="21">#REF!</definedName>
    <definedName name="tbtram" localSheetId="25">#REF!</definedName>
    <definedName name="tbtram">#REF!</definedName>
    <definedName name="TC" localSheetId="21">#REF!</definedName>
    <definedName name="TC" localSheetId="25">#REF!</definedName>
    <definedName name="TC">#REF!</definedName>
    <definedName name="TC_NHANH1" localSheetId="21">#REF!</definedName>
    <definedName name="TC_NHANH1" localSheetId="25">#REF!</definedName>
    <definedName name="TC_NHANH1">#REF!</definedName>
    <definedName name="Tchuan" localSheetId="21">#REF!</definedName>
    <definedName name="Tchuan" localSheetId="25">#REF!</definedName>
    <definedName name="Tchuan">#REF!</definedName>
    <definedName name="Tchuan_5" localSheetId="21">#REF!</definedName>
    <definedName name="Tchuan_5" localSheetId="25">#REF!</definedName>
    <definedName name="Tchuan_5">#REF!</definedName>
    <definedName name="TD" localSheetId="21">#REF!</definedName>
    <definedName name="TD" localSheetId="25">#REF!</definedName>
    <definedName name="TD">#REF!</definedName>
    <definedName name="td10vl" localSheetId="21">#REF!</definedName>
    <definedName name="td10vl" localSheetId="25">#REF!</definedName>
    <definedName name="td10vl">#REF!</definedName>
    <definedName name="td12nc" localSheetId="21">#REF!</definedName>
    <definedName name="td12nc" localSheetId="25">#REF!</definedName>
    <definedName name="td12nc">#REF!</definedName>
    <definedName name="td1p" localSheetId="21">#REF!</definedName>
    <definedName name="td1p" localSheetId="25">#REF!</definedName>
    <definedName name="td1p">#REF!</definedName>
    <definedName name="td3p" localSheetId="21">#REF!</definedName>
    <definedName name="td3p" localSheetId="25">#REF!</definedName>
    <definedName name="td3p">#REF!</definedName>
    <definedName name="tdnc1p" localSheetId="21">#REF!</definedName>
    <definedName name="tdnc1p" localSheetId="25">#REF!</definedName>
    <definedName name="tdnc1p">#REF!</definedName>
    <definedName name="TDT" localSheetId="21">#REF!</definedName>
    <definedName name="TDT" localSheetId="25">#REF!</definedName>
    <definedName name="TDT">#REF!</definedName>
    <definedName name="tdtr2cnc" localSheetId="21">#REF!</definedName>
    <definedName name="tdtr2cnc" localSheetId="25">#REF!</definedName>
    <definedName name="tdtr2cnc">#REF!</definedName>
    <definedName name="tdtr2cvl" localSheetId="21">#REF!</definedName>
    <definedName name="tdtr2cvl" localSheetId="25">#REF!</definedName>
    <definedName name="tdtr2cvl">#REF!</definedName>
    <definedName name="tdvl1p" localSheetId="21">#REF!</definedName>
    <definedName name="tdvl1p" localSheetId="25">#REF!</definedName>
    <definedName name="tdvl1p">#REF!</definedName>
    <definedName name="TE" localSheetId="21">#REF!</definedName>
    <definedName name="TE" localSheetId="25">#REF!</definedName>
    <definedName name="TE">#REF!</definedName>
    <definedName name="tenck" localSheetId="21">#REF!</definedName>
    <definedName name="tenck" localSheetId="25">#REF!</definedName>
    <definedName name="tenck">#REF!</definedName>
    <definedName name="TEST" localSheetId="34">#REF!</definedName>
    <definedName name="TEST" localSheetId="19">#REF!</definedName>
    <definedName name="TEST" localSheetId="21">#REF!</definedName>
    <definedName name="TEST" localSheetId="22">#REF!</definedName>
    <definedName name="TEST" localSheetId="33">#REF!</definedName>
    <definedName name="TEST" localSheetId="3">#REF!</definedName>
    <definedName name="TEST" localSheetId="26">#REF!</definedName>
    <definedName name="TEST" localSheetId="12">#REF!</definedName>
    <definedName name="TEST" localSheetId="18">#REF!</definedName>
    <definedName name="TEST" localSheetId="0">#REF!</definedName>
    <definedName name="TEST" localSheetId="28">#REF!</definedName>
    <definedName name="TEST" localSheetId="2">#REF!</definedName>
    <definedName name="TEST" localSheetId="29">#REF!</definedName>
    <definedName name="TEST" localSheetId="32">#REF!</definedName>
    <definedName name="TEST" localSheetId="24">#REF!</definedName>
    <definedName name="TEST" localSheetId="25">#REF!</definedName>
    <definedName name="TEST" localSheetId="14">#REF!</definedName>
    <definedName name="TEST" localSheetId="31">#REF!</definedName>
    <definedName name="TEST" localSheetId="30">#REF!</definedName>
    <definedName name="TEST" localSheetId="9">#REF!</definedName>
    <definedName name="TEST">#REF!</definedName>
    <definedName name="TESTE" localSheetId="34">#REF!</definedName>
    <definedName name="TESTE" localSheetId="19">#REF!</definedName>
    <definedName name="TESTE" localSheetId="21">#REF!</definedName>
    <definedName name="TESTE" localSheetId="22">#REF!</definedName>
    <definedName name="TESTE" localSheetId="33">#REF!</definedName>
    <definedName name="TESTE" localSheetId="3">#REF!</definedName>
    <definedName name="TESTE" localSheetId="26">#REF!</definedName>
    <definedName name="TESTE" localSheetId="12">#REF!</definedName>
    <definedName name="TESTE" localSheetId="18">#REF!</definedName>
    <definedName name="TESTE" localSheetId="0">#REF!</definedName>
    <definedName name="TESTE" localSheetId="28">#REF!</definedName>
    <definedName name="TESTE" localSheetId="2">#REF!</definedName>
    <definedName name="TESTE" localSheetId="29">#REF!</definedName>
    <definedName name="TESTE" localSheetId="32">#REF!</definedName>
    <definedName name="TESTE" localSheetId="24">#REF!</definedName>
    <definedName name="TESTE" localSheetId="25">#REF!</definedName>
    <definedName name="TESTE" localSheetId="14">#REF!</definedName>
    <definedName name="TESTE" localSheetId="31">#REF!</definedName>
    <definedName name="TESTE" localSheetId="30">#REF!</definedName>
    <definedName name="TESTE" localSheetId="9">#REF!</definedName>
    <definedName name="TESTE">#REF!</definedName>
    <definedName name="tg" localSheetId="21">#REF!</definedName>
    <definedName name="tg" localSheetId="25">#REF!</definedName>
    <definedName name="tg">#REF!</definedName>
    <definedName name="tg_5" localSheetId="21">#REF!</definedName>
    <definedName name="tg_5" localSheetId="25">#REF!</definedName>
    <definedName name="tg_5">#REF!</definedName>
    <definedName name="TGFJKOP" localSheetId="21" hidden="1">{"'Sheet1'!$L$16"}</definedName>
    <definedName name="TGFJKOP" localSheetId="15" hidden="1">{"'Sheet1'!$L$16"}</definedName>
    <definedName name="TGFJKOP" localSheetId="25" hidden="1">{"'Sheet1'!$L$16"}</definedName>
    <definedName name="TGFJKOP" localSheetId="17" hidden="1">{"'Sheet1'!$L$16"}</definedName>
    <definedName name="TGFJKOP" hidden="1">{"'Sheet1'!$L$16"}</definedName>
    <definedName name="th" localSheetId="19">'[16]Cutting Dies '!#REF!</definedName>
    <definedName name="th" localSheetId="29">'[16]Cutting Dies '!#REF!</definedName>
    <definedName name="th" localSheetId="24">'[16]Cutting Dies '!#REF!</definedName>
    <definedName name="th" localSheetId="25">'[16]Cutting Dies '!#REF!</definedName>
    <definedName name="th" localSheetId="31">'[16]Cutting Dies '!#REF!</definedName>
    <definedName name="th">'[16]Cutting Dies '!#REF!</definedName>
    <definedName name="TH.tinh" localSheetId="21">#REF!</definedName>
    <definedName name="TH.tinh" localSheetId="25">#REF!</definedName>
    <definedName name="TH.tinh" localSheetId="17">#REF!</definedName>
    <definedName name="TH.tinh">#REF!</definedName>
    <definedName name="thang" localSheetId="21">#REF!</definedName>
    <definedName name="thang" localSheetId="25">#REF!</definedName>
    <definedName name="thang">#REF!</definedName>
    <definedName name="thanhtien" localSheetId="21">#REF!</definedName>
    <definedName name="thanhtien" localSheetId="25">#REF!</definedName>
    <definedName name="thanhtien">#REF!</definedName>
    <definedName name="Thautinh" localSheetId="21">#REF!</definedName>
    <definedName name="Thautinh" localSheetId="25">#REF!</definedName>
    <definedName name="Thautinh">#REF!</definedName>
    <definedName name="thdt" localSheetId="21">#REF!</definedName>
    <definedName name="thdt" localSheetId="25">#REF!</definedName>
    <definedName name="thdt">#REF!</definedName>
    <definedName name="THDT_HT_DAO_THUONG" localSheetId="21">#REF!</definedName>
    <definedName name="THDT_HT_DAO_THUONG" localSheetId="25">#REF!</definedName>
    <definedName name="THDT_HT_DAO_THUONG">#REF!</definedName>
    <definedName name="THDT_HT_XOM_NOI" localSheetId="21">#REF!</definedName>
    <definedName name="THDT_HT_XOM_NOI" localSheetId="25">#REF!</definedName>
    <definedName name="THDT_HT_XOM_NOI">#REF!</definedName>
    <definedName name="THDT_NPP_XOM_NOI" localSheetId="21">#REF!</definedName>
    <definedName name="THDT_NPP_XOM_NOI" localSheetId="25">#REF!</definedName>
    <definedName name="THDT_NPP_XOM_NOI">#REF!</definedName>
    <definedName name="THDT_TBA_XOM_NOI" localSheetId="21">#REF!</definedName>
    <definedName name="THDT_TBA_XOM_NOI" localSheetId="25">#REF!</definedName>
    <definedName name="THDT_TBA_XOM_NOI">#REF!</definedName>
    <definedName name="thepban" localSheetId="21">#REF!</definedName>
    <definedName name="thepban" localSheetId="25">#REF!</definedName>
    <definedName name="thepban">#REF!</definedName>
    <definedName name="ThepDinh" localSheetId="21">#REF!</definedName>
    <definedName name="ThepDinh" localSheetId="25">#REF!</definedName>
    <definedName name="ThepDinh">#REF!</definedName>
    <definedName name="thepgoc25_60" localSheetId="21">#REF!</definedName>
    <definedName name="thepgoc25_60" localSheetId="25">#REF!</definedName>
    <definedName name="thepgoc25_60">#REF!</definedName>
    <definedName name="thepgoc63_75" localSheetId="21">#REF!</definedName>
    <definedName name="thepgoc63_75" localSheetId="25">#REF!</definedName>
    <definedName name="thepgoc63_75">#REF!</definedName>
    <definedName name="thepgoc80_100" localSheetId="21">#REF!</definedName>
    <definedName name="thepgoc80_100" localSheetId="25">#REF!</definedName>
    <definedName name="thepgoc80_100">#REF!</definedName>
    <definedName name="theptron12" localSheetId="21">#REF!</definedName>
    <definedName name="theptron12" localSheetId="25">#REF!</definedName>
    <definedName name="theptron12">#REF!</definedName>
    <definedName name="theptron14_22" localSheetId="21">#REF!</definedName>
    <definedName name="theptron14_22" localSheetId="25">#REF!</definedName>
    <definedName name="theptron14_22">#REF!</definedName>
    <definedName name="theptron6_8" localSheetId="21">#REF!</definedName>
    <definedName name="theptron6_8" localSheetId="25">#REF!</definedName>
    <definedName name="theptron6_8">#REF!</definedName>
    <definedName name="thetichck" localSheetId="21">#REF!</definedName>
    <definedName name="thetichck" localSheetId="25">#REF!</definedName>
    <definedName name="thetichck">#REF!</definedName>
    <definedName name="THGO1pnc" localSheetId="21">#REF!</definedName>
    <definedName name="THGO1pnc" localSheetId="25">#REF!</definedName>
    <definedName name="THGO1pnc">#REF!</definedName>
    <definedName name="thht" localSheetId="21">#REF!</definedName>
    <definedName name="thht" localSheetId="25">#REF!</definedName>
    <definedName name="thht">#REF!</definedName>
    <definedName name="THI" localSheetId="21">#REF!</definedName>
    <definedName name="THI" localSheetId="25">#REF!</definedName>
    <definedName name="THI">#REF!</definedName>
    <definedName name="thkp3" localSheetId="21">#REF!</definedName>
    <definedName name="thkp3" localSheetId="25">#REF!</definedName>
    <definedName name="thkp3">#REF!</definedName>
    <definedName name="three" localSheetId="34">#REF!</definedName>
    <definedName name="three" localSheetId="19">#REF!</definedName>
    <definedName name="three" localSheetId="21">#REF!</definedName>
    <definedName name="three" localSheetId="22">#REF!</definedName>
    <definedName name="three" localSheetId="33">#REF!</definedName>
    <definedName name="three" localSheetId="3">#REF!</definedName>
    <definedName name="three" localSheetId="26">#REF!</definedName>
    <definedName name="three" localSheetId="12">#REF!</definedName>
    <definedName name="three" localSheetId="18">#REF!</definedName>
    <definedName name="three" localSheetId="0">#REF!</definedName>
    <definedName name="three" localSheetId="28">#REF!</definedName>
    <definedName name="three" localSheetId="2">#REF!</definedName>
    <definedName name="three" localSheetId="29">#REF!</definedName>
    <definedName name="three" localSheetId="32">#REF!</definedName>
    <definedName name="three" localSheetId="24">#REF!</definedName>
    <definedName name="three" localSheetId="25">#REF!</definedName>
    <definedName name="three" localSheetId="14">#REF!</definedName>
    <definedName name="three" localSheetId="31">#REF!</definedName>
    <definedName name="three" localSheetId="30">#REF!</definedName>
    <definedName name="three" localSheetId="17">#REF!</definedName>
    <definedName name="three" localSheetId="9">#REF!</definedName>
    <definedName name="three">#REF!</definedName>
    <definedName name="THRG" localSheetId="21">#REF!</definedName>
    <definedName name="THRG" localSheetId="25">#REF!</definedName>
    <definedName name="THRG">#REF!</definedName>
    <definedName name="thtich1" localSheetId="21">#REF!</definedName>
    <definedName name="thtich1" localSheetId="25">#REF!</definedName>
    <definedName name="thtich1">#REF!</definedName>
    <definedName name="thtich2" localSheetId="21">#REF!</definedName>
    <definedName name="thtich2" localSheetId="25">#REF!</definedName>
    <definedName name="thtich2">#REF!</definedName>
    <definedName name="thtich3" localSheetId="21">#REF!</definedName>
    <definedName name="thtich3" localSheetId="25">#REF!</definedName>
    <definedName name="thtich3">#REF!</definedName>
    <definedName name="thtich4" localSheetId="21">#REF!</definedName>
    <definedName name="thtich4" localSheetId="25">#REF!</definedName>
    <definedName name="thtich4">#REF!</definedName>
    <definedName name="thtich5" localSheetId="21">#REF!</definedName>
    <definedName name="thtich5" localSheetId="25">#REF!</definedName>
    <definedName name="thtich5">#REF!</definedName>
    <definedName name="thtich6" localSheetId="21">#REF!</definedName>
    <definedName name="thtich6" localSheetId="25">#REF!</definedName>
    <definedName name="thtich6">#REF!</definedName>
    <definedName name="thtt" localSheetId="21">#REF!</definedName>
    <definedName name="thtt" localSheetId="25">#REF!</definedName>
    <definedName name="thtt">#REF!</definedName>
    <definedName name="thue">6</definedName>
    <definedName name="Tim_Lan_Xuat_Hien" localSheetId="21">#REF!</definedName>
    <definedName name="Tim_Lan_Xuat_Hien" localSheetId="25">#REF!</definedName>
    <definedName name="Tim_Lan_Xuat_Hien" localSheetId="17">#REF!</definedName>
    <definedName name="Tim_Lan_Xuat_Hien">#REF!</definedName>
    <definedName name="Tim_Lan_Xuat_Hien_5" localSheetId="21">#REF!</definedName>
    <definedName name="Tim_Lan_Xuat_Hien_5" localSheetId="25">#REF!</definedName>
    <definedName name="Tim_Lan_Xuat_Hien_5">#REF!</definedName>
    <definedName name="TIT" localSheetId="21">#REF!</definedName>
    <definedName name="TIT" localSheetId="25">#REF!</definedName>
    <definedName name="TIT">#REF!</definedName>
    <definedName name="TITAN" localSheetId="21">#REF!</definedName>
    <definedName name="TITAN" localSheetId="25">#REF!</definedName>
    <definedName name="TITAN">#REF!</definedName>
    <definedName name="TLAC120" localSheetId="21">#REF!</definedName>
    <definedName name="TLAC120" localSheetId="25">#REF!</definedName>
    <definedName name="TLAC120">#REF!</definedName>
    <definedName name="TLAC35" localSheetId="21">#REF!</definedName>
    <definedName name="TLAC35" localSheetId="25">#REF!</definedName>
    <definedName name="TLAC35">#REF!</definedName>
    <definedName name="TLAC50" localSheetId="21">#REF!</definedName>
    <definedName name="TLAC50" localSheetId="25">#REF!</definedName>
    <definedName name="TLAC50">#REF!</definedName>
    <definedName name="TLAC70" localSheetId="21">#REF!</definedName>
    <definedName name="TLAC70" localSheetId="25">#REF!</definedName>
    <definedName name="TLAC70">#REF!</definedName>
    <definedName name="TLAC95" localSheetId="21">#REF!</definedName>
    <definedName name="TLAC95" localSheetId="25">#REF!</definedName>
    <definedName name="TLAC95">#REF!</definedName>
    <definedName name="Toanbo" localSheetId="21">#REF!</definedName>
    <definedName name="Toanbo" localSheetId="25">#REF!</definedName>
    <definedName name="Toanbo">#REF!</definedName>
    <definedName name="Tong" localSheetId="21">#REF!</definedName>
    <definedName name="Tong" localSheetId="25">#REF!</definedName>
    <definedName name="Tong">#REF!</definedName>
    <definedName name="tongbt" localSheetId="21">#REF!</definedName>
    <definedName name="tongbt" localSheetId="25">#REF!</definedName>
    <definedName name="tongbt">#REF!</definedName>
    <definedName name="tongcong" localSheetId="21">#REF!</definedName>
    <definedName name="tongcong" localSheetId="25">#REF!</definedName>
    <definedName name="tongcong">#REF!</definedName>
    <definedName name="tongdientich" localSheetId="21">#REF!</definedName>
    <definedName name="tongdientich" localSheetId="25">#REF!</definedName>
    <definedName name="tongdientich">#REF!</definedName>
    <definedName name="tongthep" localSheetId="21">#REF!</definedName>
    <definedName name="tongthep" localSheetId="25">#REF!</definedName>
    <definedName name="tongthep">#REF!</definedName>
    <definedName name="tongthetich" localSheetId="21">#REF!</definedName>
    <definedName name="tongthetich" localSheetId="25">#REF!</definedName>
    <definedName name="tongthetich">#REF!</definedName>
    <definedName name="Tongue" localSheetId="34">#REF!</definedName>
    <definedName name="Tongue" localSheetId="19">#REF!</definedName>
    <definedName name="Tongue" localSheetId="21">#REF!</definedName>
    <definedName name="Tongue" localSheetId="22">#REF!</definedName>
    <definedName name="Tongue" localSheetId="33">#REF!</definedName>
    <definedName name="Tongue" localSheetId="3">#REF!</definedName>
    <definedName name="Tongue" localSheetId="26">#REF!</definedName>
    <definedName name="Tongue" localSheetId="12">#REF!</definedName>
    <definedName name="Tongue" localSheetId="18">#REF!</definedName>
    <definedName name="Tongue" localSheetId="0">#REF!</definedName>
    <definedName name="Tongue" localSheetId="28">#REF!</definedName>
    <definedName name="Tongue" localSheetId="2">#REF!</definedName>
    <definedName name="Tongue" localSheetId="29">#REF!</definedName>
    <definedName name="Tongue" localSheetId="32">#REF!</definedName>
    <definedName name="Tongue" localSheetId="24">#REF!</definedName>
    <definedName name="Tongue" localSheetId="25">#REF!</definedName>
    <definedName name="Tongue" localSheetId="14">#REF!</definedName>
    <definedName name="Tongue" localSheetId="31">#REF!</definedName>
    <definedName name="Tongue" localSheetId="30">#REF!</definedName>
    <definedName name="Tongue" localSheetId="17">#REF!</definedName>
    <definedName name="Tongue" localSheetId="9">#REF!</definedName>
    <definedName name="Tongue">#REF!</definedName>
    <definedName name="tpb" localSheetId="21">#REF!</definedName>
    <definedName name="tpb" localSheetId="25">#REF!</definedName>
    <definedName name="tpb">#REF!</definedName>
    <definedName name="TPLRP" localSheetId="21">#REF!</definedName>
    <definedName name="TPLRP" localSheetId="25">#REF!</definedName>
    <definedName name="TPLRP">#REF!</definedName>
    <definedName name="Tra_DM_su_dung" localSheetId="21">#REF!</definedName>
    <definedName name="Tra_DM_su_dung" localSheetId="25">#REF!</definedName>
    <definedName name="Tra_DM_su_dung">#REF!</definedName>
    <definedName name="Tra_DM_su_dung_5" localSheetId="21">#REF!</definedName>
    <definedName name="Tra_DM_su_dung_5" localSheetId="25">#REF!</definedName>
    <definedName name="Tra_DM_su_dung_5">#REF!</definedName>
    <definedName name="Tra_don_gia_KS" localSheetId="21">#REF!</definedName>
    <definedName name="Tra_don_gia_KS" localSheetId="25">#REF!</definedName>
    <definedName name="Tra_don_gia_KS">#REF!</definedName>
    <definedName name="Tra_don_gia_KS_5" localSheetId="21">#REF!</definedName>
    <definedName name="Tra_don_gia_KS_5" localSheetId="25">#REF!</definedName>
    <definedName name="Tra_don_gia_KS_5">#REF!</definedName>
    <definedName name="Tra_DTCT" localSheetId="21">#REF!</definedName>
    <definedName name="Tra_DTCT" localSheetId="25">#REF!</definedName>
    <definedName name="Tra_DTCT">#REF!</definedName>
    <definedName name="Tra_DTCT_5" localSheetId="21">#REF!</definedName>
    <definedName name="Tra_DTCT_5" localSheetId="25">#REF!</definedName>
    <definedName name="Tra_DTCT_5">#REF!</definedName>
    <definedName name="Tra_tim_hang_mucPT_trung" localSheetId="21">#REF!</definedName>
    <definedName name="Tra_tim_hang_mucPT_trung" localSheetId="25">#REF!</definedName>
    <definedName name="Tra_tim_hang_mucPT_trung">#REF!</definedName>
    <definedName name="Tra_tim_hang_mucPT_trung_5" localSheetId="21">#REF!</definedName>
    <definedName name="Tra_tim_hang_mucPT_trung_5" localSheetId="25">#REF!</definedName>
    <definedName name="Tra_tim_hang_mucPT_trung_5">#REF!</definedName>
    <definedName name="TRA_VAT_LIEU" localSheetId="21">#REF!</definedName>
    <definedName name="TRA_VAT_LIEU" localSheetId="25">#REF!</definedName>
    <definedName name="TRA_VAT_LIEU">#REF!</definedName>
    <definedName name="TRA_VAT_LIEU_5" localSheetId="21">#REF!</definedName>
    <definedName name="TRA_VAT_LIEU_5" localSheetId="25">#REF!</definedName>
    <definedName name="TRA_VAT_LIEU_5">#REF!</definedName>
    <definedName name="TRADE2" localSheetId="21">#REF!</definedName>
    <definedName name="TRADE2" localSheetId="25">#REF!</definedName>
    <definedName name="TRADE2">#REF!</definedName>
    <definedName name="trgf" localSheetId="21">#REF!</definedName>
    <definedName name="trgf" localSheetId="25">#REF!</definedName>
    <definedName name="trgf">#REF!</definedName>
    <definedName name="trsef" localSheetId="21">#REF!</definedName>
    <definedName name="trsef" localSheetId="25">#REF!</definedName>
    <definedName name="trsef">#REF!</definedName>
    <definedName name="trsef_5" localSheetId="21">#REF!</definedName>
    <definedName name="trsef_5" localSheetId="25">#REF!</definedName>
    <definedName name="trsef_5">#REF!</definedName>
    <definedName name="trtrrrrrrr" localSheetId="21">#REF!</definedName>
    <definedName name="trtrrrrrrr" localSheetId="25">#REF!</definedName>
    <definedName name="trtrrrrrrr">#REF!</definedName>
    <definedName name="trwe" localSheetId="21">#REF!</definedName>
    <definedName name="trwe" localSheetId="25">#REF!</definedName>
    <definedName name="trwe">#REF!</definedName>
    <definedName name="tt" localSheetId="21" hidden="1">{"'Sheet1'!$L$16"}</definedName>
    <definedName name="tt" localSheetId="15" hidden="1">{"'Sheet1'!$L$16"}</definedName>
    <definedName name="tt" localSheetId="25" hidden="1">{"'Sheet1'!$L$16"}</definedName>
    <definedName name="tt" localSheetId="17" hidden="1">{"'Sheet1'!$L$16"}</definedName>
    <definedName name="tt" hidden="1">{"'Sheet1'!$L$16"}</definedName>
    <definedName name="TT_1P" localSheetId="21">#REF!</definedName>
    <definedName name="TT_1P" localSheetId="25">#REF!</definedName>
    <definedName name="TT_1P">#REF!</definedName>
    <definedName name="TT_3p" localSheetId="21">#REF!</definedName>
    <definedName name="TT_3p" localSheetId="25">#REF!</definedName>
    <definedName name="TT_3p">#REF!</definedName>
    <definedName name="ttb" localSheetId="21">#REF!</definedName>
    <definedName name="ttb" localSheetId="25">#REF!</definedName>
    <definedName name="ttb">#REF!</definedName>
    <definedName name="TTEST" localSheetId="34">#REF!</definedName>
    <definedName name="TTEST" localSheetId="19">#REF!</definedName>
    <definedName name="TTEST" localSheetId="21">#REF!</definedName>
    <definedName name="TTEST" localSheetId="22">#REF!</definedName>
    <definedName name="TTEST" localSheetId="33">#REF!</definedName>
    <definedName name="TTEST" localSheetId="3">#REF!</definedName>
    <definedName name="TTEST" localSheetId="26">#REF!</definedName>
    <definedName name="TTEST" localSheetId="12">#REF!</definedName>
    <definedName name="TTEST" localSheetId="18">#REF!</definedName>
    <definedName name="TTEST" localSheetId="0">#REF!</definedName>
    <definedName name="TTEST" localSheetId="28">#REF!</definedName>
    <definedName name="TTEST" localSheetId="2">#REF!</definedName>
    <definedName name="TTEST" localSheetId="29">#REF!</definedName>
    <definedName name="TTEST" localSheetId="32">#REF!</definedName>
    <definedName name="TTEST" localSheetId="24">#REF!</definedName>
    <definedName name="TTEST" localSheetId="25">#REF!</definedName>
    <definedName name="TTEST" localSheetId="14">#REF!</definedName>
    <definedName name="TTEST" localSheetId="31">#REF!</definedName>
    <definedName name="TTEST" localSheetId="30">#REF!</definedName>
    <definedName name="TTEST" localSheetId="17">#REF!</definedName>
    <definedName name="TTEST" localSheetId="9">#REF!</definedName>
    <definedName name="TTEST">#REF!</definedName>
    <definedName name="tthi" localSheetId="21">#REF!</definedName>
    <definedName name="tthi" localSheetId="25">#REF!</definedName>
    <definedName name="tthi">#REF!</definedName>
    <definedName name="tthi_5" localSheetId="21">#REF!</definedName>
    <definedName name="tthi_5" localSheetId="25">#REF!</definedName>
    <definedName name="tthi_5">#REF!</definedName>
    <definedName name="TTRFVV" localSheetId="21">#REF!</definedName>
    <definedName name="TTRFVV" localSheetId="25">#REF!</definedName>
    <definedName name="TTRFVV">#REF!</definedName>
    <definedName name="ttronmk" localSheetId="21">#REF!</definedName>
    <definedName name="ttronmk" localSheetId="25">#REF!</definedName>
    <definedName name="ttronmk">#REF!</definedName>
    <definedName name="TTVAn5" localSheetId="21">#REF!</definedName>
    <definedName name="TTVAn5" localSheetId="25">#REF!</definedName>
    <definedName name="TTVAn5">#REF!</definedName>
    <definedName name="tv75nc" localSheetId="21">#REF!</definedName>
    <definedName name="tv75nc" localSheetId="25">#REF!</definedName>
    <definedName name="tv75nc">#REF!</definedName>
    <definedName name="tv75vl" localSheetId="21">#REF!</definedName>
    <definedName name="tv75vl" localSheetId="25">#REF!</definedName>
    <definedName name="tv75vl">#REF!</definedName>
    <definedName name="two" localSheetId="34">#REF!</definedName>
    <definedName name="two" localSheetId="19">#REF!</definedName>
    <definedName name="two" localSheetId="21">#REF!</definedName>
    <definedName name="two" localSheetId="22">#REF!</definedName>
    <definedName name="two" localSheetId="33">#REF!</definedName>
    <definedName name="two" localSheetId="3">#REF!</definedName>
    <definedName name="two" localSheetId="26">#REF!</definedName>
    <definedName name="two" localSheetId="12">#REF!</definedName>
    <definedName name="two" localSheetId="18">#REF!</definedName>
    <definedName name="two" localSheetId="0">#REF!</definedName>
    <definedName name="two" localSheetId="28">#REF!</definedName>
    <definedName name="two" localSheetId="2">#REF!</definedName>
    <definedName name="two" localSheetId="29">#REF!</definedName>
    <definedName name="two" localSheetId="32">#REF!</definedName>
    <definedName name="two" localSheetId="24">#REF!</definedName>
    <definedName name="two" localSheetId="25">#REF!</definedName>
    <definedName name="two" localSheetId="14">#REF!</definedName>
    <definedName name="two" localSheetId="31">#REF!</definedName>
    <definedName name="two" localSheetId="30">#REF!</definedName>
    <definedName name="two" localSheetId="9">#REF!</definedName>
    <definedName name="two">#REF!</definedName>
    <definedName name="ty_le_BTN" localSheetId="21">#REF!</definedName>
    <definedName name="ty_le_BTN" localSheetId="25">#REF!</definedName>
    <definedName name="ty_le_BTN">#REF!</definedName>
    <definedName name="ty_le_BTN_5" localSheetId="21">#REF!</definedName>
    <definedName name="ty_le_BTN_5" localSheetId="25">#REF!</definedName>
    <definedName name="ty_le_BTN_5">#REF!</definedName>
    <definedName name="type" localSheetId="21">#REF!,#REF!</definedName>
    <definedName name="type" localSheetId="25">#REF!,#REF!</definedName>
    <definedName name="type" localSheetId="17">#REF!,#REF!</definedName>
    <definedName name="type">#REF!,#REF!</definedName>
    <definedName name="tyq" localSheetId="21">#REF!</definedName>
    <definedName name="tyq" localSheetId="25">#REF!</definedName>
    <definedName name="tyq" localSheetId="17">#REF!</definedName>
    <definedName name="tyq">#REF!</definedName>
    <definedName name="TYT" localSheetId="21">#REF!</definedName>
    <definedName name="TYT" localSheetId="25">#REF!</definedName>
    <definedName name="TYT">#REF!</definedName>
    <definedName name="TYVG" localSheetId="21" hidden="1">{"'Sheet1'!$L$16"}</definedName>
    <definedName name="TYVG" localSheetId="15" hidden="1">{"'Sheet1'!$L$16"}</definedName>
    <definedName name="TYVG" localSheetId="25" hidden="1">{"'Sheet1'!$L$16"}</definedName>
    <definedName name="TYVG" localSheetId="17" hidden="1">{"'Sheet1'!$L$16"}</definedName>
    <definedName name="TYVG" hidden="1">{"'Sheet1'!$L$16"}</definedName>
    <definedName name="tyyrewwee" localSheetId="21">#REF!</definedName>
    <definedName name="tyyrewwee" localSheetId="25">#REF!</definedName>
    <definedName name="tyyrewwee">#REF!</definedName>
    <definedName name="tyyrewwee_10">"'file:///e:/%e6%88%91%e7%9a%84%e8%af%b4%e6%98%8e%e4%b9%a6/09%e5%b9%b4ok%e8%af%b4%e6%98%8e%e4%b9%a6/%e5%a4%96%e9%94%80/all%20star%20light/%e5%b8%86%e5%b8%83%e6%ac%be/105740%e5%8d%b0%e5%88%b7%e9%ab%98%e7%bb%9f1j.xls'#$''.$f$88"</definedName>
    <definedName name="tyyrewwee_17">"'file:///c:/documents%20and%20settings/%e6%ad%a3%e5%b7%9d/%e6%88%91%e7%9a%84%e8%af%b4%e6%98%8e%e4%b9%a6/09%e5%b9%b4ok%e8%af%b4%e6%98%8e%e4%b9%a6/%e5%a4%96%e9%94%80/all%20star%20light/%e5%b8%86%e5%b8%83%e6%ac%be/105740%e5%8d%b0%e5%88%b7%e9%ab%98%e7%bb%9f1j"</definedName>
    <definedName name="tyyrewwee_18">"'file:///c:/documents%20and%20settings/%e6%ad%a3%e5%b7%9d/%e6%88%91%e7%9a%84%e8%af%b4%e6%98%8e%e4%b9%a6/09%e5%b9%b4ok%e8%af%b4%e6%98%8e%e4%b9%a6/%e5%a4%96%e9%94%80/all%20star%20light/%e5%b8%86%e5%b8%83%e6%ac%be/105740%e5%8d%b0%e5%88%b7%e9%ab%98%e7%bb%9f1j"</definedName>
    <definedName name="tyyrewwee_2">"'file:///c:/documents%20and%20settings/%e6%ad%a3%e5%b7%9d/%e6%88%91%e7%9a%84%e8%af%b4%e6%98%8e%e4%b9%a6/09%e5%b9%b4ok%e8%af%b4%e6%98%8e%e4%b9%a6/%e5%a4%96%e9%94%80/all%20star%20light/%e5%b8%86%e5%b8%83%e6%ac%be/105740%e5%8d%b0%e5%88%b7%e9%ab%98%e7%bb%9f1j"</definedName>
    <definedName name="tyyrewwee_5" localSheetId="21">#REF!</definedName>
    <definedName name="tyyrewwee_5" localSheetId="25">#REF!</definedName>
    <definedName name="tyyrewwee_5" localSheetId="17">#REF!</definedName>
    <definedName name="tyyrewwee_5">#REF!</definedName>
    <definedName name="tyyrewwee_50">"'file:///e:/%e6%88%91%e7%9a%84%e8%af%b4%e6%98%8e%e4%b9%a6/09%e5%b9%b4ok%e8%af%b4%e6%98%8e%e4%b9%a6/%e5%a4%96%e9%94%80/all%20star%20light/%e5%b8%86%e5%b8%83%e6%ac%be/105740%e5%8d%b0%e5%88%b7%e9%ab%98%e7%bb%9f1j.xls'#$''.$f$88"</definedName>
    <definedName name="tyyrewwee_9">"'file:///e:/%e6%88%91%e7%9a%84%e8%af%b4%e6%98%8e%e4%b9%a6/09%e5%b9%b4ok%e8%af%b4%e6%98%8e%e4%b9%a6/%e5%86%85%e9%94%80/jack%20purcell/%e6%88%91%e7%9a%84%e8%af%b4%e6%98%8e%e4%b9%a6/09%e5%b9%b4ok%e8%af%b4%e6%98%8e%e4%b9%a6/%e5%a4%96%e9%94%80/all%20star%20lig"</definedName>
    <definedName name="ubg" localSheetId="21">#REF!</definedName>
    <definedName name="ubg" localSheetId="25">#REF!</definedName>
    <definedName name="ubg" localSheetId="17">#REF!</definedName>
    <definedName name="ubg">#REF!</definedName>
    <definedName name="ubvbhdjs" localSheetId="21">#REF!</definedName>
    <definedName name="ubvbhdjs" localSheetId="25">#REF!</definedName>
    <definedName name="ubvbhdjs">#REF!</definedName>
    <definedName name="ubvbhdjs_9">"'file:///e:/%e6%88%91%e7%9a%84%e8%af%b4%e6%98%8e%e4%b9%a6/09%e5%b9%b4ok%e8%af%b4%e6%98%8e%e4%b9%a6/%e5%86%85%e9%94%80/jack%20purcell/book1.xls'#$''.$h$8"</definedName>
    <definedName name="ubvv" localSheetId="21">#REF!</definedName>
    <definedName name="ubvv" localSheetId="25">#REF!</definedName>
    <definedName name="ubvv" localSheetId="17">#REF!</definedName>
    <definedName name="ubvv">#REF!</definedName>
    <definedName name="uh" localSheetId="21">#REF!</definedName>
    <definedName name="uh" localSheetId="25">#REF!</definedName>
    <definedName name="uh">#REF!</definedName>
    <definedName name="uhn" localSheetId="21">#REF!</definedName>
    <definedName name="uhn" localSheetId="25">#REF!</definedName>
    <definedName name="uhn">#REF!</definedName>
    <definedName name="uil" localSheetId="21">#REF!</definedName>
    <definedName name="uil" localSheetId="25">#REF!</definedName>
    <definedName name="uil">#REF!</definedName>
    <definedName name="ujgg" localSheetId="21">#REF!</definedName>
    <definedName name="ujgg" localSheetId="25">#REF!</definedName>
    <definedName name="ujgg">#REF!</definedName>
    <definedName name="ujm" localSheetId="21">#REF!</definedName>
    <definedName name="ujm" localSheetId="25">#REF!</definedName>
    <definedName name="ujm">#REF!</definedName>
    <definedName name="UNH" localSheetId="21">#REF!</definedName>
    <definedName name="UNH" localSheetId="25">#REF!</definedName>
    <definedName name="UNH">#REF!</definedName>
    <definedName name="URYR" localSheetId="21">#REF!</definedName>
    <definedName name="URYR" localSheetId="25">#REF!</definedName>
    <definedName name="URYR">#REF!</definedName>
    <definedName name="URYR_5" localSheetId="21">#REF!</definedName>
    <definedName name="URYR_5" localSheetId="25">#REF!</definedName>
    <definedName name="URYR_5">#REF!</definedName>
    <definedName name="usd">15100</definedName>
    <definedName name="UT" localSheetId="21">#REF!</definedName>
    <definedName name="UT" localSheetId="25">#REF!</definedName>
    <definedName name="UT" localSheetId="17">#REF!</definedName>
    <definedName name="UT">#REF!</definedName>
    <definedName name="UT_5" localSheetId="21">#REF!</definedName>
    <definedName name="UT_5" localSheetId="25">#REF!</definedName>
    <definedName name="UT_5">#REF!</definedName>
    <definedName name="UTNI" localSheetId="21" hidden="1">{"'Sheet1'!$L$16"}</definedName>
    <definedName name="UTNI" localSheetId="15" hidden="1">{"'Sheet1'!$L$16"}</definedName>
    <definedName name="UTNI" localSheetId="25" hidden="1">{"'Sheet1'!$L$16"}</definedName>
    <definedName name="UTNI" localSheetId="17" hidden="1">{"'Sheet1'!$L$16"}</definedName>
    <definedName name="UTNI" hidden="1">{"'Sheet1'!$L$16"}</definedName>
    <definedName name="uty" localSheetId="21">#REF!</definedName>
    <definedName name="uty" localSheetId="25">#REF!</definedName>
    <definedName name="uty">#REF!</definedName>
    <definedName name="UTYNJ" localSheetId="21">#REF!</definedName>
    <definedName name="UTYNJ" localSheetId="25">#REF!</definedName>
    <definedName name="UTYNJ">#REF!</definedName>
    <definedName name="UTYNJ_5" localSheetId="21">#REF!</definedName>
    <definedName name="UTYNJ_5" localSheetId="25">#REF!</definedName>
    <definedName name="UTYNJ_5">#REF!</definedName>
    <definedName name="utytytertyyt" localSheetId="21">#REF!</definedName>
    <definedName name="utytytertyyt" localSheetId="25">#REF!</definedName>
    <definedName name="utytytertyyt">#REF!</definedName>
    <definedName name="utytytertyyt_10">"'file:///e:/%e6%88%91%e7%9a%84%e8%af%b4%e6%98%8e%e4%b9%a6/09%e5%b9%b4ok%e8%af%b4%e6%98%8e%e4%b9%a6/%e5%a4%96%e9%94%80/all%20star%20light/%e5%b8%86%e5%b8%83%e6%ac%be/105740%e5%8d%b0%e5%88%b7%e9%ab%98%e7%bb%9f1j.xls'#$''.$g$20"</definedName>
    <definedName name="utytytertyyt_17">"'file:///c:/documents%20and%20settings/%e6%ad%a3%e5%b7%9d/%e6%88%91%e7%9a%84%e8%af%b4%e6%98%8e%e4%b9%a6/09%e5%b9%b4ok%e8%af%b4%e6%98%8e%e4%b9%a6/%e5%a4%96%e9%94%80/all%20star%20light/%e5%b8%86%e5%b8%83%e6%ac%be/105740%e5%8d%b0%e5%88%b7%e9%ab%98%e7%bb%9f1j"</definedName>
    <definedName name="utytytertyyt_18">"'file:///c:/documents%20and%20settings/%e6%ad%a3%e5%b7%9d/%e6%88%91%e7%9a%84%e8%af%b4%e6%98%8e%e4%b9%a6/09%e5%b9%b4ok%e8%af%b4%e6%98%8e%e4%b9%a6/%e5%a4%96%e9%94%80/all%20star%20light/%e5%b8%86%e5%b8%83%e6%ac%be/105740%e5%8d%b0%e5%88%b7%e9%ab%98%e7%bb%9f1j"</definedName>
    <definedName name="utytytertyyt_2">"'file:///c:/documents%20and%20settings/%e6%ad%a3%e5%b7%9d/%e6%88%91%e7%9a%84%e8%af%b4%e6%98%8e%e4%b9%a6/09%e5%b9%b4ok%e8%af%b4%e6%98%8e%e4%b9%a6/%e5%a4%96%e9%94%80/all%20star%20light/%e5%b8%86%e5%b8%83%e6%ac%be/105740%e5%8d%b0%e5%88%b7%e9%ab%98%e7%bb%9f1j"</definedName>
    <definedName name="utytytertyyt_5" localSheetId="21">#REF!</definedName>
    <definedName name="utytytertyyt_5" localSheetId="25">#REF!</definedName>
    <definedName name="utytytertyyt_5" localSheetId="17">#REF!</definedName>
    <definedName name="utytytertyyt_5">#REF!</definedName>
    <definedName name="utytytertyyt_50">"'file:///e:/%e6%88%91%e7%9a%84%e8%af%b4%e6%98%8e%e4%b9%a6/09%e5%b9%b4ok%e8%af%b4%e6%98%8e%e4%b9%a6/%e5%a4%96%e9%94%80/all%20star%20light/%e5%b8%86%e5%b8%83%e6%ac%be/105740%e5%8d%b0%e5%88%b7%e9%ab%98%e7%bb%9f1j.xls'#$''.$g$20"</definedName>
    <definedName name="utytytertyyt_9">"'file:///e:/%e6%88%91%e7%9a%84%e8%af%b4%e6%98%8e%e4%b9%a6/09%e5%b9%b4ok%e8%af%b4%e6%98%8e%e4%b9%a6/%e5%86%85%e9%94%80/jack%20purcell/%e6%88%91%e7%9a%84%e8%af%b4%e6%98%8e%e4%b9%a6/09%e5%b9%b4ok%e8%af%b4%e6%98%8e%e4%b9%a6/%e5%a4%96%e9%94%80/all%20star%20lig"</definedName>
    <definedName name="uuu" localSheetId="21">#REF!</definedName>
    <definedName name="uuu" localSheetId="25">#REF!</definedName>
    <definedName name="uuu" localSheetId="17">#REF!</definedName>
    <definedName name="uuu">#REF!</definedName>
    <definedName name="UUUU" localSheetId="21">#REF!</definedName>
    <definedName name="UUUU" localSheetId="25">#REF!</definedName>
    <definedName name="UUUU">#REF!</definedName>
    <definedName name="UUUU_5" localSheetId="21">#REF!</definedName>
    <definedName name="UUUU_5" localSheetId="25">#REF!</definedName>
    <definedName name="UUUU_5">#REF!</definedName>
    <definedName name="UUUUUUO" localSheetId="21">#REF!</definedName>
    <definedName name="UUUUUUO" localSheetId="25">#REF!</definedName>
    <definedName name="UUUUUUO">#REF!</definedName>
    <definedName name="uvbn" localSheetId="21">#REF!</definedName>
    <definedName name="uvbn" localSheetId="25">#REF!</definedName>
    <definedName name="uvbn">#REF!</definedName>
    <definedName name="uy" localSheetId="21">#REF!</definedName>
    <definedName name="uy" localSheetId="25">#REF!</definedName>
    <definedName name="uy">#REF!</definedName>
    <definedName name="uybc" localSheetId="21">#REF!</definedName>
    <definedName name="uybc" localSheetId="25">#REF!</definedName>
    <definedName name="uybc">#REF!</definedName>
    <definedName name="uyfg" localSheetId="21">#REF!</definedName>
    <definedName name="uyfg" localSheetId="25">#REF!</definedName>
    <definedName name="uyfg">#REF!</definedName>
    <definedName name="uygb" localSheetId="21">#REF!</definedName>
    <definedName name="uygb" localSheetId="25">#REF!</definedName>
    <definedName name="uygb">#REF!</definedName>
    <definedName name="uyhj" localSheetId="21">#REF!</definedName>
    <definedName name="uyhj" localSheetId="25">#REF!</definedName>
    <definedName name="uyhj">#REF!</definedName>
    <definedName name="UYJ" localSheetId="21">#REF!</definedName>
    <definedName name="UYJ" localSheetId="25">#REF!</definedName>
    <definedName name="UYJ">#REF!</definedName>
    <definedName name="UYJ_5" localSheetId="21">#REF!</definedName>
    <definedName name="UYJ_5" localSheetId="25">#REF!</definedName>
    <definedName name="UYJ_5">#REF!</definedName>
    <definedName name="UYN" localSheetId="21">#REF!</definedName>
    <definedName name="UYN" localSheetId="25">#REF!</definedName>
    <definedName name="UYN">#REF!</definedName>
    <definedName name="uyrhg" localSheetId="21">#REF!</definedName>
    <definedName name="uyrhg" localSheetId="25">#REF!</definedName>
    <definedName name="uyrhg">#REF!</definedName>
    <definedName name="uyyjyui" localSheetId="21">#REF!</definedName>
    <definedName name="uyyjyui" localSheetId="25">#REF!</definedName>
    <definedName name="uyyjyui">#REF!</definedName>
    <definedName name="VAÄT_LIEÄU">"nhandongia"</definedName>
    <definedName name="valReinfsCol" localSheetId="21">[17]SourceData!$R$1:$R$65536</definedName>
    <definedName name="valReinfsCol" localSheetId="15">[17]SourceData!$R$1:$R$65536</definedName>
    <definedName name="valReinfsCol" localSheetId="28">[18]SourceData!$R:$R</definedName>
    <definedName name="valReinfsCol" localSheetId="2">[17]SourceData!$R$1:$R$65536</definedName>
    <definedName name="valReinfsCol" localSheetId="25">[19]SourceData!$R$1:$R$65536</definedName>
    <definedName name="valReinfsCol" localSheetId="17">[17]SourceData!$R$1:$R$65536</definedName>
    <definedName name="valReinfsCol">[18]SourceData!$R$1:$R$65536</definedName>
    <definedName name="valReinfsTop" localSheetId="21">[17]SourceData!$R$1</definedName>
    <definedName name="valReinfsTop" localSheetId="15">[17]SourceData!$R$1</definedName>
    <definedName name="valReinfsTop" localSheetId="2">[17]SourceData!$R$1</definedName>
    <definedName name="valReinfsTop" localSheetId="25">[19]SourceData!$R$1</definedName>
    <definedName name="valReinfsTop" localSheetId="17">[17]SourceData!$R$1</definedName>
    <definedName name="valReinfsTop">[18]SourceData!$R$1</definedName>
    <definedName name="value" localSheetId="21">#REF!</definedName>
    <definedName name="value" localSheetId="25">#REF!</definedName>
    <definedName name="value" localSheetId="17">#REF!</definedName>
    <definedName name="value">#REF!</definedName>
    <definedName name="value_1">"$#REF!.$M$21"</definedName>
    <definedName name="value_10">"$#REF!.$M$21"</definedName>
    <definedName name="value_11">"$#REF!.$M$21"</definedName>
    <definedName name="value_12">"$#REF!.$M$21"</definedName>
    <definedName name="value_13">"$#REF!.$M$21"</definedName>
    <definedName name="value_17">"$#REF!.$M$21"</definedName>
    <definedName name="value_18">"$#REF!.$M$21"</definedName>
    <definedName name="value_2">"$#REF!.$M$21"</definedName>
    <definedName name="value_3">"$#REF!.$M$21"</definedName>
    <definedName name="value_35">"$#REF!.$M$21"</definedName>
    <definedName name="value_36">"$#REF!.$M$21"</definedName>
    <definedName name="value_41">"$#REF!.$M$21"</definedName>
    <definedName name="value_50">"'file:///e:/%e6%88%91%e7%9a%84%e8%af%b4%e6%98%8e%e4%b9%a6/09%e5%b9%b4ok%e8%af%b4%e6%98%8e%e4%b9%a6/%e5%a4%96%e9%94%80/all%20star%20light%20wedge%e9%ab%98%e8%b7%9f%e9%9e%8b/all%20star%20light%20wedge%20hi.xls'#$''.$m$21"</definedName>
    <definedName name="value_9">"$#REF!.$M$21"</definedName>
    <definedName name="Value0" localSheetId="21">#REF!</definedName>
    <definedName name="Value0" localSheetId="25">#REF!</definedName>
    <definedName name="Value0" localSheetId="17">#REF!</definedName>
    <definedName name="Value0">#REF!</definedName>
    <definedName name="Value0_1">"'file:///c:/documents%20and%20settings/%e6%8a%80%e8%a1%93%e9%83%a8%e5%85%b1%e7%94%a8%e8%b3%87%e6%96%99/documents%20and%20settings/administrator/%e6%a1%8c%e9%9d%a2/1b545%e5%8c%85%e8%a3%85%e4%b8%80%e9%a1%b5.xls'#$''.$v$2"</definedName>
    <definedName name="Value0_10">"'file:///c:/documents%20and%20settings/%e6%8a%80%e8%a1%93%e9%83%a8%e5%85%b1%e7%94%a8%e8%b3%87%e6%96%99/documents%20and%20settings/administrator/%e6%a1%8c%e9%9d%a2/1b545%e5%8c%85%e8%a3%85%e4%b8%80%e9%a1%b5.xls'#$''.$v$2"</definedName>
    <definedName name="Value0_11">"'file:///c:/documents%20and%20settings/%e6%8a%80%e8%a1%93%e9%83%a8%e5%85%b1%e7%94%a8%e8%b3%87%e6%96%99/documents%20and%20settings/administrator/%e6%a1%8c%e9%9d%a2/1b545%e5%8c%85%e8%a3%85%e4%b8%80%e9%a1%b5.xls'#$''.$v$2"</definedName>
    <definedName name="Value0_12">"'file:///c:/documents%20and%20settings/%e6%8a%80%e8%a1%93%e9%83%a8%e5%85%b1%e7%94%a8%e8%b3%87%e6%96%99/documents%20and%20settings/administrator/%e6%a1%8c%e9%9d%a2/1b545%e5%8c%85%e8%a3%85%e4%b8%80%e9%a1%b5.xls'#$''.$v$2"</definedName>
    <definedName name="Value0_13">"'file:///c:/documents%20and%20settings/%e6%8a%80%e8%a1%93%e9%83%a8%e5%85%b1%e7%94%a8%e8%b3%87%e6%96%99/documents%20and%20settings/administrator/%e6%a1%8c%e9%9d%a2/1b545%e5%8c%85%e8%a3%85%e4%b8%80%e9%a1%b5.xls'#$''.$v$2"</definedName>
    <definedName name="Value0_17">"'file:///c:/documents%20and%20settings/%e6%8a%80%e8%a1%93%e9%83%a8%e5%85%b1%e7%94%a8%e8%b3%87%e6%96%99/documents%20and%20settings/administrator/%e6%a1%8c%e9%9d%a2/1b545%e5%8c%85%e8%a3%85%e4%b8%80%e9%a1%b5.xls'#$''.$v$2"</definedName>
    <definedName name="Value0_18">"'file:///c:/documents%20and%20settings/%e6%8a%80%e8%a1%93%e9%83%a8%e5%85%b1%e7%94%a8%e8%b3%87%e6%96%99/documents%20and%20settings/administrator/%e6%a1%8c%e9%9d%a2/1b545%e5%8c%85%e8%a3%85%e4%b8%80%e9%a1%b5.xls'#$''.$v$2"</definedName>
    <definedName name="Value0_2">"'file:///c:/documents%20and%20settings/%e6%8a%80%e8%a1%93%e9%83%a8%e5%85%b1%e7%94%a8%e8%b3%87%e6%96%99/documents%20and%20settings/administrator/%e6%a1%8c%e9%9d%a2/1b545%e5%8c%85%e8%a3%85%e4%b8%80%e9%a1%b5.xls'#$''.$v$2"</definedName>
    <definedName name="Value0_3">"'file:///c:/documents%20and%20settings/%e6%8a%80%e8%a1%93%e9%83%a8%e5%85%b1%e7%94%a8%e8%b3%87%e6%96%99/documents%20and%20settings/administrator/%e6%a1%8c%e9%9d%a2/1b545%e5%8c%85%e8%a3%85%e4%b8%80%e9%a1%b5.xls'#$''.$v$2"</definedName>
    <definedName name="Value0_35">"'file:///c:/documents%20and%20settings/%e6%8a%80%e8%a1%93%e9%83%a8%e5%85%b1%e7%94%a8%e8%b3%87%e6%96%99/documents%20and%20settings/administrator/%e6%a1%8c%e9%9d%a2/1b545%e5%8c%85%e8%a3%85%e4%b8%80%e9%a1%b5.xls'#$''.$v$2"</definedName>
    <definedName name="Value0_36">"'file:///c:/documents%20and%20settings/%e6%8a%80%e8%a1%93%e9%83%a8%e5%85%b1%e7%94%a8%e8%b3%87%e6%96%99/documents%20and%20settings/administrator/%e6%a1%8c%e9%9d%a2/1b545%e5%8c%85%e8%a3%85%e4%b8%80%e9%a1%b5.xls'#$''.$v$2"</definedName>
    <definedName name="Value0_41">"'file:///c:/documents%20and%20settings/%e6%8a%80%e8%a1%93%e9%83%a8%e5%85%b1%e7%94%a8%e8%b3%87%e6%96%99/documents%20and%20settings/administrator/%e6%a1%8c%e9%9d%a2/1b545%e5%8c%85%e8%a3%85%e4%b8%80%e9%a1%b5.xls'#$''.$v$2"</definedName>
    <definedName name="Value0_5" localSheetId="21">#REF!</definedName>
    <definedName name="Value0_5" localSheetId="25">#REF!</definedName>
    <definedName name="Value0_5" localSheetId="17">#REF!</definedName>
    <definedName name="Value0_5">#REF!</definedName>
    <definedName name="Value0_50">"'file:///c:/documents%20and%20settings/%e6%8a%80%e8%a1%93%e9%83%a8%e5%85%b1%e7%94%a8%e8%b3%87%e6%96%99/documents%20and%20settings/administrator/%e6%a1%8c%e9%9d%a2/1b545%e5%8c%85%e8%a3%85%e4%b8%80%e9%a1%b5.xls'#$''.$v$2"</definedName>
    <definedName name="Value0_9">"'file:///c:/documents%20and%20settings/%e6%8a%80%e8%a1%93%e9%83%a8%e5%85%b1%e7%94%a8%e8%b3%87%e6%96%99/documents%20and%20settings/administrator/%e6%a1%8c%e9%9d%a2/1b545%e5%8c%85%e8%a3%85%e4%b8%80%e9%a1%b5.xls'#$''.$v$2"</definedName>
    <definedName name="Value1" localSheetId="21">#REF!</definedName>
    <definedName name="Value1" localSheetId="25">#REF!</definedName>
    <definedName name="Value1" localSheetId="17">#REF!</definedName>
    <definedName name="Value1">#REF!</definedName>
    <definedName name="Value1_1">"'file:///c:/documents%20and%20settings/%e6%8a%80%e8%a1%93%e9%83%a8%e5%85%b1%e7%94%a8%e8%b3%87%e6%96%99/documents%20and%20settings/administrator/%e6%a1%8c%e9%9d%a2/1b545%e5%8c%85%e8%a3%85%e4%b8%80%e9%a1%b5.xls'#$''.$t$2"</definedName>
    <definedName name="Value1_10">"'file:///c:/documents%20and%20settings/%e6%8a%80%e8%a1%93%e9%83%a8%e5%85%b1%e7%94%a8%e8%b3%87%e6%96%99/documents%20and%20settings/administrator/%e6%a1%8c%e9%9d%a2/1b545%e5%8c%85%e8%a3%85%e4%b8%80%e9%a1%b5.xls'#$''.$t$2"</definedName>
    <definedName name="Value1_11">"'file:///c:/documents%20and%20settings/%e6%8a%80%e8%a1%93%e9%83%a8%e5%85%b1%e7%94%a8%e8%b3%87%e6%96%99/documents%20and%20settings/administrator/%e6%a1%8c%e9%9d%a2/1b545%e5%8c%85%e8%a3%85%e4%b8%80%e9%a1%b5.xls'#$''.$t$2"</definedName>
    <definedName name="Value1_12">"'file:///c:/documents%20and%20settings/%e6%8a%80%e8%a1%93%e9%83%a8%e5%85%b1%e7%94%a8%e8%b3%87%e6%96%99/documents%20and%20settings/administrator/%e6%a1%8c%e9%9d%a2/1b545%e5%8c%85%e8%a3%85%e4%b8%80%e9%a1%b5.xls'#$''.$t$2"</definedName>
    <definedName name="Value1_13">"'file:///c:/documents%20and%20settings/%e6%8a%80%e8%a1%93%e9%83%a8%e5%85%b1%e7%94%a8%e8%b3%87%e6%96%99/documents%20and%20settings/administrator/%e6%a1%8c%e9%9d%a2/1b545%e5%8c%85%e8%a3%85%e4%b8%80%e9%a1%b5.xls'#$''.$t$2"</definedName>
    <definedName name="Value1_17">"'file:///c:/documents%20and%20settings/%e6%8a%80%e8%a1%93%e9%83%a8%e5%85%b1%e7%94%a8%e8%b3%87%e6%96%99/documents%20and%20settings/administrator/%e6%a1%8c%e9%9d%a2/1b545%e5%8c%85%e8%a3%85%e4%b8%80%e9%a1%b5.xls'#$''.$t$2"</definedName>
    <definedName name="Value1_18">"'file:///c:/documents%20and%20settings/%e6%8a%80%e8%a1%93%e9%83%a8%e5%85%b1%e7%94%a8%e8%b3%87%e6%96%99/documents%20and%20settings/administrator/%e6%a1%8c%e9%9d%a2/1b545%e5%8c%85%e8%a3%85%e4%b8%80%e9%a1%b5.xls'#$''.$t$2"</definedName>
    <definedName name="Value1_2">"'file:///c:/documents%20and%20settings/%e6%8a%80%e8%a1%93%e9%83%a8%e5%85%b1%e7%94%a8%e8%b3%87%e6%96%99/documents%20and%20settings/administrator/%e6%a1%8c%e9%9d%a2/1b545%e5%8c%85%e8%a3%85%e4%b8%80%e9%a1%b5.xls'#$''.$t$2"</definedName>
    <definedName name="Value1_3">"'file:///c:/documents%20and%20settings/%e6%8a%80%e8%a1%93%e9%83%a8%e5%85%b1%e7%94%a8%e8%b3%87%e6%96%99/documents%20and%20settings/administrator/%e6%a1%8c%e9%9d%a2/1b545%e5%8c%85%e8%a3%85%e4%b8%80%e9%a1%b5.xls'#$''.$t$2"</definedName>
    <definedName name="Value1_35">"'file:///c:/documents%20and%20settings/%e6%8a%80%e8%a1%93%e9%83%a8%e5%85%b1%e7%94%a8%e8%b3%87%e6%96%99/documents%20and%20settings/administrator/%e6%a1%8c%e9%9d%a2/1b545%e5%8c%85%e8%a3%85%e4%b8%80%e9%a1%b5.xls'#$''.$t$2"</definedName>
    <definedName name="Value1_36">"'file:///c:/documents%20and%20settings/%e6%8a%80%e8%a1%93%e9%83%a8%e5%85%b1%e7%94%a8%e8%b3%87%e6%96%99/documents%20and%20settings/administrator/%e6%a1%8c%e9%9d%a2/1b545%e5%8c%85%e8%a3%85%e4%b8%80%e9%a1%b5.xls'#$''.$t$2"</definedName>
    <definedName name="Value1_41">"'file:///c:/documents%20and%20settings/%e6%8a%80%e8%a1%93%e9%83%a8%e5%85%b1%e7%94%a8%e8%b3%87%e6%96%99/documents%20and%20settings/administrator/%e6%a1%8c%e9%9d%a2/1b545%e5%8c%85%e8%a3%85%e4%b8%80%e9%a1%b5.xls'#$''.$t$2"</definedName>
    <definedName name="Value1_5" localSheetId="21">#REF!</definedName>
    <definedName name="Value1_5" localSheetId="25">#REF!</definedName>
    <definedName name="Value1_5" localSheetId="17">#REF!</definedName>
    <definedName name="Value1_5">#REF!</definedName>
    <definedName name="Value1_50">"'file:///c:/documents%20and%20settings/%e6%8a%80%e8%a1%93%e9%83%a8%e5%85%b1%e7%94%a8%e8%b3%87%e6%96%99/documents%20and%20settings/administrator/%e6%a1%8c%e9%9d%a2/1b545%e5%8c%85%e8%a3%85%e4%b8%80%e9%a1%b5.xls'#$''.$t$2"</definedName>
    <definedName name="Value1_9">"'file:///c:/documents%20and%20settings/%e6%8a%80%e8%a1%93%e9%83%a8%e5%85%b1%e7%94%a8%e8%b3%87%e6%96%99/documents%20and%20settings/administrator/%e6%a1%8c%e9%9d%a2/1b545%e5%8c%85%e8%a3%85%e4%b8%80%e9%a1%b5.xls'#$''.$t$2"</definedName>
    <definedName name="Value10" localSheetId="21">#REF!</definedName>
    <definedName name="Value10" localSheetId="25">#REF!</definedName>
    <definedName name="Value10" localSheetId="17">#REF!</definedName>
    <definedName name="Value10">#REF!</definedName>
    <definedName name="Value10_1">"'file:///c:/documents%20and%20settings/%e6%8a%80%e8%a1%93%e9%83%a8%e5%85%b1%e7%94%a8%e8%b3%87%e6%96%99/documents%20and%20settings/administrator/%e6%a1%8c%e9%9d%a2/1b545%e5%8c%85%e8%a3%85%e4%b8%80%e9%a1%b5.xls'#$''.$q$17"</definedName>
    <definedName name="Value10_10">"'file:///c:/documents%20and%20settings/%e6%8a%80%e8%a1%93%e9%83%a8%e5%85%b1%e7%94%a8%e8%b3%87%e6%96%99/documents%20and%20settings/administrator/%e6%a1%8c%e9%9d%a2/1b545%e5%8c%85%e8%a3%85%e4%b8%80%e9%a1%b5.xls'#$''.$q$17"</definedName>
    <definedName name="Value10_11">"'file:///c:/documents%20and%20settings/%e6%8a%80%e8%a1%93%e9%83%a8%e5%85%b1%e7%94%a8%e8%b3%87%e6%96%99/documents%20and%20settings/administrator/%e6%a1%8c%e9%9d%a2/1b545%e5%8c%85%e8%a3%85%e4%b8%80%e9%a1%b5.xls'#$''.$q$17"</definedName>
    <definedName name="Value10_12">"'file:///c:/documents%20and%20settings/%e6%8a%80%e8%a1%93%e9%83%a8%e5%85%b1%e7%94%a8%e8%b3%87%e6%96%99/documents%20and%20settings/administrator/%e6%a1%8c%e9%9d%a2/1b545%e5%8c%85%e8%a3%85%e4%b8%80%e9%a1%b5.xls'#$''.$q$17"</definedName>
    <definedName name="Value10_13">"'file:///c:/documents%20and%20settings/%e6%8a%80%e8%a1%93%e9%83%a8%e5%85%b1%e7%94%a8%e8%b3%87%e6%96%99/documents%20and%20settings/administrator/%e6%a1%8c%e9%9d%a2/1b545%e5%8c%85%e8%a3%85%e4%b8%80%e9%a1%b5.xls'#$''.$q$17"</definedName>
    <definedName name="Value10_17">"'file:///c:/documents%20and%20settings/%e6%8a%80%e8%a1%93%e9%83%a8%e5%85%b1%e7%94%a8%e8%b3%87%e6%96%99/documents%20and%20settings/administrator/%e6%a1%8c%e9%9d%a2/1b545%e5%8c%85%e8%a3%85%e4%b8%80%e9%a1%b5.xls'#$''.$q$17"</definedName>
    <definedName name="Value10_18">"'file:///c:/documents%20and%20settings/%e6%8a%80%e8%a1%93%e9%83%a8%e5%85%b1%e7%94%a8%e8%b3%87%e6%96%99/documents%20and%20settings/administrator/%e6%a1%8c%e9%9d%a2/1b545%e5%8c%85%e8%a3%85%e4%b8%80%e9%a1%b5.xls'#$''.$q$17"</definedName>
    <definedName name="Value10_2">"'file:///c:/documents%20and%20settings/%e6%8a%80%e8%a1%93%e9%83%a8%e5%85%b1%e7%94%a8%e8%b3%87%e6%96%99/documents%20and%20settings/administrator/%e6%a1%8c%e9%9d%a2/1b545%e5%8c%85%e8%a3%85%e4%b8%80%e9%a1%b5.xls'#$''.$q$17"</definedName>
    <definedName name="Value10_3">"'file:///c:/documents%20and%20settings/%e6%8a%80%e8%a1%93%e9%83%a8%e5%85%b1%e7%94%a8%e8%b3%87%e6%96%99/documents%20and%20settings/administrator/%e6%a1%8c%e9%9d%a2/1b545%e5%8c%85%e8%a3%85%e4%b8%80%e9%a1%b5.xls'#$''.$q$17"</definedName>
    <definedName name="Value10_35">"'file:///c:/documents%20and%20settings/%e6%8a%80%e8%a1%93%e9%83%a8%e5%85%b1%e7%94%a8%e8%b3%87%e6%96%99/documents%20and%20settings/administrator/%e6%a1%8c%e9%9d%a2/1b545%e5%8c%85%e8%a3%85%e4%b8%80%e9%a1%b5.xls'#$''.$q$17"</definedName>
    <definedName name="Value10_36">"'file:///c:/documents%20and%20settings/%e6%8a%80%e8%a1%93%e9%83%a8%e5%85%b1%e7%94%a8%e8%b3%87%e6%96%99/documents%20and%20settings/administrator/%e6%a1%8c%e9%9d%a2/1b545%e5%8c%85%e8%a3%85%e4%b8%80%e9%a1%b5.xls'#$''.$q$17"</definedName>
    <definedName name="Value10_41">"'file:///c:/documents%20and%20settings/%e6%8a%80%e8%a1%93%e9%83%a8%e5%85%b1%e7%94%a8%e8%b3%87%e6%96%99/documents%20and%20settings/administrator/%e6%a1%8c%e9%9d%a2/1b545%e5%8c%85%e8%a3%85%e4%b8%80%e9%a1%b5.xls'#$''.$q$17"</definedName>
    <definedName name="Value10_5" localSheetId="21">#REF!</definedName>
    <definedName name="Value10_5" localSheetId="25">#REF!</definedName>
    <definedName name="Value10_5" localSheetId="17">#REF!</definedName>
    <definedName name="Value10_5">#REF!</definedName>
    <definedName name="Value10_50">"'file:///c:/documents%20and%20settings/%e6%8a%80%e8%a1%93%e9%83%a8%e5%85%b1%e7%94%a8%e8%b3%87%e6%96%99/documents%20and%20settings/administrator/%e6%a1%8c%e9%9d%a2/1b545%e5%8c%85%e8%a3%85%e4%b8%80%e9%a1%b5.xls'#$''.$q$17"</definedName>
    <definedName name="Value10_9">"'file:///c:/documents%20and%20settings/%e6%8a%80%e8%a1%93%e9%83%a8%e5%85%b1%e7%94%a8%e8%b3%87%e6%96%99/documents%20and%20settings/administrator/%e6%a1%8c%e9%9d%a2/1b545%e5%8c%85%e8%a3%85%e4%b8%80%e9%a1%b5.xls'#$''.$q$17"</definedName>
    <definedName name="Value11" localSheetId="21">#REF!</definedName>
    <definedName name="Value11" localSheetId="25">#REF!</definedName>
    <definedName name="Value11" localSheetId="17">#REF!</definedName>
    <definedName name="Value11">#REF!</definedName>
    <definedName name="Value11_1">"'file:///c:/documents%20and%20settings/%e6%8a%80%e8%a1%93%e9%83%a8%e5%85%b1%e7%94%a8%e8%b3%87%e6%96%99/documents%20and%20settings/administrator/%e6%a1%8c%e9%9d%a2/1b545%e5%8c%85%e8%a3%85%e4%b8%80%e9%a1%b5.xls'#$''.$q$18"</definedName>
    <definedName name="Value11_10">"'file:///c:/documents%20and%20settings/%e6%8a%80%e8%a1%93%e9%83%a8%e5%85%b1%e7%94%a8%e8%b3%87%e6%96%99/documents%20and%20settings/administrator/%e6%a1%8c%e9%9d%a2/1b545%e5%8c%85%e8%a3%85%e4%b8%80%e9%a1%b5.xls'#$''.$q$18"</definedName>
    <definedName name="Value11_11">"'file:///c:/documents%20and%20settings/%e6%8a%80%e8%a1%93%e9%83%a8%e5%85%b1%e7%94%a8%e8%b3%87%e6%96%99/documents%20and%20settings/administrator/%e6%a1%8c%e9%9d%a2/1b545%e5%8c%85%e8%a3%85%e4%b8%80%e9%a1%b5.xls'#$''.$q$18"</definedName>
    <definedName name="Value11_12">"'file:///c:/documents%20and%20settings/%e6%8a%80%e8%a1%93%e9%83%a8%e5%85%b1%e7%94%a8%e8%b3%87%e6%96%99/documents%20and%20settings/administrator/%e6%a1%8c%e9%9d%a2/1b545%e5%8c%85%e8%a3%85%e4%b8%80%e9%a1%b5.xls'#$''.$q$18"</definedName>
    <definedName name="Value11_13">"'file:///c:/documents%20and%20settings/%e6%8a%80%e8%a1%93%e9%83%a8%e5%85%b1%e7%94%a8%e8%b3%87%e6%96%99/documents%20and%20settings/administrator/%e6%a1%8c%e9%9d%a2/1b545%e5%8c%85%e8%a3%85%e4%b8%80%e9%a1%b5.xls'#$''.$q$18"</definedName>
    <definedName name="Value11_17">"'file:///c:/documents%20and%20settings/%e6%8a%80%e8%a1%93%e9%83%a8%e5%85%b1%e7%94%a8%e8%b3%87%e6%96%99/documents%20and%20settings/administrator/%e6%a1%8c%e9%9d%a2/1b545%e5%8c%85%e8%a3%85%e4%b8%80%e9%a1%b5.xls'#$''.$q$18"</definedName>
    <definedName name="Value11_18">"'file:///c:/documents%20and%20settings/%e6%8a%80%e8%a1%93%e9%83%a8%e5%85%b1%e7%94%a8%e8%b3%87%e6%96%99/documents%20and%20settings/administrator/%e6%a1%8c%e9%9d%a2/1b545%e5%8c%85%e8%a3%85%e4%b8%80%e9%a1%b5.xls'#$''.$q$18"</definedName>
    <definedName name="Value11_2">"'file:///c:/documents%20and%20settings/%e6%8a%80%e8%a1%93%e9%83%a8%e5%85%b1%e7%94%a8%e8%b3%87%e6%96%99/documents%20and%20settings/administrator/%e6%a1%8c%e9%9d%a2/1b545%e5%8c%85%e8%a3%85%e4%b8%80%e9%a1%b5.xls'#$''.$q$18"</definedName>
    <definedName name="Value11_3">"'file:///c:/documents%20and%20settings/%e6%8a%80%e8%a1%93%e9%83%a8%e5%85%b1%e7%94%a8%e8%b3%87%e6%96%99/documents%20and%20settings/administrator/%e6%a1%8c%e9%9d%a2/1b545%e5%8c%85%e8%a3%85%e4%b8%80%e9%a1%b5.xls'#$''.$q$18"</definedName>
    <definedName name="Value11_35">"'file:///c:/documents%20and%20settings/%e6%8a%80%e8%a1%93%e9%83%a8%e5%85%b1%e7%94%a8%e8%b3%87%e6%96%99/documents%20and%20settings/administrator/%e6%a1%8c%e9%9d%a2/1b545%e5%8c%85%e8%a3%85%e4%b8%80%e9%a1%b5.xls'#$''.$q$18"</definedName>
    <definedName name="Value11_36">"'file:///c:/documents%20and%20settings/%e6%8a%80%e8%a1%93%e9%83%a8%e5%85%b1%e7%94%a8%e8%b3%87%e6%96%99/documents%20and%20settings/administrator/%e6%a1%8c%e9%9d%a2/1b545%e5%8c%85%e8%a3%85%e4%b8%80%e9%a1%b5.xls'#$''.$q$18"</definedName>
    <definedName name="Value11_41">"'file:///c:/documents%20and%20settings/%e6%8a%80%e8%a1%93%e9%83%a8%e5%85%b1%e7%94%a8%e8%b3%87%e6%96%99/documents%20and%20settings/administrator/%e6%a1%8c%e9%9d%a2/1b545%e5%8c%85%e8%a3%85%e4%b8%80%e9%a1%b5.xls'#$''.$q$18"</definedName>
    <definedName name="Value11_5" localSheetId="21">#REF!</definedName>
    <definedName name="Value11_5" localSheetId="25">#REF!</definedName>
    <definedName name="Value11_5" localSheetId="17">#REF!</definedName>
    <definedName name="Value11_5">#REF!</definedName>
    <definedName name="Value11_50">"'file:///c:/documents%20and%20settings/%e6%8a%80%e8%a1%93%e9%83%a8%e5%85%b1%e7%94%a8%e8%b3%87%e6%96%99/documents%20and%20settings/administrator/%e6%a1%8c%e9%9d%a2/1b545%e5%8c%85%e8%a3%85%e4%b8%80%e9%a1%b5.xls'#$''.$q$18"</definedName>
    <definedName name="Value11_9">"'file:///c:/documents%20and%20settings/%e6%8a%80%e8%a1%93%e9%83%a8%e5%85%b1%e7%94%a8%e8%b3%87%e6%96%99/documents%20and%20settings/administrator/%e6%a1%8c%e9%9d%a2/1b545%e5%8c%85%e8%a3%85%e4%b8%80%e9%a1%b5.xls'#$''.$q$18"</definedName>
    <definedName name="Value12" localSheetId="21">#REF!</definedName>
    <definedName name="Value12" localSheetId="25">#REF!</definedName>
    <definedName name="Value12" localSheetId="17">#REF!</definedName>
    <definedName name="Value12">#REF!</definedName>
    <definedName name="Value12_1">"'file:///c:/documents%20and%20settings/%e6%8a%80%e8%a1%93%e9%83%a8%e5%85%b1%e7%94%a8%e8%b3%87%e6%96%99/documents%20and%20settings/administrator/%e6%a1%8c%e9%9d%a2/1b545%e5%8c%85%e8%a3%85%e4%b8%80%e9%a1%b5.xls'#$''.$q$19"</definedName>
    <definedName name="Value12_10">"'file:///c:/documents%20and%20settings/%e6%8a%80%e8%a1%93%e9%83%a8%e5%85%b1%e7%94%a8%e8%b3%87%e6%96%99/documents%20and%20settings/administrator/%e6%a1%8c%e9%9d%a2/1b545%e5%8c%85%e8%a3%85%e4%b8%80%e9%a1%b5.xls'#$''.$q$19"</definedName>
    <definedName name="Value12_11">"'file:///c:/documents%20and%20settings/%e6%8a%80%e8%a1%93%e9%83%a8%e5%85%b1%e7%94%a8%e8%b3%87%e6%96%99/documents%20and%20settings/administrator/%e6%a1%8c%e9%9d%a2/1b545%e5%8c%85%e8%a3%85%e4%b8%80%e9%a1%b5.xls'#$''.$q$19"</definedName>
    <definedName name="Value12_12">"'file:///c:/documents%20and%20settings/%e6%8a%80%e8%a1%93%e9%83%a8%e5%85%b1%e7%94%a8%e8%b3%87%e6%96%99/documents%20and%20settings/administrator/%e6%a1%8c%e9%9d%a2/1b545%e5%8c%85%e8%a3%85%e4%b8%80%e9%a1%b5.xls'#$''.$q$19"</definedName>
    <definedName name="Value12_13">"'file:///c:/documents%20and%20settings/%e6%8a%80%e8%a1%93%e9%83%a8%e5%85%b1%e7%94%a8%e8%b3%87%e6%96%99/documents%20and%20settings/administrator/%e6%a1%8c%e9%9d%a2/1b545%e5%8c%85%e8%a3%85%e4%b8%80%e9%a1%b5.xls'#$''.$q$19"</definedName>
    <definedName name="Value12_17">"'file:///c:/documents%20and%20settings/%e6%8a%80%e8%a1%93%e9%83%a8%e5%85%b1%e7%94%a8%e8%b3%87%e6%96%99/documents%20and%20settings/administrator/%e6%a1%8c%e9%9d%a2/1b545%e5%8c%85%e8%a3%85%e4%b8%80%e9%a1%b5.xls'#$''.$q$19"</definedName>
    <definedName name="Value12_18">"'file:///c:/documents%20and%20settings/%e6%8a%80%e8%a1%93%e9%83%a8%e5%85%b1%e7%94%a8%e8%b3%87%e6%96%99/documents%20and%20settings/administrator/%e6%a1%8c%e9%9d%a2/1b545%e5%8c%85%e8%a3%85%e4%b8%80%e9%a1%b5.xls'#$''.$q$19"</definedName>
    <definedName name="Value12_2">"'file:///c:/documents%20and%20settings/%e6%8a%80%e8%a1%93%e9%83%a8%e5%85%b1%e7%94%a8%e8%b3%87%e6%96%99/documents%20and%20settings/administrator/%e6%a1%8c%e9%9d%a2/1b545%e5%8c%85%e8%a3%85%e4%b8%80%e9%a1%b5.xls'#$''.$q$19"</definedName>
    <definedName name="Value12_3">"'file:///c:/documents%20and%20settings/%e6%8a%80%e8%a1%93%e9%83%a8%e5%85%b1%e7%94%a8%e8%b3%87%e6%96%99/documents%20and%20settings/administrator/%e6%a1%8c%e9%9d%a2/1b545%e5%8c%85%e8%a3%85%e4%b8%80%e9%a1%b5.xls'#$''.$q$19"</definedName>
    <definedName name="Value12_35">"'file:///c:/documents%20and%20settings/%e6%8a%80%e8%a1%93%e9%83%a8%e5%85%b1%e7%94%a8%e8%b3%87%e6%96%99/documents%20and%20settings/administrator/%e6%a1%8c%e9%9d%a2/1b545%e5%8c%85%e8%a3%85%e4%b8%80%e9%a1%b5.xls'#$''.$q$19"</definedName>
    <definedName name="Value12_36">"'file:///c:/documents%20and%20settings/%e6%8a%80%e8%a1%93%e9%83%a8%e5%85%b1%e7%94%a8%e8%b3%87%e6%96%99/documents%20and%20settings/administrator/%e6%a1%8c%e9%9d%a2/1b545%e5%8c%85%e8%a3%85%e4%b8%80%e9%a1%b5.xls'#$''.$q$19"</definedName>
    <definedName name="Value12_41">"'file:///c:/documents%20and%20settings/%e6%8a%80%e8%a1%93%e9%83%a8%e5%85%b1%e7%94%a8%e8%b3%87%e6%96%99/documents%20and%20settings/administrator/%e6%a1%8c%e9%9d%a2/1b545%e5%8c%85%e8%a3%85%e4%b8%80%e9%a1%b5.xls'#$''.$q$19"</definedName>
    <definedName name="Value12_5" localSheetId="21">#REF!</definedName>
    <definedName name="Value12_5" localSheetId="25">#REF!</definedName>
    <definedName name="Value12_5" localSheetId="17">#REF!</definedName>
    <definedName name="Value12_5">#REF!</definedName>
    <definedName name="Value12_50">"'file:///c:/documents%20and%20settings/%e6%8a%80%e8%a1%93%e9%83%a8%e5%85%b1%e7%94%a8%e8%b3%87%e6%96%99/documents%20and%20settings/administrator/%e6%a1%8c%e9%9d%a2/1b545%e5%8c%85%e8%a3%85%e4%b8%80%e9%a1%b5.xls'#$''.$q$19"</definedName>
    <definedName name="Value12_9">"'file:///c:/documents%20and%20settings/%e6%8a%80%e8%a1%93%e9%83%a8%e5%85%b1%e7%94%a8%e8%b3%87%e6%96%99/documents%20and%20settings/administrator/%e6%a1%8c%e9%9d%a2/1b545%e5%8c%85%e8%a3%85%e4%b8%80%e9%a1%b5.xls'#$''.$q$19"</definedName>
    <definedName name="Value13" localSheetId="21">#REF!</definedName>
    <definedName name="Value13" localSheetId="25">#REF!</definedName>
    <definedName name="Value13" localSheetId="17">#REF!</definedName>
    <definedName name="Value13">#REF!</definedName>
    <definedName name="Value13_1">"'file:///c:/documents%20and%20settings/%e6%8a%80%e8%a1%93%e9%83%a8%e5%85%b1%e7%94%a8%e8%b3%87%e6%96%99/documents%20and%20settings/administrator/%e6%a1%8c%e9%9d%a2/1b545%e5%8c%85%e8%a3%85%e4%b8%80%e9%a1%b5.xls'#$''.$q$20"</definedName>
    <definedName name="Value13_10">"'file:///c:/documents%20and%20settings/%e6%8a%80%e8%a1%93%e9%83%a8%e5%85%b1%e7%94%a8%e8%b3%87%e6%96%99/documents%20and%20settings/administrator/%e6%a1%8c%e9%9d%a2/1b545%e5%8c%85%e8%a3%85%e4%b8%80%e9%a1%b5.xls'#$''.$q$20"</definedName>
    <definedName name="Value13_11">"'file:///c:/documents%20and%20settings/%e6%8a%80%e8%a1%93%e9%83%a8%e5%85%b1%e7%94%a8%e8%b3%87%e6%96%99/documents%20and%20settings/administrator/%e6%a1%8c%e9%9d%a2/1b545%e5%8c%85%e8%a3%85%e4%b8%80%e9%a1%b5.xls'#$''.$q$20"</definedName>
    <definedName name="Value13_12">"'file:///c:/documents%20and%20settings/%e6%8a%80%e8%a1%93%e9%83%a8%e5%85%b1%e7%94%a8%e8%b3%87%e6%96%99/documents%20and%20settings/administrator/%e6%a1%8c%e9%9d%a2/1b545%e5%8c%85%e8%a3%85%e4%b8%80%e9%a1%b5.xls'#$''.$q$20"</definedName>
    <definedName name="Value13_13">"'file:///c:/documents%20and%20settings/%e6%8a%80%e8%a1%93%e9%83%a8%e5%85%b1%e7%94%a8%e8%b3%87%e6%96%99/documents%20and%20settings/administrator/%e6%a1%8c%e9%9d%a2/1b545%e5%8c%85%e8%a3%85%e4%b8%80%e9%a1%b5.xls'#$''.$q$20"</definedName>
    <definedName name="Value13_17">"'file:///c:/documents%20and%20settings/%e6%8a%80%e8%a1%93%e9%83%a8%e5%85%b1%e7%94%a8%e8%b3%87%e6%96%99/documents%20and%20settings/administrator/%e6%a1%8c%e9%9d%a2/1b545%e5%8c%85%e8%a3%85%e4%b8%80%e9%a1%b5.xls'#$''.$q$20"</definedName>
    <definedName name="Value13_18">"'file:///c:/documents%20and%20settings/%e6%8a%80%e8%a1%93%e9%83%a8%e5%85%b1%e7%94%a8%e8%b3%87%e6%96%99/documents%20and%20settings/administrator/%e6%a1%8c%e9%9d%a2/1b545%e5%8c%85%e8%a3%85%e4%b8%80%e9%a1%b5.xls'#$''.$q$20"</definedName>
    <definedName name="Value13_2">"'file:///c:/documents%20and%20settings/%e6%8a%80%e8%a1%93%e9%83%a8%e5%85%b1%e7%94%a8%e8%b3%87%e6%96%99/documents%20and%20settings/administrator/%e6%a1%8c%e9%9d%a2/1b545%e5%8c%85%e8%a3%85%e4%b8%80%e9%a1%b5.xls'#$''.$q$20"</definedName>
    <definedName name="Value13_3">"'file:///c:/documents%20and%20settings/%e6%8a%80%e8%a1%93%e9%83%a8%e5%85%b1%e7%94%a8%e8%b3%87%e6%96%99/documents%20and%20settings/administrator/%e6%a1%8c%e9%9d%a2/1b545%e5%8c%85%e8%a3%85%e4%b8%80%e9%a1%b5.xls'#$''.$q$20"</definedName>
    <definedName name="Value13_35">"'file:///c:/documents%20and%20settings/%e6%8a%80%e8%a1%93%e9%83%a8%e5%85%b1%e7%94%a8%e8%b3%87%e6%96%99/documents%20and%20settings/administrator/%e6%a1%8c%e9%9d%a2/1b545%e5%8c%85%e8%a3%85%e4%b8%80%e9%a1%b5.xls'#$''.$q$20"</definedName>
    <definedName name="Value13_36">"'file:///c:/documents%20and%20settings/%e6%8a%80%e8%a1%93%e9%83%a8%e5%85%b1%e7%94%a8%e8%b3%87%e6%96%99/documents%20and%20settings/administrator/%e6%a1%8c%e9%9d%a2/1b545%e5%8c%85%e8%a3%85%e4%b8%80%e9%a1%b5.xls'#$''.$q$20"</definedName>
    <definedName name="Value13_41">"'file:///c:/documents%20and%20settings/%e6%8a%80%e8%a1%93%e9%83%a8%e5%85%b1%e7%94%a8%e8%b3%87%e6%96%99/documents%20and%20settings/administrator/%e6%a1%8c%e9%9d%a2/1b545%e5%8c%85%e8%a3%85%e4%b8%80%e9%a1%b5.xls'#$''.$q$20"</definedName>
    <definedName name="Value13_5" localSheetId="21">#REF!</definedName>
    <definedName name="Value13_5" localSheetId="25">#REF!</definedName>
    <definedName name="Value13_5" localSheetId="17">#REF!</definedName>
    <definedName name="Value13_5">#REF!</definedName>
    <definedName name="Value13_50">"'file:///c:/documents%20and%20settings/%e6%8a%80%e8%a1%93%e9%83%a8%e5%85%b1%e7%94%a8%e8%b3%87%e6%96%99/documents%20and%20settings/administrator/%e6%a1%8c%e9%9d%a2/1b545%e5%8c%85%e8%a3%85%e4%b8%80%e9%a1%b5.xls'#$''.$q$20"</definedName>
    <definedName name="Value13_9">"'file:///c:/documents%20and%20settings/%e6%8a%80%e8%a1%93%e9%83%a8%e5%85%b1%e7%94%a8%e8%b3%87%e6%96%99/documents%20and%20settings/administrator/%e6%a1%8c%e9%9d%a2/1b545%e5%8c%85%e8%a3%85%e4%b8%80%e9%a1%b5.xls'#$''.$q$20"</definedName>
    <definedName name="Value14" localSheetId="21">#REF!</definedName>
    <definedName name="Value14" localSheetId="25">#REF!</definedName>
    <definedName name="Value14" localSheetId="17">#REF!</definedName>
    <definedName name="Value14">#REF!</definedName>
    <definedName name="Value14_1">"'file:///c:/documents%20and%20settings/%e6%8a%80%e8%a1%93%e9%83%a8%e5%85%b1%e7%94%a8%e8%b3%87%e6%96%99/documents%20and%20settings/administrator/%e6%a1%8c%e9%9d%a2/1b545%e5%8c%85%e8%a3%85%e4%b8%80%e9%a1%b5.xls'#$''.$o$17"</definedName>
    <definedName name="Value14_10">"'file:///c:/documents%20and%20settings/%e6%8a%80%e8%a1%93%e9%83%a8%e5%85%b1%e7%94%a8%e8%b3%87%e6%96%99/documents%20and%20settings/administrator/%e6%a1%8c%e9%9d%a2/1b545%e5%8c%85%e8%a3%85%e4%b8%80%e9%a1%b5.xls'#$''.$o$17"</definedName>
    <definedName name="Value14_11">"'file:///c:/documents%20and%20settings/%e6%8a%80%e8%a1%93%e9%83%a8%e5%85%b1%e7%94%a8%e8%b3%87%e6%96%99/documents%20and%20settings/administrator/%e6%a1%8c%e9%9d%a2/1b545%e5%8c%85%e8%a3%85%e4%b8%80%e9%a1%b5.xls'#$''.$o$17"</definedName>
    <definedName name="Value14_12">"'file:///c:/documents%20and%20settings/%e6%8a%80%e8%a1%93%e9%83%a8%e5%85%b1%e7%94%a8%e8%b3%87%e6%96%99/documents%20and%20settings/administrator/%e6%a1%8c%e9%9d%a2/1b545%e5%8c%85%e8%a3%85%e4%b8%80%e9%a1%b5.xls'#$''.$o$17"</definedName>
    <definedName name="Value14_13">"'file:///c:/documents%20and%20settings/%e6%8a%80%e8%a1%93%e9%83%a8%e5%85%b1%e7%94%a8%e8%b3%87%e6%96%99/documents%20and%20settings/administrator/%e6%a1%8c%e9%9d%a2/1b545%e5%8c%85%e8%a3%85%e4%b8%80%e9%a1%b5.xls'#$''.$o$17"</definedName>
    <definedName name="Value14_17">"'file:///c:/documents%20and%20settings/%e6%8a%80%e8%a1%93%e9%83%a8%e5%85%b1%e7%94%a8%e8%b3%87%e6%96%99/documents%20and%20settings/administrator/%e6%a1%8c%e9%9d%a2/1b545%e5%8c%85%e8%a3%85%e4%b8%80%e9%a1%b5.xls'#$''.$o$17"</definedName>
    <definedName name="Value14_18">"'file:///c:/documents%20and%20settings/%e6%8a%80%e8%a1%93%e9%83%a8%e5%85%b1%e7%94%a8%e8%b3%87%e6%96%99/documents%20and%20settings/administrator/%e6%a1%8c%e9%9d%a2/1b545%e5%8c%85%e8%a3%85%e4%b8%80%e9%a1%b5.xls'#$''.$o$17"</definedName>
    <definedName name="Value14_2">"'file:///c:/documents%20and%20settings/%e6%8a%80%e8%a1%93%e9%83%a8%e5%85%b1%e7%94%a8%e8%b3%87%e6%96%99/documents%20and%20settings/administrator/%e6%a1%8c%e9%9d%a2/1b545%e5%8c%85%e8%a3%85%e4%b8%80%e9%a1%b5.xls'#$''.$o$17"</definedName>
    <definedName name="Value14_3">"'file:///c:/documents%20and%20settings/%e6%8a%80%e8%a1%93%e9%83%a8%e5%85%b1%e7%94%a8%e8%b3%87%e6%96%99/documents%20and%20settings/administrator/%e6%a1%8c%e9%9d%a2/1b545%e5%8c%85%e8%a3%85%e4%b8%80%e9%a1%b5.xls'#$''.$o$17"</definedName>
    <definedName name="Value14_35">"'file:///c:/documents%20and%20settings/%e6%8a%80%e8%a1%93%e9%83%a8%e5%85%b1%e7%94%a8%e8%b3%87%e6%96%99/documents%20and%20settings/administrator/%e6%a1%8c%e9%9d%a2/1b545%e5%8c%85%e8%a3%85%e4%b8%80%e9%a1%b5.xls'#$''.$o$17"</definedName>
    <definedName name="Value14_36">"'file:///c:/documents%20and%20settings/%e6%8a%80%e8%a1%93%e9%83%a8%e5%85%b1%e7%94%a8%e8%b3%87%e6%96%99/documents%20and%20settings/administrator/%e6%a1%8c%e9%9d%a2/1b545%e5%8c%85%e8%a3%85%e4%b8%80%e9%a1%b5.xls'#$''.$o$17"</definedName>
    <definedName name="Value14_41">"'file:///c:/documents%20and%20settings/%e6%8a%80%e8%a1%93%e9%83%a8%e5%85%b1%e7%94%a8%e8%b3%87%e6%96%99/documents%20and%20settings/administrator/%e6%a1%8c%e9%9d%a2/1b545%e5%8c%85%e8%a3%85%e4%b8%80%e9%a1%b5.xls'#$''.$o$17"</definedName>
    <definedName name="Value14_5" localSheetId="21">#REF!</definedName>
    <definedName name="Value14_5" localSheetId="25">#REF!</definedName>
    <definedName name="Value14_5" localSheetId="17">#REF!</definedName>
    <definedName name="Value14_5">#REF!</definedName>
    <definedName name="Value14_50">"'file:///c:/documents%20and%20settings/%e6%8a%80%e8%a1%93%e9%83%a8%e5%85%b1%e7%94%a8%e8%b3%87%e6%96%99/documents%20and%20settings/administrator/%e6%a1%8c%e9%9d%a2/1b545%e5%8c%85%e8%a3%85%e4%b8%80%e9%a1%b5.xls'#$''.$o$17"</definedName>
    <definedName name="Value14_9">"'file:///c:/documents%20and%20settings/%e6%8a%80%e8%a1%93%e9%83%a8%e5%85%b1%e7%94%a8%e8%b3%87%e6%96%99/documents%20and%20settings/administrator/%e6%a1%8c%e9%9d%a2/1b545%e5%8c%85%e8%a3%85%e4%b8%80%e9%a1%b5.xls'#$''.$o$17"</definedName>
    <definedName name="Value15" localSheetId="21">#REF!</definedName>
    <definedName name="Value15" localSheetId="25">#REF!</definedName>
    <definedName name="Value15" localSheetId="17">#REF!</definedName>
    <definedName name="Value15">#REF!</definedName>
    <definedName name="Value15_1">"'file:///c:/documents%20and%20settings/%e6%8a%80%e8%a1%93%e9%83%a8%e5%85%b1%e7%94%a8%e8%b3%87%e6%96%99/documents%20and%20settings/administrator/%e6%a1%8c%e9%9d%a2/1b545%e5%8c%85%e8%a3%85%e4%b8%80%e9%a1%b5.xls'#$''.$o$18"</definedName>
    <definedName name="Value15_10">"'file:///c:/documents%20and%20settings/%e6%8a%80%e8%a1%93%e9%83%a8%e5%85%b1%e7%94%a8%e8%b3%87%e6%96%99/documents%20and%20settings/administrator/%e6%a1%8c%e9%9d%a2/1b545%e5%8c%85%e8%a3%85%e4%b8%80%e9%a1%b5.xls'#$''.$o$18"</definedName>
    <definedName name="Value15_11">"'file:///c:/documents%20and%20settings/%e6%8a%80%e8%a1%93%e9%83%a8%e5%85%b1%e7%94%a8%e8%b3%87%e6%96%99/documents%20and%20settings/administrator/%e6%a1%8c%e9%9d%a2/1b545%e5%8c%85%e8%a3%85%e4%b8%80%e9%a1%b5.xls'#$''.$o$18"</definedName>
    <definedName name="Value15_12">"'file:///c:/documents%20and%20settings/%e6%8a%80%e8%a1%93%e9%83%a8%e5%85%b1%e7%94%a8%e8%b3%87%e6%96%99/documents%20and%20settings/administrator/%e6%a1%8c%e9%9d%a2/1b545%e5%8c%85%e8%a3%85%e4%b8%80%e9%a1%b5.xls'#$''.$o$18"</definedName>
    <definedName name="Value15_13">"'file:///c:/documents%20and%20settings/%e6%8a%80%e8%a1%93%e9%83%a8%e5%85%b1%e7%94%a8%e8%b3%87%e6%96%99/documents%20and%20settings/administrator/%e6%a1%8c%e9%9d%a2/1b545%e5%8c%85%e8%a3%85%e4%b8%80%e9%a1%b5.xls'#$''.$o$18"</definedName>
    <definedName name="Value15_17">"'file:///c:/documents%20and%20settings/%e6%8a%80%e8%a1%93%e9%83%a8%e5%85%b1%e7%94%a8%e8%b3%87%e6%96%99/documents%20and%20settings/administrator/%e6%a1%8c%e9%9d%a2/1b545%e5%8c%85%e8%a3%85%e4%b8%80%e9%a1%b5.xls'#$''.$o$18"</definedName>
    <definedName name="Value15_18">"'file:///c:/documents%20and%20settings/%e6%8a%80%e8%a1%93%e9%83%a8%e5%85%b1%e7%94%a8%e8%b3%87%e6%96%99/documents%20and%20settings/administrator/%e6%a1%8c%e9%9d%a2/1b545%e5%8c%85%e8%a3%85%e4%b8%80%e9%a1%b5.xls'#$''.$o$18"</definedName>
    <definedName name="Value15_2">"'file:///c:/documents%20and%20settings/%e6%8a%80%e8%a1%93%e9%83%a8%e5%85%b1%e7%94%a8%e8%b3%87%e6%96%99/documents%20and%20settings/administrator/%e6%a1%8c%e9%9d%a2/1b545%e5%8c%85%e8%a3%85%e4%b8%80%e9%a1%b5.xls'#$''.$o$18"</definedName>
    <definedName name="Value15_3">"'file:///c:/documents%20and%20settings/%e6%8a%80%e8%a1%93%e9%83%a8%e5%85%b1%e7%94%a8%e8%b3%87%e6%96%99/documents%20and%20settings/administrator/%e6%a1%8c%e9%9d%a2/1b545%e5%8c%85%e8%a3%85%e4%b8%80%e9%a1%b5.xls'#$''.$o$18"</definedName>
    <definedName name="Value15_35">"'file:///c:/documents%20and%20settings/%e6%8a%80%e8%a1%93%e9%83%a8%e5%85%b1%e7%94%a8%e8%b3%87%e6%96%99/documents%20and%20settings/administrator/%e6%a1%8c%e9%9d%a2/1b545%e5%8c%85%e8%a3%85%e4%b8%80%e9%a1%b5.xls'#$''.$o$18"</definedName>
    <definedName name="Value15_36">"'file:///c:/documents%20and%20settings/%e6%8a%80%e8%a1%93%e9%83%a8%e5%85%b1%e7%94%a8%e8%b3%87%e6%96%99/documents%20and%20settings/administrator/%e6%a1%8c%e9%9d%a2/1b545%e5%8c%85%e8%a3%85%e4%b8%80%e9%a1%b5.xls'#$''.$o$18"</definedName>
    <definedName name="Value15_41">"'file:///c:/documents%20and%20settings/%e6%8a%80%e8%a1%93%e9%83%a8%e5%85%b1%e7%94%a8%e8%b3%87%e6%96%99/documents%20and%20settings/administrator/%e6%a1%8c%e9%9d%a2/1b545%e5%8c%85%e8%a3%85%e4%b8%80%e9%a1%b5.xls'#$''.$o$18"</definedName>
    <definedName name="Value15_5" localSheetId="21">#REF!</definedName>
    <definedName name="Value15_5" localSheetId="25">#REF!</definedName>
    <definedName name="Value15_5" localSheetId="17">#REF!</definedName>
    <definedName name="Value15_5">#REF!</definedName>
    <definedName name="Value15_50">"'file:///c:/documents%20and%20settings/%e6%8a%80%e8%a1%93%e9%83%a8%e5%85%b1%e7%94%a8%e8%b3%87%e6%96%99/documents%20and%20settings/administrator/%e6%a1%8c%e9%9d%a2/1b545%e5%8c%85%e8%a3%85%e4%b8%80%e9%a1%b5.xls'#$''.$o$18"</definedName>
    <definedName name="Value15_9">"'file:///c:/documents%20and%20settings/%e6%8a%80%e8%a1%93%e9%83%a8%e5%85%b1%e7%94%a8%e8%b3%87%e6%96%99/documents%20and%20settings/administrator/%e6%a1%8c%e9%9d%a2/1b545%e5%8c%85%e8%a3%85%e4%b8%80%e9%a1%b5.xls'#$''.$o$18"</definedName>
    <definedName name="Value16" localSheetId="21">#REF!</definedName>
    <definedName name="Value16" localSheetId="25">#REF!</definedName>
    <definedName name="Value16" localSheetId="17">#REF!</definedName>
    <definedName name="Value16">#REF!</definedName>
    <definedName name="Value16_1">"'file:///c:/documents%20and%20settings/%e6%8a%80%e8%a1%93%e9%83%a8%e5%85%b1%e7%94%a8%e8%b3%87%e6%96%99/documents%20and%20settings/administrator/%e6%a1%8c%e9%9d%a2/1b545%e5%8c%85%e8%a3%85%e4%b8%80%e9%a1%b5.xls'#$''.$o$19"</definedName>
    <definedName name="Value16_10">"'file:///c:/documents%20and%20settings/%e6%8a%80%e8%a1%93%e9%83%a8%e5%85%b1%e7%94%a8%e8%b3%87%e6%96%99/documents%20and%20settings/administrator/%e6%a1%8c%e9%9d%a2/1b545%e5%8c%85%e8%a3%85%e4%b8%80%e9%a1%b5.xls'#$''.$o$19"</definedName>
    <definedName name="Value16_11">"'file:///c:/documents%20and%20settings/%e6%8a%80%e8%a1%93%e9%83%a8%e5%85%b1%e7%94%a8%e8%b3%87%e6%96%99/documents%20and%20settings/administrator/%e6%a1%8c%e9%9d%a2/1b545%e5%8c%85%e8%a3%85%e4%b8%80%e9%a1%b5.xls'#$''.$o$19"</definedName>
    <definedName name="Value16_12">"'file:///c:/documents%20and%20settings/%e6%8a%80%e8%a1%93%e9%83%a8%e5%85%b1%e7%94%a8%e8%b3%87%e6%96%99/documents%20and%20settings/administrator/%e6%a1%8c%e9%9d%a2/1b545%e5%8c%85%e8%a3%85%e4%b8%80%e9%a1%b5.xls'#$''.$o$19"</definedName>
    <definedName name="Value16_13">"'file:///c:/documents%20and%20settings/%e6%8a%80%e8%a1%93%e9%83%a8%e5%85%b1%e7%94%a8%e8%b3%87%e6%96%99/documents%20and%20settings/administrator/%e6%a1%8c%e9%9d%a2/1b545%e5%8c%85%e8%a3%85%e4%b8%80%e9%a1%b5.xls'#$''.$o$19"</definedName>
    <definedName name="Value16_17">"'file:///c:/documents%20and%20settings/%e6%8a%80%e8%a1%93%e9%83%a8%e5%85%b1%e7%94%a8%e8%b3%87%e6%96%99/documents%20and%20settings/administrator/%e6%a1%8c%e9%9d%a2/1b545%e5%8c%85%e8%a3%85%e4%b8%80%e9%a1%b5.xls'#$''.$o$19"</definedName>
    <definedName name="Value16_18">"'file:///c:/documents%20and%20settings/%e6%8a%80%e8%a1%93%e9%83%a8%e5%85%b1%e7%94%a8%e8%b3%87%e6%96%99/documents%20and%20settings/administrator/%e6%a1%8c%e9%9d%a2/1b545%e5%8c%85%e8%a3%85%e4%b8%80%e9%a1%b5.xls'#$''.$o$19"</definedName>
    <definedName name="Value16_2">"'file:///c:/documents%20and%20settings/%e6%8a%80%e8%a1%93%e9%83%a8%e5%85%b1%e7%94%a8%e8%b3%87%e6%96%99/documents%20and%20settings/administrator/%e6%a1%8c%e9%9d%a2/1b545%e5%8c%85%e8%a3%85%e4%b8%80%e9%a1%b5.xls'#$''.$o$19"</definedName>
    <definedName name="Value16_3">"'file:///c:/documents%20and%20settings/%e6%8a%80%e8%a1%93%e9%83%a8%e5%85%b1%e7%94%a8%e8%b3%87%e6%96%99/documents%20and%20settings/administrator/%e6%a1%8c%e9%9d%a2/1b545%e5%8c%85%e8%a3%85%e4%b8%80%e9%a1%b5.xls'#$''.$o$19"</definedName>
    <definedName name="Value16_35">"'file:///c:/documents%20and%20settings/%e6%8a%80%e8%a1%93%e9%83%a8%e5%85%b1%e7%94%a8%e8%b3%87%e6%96%99/documents%20and%20settings/administrator/%e6%a1%8c%e9%9d%a2/1b545%e5%8c%85%e8%a3%85%e4%b8%80%e9%a1%b5.xls'#$''.$o$19"</definedName>
    <definedName name="Value16_36">"'file:///c:/documents%20and%20settings/%e6%8a%80%e8%a1%93%e9%83%a8%e5%85%b1%e7%94%a8%e8%b3%87%e6%96%99/documents%20and%20settings/administrator/%e6%a1%8c%e9%9d%a2/1b545%e5%8c%85%e8%a3%85%e4%b8%80%e9%a1%b5.xls'#$''.$o$19"</definedName>
    <definedName name="Value16_41">"'file:///c:/documents%20and%20settings/%e6%8a%80%e8%a1%93%e9%83%a8%e5%85%b1%e7%94%a8%e8%b3%87%e6%96%99/documents%20and%20settings/administrator/%e6%a1%8c%e9%9d%a2/1b545%e5%8c%85%e8%a3%85%e4%b8%80%e9%a1%b5.xls'#$''.$o$19"</definedName>
    <definedName name="Value16_5" localSheetId="21">#REF!</definedName>
    <definedName name="Value16_5" localSheetId="25">#REF!</definedName>
    <definedName name="Value16_5" localSheetId="17">#REF!</definedName>
    <definedName name="Value16_5">#REF!</definedName>
    <definedName name="Value16_50">"'file:///c:/documents%20and%20settings/%e6%8a%80%e8%a1%93%e9%83%a8%e5%85%b1%e7%94%a8%e8%b3%87%e6%96%99/documents%20and%20settings/administrator/%e6%a1%8c%e9%9d%a2/1b545%e5%8c%85%e8%a3%85%e4%b8%80%e9%a1%b5.xls'#$''.$o$19"</definedName>
    <definedName name="Value16_9">"'file:///c:/documents%20and%20settings/%e6%8a%80%e8%a1%93%e9%83%a8%e5%85%b1%e7%94%a8%e8%b3%87%e6%96%99/documents%20and%20settings/administrator/%e6%a1%8c%e9%9d%a2/1b545%e5%8c%85%e8%a3%85%e4%b8%80%e9%a1%b5.xls'#$''.$o$19"</definedName>
    <definedName name="Value17" localSheetId="21">#REF!</definedName>
    <definedName name="Value17" localSheetId="25">#REF!</definedName>
    <definedName name="Value17" localSheetId="17">#REF!</definedName>
    <definedName name="Value17">#REF!</definedName>
    <definedName name="Value17_1">"'file:///c:/documents%20and%20settings/%e6%8a%80%e8%a1%93%e9%83%a8%e5%85%b1%e7%94%a8%e8%b3%87%e6%96%99/documents%20and%20settings/administrator/%e6%a1%8c%e9%9d%a2/1b545%e5%8c%85%e8%a3%85%e4%b8%80%e9%a1%b5.xls'#$''.$o$20"</definedName>
    <definedName name="Value17_10">"'file:///c:/documents%20and%20settings/%e6%8a%80%e8%a1%93%e9%83%a8%e5%85%b1%e7%94%a8%e8%b3%87%e6%96%99/documents%20and%20settings/administrator/%e6%a1%8c%e9%9d%a2/1b545%e5%8c%85%e8%a3%85%e4%b8%80%e9%a1%b5.xls'#$''.$o$20"</definedName>
    <definedName name="Value17_11">"'file:///c:/documents%20and%20settings/%e6%8a%80%e8%a1%93%e9%83%a8%e5%85%b1%e7%94%a8%e8%b3%87%e6%96%99/documents%20and%20settings/administrator/%e6%a1%8c%e9%9d%a2/1b545%e5%8c%85%e8%a3%85%e4%b8%80%e9%a1%b5.xls'#$''.$o$20"</definedName>
    <definedName name="Value17_12">"'file:///c:/documents%20and%20settings/%e6%8a%80%e8%a1%93%e9%83%a8%e5%85%b1%e7%94%a8%e8%b3%87%e6%96%99/documents%20and%20settings/administrator/%e6%a1%8c%e9%9d%a2/1b545%e5%8c%85%e8%a3%85%e4%b8%80%e9%a1%b5.xls'#$''.$o$20"</definedName>
    <definedName name="Value17_13">"'file:///c:/documents%20and%20settings/%e6%8a%80%e8%a1%93%e9%83%a8%e5%85%b1%e7%94%a8%e8%b3%87%e6%96%99/documents%20and%20settings/administrator/%e6%a1%8c%e9%9d%a2/1b545%e5%8c%85%e8%a3%85%e4%b8%80%e9%a1%b5.xls'#$''.$o$20"</definedName>
    <definedName name="Value17_17">"'file:///c:/documents%20and%20settings/%e6%8a%80%e8%a1%93%e9%83%a8%e5%85%b1%e7%94%a8%e8%b3%87%e6%96%99/documents%20and%20settings/administrator/%e6%a1%8c%e9%9d%a2/1b545%e5%8c%85%e8%a3%85%e4%b8%80%e9%a1%b5.xls'#$''.$o$20"</definedName>
    <definedName name="Value17_18">"'file:///c:/documents%20and%20settings/%e6%8a%80%e8%a1%93%e9%83%a8%e5%85%b1%e7%94%a8%e8%b3%87%e6%96%99/documents%20and%20settings/administrator/%e6%a1%8c%e9%9d%a2/1b545%e5%8c%85%e8%a3%85%e4%b8%80%e9%a1%b5.xls'#$''.$o$20"</definedName>
    <definedName name="Value17_2">"'file:///c:/documents%20and%20settings/%e6%8a%80%e8%a1%93%e9%83%a8%e5%85%b1%e7%94%a8%e8%b3%87%e6%96%99/documents%20and%20settings/administrator/%e6%a1%8c%e9%9d%a2/1b545%e5%8c%85%e8%a3%85%e4%b8%80%e9%a1%b5.xls'#$''.$o$20"</definedName>
    <definedName name="Value17_3">"'file:///c:/documents%20and%20settings/%e6%8a%80%e8%a1%93%e9%83%a8%e5%85%b1%e7%94%a8%e8%b3%87%e6%96%99/documents%20and%20settings/administrator/%e6%a1%8c%e9%9d%a2/1b545%e5%8c%85%e8%a3%85%e4%b8%80%e9%a1%b5.xls'#$''.$o$20"</definedName>
    <definedName name="Value17_35">"'file:///c:/documents%20and%20settings/%e6%8a%80%e8%a1%93%e9%83%a8%e5%85%b1%e7%94%a8%e8%b3%87%e6%96%99/documents%20and%20settings/administrator/%e6%a1%8c%e9%9d%a2/1b545%e5%8c%85%e8%a3%85%e4%b8%80%e9%a1%b5.xls'#$''.$o$20"</definedName>
    <definedName name="Value17_36">"'file:///c:/documents%20and%20settings/%e6%8a%80%e8%a1%93%e9%83%a8%e5%85%b1%e7%94%a8%e8%b3%87%e6%96%99/documents%20and%20settings/administrator/%e6%a1%8c%e9%9d%a2/1b545%e5%8c%85%e8%a3%85%e4%b8%80%e9%a1%b5.xls'#$''.$o$20"</definedName>
    <definedName name="Value17_41">"'file:///c:/documents%20and%20settings/%e6%8a%80%e8%a1%93%e9%83%a8%e5%85%b1%e7%94%a8%e8%b3%87%e6%96%99/documents%20and%20settings/administrator/%e6%a1%8c%e9%9d%a2/1b545%e5%8c%85%e8%a3%85%e4%b8%80%e9%a1%b5.xls'#$''.$o$20"</definedName>
    <definedName name="Value17_5" localSheetId="21">#REF!</definedName>
    <definedName name="Value17_5" localSheetId="25">#REF!</definedName>
    <definedName name="Value17_5" localSheetId="17">#REF!</definedName>
    <definedName name="Value17_5">#REF!</definedName>
    <definedName name="Value17_50">"'file:///c:/documents%20and%20settings/%e6%8a%80%e8%a1%93%e9%83%a8%e5%85%b1%e7%94%a8%e8%b3%87%e6%96%99/documents%20and%20settings/administrator/%e6%a1%8c%e9%9d%a2/1b545%e5%8c%85%e8%a3%85%e4%b8%80%e9%a1%b5.xls'#$''.$o$20"</definedName>
    <definedName name="Value17_9">"'file:///c:/documents%20and%20settings/%e6%8a%80%e8%a1%93%e9%83%a8%e5%85%b1%e7%94%a8%e8%b3%87%e6%96%99/documents%20and%20settings/administrator/%e6%a1%8c%e9%9d%a2/1b545%e5%8c%85%e8%a3%85%e4%b8%80%e9%a1%b5.xls'#$''.$o$20"</definedName>
    <definedName name="Value18" localSheetId="21">#REF!</definedName>
    <definedName name="Value18" localSheetId="25">#REF!</definedName>
    <definedName name="Value18" localSheetId="17">#REF!</definedName>
    <definedName name="Value18">#REF!</definedName>
    <definedName name="Value18_1">"'file:///c:/documents%20and%20settings/%e6%8a%80%e8%a1%93%e9%83%a8%e5%85%b1%e7%94%a8%e8%b3%87%e6%96%99/documents%20and%20settings/administrator/%e6%a1%8c%e9%9d%a2/1b545%e5%8c%85%e8%a3%85%e4%b8%80%e9%a1%b5.xls'#$''.$q$21"</definedName>
    <definedName name="Value18_10">"'file:///c:/documents%20and%20settings/%e6%8a%80%e8%a1%93%e9%83%a8%e5%85%b1%e7%94%a8%e8%b3%87%e6%96%99/documents%20and%20settings/administrator/%e6%a1%8c%e9%9d%a2/1b545%e5%8c%85%e8%a3%85%e4%b8%80%e9%a1%b5.xls'#$''.$q$21"</definedName>
    <definedName name="Value18_11">"'file:///c:/documents%20and%20settings/%e6%8a%80%e8%a1%93%e9%83%a8%e5%85%b1%e7%94%a8%e8%b3%87%e6%96%99/documents%20and%20settings/administrator/%e6%a1%8c%e9%9d%a2/1b545%e5%8c%85%e8%a3%85%e4%b8%80%e9%a1%b5.xls'#$''.$q$21"</definedName>
    <definedName name="Value18_12">"'file:///c:/documents%20and%20settings/%e6%8a%80%e8%a1%93%e9%83%a8%e5%85%b1%e7%94%a8%e8%b3%87%e6%96%99/documents%20and%20settings/administrator/%e6%a1%8c%e9%9d%a2/1b545%e5%8c%85%e8%a3%85%e4%b8%80%e9%a1%b5.xls'#$''.$q$21"</definedName>
    <definedName name="Value18_13">"'file:///c:/documents%20and%20settings/%e6%8a%80%e8%a1%93%e9%83%a8%e5%85%b1%e7%94%a8%e8%b3%87%e6%96%99/documents%20and%20settings/administrator/%e6%a1%8c%e9%9d%a2/1b545%e5%8c%85%e8%a3%85%e4%b8%80%e9%a1%b5.xls'#$''.$q$21"</definedName>
    <definedName name="Value18_17">"'file:///c:/documents%20and%20settings/%e6%8a%80%e8%a1%93%e9%83%a8%e5%85%b1%e7%94%a8%e8%b3%87%e6%96%99/documents%20and%20settings/administrator/%e6%a1%8c%e9%9d%a2/1b545%e5%8c%85%e8%a3%85%e4%b8%80%e9%a1%b5.xls'#$''.$q$21"</definedName>
    <definedName name="Value18_18">"'file:///c:/documents%20and%20settings/%e6%8a%80%e8%a1%93%e9%83%a8%e5%85%b1%e7%94%a8%e8%b3%87%e6%96%99/documents%20and%20settings/administrator/%e6%a1%8c%e9%9d%a2/1b545%e5%8c%85%e8%a3%85%e4%b8%80%e9%a1%b5.xls'#$''.$q$21"</definedName>
    <definedName name="Value18_2">"'file:///c:/documents%20and%20settings/%e6%8a%80%e8%a1%93%e9%83%a8%e5%85%b1%e7%94%a8%e8%b3%87%e6%96%99/documents%20and%20settings/administrator/%e6%a1%8c%e9%9d%a2/1b545%e5%8c%85%e8%a3%85%e4%b8%80%e9%a1%b5.xls'#$''.$q$21"</definedName>
    <definedName name="Value18_3">"'file:///c:/documents%20and%20settings/%e6%8a%80%e8%a1%93%e9%83%a8%e5%85%b1%e7%94%a8%e8%b3%87%e6%96%99/documents%20and%20settings/administrator/%e6%a1%8c%e9%9d%a2/1b545%e5%8c%85%e8%a3%85%e4%b8%80%e9%a1%b5.xls'#$''.$q$21"</definedName>
    <definedName name="Value18_35">"'file:///c:/documents%20and%20settings/%e6%8a%80%e8%a1%93%e9%83%a8%e5%85%b1%e7%94%a8%e8%b3%87%e6%96%99/documents%20and%20settings/administrator/%e6%a1%8c%e9%9d%a2/1b545%e5%8c%85%e8%a3%85%e4%b8%80%e9%a1%b5.xls'#$''.$q$21"</definedName>
    <definedName name="Value18_36">"'file:///c:/documents%20and%20settings/%e6%8a%80%e8%a1%93%e9%83%a8%e5%85%b1%e7%94%a8%e8%b3%87%e6%96%99/documents%20and%20settings/administrator/%e6%a1%8c%e9%9d%a2/1b545%e5%8c%85%e8%a3%85%e4%b8%80%e9%a1%b5.xls'#$''.$q$21"</definedName>
    <definedName name="Value18_41">"'file:///c:/documents%20and%20settings/%e6%8a%80%e8%a1%93%e9%83%a8%e5%85%b1%e7%94%a8%e8%b3%87%e6%96%99/documents%20and%20settings/administrator/%e6%a1%8c%e9%9d%a2/1b545%e5%8c%85%e8%a3%85%e4%b8%80%e9%a1%b5.xls'#$''.$q$21"</definedName>
    <definedName name="Value18_5" localSheetId="21">#REF!</definedName>
    <definedName name="Value18_5" localSheetId="25">#REF!</definedName>
    <definedName name="Value18_5" localSheetId="17">#REF!</definedName>
    <definedName name="Value18_5">#REF!</definedName>
    <definedName name="Value18_50">"'file:///c:/documents%20and%20settings/%e6%8a%80%e8%a1%93%e9%83%a8%e5%85%b1%e7%94%a8%e8%b3%87%e6%96%99/documents%20and%20settings/administrator/%e6%a1%8c%e9%9d%a2/1b545%e5%8c%85%e8%a3%85%e4%b8%80%e9%a1%b5.xls'#$''.$q$21"</definedName>
    <definedName name="Value18_9">"'file:///c:/documents%20and%20settings/%e6%8a%80%e8%a1%93%e9%83%a8%e5%85%b1%e7%94%a8%e8%b3%87%e6%96%99/documents%20and%20settings/administrator/%e6%a1%8c%e9%9d%a2/1b545%e5%8c%85%e8%a3%85%e4%b8%80%e9%a1%b5.xls'#$''.$q$21"</definedName>
    <definedName name="Value19" localSheetId="21">#REF!</definedName>
    <definedName name="Value19" localSheetId="25">#REF!</definedName>
    <definedName name="Value19" localSheetId="17">#REF!</definedName>
    <definedName name="Value19">#REF!</definedName>
    <definedName name="Value19_1">"'file:///c:/documents%20and%20settings/%e6%8a%80%e8%a1%93%e9%83%a8%e5%85%b1%e7%94%a8%e8%b3%87%e6%96%99/documents%20and%20settings/administrator/%e6%a1%8c%e9%9d%a2/1b545%e5%8c%85%e8%a3%85%e4%b8%80%e9%a1%b5.xls'#$''.$q$22"</definedName>
    <definedName name="Value19_10">"'file:///c:/documents%20and%20settings/%e6%8a%80%e8%a1%93%e9%83%a8%e5%85%b1%e7%94%a8%e8%b3%87%e6%96%99/documents%20and%20settings/administrator/%e6%a1%8c%e9%9d%a2/1b545%e5%8c%85%e8%a3%85%e4%b8%80%e9%a1%b5.xls'#$''.$q$22"</definedName>
    <definedName name="Value19_11">"'file:///c:/documents%20and%20settings/%e6%8a%80%e8%a1%93%e9%83%a8%e5%85%b1%e7%94%a8%e8%b3%87%e6%96%99/documents%20and%20settings/administrator/%e6%a1%8c%e9%9d%a2/1b545%e5%8c%85%e8%a3%85%e4%b8%80%e9%a1%b5.xls'#$''.$q$22"</definedName>
    <definedName name="Value19_12">"'file:///c:/documents%20and%20settings/%e6%8a%80%e8%a1%93%e9%83%a8%e5%85%b1%e7%94%a8%e8%b3%87%e6%96%99/documents%20and%20settings/administrator/%e6%a1%8c%e9%9d%a2/1b545%e5%8c%85%e8%a3%85%e4%b8%80%e9%a1%b5.xls'#$''.$q$22"</definedName>
    <definedName name="Value19_13">"'file:///c:/documents%20and%20settings/%e6%8a%80%e8%a1%93%e9%83%a8%e5%85%b1%e7%94%a8%e8%b3%87%e6%96%99/documents%20and%20settings/administrator/%e6%a1%8c%e9%9d%a2/1b545%e5%8c%85%e8%a3%85%e4%b8%80%e9%a1%b5.xls'#$''.$q$22"</definedName>
    <definedName name="Value19_17">"'file:///c:/documents%20and%20settings/%e6%8a%80%e8%a1%93%e9%83%a8%e5%85%b1%e7%94%a8%e8%b3%87%e6%96%99/documents%20and%20settings/administrator/%e6%a1%8c%e9%9d%a2/1b545%e5%8c%85%e8%a3%85%e4%b8%80%e9%a1%b5.xls'#$''.$q$22"</definedName>
    <definedName name="Value19_18">"'file:///c:/documents%20and%20settings/%e6%8a%80%e8%a1%93%e9%83%a8%e5%85%b1%e7%94%a8%e8%b3%87%e6%96%99/documents%20and%20settings/administrator/%e6%a1%8c%e9%9d%a2/1b545%e5%8c%85%e8%a3%85%e4%b8%80%e9%a1%b5.xls'#$''.$q$22"</definedName>
    <definedName name="Value19_2">"'file:///c:/documents%20and%20settings/%e6%8a%80%e8%a1%93%e9%83%a8%e5%85%b1%e7%94%a8%e8%b3%87%e6%96%99/documents%20and%20settings/administrator/%e6%a1%8c%e9%9d%a2/1b545%e5%8c%85%e8%a3%85%e4%b8%80%e9%a1%b5.xls'#$''.$q$22"</definedName>
    <definedName name="Value19_3">"'file:///c:/documents%20and%20settings/%e6%8a%80%e8%a1%93%e9%83%a8%e5%85%b1%e7%94%a8%e8%b3%87%e6%96%99/documents%20and%20settings/administrator/%e6%a1%8c%e9%9d%a2/1b545%e5%8c%85%e8%a3%85%e4%b8%80%e9%a1%b5.xls'#$''.$q$22"</definedName>
    <definedName name="Value19_35">"'file:///c:/documents%20and%20settings/%e6%8a%80%e8%a1%93%e9%83%a8%e5%85%b1%e7%94%a8%e8%b3%87%e6%96%99/documents%20and%20settings/administrator/%e6%a1%8c%e9%9d%a2/1b545%e5%8c%85%e8%a3%85%e4%b8%80%e9%a1%b5.xls'#$''.$q$22"</definedName>
    <definedName name="Value19_36">"'file:///c:/documents%20and%20settings/%e6%8a%80%e8%a1%93%e9%83%a8%e5%85%b1%e7%94%a8%e8%b3%87%e6%96%99/documents%20and%20settings/administrator/%e6%a1%8c%e9%9d%a2/1b545%e5%8c%85%e8%a3%85%e4%b8%80%e9%a1%b5.xls'#$''.$q$22"</definedName>
    <definedName name="Value19_41">"'file:///c:/documents%20and%20settings/%e6%8a%80%e8%a1%93%e9%83%a8%e5%85%b1%e7%94%a8%e8%b3%87%e6%96%99/documents%20and%20settings/administrator/%e6%a1%8c%e9%9d%a2/1b545%e5%8c%85%e8%a3%85%e4%b8%80%e9%a1%b5.xls'#$''.$q$22"</definedName>
    <definedName name="Value19_5" localSheetId="21">#REF!</definedName>
    <definedName name="Value19_5" localSheetId="25">#REF!</definedName>
    <definedName name="Value19_5" localSheetId="17">#REF!</definedName>
    <definedName name="Value19_5">#REF!</definedName>
    <definedName name="Value19_50">"'file:///c:/documents%20and%20settings/%e6%8a%80%e8%a1%93%e9%83%a8%e5%85%b1%e7%94%a8%e8%b3%87%e6%96%99/documents%20and%20settings/administrator/%e6%a1%8c%e9%9d%a2/1b545%e5%8c%85%e8%a3%85%e4%b8%80%e9%a1%b5.xls'#$''.$q$22"</definedName>
    <definedName name="Value19_9">"'file:///c:/documents%20and%20settings/%e6%8a%80%e8%a1%93%e9%83%a8%e5%85%b1%e7%94%a8%e8%b3%87%e6%96%99/documents%20and%20settings/administrator/%e6%a1%8c%e9%9d%a2/1b545%e5%8c%85%e8%a3%85%e4%b8%80%e9%a1%b5.xls'#$''.$q$22"</definedName>
    <definedName name="Value2" localSheetId="21">#REF!</definedName>
    <definedName name="Value2" localSheetId="25">#REF!</definedName>
    <definedName name="Value2" localSheetId="17">#REF!</definedName>
    <definedName name="Value2">#REF!</definedName>
    <definedName name="Value2_1">"'file:///c:/documents%20and%20settings/%e6%8a%80%e8%a1%93%e9%83%a8%e5%85%b1%e7%94%a8%e8%b3%87%e6%96%99/documents%20and%20settings/administrator/%e6%a1%8c%e9%9d%a2/1b545%e5%8c%85%e8%a3%85%e4%b8%80%e9%a1%b5.xls'#$''.$h$8"</definedName>
    <definedName name="Value2_10">"'file:///c:/documents%20and%20settings/%e6%8a%80%e8%a1%93%e9%83%a8%e5%85%b1%e7%94%a8%e8%b3%87%e6%96%99/documents%20and%20settings/administrator/%e6%a1%8c%e9%9d%a2/1b545%e5%8c%85%e8%a3%85%e4%b8%80%e9%a1%b5.xls'#$''.$h$8"</definedName>
    <definedName name="Value2_11">"'file:///c:/documents%20and%20settings/%e6%8a%80%e8%a1%93%e9%83%a8%e5%85%b1%e7%94%a8%e8%b3%87%e6%96%99/documents%20and%20settings/administrator/%e6%a1%8c%e9%9d%a2/1b545%e5%8c%85%e8%a3%85%e4%b8%80%e9%a1%b5.xls'#$''.$h$8"</definedName>
    <definedName name="Value2_12">"'file:///c:/documents%20and%20settings/%e6%8a%80%e8%a1%93%e9%83%a8%e5%85%b1%e7%94%a8%e8%b3%87%e6%96%99/documents%20and%20settings/administrator/%e6%a1%8c%e9%9d%a2/1b545%e5%8c%85%e8%a3%85%e4%b8%80%e9%a1%b5.xls'#$''.$h$8"</definedName>
    <definedName name="Value2_13">"'file:///c:/documents%20and%20settings/%e6%8a%80%e8%a1%93%e9%83%a8%e5%85%b1%e7%94%a8%e8%b3%87%e6%96%99/documents%20and%20settings/administrator/%e6%a1%8c%e9%9d%a2/1b545%e5%8c%85%e8%a3%85%e4%b8%80%e9%a1%b5.xls'#$''.$h$8"</definedName>
    <definedName name="Value2_17">"'file:///c:/documents%20and%20settings/%e6%8a%80%e8%a1%93%e9%83%a8%e5%85%b1%e7%94%a8%e8%b3%87%e6%96%99/documents%20and%20settings/administrator/%e6%a1%8c%e9%9d%a2/1b545%e5%8c%85%e8%a3%85%e4%b8%80%e9%a1%b5.xls'#$''.$h$8"</definedName>
    <definedName name="Value2_18">"'file:///c:/documents%20and%20settings/%e6%8a%80%e8%a1%93%e9%83%a8%e5%85%b1%e7%94%a8%e8%b3%87%e6%96%99/documents%20and%20settings/administrator/%e6%a1%8c%e9%9d%a2/1b545%e5%8c%85%e8%a3%85%e4%b8%80%e9%a1%b5.xls'#$''.$h$8"</definedName>
    <definedName name="Value2_2">"'file:///c:/documents%20and%20settings/%e6%8a%80%e8%a1%93%e9%83%a8%e5%85%b1%e7%94%a8%e8%b3%87%e6%96%99/documents%20and%20settings/administrator/%e6%a1%8c%e9%9d%a2/1b545%e5%8c%85%e8%a3%85%e4%b8%80%e9%a1%b5.xls'#$''.$h$8"</definedName>
    <definedName name="Value2_3">"'file:///c:/documents%20and%20settings/%e6%8a%80%e8%a1%93%e9%83%a8%e5%85%b1%e7%94%a8%e8%b3%87%e6%96%99/documents%20and%20settings/administrator/%e6%a1%8c%e9%9d%a2/1b545%e5%8c%85%e8%a3%85%e4%b8%80%e9%a1%b5.xls'#$''.$h$8"</definedName>
    <definedName name="Value2_35">"'file:///c:/documents%20and%20settings/%e6%8a%80%e8%a1%93%e9%83%a8%e5%85%b1%e7%94%a8%e8%b3%87%e6%96%99/documents%20and%20settings/administrator/%e6%a1%8c%e9%9d%a2/1b545%e5%8c%85%e8%a3%85%e4%b8%80%e9%a1%b5.xls'#$''.$h$8"</definedName>
    <definedName name="Value2_36">"'file:///c:/documents%20and%20settings/%e6%8a%80%e8%a1%93%e9%83%a8%e5%85%b1%e7%94%a8%e8%b3%87%e6%96%99/documents%20and%20settings/administrator/%e6%a1%8c%e9%9d%a2/1b545%e5%8c%85%e8%a3%85%e4%b8%80%e9%a1%b5.xls'#$''.$h$8"</definedName>
    <definedName name="Value2_41">"'file:///c:/documents%20and%20settings/%e6%8a%80%e8%a1%93%e9%83%a8%e5%85%b1%e7%94%a8%e8%b3%87%e6%96%99/documents%20and%20settings/administrator/%e6%a1%8c%e9%9d%a2/1b545%e5%8c%85%e8%a3%85%e4%b8%80%e9%a1%b5.xls'#$''.$h$8"</definedName>
    <definedName name="Value2_5" localSheetId="21">#REF!</definedName>
    <definedName name="Value2_5" localSheetId="25">#REF!</definedName>
    <definedName name="Value2_5" localSheetId="17">#REF!</definedName>
    <definedName name="Value2_5">#REF!</definedName>
    <definedName name="Value2_50">"'file:///c:/documents%20and%20settings/%e6%8a%80%e8%a1%93%e9%83%a8%e5%85%b1%e7%94%a8%e8%b3%87%e6%96%99/documents%20and%20settings/administrator/%e6%a1%8c%e9%9d%a2/1b545%e5%8c%85%e8%a3%85%e4%b8%80%e9%a1%b5.xls'#$''.$h$8"</definedName>
    <definedName name="Value2_9">"'file:///c:/documents%20and%20settings/%e6%8a%80%e8%a1%93%e9%83%a8%e5%85%b1%e7%94%a8%e8%b3%87%e6%96%99/documents%20and%20settings/administrator/%e6%a1%8c%e9%9d%a2/1b545%e5%8c%85%e8%a3%85%e4%b8%80%e9%a1%b5.xls'#$''.$h$8"</definedName>
    <definedName name="Value20" localSheetId="21">#REF!</definedName>
    <definedName name="Value20" localSheetId="25">#REF!</definedName>
    <definedName name="Value20" localSheetId="17">#REF!</definedName>
    <definedName name="Value20">#REF!</definedName>
    <definedName name="Value20_1">"'file:///c:/documents%20and%20settings/%e6%8a%80%e8%a1%93%e9%83%a8%e5%85%b1%e7%94%a8%e8%b3%87%e6%96%99/documents%20and%20settings/administrator/%e6%a1%8c%e9%9d%a2/1b545%e5%8c%85%e8%a3%85%e4%b8%80%e9%a1%b5.xls'#$''.$o$21"</definedName>
    <definedName name="Value20_10">"'file:///c:/documents%20and%20settings/%e6%8a%80%e8%a1%93%e9%83%a8%e5%85%b1%e7%94%a8%e8%b3%87%e6%96%99/documents%20and%20settings/administrator/%e6%a1%8c%e9%9d%a2/1b545%e5%8c%85%e8%a3%85%e4%b8%80%e9%a1%b5.xls'#$''.$o$21"</definedName>
    <definedName name="Value20_11">"'file:///c:/documents%20and%20settings/%e6%8a%80%e8%a1%93%e9%83%a8%e5%85%b1%e7%94%a8%e8%b3%87%e6%96%99/documents%20and%20settings/administrator/%e6%a1%8c%e9%9d%a2/1b545%e5%8c%85%e8%a3%85%e4%b8%80%e9%a1%b5.xls'#$''.$o$21"</definedName>
    <definedName name="Value20_12">"'file:///c:/documents%20and%20settings/%e6%8a%80%e8%a1%93%e9%83%a8%e5%85%b1%e7%94%a8%e8%b3%87%e6%96%99/documents%20and%20settings/administrator/%e6%a1%8c%e9%9d%a2/1b545%e5%8c%85%e8%a3%85%e4%b8%80%e9%a1%b5.xls'#$''.$o$21"</definedName>
    <definedName name="Value20_13">"'file:///c:/documents%20and%20settings/%e6%8a%80%e8%a1%93%e9%83%a8%e5%85%b1%e7%94%a8%e8%b3%87%e6%96%99/documents%20and%20settings/administrator/%e6%a1%8c%e9%9d%a2/1b545%e5%8c%85%e8%a3%85%e4%b8%80%e9%a1%b5.xls'#$''.$o$21"</definedName>
    <definedName name="Value20_17">"'file:///c:/documents%20and%20settings/%e6%8a%80%e8%a1%93%e9%83%a8%e5%85%b1%e7%94%a8%e8%b3%87%e6%96%99/documents%20and%20settings/administrator/%e6%a1%8c%e9%9d%a2/1b545%e5%8c%85%e8%a3%85%e4%b8%80%e9%a1%b5.xls'#$''.$o$21"</definedName>
    <definedName name="Value20_18">"'file:///c:/documents%20and%20settings/%e6%8a%80%e8%a1%93%e9%83%a8%e5%85%b1%e7%94%a8%e8%b3%87%e6%96%99/documents%20and%20settings/administrator/%e6%a1%8c%e9%9d%a2/1b545%e5%8c%85%e8%a3%85%e4%b8%80%e9%a1%b5.xls'#$''.$o$21"</definedName>
    <definedName name="Value20_2">"'file:///c:/documents%20and%20settings/%e6%8a%80%e8%a1%93%e9%83%a8%e5%85%b1%e7%94%a8%e8%b3%87%e6%96%99/documents%20and%20settings/administrator/%e6%a1%8c%e9%9d%a2/1b545%e5%8c%85%e8%a3%85%e4%b8%80%e9%a1%b5.xls'#$''.$o$21"</definedName>
    <definedName name="Value20_3">"'file:///c:/documents%20and%20settings/%e6%8a%80%e8%a1%93%e9%83%a8%e5%85%b1%e7%94%a8%e8%b3%87%e6%96%99/documents%20and%20settings/administrator/%e6%a1%8c%e9%9d%a2/1b545%e5%8c%85%e8%a3%85%e4%b8%80%e9%a1%b5.xls'#$''.$o$21"</definedName>
    <definedName name="Value20_35">"'file:///c:/documents%20and%20settings/%e6%8a%80%e8%a1%93%e9%83%a8%e5%85%b1%e7%94%a8%e8%b3%87%e6%96%99/documents%20and%20settings/administrator/%e6%a1%8c%e9%9d%a2/1b545%e5%8c%85%e8%a3%85%e4%b8%80%e9%a1%b5.xls'#$''.$o$21"</definedName>
    <definedName name="Value20_36">"'file:///c:/documents%20and%20settings/%e6%8a%80%e8%a1%93%e9%83%a8%e5%85%b1%e7%94%a8%e8%b3%87%e6%96%99/documents%20and%20settings/administrator/%e6%a1%8c%e9%9d%a2/1b545%e5%8c%85%e8%a3%85%e4%b8%80%e9%a1%b5.xls'#$''.$o$21"</definedName>
    <definedName name="Value20_41">"'file:///c:/documents%20and%20settings/%e6%8a%80%e8%a1%93%e9%83%a8%e5%85%b1%e7%94%a8%e8%b3%87%e6%96%99/documents%20and%20settings/administrator/%e6%a1%8c%e9%9d%a2/1b545%e5%8c%85%e8%a3%85%e4%b8%80%e9%a1%b5.xls'#$''.$o$21"</definedName>
    <definedName name="Value20_5" localSheetId="21">#REF!</definedName>
    <definedName name="Value20_5" localSheetId="25">#REF!</definedName>
    <definedName name="Value20_5" localSheetId="17">#REF!</definedName>
    <definedName name="Value20_5">#REF!</definedName>
    <definedName name="Value20_50">"'file:///c:/documents%20and%20settings/%e6%8a%80%e8%a1%93%e9%83%a8%e5%85%b1%e7%94%a8%e8%b3%87%e6%96%99/documents%20and%20settings/administrator/%e6%a1%8c%e9%9d%a2/1b545%e5%8c%85%e8%a3%85%e4%b8%80%e9%a1%b5.xls'#$''.$o$21"</definedName>
    <definedName name="Value20_9">"'file:///c:/documents%20and%20settings/%e6%8a%80%e8%a1%93%e9%83%a8%e5%85%b1%e7%94%a8%e8%b3%87%e6%96%99/documents%20and%20settings/administrator/%e6%a1%8c%e9%9d%a2/1b545%e5%8c%85%e8%a3%85%e4%b8%80%e9%a1%b5.xls'#$''.$o$21"</definedName>
    <definedName name="Value21" localSheetId="21">#REF!</definedName>
    <definedName name="Value21" localSheetId="25">#REF!</definedName>
    <definedName name="Value21" localSheetId="17">#REF!</definedName>
    <definedName name="Value21">#REF!</definedName>
    <definedName name="Value21_1">"'file:///c:/documents%20and%20settings/%e6%8a%80%e8%a1%93%e9%83%a8%e5%85%b1%e7%94%a8%e8%b3%87%e6%96%99/documents%20and%20settings/administrator/%e6%a1%8c%e9%9d%a2/1b545%e5%8c%85%e8%a3%85%e4%b8%80%e9%a1%b5.xls'#$''.$o$22"</definedName>
    <definedName name="Value21_10">"'file:///c:/documents%20and%20settings/%e6%8a%80%e8%a1%93%e9%83%a8%e5%85%b1%e7%94%a8%e8%b3%87%e6%96%99/documents%20and%20settings/administrator/%e6%a1%8c%e9%9d%a2/1b545%e5%8c%85%e8%a3%85%e4%b8%80%e9%a1%b5.xls'#$''.$o$22"</definedName>
    <definedName name="Value21_11">"'file:///c:/documents%20and%20settings/%e6%8a%80%e8%a1%93%e9%83%a8%e5%85%b1%e7%94%a8%e8%b3%87%e6%96%99/documents%20and%20settings/administrator/%e6%a1%8c%e9%9d%a2/1b545%e5%8c%85%e8%a3%85%e4%b8%80%e9%a1%b5.xls'#$''.$o$22"</definedName>
    <definedName name="Value21_12">"'file:///c:/documents%20and%20settings/%e6%8a%80%e8%a1%93%e9%83%a8%e5%85%b1%e7%94%a8%e8%b3%87%e6%96%99/documents%20and%20settings/administrator/%e6%a1%8c%e9%9d%a2/1b545%e5%8c%85%e8%a3%85%e4%b8%80%e9%a1%b5.xls'#$''.$o$22"</definedName>
    <definedName name="Value21_13">"'file:///c:/documents%20and%20settings/%e6%8a%80%e8%a1%93%e9%83%a8%e5%85%b1%e7%94%a8%e8%b3%87%e6%96%99/documents%20and%20settings/administrator/%e6%a1%8c%e9%9d%a2/1b545%e5%8c%85%e8%a3%85%e4%b8%80%e9%a1%b5.xls'#$''.$o$22"</definedName>
    <definedName name="Value21_17">"'file:///c:/documents%20and%20settings/%e6%8a%80%e8%a1%93%e9%83%a8%e5%85%b1%e7%94%a8%e8%b3%87%e6%96%99/documents%20and%20settings/administrator/%e6%a1%8c%e9%9d%a2/1b545%e5%8c%85%e8%a3%85%e4%b8%80%e9%a1%b5.xls'#$''.$o$22"</definedName>
    <definedName name="Value21_18">"'file:///c:/documents%20and%20settings/%e6%8a%80%e8%a1%93%e9%83%a8%e5%85%b1%e7%94%a8%e8%b3%87%e6%96%99/documents%20and%20settings/administrator/%e6%a1%8c%e9%9d%a2/1b545%e5%8c%85%e8%a3%85%e4%b8%80%e9%a1%b5.xls'#$''.$o$22"</definedName>
    <definedName name="Value21_2">"'file:///c:/documents%20and%20settings/%e6%8a%80%e8%a1%93%e9%83%a8%e5%85%b1%e7%94%a8%e8%b3%87%e6%96%99/documents%20and%20settings/administrator/%e6%a1%8c%e9%9d%a2/1b545%e5%8c%85%e8%a3%85%e4%b8%80%e9%a1%b5.xls'#$''.$o$22"</definedName>
    <definedName name="Value21_3">"'file:///c:/documents%20and%20settings/%e6%8a%80%e8%a1%93%e9%83%a8%e5%85%b1%e7%94%a8%e8%b3%87%e6%96%99/documents%20and%20settings/administrator/%e6%a1%8c%e9%9d%a2/1b545%e5%8c%85%e8%a3%85%e4%b8%80%e9%a1%b5.xls'#$''.$o$22"</definedName>
    <definedName name="Value21_35">"'file:///c:/documents%20and%20settings/%e6%8a%80%e8%a1%93%e9%83%a8%e5%85%b1%e7%94%a8%e8%b3%87%e6%96%99/documents%20and%20settings/administrator/%e6%a1%8c%e9%9d%a2/1b545%e5%8c%85%e8%a3%85%e4%b8%80%e9%a1%b5.xls'#$''.$o$22"</definedName>
    <definedName name="Value21_36">"'file:///c:/documents%20and%20settings/%e6%8a%80%e8%a1%93%e9%83%a8%e5%85%b1%e7%94%a8%e8%b3%87%e6%96%99/documents%20and%20settings/administrator/%e6%a1%8c%e9%9d%a2/1b545%e5%8c%85%e8%a3%85%e4%b8%80%e9%a1%b5.xls'#$''.$o$22"</definedName>
    <definedName name="Value21_41">"'file:///c:/documents%20and%20settings/%e6%8a%80%e8%a1%93%e9%83%a8%e5%85%b1%e7%94%a8%e8%b3%87%e6%96%99/documents%20and%20settings/administrator/%e6%a1%8c%e9%9d%a2/1b545%e5%8c%85%e8%a3%85%e4%b8%80%e9%a1%b5.xls'#$''.$o$22"</definedName>
    <definedName name="Value21_5" localSheetId="21">#REF!</definedName>
    <definedName name="Value21_5" localSheetId="25">#REF!</definedName>
    <definedName name="Value21_5" localSheetId="17">#REF!</definedName>
    <definedName name="Value21_5">#REF!</definedName>
    <definedName name="Value21_50">"'file:///c:/documents%20and%20settings/%e6%8a%80%e8%a1%93%e9%83%a8%e5%85%b1%e7%94%a8%e8%b3%87%e6%96%99/documents%20and%20settings/administrator/%e6%a1%8c%e9%9d%a2/1b545%e5%8c%85%e8%a3%85%e4%b8%80%e9%a1%b5.xls'#$''.$o$22"</definedName>
    <definedName name="Value21_9">"'file:///c:/documents%20and%20settings/%e6%8a%80%e8%a1%93%e9%83%a8%e5%85%b1%e7%94%a8%e8%b3%87%e6%96%99/documents%20and%20settings/administrator/%e6%a1%8c%e9%9d%a2/1b545%e5%8c%85%e8%a3%85%e4%b8%80%e9%a1%b5.xls'#$''.$o$22"</definedName>
    <definedName name="Value22" localSheetId="21">#REF!</definedName>
    <definedName name="Value22" localSheetId="25">#REF!</definedName>
    <definedName name="Value22" localSheetId="17">#REF!</definedName>
    <definedName name="Value22">#REF!</definedName>
    <definedName name="Value22_1">"'file:///c:/documents%20and%20settings/%e6%8a%80%e8%a1%93%e9%83%a8%e5%85%b1%e7%94%a8%e8%b3%87%e6%96%99/documents%20and%20settings/administrator/%e6%a1%8c%e9%9d%a2/1b545%e5%8c%85%e8%a3%85%e4%b8%80%e9%a1%b5.xls'#$''.$s$17"</definedName>
    <definedName name="Value22_10">"'file:///c:/documents%20and%20settings/%e6%8a%80%e8%a1%93%e9%83%a8%e5%85%b1%e7%94%a8%e8%b3%87%e6%96%99/documents%20and%20settings/administrator/%e6%a1%8c%e9%9d%a2/1b545%e5%8c%85%e8%a3%85%e4%b8%80%e9%a1%b5.xls'#$''.$s$17"</definedName>
    <definedName name="Value22_11">"'file:///c:/documents%20and%20settings/%e6%8a%80%e8%a1%93%e9%83%a8%e5%85%b1%e7%94%a8%e8%b3%87%e6%96%99/documents%20and%20settings/administrator/%e6%a1%8c%e9%9d%a2/1b545%e5%8c%85%e8%a3%85%e4%b8%80%e9%a1%b5.xls'#$''.$s$17"</definedName>
    <definedName name="Value22_12">"'file:///c:/documents%20and%20settings/%e6%8a%80%e8%a1%93%e9%83%a8%e5%85%b1%e7%94%a8%e8%b3%87%e6%96%99/documents%20and%20settings/administrator/%e6%a1%8c%e9%9d%a2/1b545%e5%8c%85%e8%a3%85%e4%b8%80%e9%a1%b5.xls'#$''.$s$17"</definedName>
    <definedName name="Value22_13">"'file:///c:/documents%20and%20settings/%e6%8a%80%e8%a1%93%e9%83%a8%e5%85%b1%e7%94%a8%e8%b3%87%e6%96%99/documents%20and%20settings/administrator/%e6%a1%8c%e9%9d%a2/1b545%e5%8c%85%e8%a3%85%e4%b8%80%e9%a1%b5.xls'#$''.$s$17"</definedName>
    <definedName name="Value22_17">"'file:///c:/documents%20and%20settings/%e6%8a%80%e8%a1%93%e9%83%a8%e5%85%b1%e7%94%a8%e8%b3%87%e6%96%99/documents%20and%20settings/administrator/%e6%a1%8c%e9%9d%a2/1b545%e5%8c%85%e8%a3%85%e4%b8%80%e9%a1%b5.xls'#$''.$s$17"</definedName>
    <definedName name="Value22_18">"'file:///c:/documents%20and%20settings/%e6%8a%80%e8%a1%93%e9%83%a8%e5%85%b1%e7%94%a8%e8%b3%87%e6%96%99/documents%20and%20settings/administrator/%e6%a1%8c%e9%9d%a2/1b545%e5%8c%85%e8%a3%85%e4%b8%80%e9%a1%b5.xls'#$''.$s$17"</definedName>
    <definedName name="Value22_2">"'file:///c:/documents%20and%20settings/%e6%8a%80%e8%a1%93%e9%83%a8%e5%85%b1%e7%94%a8%e8%b3%87%e6%96%99/documents%20and%20settings/administrator/%e6%a1%8c%e9%9d%a2/1b545%e5%8c%85%e8%a3%85%e4%b8%80%e9%a1%b5.xls'#$''.$s$17"</definedName>
    <definedName name="Value22_3">"'file:///c:/documents%20and%20settings/%e6%8a%80%e8%a1%93%e9%83%a8%e5%85%b1%e7%94%a8%e8%b3%87%e6%96%99/documents%20and%20settings/administrator/%e6%a1%8c%e9%9d%a2/1b545%e5%8c%85%e8%a3%85%e4%b8%80%e9%a1%b5.xls'#$''.$s$17"</definedName>
    <definedName name="Value22_35">"'file:///c:/documents%20and%20settings/%e6%8a%80%e8%a1%93%e9%83%a8%e5%85%b1%e7%94%a8%e8%b3%87%e6%96%99/documents%20and%20settings/administrator/%e6%a1%8c%e9%9d%a2/1b545%e5%8c%85%e8%a3%85%e4%b8%80%e9%a1%b5.xls'#$''.$s$17"</definedName>
    <definedName name="Value22_36">"'file:///c:/documents%20and%20settings/%e6%8a%80%e8%a1%93%e9%83%a8%e5%85%b1%e7%94%a8%e8%b3%87%e6%96%99/documents%20and%20settings/administrator/%e6%a1%8c%e9%9d%a2/1b545%e5%8c%85%e8%a3%85%e4%b8%80%e9%a1%b5.xls'#$''.$s$17"</definedName>
    <definedName name="Value22_41">"'file:///c:/documents%20and%20settings/%e6%8a%80%e8%a1%93%e9%83%a8%e5%85%b1%e7%94%a8%e8%b3%87%e6%96%99/documents%20and%20settings/administrator/%e6%a1%8c%e9%9d%a2/1b545%e5%8c%85%e8%a3%85%e4%b8%80%e9%a1%b5.xls'#$''.$s$17"</definedName>
    <definedName name="Value22_5" localSheetId="21">#REF!</definedName>
    <definedName name="Value22_5" localSheetId="25">#REF!</definedName>
    <definedName name="Value22_5" localSheetId="17">#REF!</definedName>
    <definedName name="Value22_5">#REF!</definedName>
    <definedName name="Value22_50">"'file:///c:/documents%20and%20settings/%e6%8a%80%e8%a1%93%e9%83%a8%e5%85%b1%e7%94%a8%e8%b3%87%e6%96%99/documents%20and%20settings/administrator/%e6%a1%8c%e9%9d%a2/1b545%e5%8c%85%e8%a3%85%e4%b8%80%e9%a1%b5.xls'#$''.$s$17"</definedName>
    <definedName name="Value22_9">"'file:///c:/documents%20and%20settings/%e6%8a%80%e8%a1%93%e9%83%a8%e5%85%b1%e7%94%a8%e8%b3%87%e6%96%99/documents%20and%20settings/administrator/%e6%a1%8c%e9%9d%a2/1b545%e5%8c%85%e8%a3%85%e4%b8%80%e9%a1%b5.xls'#$''.$s$17"</definedName>
    <definedName name="Value23" localSheetId="21">#REF!</definedName>
    <definedName name="Value23" localSheetId="25">#REF!</definedName>
    <definedName name="Value23" localSheetId="17">#REF!</definedName>
    <definedName name="Value23">#REF!</definedName>
    <definedName name="Value23_1">"'file:///c:/documents%20and%20settings/%e6%8a%80%e8%a1%93%e9%83%a8%e5%85%b1%e7%94%a8%e8%b3%87%e6%96%99/documents%20and%20settings/administrator/%e6%a1%8c%e9%9d%a2/1b545%e5%8c%85%e8%a3%85%e4%b8%80%e9%a1%b5.xls'#$''.$s$18"</definedName>
    <definedName name="Value23_10">"'file:///c:/documents%20and%20settings/%e6%8a%80%e8%a1%93%e9%83%a8%e5%85%b1%e7%94%a8%e8%b3%87%e6%96%99/documents%20and%20settings/administrator/%e6%a1%8c%e9%9d%a2/1b545%e5%8c%85%e8%a3%85%e4%b8%80%e9%a1%b5.xls'#$''.$s$18"</definedName>
    <definedName name="Value23_11">"'file:///c:/documents%20and%20settings/%e6%8a%80%e8%a1%93%e9%83%a8%e5%85%b1%e7%94%a8%e8%b3%87%e6%96%99/documents%20and%20settings/administrator/%e6%a1%8c%e9%9d%a2/1b545%e5%8c%85%e8%a3%85%e4%b8%80%e9%a1%b5.xls'#$''.$s$18"</definedName>
    <definedName name="Value23_12">"'file:///c:/documents%20and%20settings/%e6%8a%80%e8%a1%93%e9%83%a8%e5%85%b1%e7%94%a8%e8%b3%87%e6%96%99/documents%20and%20settings/administrator/%e6%a1%8c%e9%9d%a2/1b545%e5%8c%85%e8%a3%85%e4%b8%80%e9%a1%b5.xls'#$''.$s$18"</definedName>
    <definedName name="Value23_13">"'file:///c:/documents%20and%20settings/%e6%8a%80%e8%a1%93%e9%83%a8%e5%85%b1%e7%94%a8%e8%b3%87%e6%96%99/documents%20and%20settings/administrator/%e6%a1%8c%e9%9d%a2/1b545%e5%8c%85%e8%a3%85%e4%b8%80%e9%a1%b5.xls'#$''.$s$18"</definedName>
    <definedName name="Value23_17">"'file:///c:/documents%20and%20settings/%e6%8a%80%e8%a1%93%e9%83%a8%e5%85%b1%e7%94%a8%e8%b3%87%e6%96%99/documents%20and%20settings/administrator/%e6%a1%8c%e9%9d%a2/1b545%e5%8c%85%e8%a3%85%e4%b8%80%e9%a1%b5.xls'#$''.$s$18"</definedName>
    <definedName name="Value23_18">"'file:///c:/documents%20and%20settings/%e6%8a%80%e8%a1%93%e9%83%a8%e5%85%b1%e7%94%a8%e8%b3%87%e6%96%99/documents%20and%20settings/administrator/%e6%a1%8c%e9%9d%a2/1b545%e5%8c%85%e8%a3%85%e4%b8%80%e9%a1%b5.xls'#$''.$s$18"</definedName>
    <definedName name="Value23_2">"'file:///c:/documents%20and%20settings/%e6%8a%80%e8%a1%93%e9%83%a8%e5%85%b1%e7%94%a8%e8%b3%87%e6%96%99/documents%20and%20settings/administrator/%e6%a1%8c%e9%9d%a2/1b545%e5%8c%85%e8%a3%85%e4%b8%80%e9%a1%b5.xls'#$''.$s$18"</definedName>
    <definedName name="Value23_3">"'file:///c:/documents%20and%20settings/%e6%8a%80%e8%a1%93%e9%83%a8%e5%85%b1%e7%94%a8%e8%b3%87%e6%96%99/documents%20and%20settings/administrator/%e6%a1%8c%e9%9d%a2/1b545%e5%8c%85%e8%a3%85%e4%b8%80%e9%a1%b5.xls'#$''.$s$18"</definedName>
    <definedName name="Value23_35">"'file:///c:/documents%20and%20settings/%e6%8a%80%e8%a1%93%e9%83%a8%e5%85%b1%e7%94%a8%e8%b3%87%e6%96%99/documents%20and%20settings/administrator/%e6%a1%8c%e9%9d%a2/1b545%e5%8c%85%e8%a3%85%e4%b8%80%e9%a1%b5.xls'#$''.$s$18"</definedName>
    <definedName name="Value23_36">"'file:///c:/documents%20and%20settings/%e6%8a%80%e8%a1%93%e9%83%a8%e5%85%b1%e7%94%a8%e8%b3%87%e6%96%99/documents%20and%20settings/administrator/%e6%a1%8c%e9%9d%a2/1b545%e5%8c%85%e8%a3%85%e4%b8%80%e9%a1%b5.xls'#$''.$s$18"</definedName>
    <definedName name="Value23_41">"'file:///c:/documents%20and%20settings/%e6%8a%80%e8%a1%93%e9%83%a8%e5%85%b1%e7%94%a8%e8%b3%87%e6%96%99/documents%20and%20settings/administrator/%e6%a1%8c%e9%9d%a2/1b545%e5%8c%85%e8%a3%85%e4%b8%80%e9%a1%b5.xls'#$''.$s$18"</definedName>
    <definedName name="Value23_5" localSheetId="21">#REF!</definedName>
    <definedName name="Value23_5" localSheetId="25">#REF!</definedName>
    <definedName name="Value23_5" localSheetId="17">#REF!</definedName>
    <definedName name="Value23_5">#REF!</definedName>
    <definedName name="Value23_50">"'file:///c:/documents%20and%20settings/%e6%8a%80%e8%a1%93%e9%83%a8%e5%85%b1%e7%94%a8%e8%b3%87%e6%96%99/documents%20and%20settings/administrator/%e6%a1%8c%e9%9d%a2/1b545%e5%8c%85%e8%a3%85%e4%b8%80%e9%a1%b5.xls'#$''.$s$18"</definedName>
    <definedName name="Value23_9">"'file:///c:/documents%20and%20settings/%e6%8a%80%e8%a1%93%e9%83%a8%e5%85%b1%e7%94%a8%e8%b3%87%e6%96%99/documents%20and%20settings/administrator/%e6%a1%8c%e9%9d%a2/1b545%e5%8c%85%e8%a3%85%e4%b8%80%e9%a1%b5.xls'#$''.$s$18"</definedName>
    <definedName name="Value24" localSheetId="21">#REF!</definedName>
    <definedName name="Value24" localSheetId="25">#REF!</definedName>
    <definedName name="Value24" localSheetId="17">#REF!</definedName>
    <definedName name="Value24">#REF!</definedName>
    <definedName name="Value24_1">"'file:///c:/documents%20and%20settings/%e6%8a%80%e8%a1%93%e9%83%a8%e5%85%b1%e7%94%a8%e8%b3%87%e6%96%99/documents%20and%20settings/administrator/%e6%a1%8c%e9%9d%a2/1b545%e5%8c%85%e8%a3%85%e4%b8%80%e9%a1%b5.xls'#$''.$s$19"</definedName>
    <definedName name="Value24_10">"'file:///c:/documents%20and%20settings/%e6%8a%80%e8%a1%93%e9%83%a8%e5%85%b1%e7%94%a8%e8%b3%87%e6%96%99/documents%20and%20settings/administrator/%e6%a1%8c%e9%9d%a2/1b545%e5%8c%85%e8%a3%85%e4%b8%80%e9%a1%b5.xls'#$''.$s$19"</definedName>
    <definedName name="Value24_11">"'file:///c:/documents%20and%20settings/%e6%8a%80%e8%a1%93%e9%83%a8%e5%85%b1%e7%94%a8%e8%b3%87%e6%96%99/documents%20and%20settings/administrator/%e6%a1%8c%e9%9d%a2/1b545%e5%8c%85%e8%a3%85%e4%b8%80%e9%a1%b5.xls'#$''.$s$19"</definedName>
    <definedName name="Value24_12">"'file:///c:/documents%20and%20settings/%e6%8a%80%e8%a1%93%e9%83%a8%e5%85%b1%e7%94%a8%e8%b3%87%e6%96%99/documents%20and%20settings/administrator/%e6%a1%8c%e9%9d%a2/1b545%e5%8c%85%e8%a3%85%e4%b8%80%e9%a1%b5.xls'#$''.$s$19"</definedName>
    <definedName name="Value24_13">"'file:///c:/documents%20and%20settings/%e6%8a%80%e8%a1%93%e9%83%a8%e5%85%b1%e7%94%a8%e8%b3%87%e6%96%99/documents%20and%20settings/administrator/%e6%a1%8c%e9%9d%a2/1b545%e5%8c%85%e8%a3%85%e4%b8%80%e9%a1%b5.xls'#$''.$s$19"</definedName>
    <definedName name="Value24_17">"'file:///c:/documents%20and%20settings/%e6%8a%80%e8%a1%93%e9%83%a8%e5%85%b1%e7%94%a8%e8%b3%87%e6%96%99/documents%20and%20settings/administrator/%e6%a1%8c%e9%9d%a2/1b545%e5%8c%85%e8%a3%85%e4%b8%80%e9%a1%b5.xls'#$''.$s$19"</definedName>
    <definedName name="Value24_18">"'file:///c:/documents%20and%20settings/%e6%8a%80%e8%a1%93%e9%83%a8%e5%85%b1%e7%94%a8%e8%b3%87%e6%96%99/documents%20and%20settings/administrator/%e6%a1%8c%e9%9d%a2/1b545%e5%8c%85%e8%a3%85%e4%b8%80%e9%a1%b5.xls'#$''.$s$19"</definedName>
    <definedName name="Value24_2">"'file:///c:/documents%20and%20settings/%e6%8a%80%e8%a1%93%e9%83%a8%e5%85%b1%e7%94%a8%e8%b3%87%e6%96%99/documents%20and%20settings/administrator/%e6%a1%8c%e9%9d%a2/1b545%e5%8c%85%e8%a3%85%e4%b8%80%e9%a1%b5.xls'#$''.$s$19"</definedName>
    <definedName name="Value24_3">"'file:///c:/documents%20and%20settings/%e6%8a%80%e8%a1%93%e9%83%a8%e5%85%b1%e7%94%a8%e8%b3%87%e6%96%99/documents%20and%20settings/administrator/%e6%a1%8c%e9%9d%a2/1b545%e5%8c%85%e8%a3%85%e4%b8%80%e9%a1%b5.xls'#$''.$s$19"</definedName>
    <definedName name="Value24_35">"'file:///c:/documents%20and%20settings/%e6%8a%80%e8%a1%93%e9%83%a8%e5%85%b1%e7%94%a8%e8%b3%87%e6%96%99/documents%20and%20settings/administrator/%e6%a1%8c%e9%9d%a2/1b545%e5%8c%85%e8%a3%85%e4%b8%80%e9%a1%b5.xls'#$''.$s$19"</definedName>
    <definedName name="Value24_36">"'file:///c:/documents%20and%20settings/%e6%8a%80%e8%a1%93%e9%83%a8%e5%85%b1%e7%94%a8%e8%b3%87%e6%96%99/documents%20and%20settings/administrator/%e6%a1%8c%e9%9d%a2/1b545%e5%8c%85%e8%a3%85%e4%b8%80%e9%a1%b5.xls'#$''.$s$19"</definedName>
    <definedName name="Value24_41">"'file:///c:/documents%20and%20settings/%e6%8a%80%e8%a1%93%e9%83%a8%e5%85%b1%e7%94%a8%e8%b3%87%e6%96%99/documents%20and%20settings/administrator/%e6%a1%8c%e9%9d%a2/1b545%e5%8c%85%e8%a3%85%e4%b8%80%e9%a1%b5.xls'#$''.$s$19"</definedName>
    <definedName name="Value24_5" localSheetId="21">#REF!</definedName>
    <definedName name="Value24_5" localSheetId="25">#REF!</definedName>
    <definedName name="Value24_5" localSheetId="17">#REF!</definedName>
    <definedName name="Value24_5">#REF!</definedName>
    <definedName name="Value24_50">"'file:///c:/documents%20and%20settings/%e6%8a%80%e8%a1%93%e9%83%a8%e5%85%b1%e7%94%a8%e8%b3%87%e6%96%99/documents%20and%20settings/administrator/%e6%a1%8c%e9%9d%a2/1b545%e5%8c%85%e8%a3%85%e4%b8%80%e9%a1%b5.xls'#$''.$s$19"</definedName>
    <definedName name="Value24_9">"'file:///c:/documents%20and%20settings/%e6%8a%80%e8%a1%93%e9%83%a8%e5%85%b1%e7%94%a8%e8%b3%87%e6%96%99/documents%20and%20settings/administrator/%e6%a1%8c%e9%9d%a2/1b545%e5%8c%85%e8%a3%85%e4%b8%80%e9%a1%b5.xls'#$''.$s$19"</definedName>
    <definedName name="Value25" localSheetId="21">#REF!</definedName>
    <definedName name="Value25" localSheetId="25">#REF!</definedName>
    <definedName name="Value25" localSheetId="17">#REF!</definedName>
    <definedName name="Value25">#REF!</definedName>
    <definedName name="Value25_1">"'file:///c:/documents%20and%20settings/%e6%8a%80%e8%a1%93%e9%83%a8%e5%85%b1%e7%94%a8%e8%b3%87%e6%96%99/documents%20and%20settings/administrator/%e6%a1%8c%e9%9d%a2/1b545%e5%8c%85%e8%a3%85%e4%b8%80%e9%a1%b5.xls'#$''.$s$20"</definedName>
    <definedName name="Value25_10">"'file:///c:/documents%20and%20settings/%e6%8a%80%e8%a1%93%e9%83%a8%e5%85%b1%e7%94%a8%e8%b3%87%e6%96%99/documents%20and%20settings/administrator/%e6%a1%8c%e9%9d%a2/1b545%e5%8c%85%e8%a3%85%e4%b8%80%e9%a1%b5.xls'#$''.$s$20"</definedName>
    <definedName name="Value25_11">"'file:///c:/documents%20and%20settings/%e6%8a%80%e8%a1%93%e9%83%a8%e5%85%b1%e7%94%a8%e8%b3%87%e6%96%99/documents%20and%20settings/administrator/%e6%a1%8c%e9%9d%a2/1b545%e5%8c%85%e8%a3%85%e4%b8%80%e9%a1%b5.xls'#$''.$s$20"</definedName>
    <definedName name="Value25_12">"'file:///c:/documents%20and%20settings/%e6%8a%80%e8%a1%93%e9%83%a8%e5%85%b1%e7%94%a8%e8%b3%87%e6%96%99/documents%20and%20settings/administrator/%e6%a1%8c%e9%9d%a2/1b545%e5%8c%85%e8%a3%85%e4%b8%80%e9%a1%b5.xls'#$''.$s$20"</definedName>
    <definedName name="Value25_13">"'file:///c:/documents%20and%20settings/%e6%8a%80%e8%a1%93%e9%83%a8%e5%85%b1%e7%94%a8%e8%b3%87%e6%96%99/documents%20and%20settings/administrator/%e6%a1%8c%e9%9d%a2/1b545%e5%8c%85%e8%a3%85%e4%b8%80%e9%a1%b5.xls'#$''.$s$20"</definedName>
    <definedName name="Value25_17">"'file:///c:/documents%20and%20settings/%e6%8a%80%e8%a1%93%e9%83%a8%e5%85%b1%e7%94%a8%e8%b3%87%e6%96%99/documents%20and%20settings/administrator/%e6%a1%8c%e9%9d%a2/1b545%e5%8c%85%e8%a3%85%e4%b8%80%e9%a1%b5.xls'#$''.$s$20"</definedName>
    <definedName name="Value25_18">"'file:///c:/documents%20and%20settings/%e6%8a%80%e8%a1%93%e9%83%a8%e5%85%b1%e7%94%a8%e8%b3%87%e6%96%99/documents%20and%20settings/administrator/%e6%a1%8c%e9%9d%a2/1b545%e5%8c%85%e8%a3%85%e4%b8%80%e9%a1%b5.xls'#$''.$s$20"</definedName>
    <definedName name="Value25_2">"'file:///c:/documents%20and%20settings/%e6%8a%80%e8%a1%93%e9%83%a8%e5%85%b1%e7%94%a8%e8%b3%87%e6%96%99/documents%20and%20settings/administrator/%e6%a1%8c%e9%9d%a2/1b545%e5%8c%85%e8%a3%85%e4%b8%80%e9%a1%b5.xls'#$''.$s$20"</definedName>
    <definedName name="Value25_3">"'file:///c:/documents%20and%20settings/%e6%8a%80%e8%a1%93%e9%83%a8%e5%85%b1%e7%94%a8%e8%b3%87%e6%96%99/documents%20and%20settings/administrator/%e6%a1%8c%e9%9d%a2/1b545%e5%8c%85%e8%a3%85%e4%b8%80%e9%a1%b5.xls'#$''.$s$20"</definedName>
    <definedName name="Value25_35">"'file:///c:/documents%20and%20settings/%e6%8a%80%e8%a1%93%e9%83%a8%e5%85%b1%e7%94%a8%e8%b3%87%e6%96%99/documents%20and%20settings/administrator/%e6%a1%8c%e9%9d%a2/1b545%e5%8c%85%e8%a3%85%e4%b8%80%e9%a1%b5.xls'#$''.$s$20"</definedName>
    <definedName name="Value25_36">"'file:///c:/documents%20and%20settings/%e6%8a%80%e8%a1%93%e9%83%a8%e5%85%b1%e7%94%a8%e8%b3%87%e6%96%99/documents%20and%20settings/administrator/%e6%a1%8c%e9%9d%a2/1b545%e5%8c%85%e8%a3%85%e4%b8%80%e9%a1%b5.xls'#$''.$s$20"</definedName>
    <definedName name="Value25_41">"'file:///c:/documents%20and%20settings/%e6%8a%80%e8%a1%93%e9%83%a8%e5%85%b1%e7%94%a8%e8%b3%87%e6%96%99/documents%20and%20settings/administrator/%e6%a1%8c%e9%9d%a2/1b545%e5%8c%85%e8%a3%85%e4%b8%80%e9%a1%b5.xls'#$''.$s$20"</definedName>
    <definedName name="Value25_5" localSheetId="21">#REF!</definedName>
    <definedName name="Value25_5" localSheetId="25">#REF!</definedName>
    <definedName name="Value25_5" localSheetId="17">#REF!</definedName>
    <definedName name="Value25_5">#REF!</definedName>
    <definedName name="Value25_50">"'file:///c:/documents%20and%20settings/%e6%8a%80%e8%a1%93%e9%83%a8%e5%85%b1%e7%94%a8%e8%b3%87%e6%96%99/documents%20and%20settings/administrator/%e6%a1%8c%e9%9d%a2/1b545%e5%8c%85%e8%a3%85%e4%b8%80%e9%a1%b5.xls'#$''.$s$20"</definedName>
    <definedName name="Value25_9">"'file:///c:/documents%20and%20settings/%e6%8a%80%e8%a1%93%e9%83%a8%e5%85%b1%e7%94%a8%e8%b3%87%e6%96%99/documents%20and%20settings/administrator/%e6%a1%8c%e9%9d%a2/1b545%e5%8c%85%e8%a3%85%e4%b8%80%e9%a1%b5.xls'#$''.$s$20"</definedName>
    <definedName name="Value26" localSheetId="21">#REF!</definedName>
    <definedName name="Value26" localSheetId="25">#REF!</definedName>
    <definedName name="Value26" localSheetId="17">#REF!</definedName>
    <definedName name="Value26">#REF!</definedName>
    <definedName name="Value26_1">"'file:///c:/documents%20and%20settings/%e6%8a%80%e8%a1%93%e9%83%a8%e5%85%b1%e7%94%a8%e8%b3%87%e6%96%99/documents%20and%20settings/administrator/%e6%a1%8c%e9%9d%a2/1b545%e5%8c%85%e8%a3%85%e4%b8%80%e9%a1%b5.xls'#$''.$s$21"</definedName>
    <definedName name="Value26_10">"'file:///c:/documents%20and%20settings/%e6%8a%80%e8%a1%93%e9%83%a8%e5%85%b1%e7%94%a8%e8%b3%87%e6%96%99/documents%20and%20settings/administrator/%e6%a1%8c%e9%9d%a2/1b545%e5%8c%85%e8%a3%85%e4%b8%80%e9%a1%b5.xls'#$''.$s$21"</definedName>
    <definedName name="Value26_11">"'file:///c:/documents%20and%20settings/%e6%8a%80%e8%a1%93%e9%83%a8%e5%85%b1%e7%94%a8%e8%b3%87%e6%96%99/documents%20and%20settings/administrator/%e6%a1%8c%e9%9d%a2/1b545%e5%8c%85%e8%a3%85%e4%b8%80%e9%a1%b5.xls'#$''.$s$21"</definedName>
    <definedName name="Value26_12">"'file:///c:/documents%20and%20settings/%e6%8a%80%e8%a1%93%e9%83%a8%e5%85%b1%e7%94%a8%e8%b3%87%e6%96%99/documents%20and%20settings/administrator/%e6%a1%8c%e9%9d%a2/1b545%e5%8c%85%e8%a3%85%e4%b8%80%e9%a1%b5.xls'#$''.$s$21"</definedName>
    <definedName name="Value26_13">"'file:///c:/documents%20and%20settings/%e6%8a%80%e8%a1%93%e9%83%a8%e5%85%b1%e7%94%a8%e8%b3%87%e6%96%99/documents%20and%20settings/administrator/%e6%a1%8c%e9%9d%a2/1b545%e5%8c%85%e8%a3%85%e4%b8%80%e9%a1%b5.xls'#$''.$s$21"</definedName>
    <definedName name="Value26_17">"'file:///c:/documents%20and%20settings/%e6%8a%80%e8%a1%93%e9%83%a8%e5%85%b1%e7%94%a8%e8%b3%87%e6%96%99/documents%20and%20settings/administrator/%e6%a1%8c%e9%9d%a2/1b545%e5%8c%85%e8%a3%85%e4%b8%80%e9%a1%b5.xls'#$''.$s$21"</definedName>
    <definedName name="Value26_18">"'file:///c:/documents%20and%20settings/%e6%8a%80%e8%a1%93%e9%83%a8%e5%85%b1%e7%94%a8%e8%b3%87%e6%96%99/documents%20and%20settings/administrator/%e6%a1%8c%e9%9d%a2/1b545%e5%8c%85%e8%a3%85%e4%b8%80%e9%a1%b5.xls'#$''.$s$21"</definedName>
    <definedName name="Value26_2">"'file:///c:/documents%20and%20settings/%e6%8a%80%e8%a1%93%e9%83%a8%e5%85%b1%e7%94%a8%e8%b3%87%e6%96%99/documents%20and%20settings/administrator/%e6%a1%8c%e9%9d%a2/1b545%e5%8c%85%e8%a3%85%e4%b8%80%e9%a1%b5.xls'#$''.$s$21"</definedName>
    <definedName name="Value26_3">"'file:///c:/documents%20and%20settings/%e6%8a%80%e8%a1%93%e9%83%a8%e5%85%b1%e7%94%a8%e8%b3%87%e6%96%99/documents%20and%20settings/administrator/%e6%a1%8c%e9%9d%a2/1b545%e5%8c%85%e8%a3%85%e4%b8%80%e9%a1%b5.xls'#$''.$s$21"</definedName>
    <definedName name="Value26_35">"'file:///c:/documents%20and%20settings/%e6%8a%80%e8%a1%93%e9%83%a8%e5%85%b1%e7%94%a8%e8%b3%87%e6%96%99/documents%20and%20settings/administrator/%e6%a1%8c%e9%9d%a2/1b545%e5%8c%85%e8%a3%85%e4%b8%80%e9%a1%b5.xls'#$''.$s$21"</definedName>
    <definedName name="Value26_36">"'file:///c:/documents%20and%20settings/%e6%8a%80%e8%a1%93%e9%83%a8%e5%85%b1%e7%94%a8%e8%b3%87%e6%96%99/documents%20and%20settings/administrator/%e6%a1%8c%e9%9d%a2/1b545%e5%8c%85%e8%a3%85%e4%b8%80%e9%a1%b5.xls'#$''.$s$21"</definedName>
    <definedName name="Value26_41">"'file:///c:/documents%20and%20settings/%e6%8a%80%e8%a1%93%e9%83%a8%e5%85%b1%e7%94%a8%e8%b3%87%e6%96%99/documents%20and%20settings/administrator/%e6%a1%8c%e9%9d%a2/1b545%e5%8c%85%e8%a3%85%e4%b8%80%e9%a1%b5.xls'#$''.$s$21"</definedName>
    <definedName name="Value26_5" localSheetId="21">#REF!</definedName>
    <definedName name="Value26_5" localSheetId="25">#REF!</definedName>
    <definedName name="Value26_5" localSheetId="17">#REF!</definedName>
    <definedName name="Value26_5">#REF!</definedName>
    <definedName name="Value26_50">"'file:///c:/documents%20and%20settings/%e6%8a%80%e8%a1%93%e9%83%a8%e5%85%b1%e7%94%a8%e8%b3%87%e6%96%99/documents%20and%20settings/administrator/%e6%a1%8c%e9%9d%a2/1b545%e5%8c%85%e8%a3%85%e4%b8%80%e9%a1%b5.xls'#$''.$s$21"</definedName>
    <definedName name="Value26_9">"'file:///c:/documents%20and%20settings/%e6%8a%80%e8%a1%93%e9%83%a8%e5%85%b1%e7%94%a8%e8%b3%87%e6%96%99/documents%20and%20settings/administrator/%e6%a1%8c%e9%9d%a2/1b545%e5%8c%85%e8%a3%85%e4%b8%80%e9%a1%b5.xls'#$''.$s$21"</definedName>
    <definedName name="Value27" localSheetId="21">#REF!</definedName>
    <definedName name="Value27" localSheetId="25">#REF!</definedName>
    <definedName name="Value27" localSheetId="17">#REF!</definedName>
    <definedName name="Value27">#REF!</definedName>
    <definedName name="Value27_1">"'file:///c:/documents%20and%20settings/%e6%8a%80%e8%a1%93%e9%83%a8%e5%85%b1%e7%94%a8%e8%b3%87%e6%96%99/documents%20and%20settings/administrator/%e6%a1%8c%e9%9d%a2/1b545%e5%8c%85%e8%a3%85%e4%b8%80%e9%a1%b5.xls'#$''.$s$22"</definedName>
    <definedName name="Value27_10">"'file:///c:/documents%20and%20settings/%e6%8a%80%e8%a1%93%e9%83%a8%e5%85%b1%e7%94%a8%e8%b3%87%e6%96%99/documents%20and%20settings/administrator/%e6%a1%8c%e9%9d%a2/1b545%e5%8c%85%e8%a3%85%e4%b8%80%e9%a1%b5.xls'#$''.$s$22"</definedName>
    <definedName name="Value27_11">"'file:///c:/documents%20and%20settings/%e6%8a%80%e8%a1%93%e9%83%a8%e5%85%b1%e7%94%a8%e8%b3%87%e6%96%99/documents%20and%20settings/administrator/%e6%a1%8c%e9%9d%a2/1b545%e5%8c%85%e8%a3%85%e4%b8%80%e9%a1%b5.xls'#$''.$s$22"</definedName>
    <definedName name="Value27_12">"'file:///c:/documents%20and%20settings/%e6%8a%80%e8%a1%93%e9%83%a8%e5%85%b1%e7%94%a8%e8%b3%87%e6%96%99/documents%20and%20settings/administrator/%e6%a1%8c%e9%9d%a2/1b545%e5%8c%85%e8%a3%85%e4%b8%80%e9%a1%b5.xls'#$''.$s$22"</definedName>
    <definedName name="Value27_13">"'file:///c:/documents%20and%20settings/%e6%8a%80%e8%a1%93%e9%83%a8%e5%85%b1%e7%94%a8%e8%b3%87%e6%96%99/documents%20and%20settings/administrator/%e6%a1%8c%e9%9d%a2/1b545%e5%8c%85%e8%a3%85%e4%b8%80%e9%a1%b5.xls'#$''.$s$22"</definedName>
    <definedName name="Value27_17">"'file:///c:/documents%20and%20settings/%e6%8a%80%e8%a1%93%e9%83%a8%e5%85%b1%e7%94%a8%e8%b3%87%e6%96%99/documents%20and%20settings/administrator/%e6%a1%8c%e9%9d%a2/1b545%e5%8c%85%e8%a3%85%e4%b8%80%e9%a1%b5.xls'#$''.$s$22"</definedName>
    <definedName name="Value27_18">"'file:///c:/documents%20and%20settings/%e6%8a%80%e8%a1%93%e9%83%a8%e5%85%b1%e7%94%a8%e8%b3%87%e6%96%99/documents%20and%20settings/administrator/%e6%a1%8c%e9%9d%a2/1b545%e5%8c%85%e8%a3%85%e4%b8%80%e9%a1%b5.xls'#$''.$s$22"</definedName>
    <definedName name="Value27_2">"'file:///c:/documents%20and%20settings/%e6%8a%80%e8%a1%93%e9%83%a8%e5%85%b1%e7%94%a8%e8%b3%87%e6%96%99/documents%20and%20settings/administrator/%e6%a1%8c%e9%9d%a2/1b545%e5%8c%85%e8%a3%85%e4%b8%80%e9%a1%b5.xls'#$''.$s$22"</definedName>
    <definedName name="Value27_3">"'file:///c:/documents%20and%20settings/%e6%8a%80%e8%a1%93%e9%83%a8%e5%85%b1%e7%94%a8%e8%b3%87%e6%96%99/documents%20and%20settings/administrator/%e6%a1%8c%e9%9d%a2/1b545%e5%8c%85%e8%a3%85%e4%b8%80%e9%a1%b5.xls'#$''.$s$22"</definedName>
    <definedName name="Value27_35">"'file:///c:/documents%20and%20settings/%e6%8a%80%e8%a1%93%e9%83%a8%e5%85%b1%e7%94%a8%e8%b3%87%e6%96%99/documents%20and%20settings/administrator/%e6%a1%8c%e9%9d%a2/1b545%e5%8c%85%e8%a3%85%e4%b8%80%e9%a1%b5.xls'#$''.$s$22"</definedName>
    <definedName name="Value27_36">"'file:///c:/documents%20and%20settings/%e6%8a%80%e8%a1%93%e9%83%a8%e5%85%b1%e7%94%a8%e8%b3%87%e6%96%99/documents%20and%20settings/administrator/%e6%a1%8c%e9%9d%a2/1b545%e5%8c%85%e8%a3%85%e4%b8%80%e9%a1%b5.xls'#$''.$s$22"</definedName>
    <definedName name="Value27_41">"'file:///c:/documents%20and%20settings/%e6%8a%80%e8%a1%93%e9%83%a8%e5%85%b1%e7%94%a8%e8%b3%87%e6%96%99/documents%20and%20settings/administrator/%e6%a1%8c%e9%9d%a2/1b545%e5%8c%85%e8%a3%85%e4%b8%80%e9%a1%b5.xls'#$''.$s$22"</definedName>
    <definedName name="Value27_5" localSheetId="21">#REF!</definedName>
    <definedName name="Value27_5" localSheetId="25">#REF!</definedName>
    <definedName name="Value27_5" localSheetId="17">#REF!</definedName>
    <definedName name="Value27_5">#REF!</definedName>
    <definedName name="Value27_50">"'file:///c:/documents%20and%20settings/%e6%8a%80%e8%a1%93%e9%83%a8%e5%85%b1%e7%94%a8%e8%b3%87%e6%96%99/documents%20and%20settings/administrator/%e6%a1%8c%e9%9d%a2/1b545%e5%8c%85%e8%a3%85%e4%b8%80%e9%a1%b5.xls'#$''.$s$22"</definedName>
    <definedName name="Value27_9">"'file:///c:/documents%20and%20settings/%e6%8a%80%e8%a1%93%e9%83%a8%e5%85%b1%e7%94%a8%e8%b3%87%e6%96%99/documents%20and%20settings/administrator/%e6%a1%8c%e9%9d%a2/1b545%e5%8c%85%e8%a3%85%e4%b8%80%e9%a1%b5.xls'#$''.$s$22"</definedName>
    <definedName name="Value28" localSheetId="21">#REF!</definedName>
    <definedName name="Value28" localSheetId="25">#REF!</definedName>
    <definedName name="Value28" localSheetId="17">#REF!</definedName>
    <definedName name="Value28">#REF!</definedName>
    <definedName name="Value28_1">"'file:///c:/documents%20and%20settings/%e6%8a%80%e8%a1%93%e9%83%a8%e5%85%b1%e7%94%a8%e8%b3%87%e6%96%99/documents%20and%20settings/administrator/%e6%a1%8c%e9%9d%a2/1b545%e5%8c%85%e8%a3%85%e4%b8%80%e9%a1%b5.xls'#$''.$m$17"</definedName>
    <definedName name="Value28_10">"'file:///c:/documents%20and%20settings/%e6%8a%80%e8%a1%93%e9%83%a8%e5%85%b1%e7%94%a8%e8%b3%87%e6%96%99/documents%20and%20settings/administrator/%e6%a1%8c%e9%9d%a2/1b545%e5%8c%85%e8%a3%85%e4%b8%80%e9%a1%b5.xls'#$''.$m$17"</definedName>
    <definedName name="Value28_11">"'file:///c:/documents%20and%20settings/%e6%8a%80%e8%a1%93%e9%83%a8%e5%85%b1%e7%94%a8%e8%b3%87%e6%96%99/documents%20and%20settings/administrator/%e6%a1%8c%e9%9d%a2/1b545%e5%8c%85%e8%a3%85%e4%b8%80%e9%a1%b5.xls'#$''.$m$17"</definedName>
    <definedName name="Value28_12">"'file:///c:/documents%20and%20settings/%e6%8a%80%e8%a1%93%e9%83%a8%e5%85%b1%e7%94%a8%e8%b3%87%e6%96%99/documents%20and%20settings/administrator/%e6%a1%8c%e9%9d%a2/1b545%e5%8c%85%e8%a3%85%e4%b8%80%e9%a1%b5.xls'#$''.$m$17"</definedName>
    <definedName name="Value28_13">"'file:///c:/documents%20and%20settings/%e6%8a%80%e8%a1%93%e9%83%a8%e5%85%b1%e7%94%a8%e8%b3%87%e6%96%99/documents%20and%20settings/administrator/%e6%a1%8c%e9%9d%a2/1b545%e5%8c%85%e8%a3%85%e4%b8%80%e9%a1%b5.xls'#$''.$m$17"</definedName>
    <definedName name="Value28_17">"'file:///c:/documents%20and%20settings/%e6%8a%80%e8%a1%93%e9%83%a8%e5%85%b1%e7%94%a8%e8%b3%87%e6%96%99/documents%20and%20settings/administrator/%e6%a1%8c%e9%9d%a2/1b545%e5%8c%85%e8%a3%85%e4%b8%80%e9%a1%b5.xls'#$''.$m$17"</definedName>
    <definedName name="Value28_18">"'file:///c:/documents%20and%20settings/%e6%8a%80%e8%a1%93%e9%83%a8%e5%85%b1%e7%94%a8%e8%b3%87%e6%96%99/documents%20and%20settings/administrator/%e6%a1%8c%e9%9d%a2/1b545%e5%8c%85%e8%a3%85%e4%b8%80%e9%a1%b5.xls'#$''.$m$17"</definedName>
    <definedName name="Value28_2">"'file:///c:/documents%20and%20settings/%e6%8a%80%e8%a1%93%e9%83%a8%e5%85%b1%e7%94%a8%e8%b3%87%e6%96%99/documents%20and%20settings/administrator/%e6%a1%8c%e9%9d%a2/1b545%e5%8c%85%e8%a3%85%e4%b8%80%e9%a1%b5.xls'#$''.$m$17"</definedName>
    <definedName name="Value28_3">"'file:///c:/documents%20and%20settings/%e6%8a%80%e8%a1%93%e9%83%a8%e5%85%b1%e7%94%a8%e8%b3%87%e6%96%99/documents%20and%20settings/administrator/%e6%a1%8c%e9%9d%a2/1b545%e5%8c%85%e8%a3%85%e4%b8%80%e9%a1%b5.xls'#$''.$m$17"</definedName>
    <definedName name="Value28_35">"'file:///c:/documents%20and%20settings/%e6%8a%80%e8%a1%93%e9%83%a8%e5%85%b1%e7%94%a8%e8%b3%87%e6%96%99/documents%20and%20settings/administrator/%e6%a1%8c%e9%9d%a2/1b545%e5%8c%85%e8%a3%85%e4%b8%80%e9%a1%b5.xls'#$''.$m$17"</definedName>
    <definedName name="Value28_36">"'file:///c:/documents%20and%20settings/%e6%8a%80%e8%a1%93%e9%83%a8%e5%85%b1%e7%94%a8%e8%b3%87%e6%96%99/documents%20and%20settings/administrator/%e6%a1%8c%e9%9d%a2/1b545%e5%8c%85%e8%a3%85%e4%b8%80%e9%a1%b5.xls'#$''.$m$17"</definedName>
    <definedName name="Value28_41">"'file:///c:/documents%20and%20settings/%e6%8a%80%e8%a1%93%e9%83%a8%e5%85%b1%e7%94%a8%e8%b3%87%e6%96%99/documents%20and%20settings/administrator/%e6%a1%8c%e9%9d%a2/1b545%e5%8c%85%e8%a3%85%e4%b8%80%e9%a1%b5.xls'#$''.$m$17"</definedName>
    <definedName name="Value28_5" localSheetId="21">#REF!</definedName>
    <definedName name="Value28_5" localSheetId="25">#REF!</definedName>
    <definedName name="Value28_5" localSheetId="17">#REF!</definedName>
    <definedName name="Value28_5">#REF!</definedName>
    <definedName name="Value28_50">"'file:///c:/documents%20and%20settings/%e6%8a%80%e8%a1%93%e9%83%a8%e5%85%b1%e7%94%a8%e8%b3%87%e6%96%99/documents%20and%20settings/administrator/%e6%a1%8c%e9%9d%a2/1b545%e5%8c%85%e8%a3%85%e4%b8%80%e9%a1%b5.xls'#$''.$m$17"</definedName>
    <definedName name="Value28_9">"'file:///c:/documents%20and%20settings/%e6%8a%80%e8%a1%93%e9%83%a8%e5%85%b1%e7%94%a8%e8%b3%87%e6%96%99/documents%20and%20settings/administrator/%e6%a1%8c%e9%9d%a2/1b545%e5%8c%85%e8%a3%85%e4%b8%80%e9%a1%b5.xls'#$''.$m$17"</definedName>
    <definedName name="Value29" localSheetId="21">#REF!</definedName>
    <definedName name="Value29" localSheetId="25">#REF!</definedName>
    <definedName name="Value29" localSheetId="17">#REF!</definedName>
    <definedName name="Value29">#REF!</definedName>
    <definedName name="Value29_1">"'file:///c:/documents%20and%20settings/%e6%8a%80%e8%a1%93%e9%83%a8%e5%85%b1%e7%94%a8%e8%b3%87%e6%96%99/documents%20and%20settings/administrator/%e6%a1%8c%e9%9d%a2/1b545%e5%8c%85%e8%a3%85%e4%b8%80%e9%a1%b5.xls'#$''.$m$18"</definedName>
    <definedName name="Value29_10">"'file:///c:/documents%20and%20settings/%e6%8a%80%e8%a1%93%e9%83%a8%e5%85%b1%e7%94%a8%e8%b3%87%e6%96%99/documents%20and%20settings/administrator/%e6%a1%8c%e9%9d%a2/1b545%e5%8c%85%e8%a3%85%e4%b8%80%e9%a1%b5.xls'#$''.$m$18"</definedName>
    <definedName name="Value29_11">"'file:///c:/documents%20and%20settings/%e6%8a%80%e8%a1%93%e9%83%a8%e5%85%b1%e7%94%a8%e8%b3%87%e6%96%99/documents%20and%20settings/administrator/%e6%a1%8c%e9%9d%a2/1b545%e5%8c%85%e8%a3%85%e4%b8%80%e9%a1%b5.xls'#$''.$m$18"</definedName>
    <definedName name="Value29_12">"'file:///c:/documents%20and%20settings/%e6%8a%80%e8%a1%93%e9%83%a8%e5%85%b1%e7%94%a8%e8%b3%87%e6%96%99/documents%20and%20settings/administrator/%e6%a1%8c%e9%9d%a2/1b545%e5%8c%85%e8%a3%85%e4%b8%80%e9%a1%b5.xls'#$''.$m$18"</definedName>
    <definedName name="Value29_13">"'file:///c:/documents%20and%20settings/%e6%8a%80%e8%a1%93%e9%83%a8%e5%85%b1%e7%94%a8%e8%b3%87%e6%96%99/documents%20and%20settings/administrator/%e6%a1%8c%e9%9d%a2/1b545%e5%8c%85%e8%a3%85%e4%b8%80%e9%a1%b5.xls'#$''.$m$18"</definedName>
    <definedName name="Value29_17">"'file:///c:/documents%20and%20settings/%e6%8a%80%e8%a1%93%e9%83%a8%e5%85%b1%e7%94%a8%e8%b3%87%e6%96%99/documents%20and%20settings/administrator/%e6%a1%8c%e9%9d%a2/1b545%e5%8c%85%e8%a3%85%e4%b8%80%e9%a1%b5.xls'#$''.$m$18"</definedName>
    <definedName name="Value29_18">"'file:///c:/documents%20and%20settings/%e6%8a%80%e8%a1%93%e9%83%a8%e5%85%b1%e7%94%a8%e8%b3%87%e6%96%99/documents%20and%20settings/administrator/%e6%a1%8c%e9%9d%a2/1b545%e5%8c%85%e8%a3%85%e4%b8%80%e9%a1%b5.xls'#$''.$m$18"</definedName>
    <definedName name="Value29_2">"'file:///c:/documents%20and%20settings/%e6%8a%80%e8%a1%93%e9%83%a8%e5%85%b1%e7%94%a8%e8%b3%87%e6%96%99/documents%20and%20settings/administrator/%e6%a1%8c%e9%9d%a2/1b545%e5%8c%85%e8%a3%85%e4%b8%80%e9%a1%b5.xls'#$''.$m$18"</definedName>
    <definedName name="Value29_3">"'file:///c:/documents%20and%20settings/%e6%8a%80%e8%a1%93%e9%83%a8%e5%85%b1%e7%94%a8%e8%b3%87%e6%96%99/documents%20and%20settings/administrator/%e6%a1%8c%e9%9d%a2/1b545%e5%8c%85%e8%a3%85%e4%b8%80%e9%a1%b5.xls'#$''.$m$18"</definedName>
    <definedName name="Value29_35">"'file:///c:/documents%20and%20settings/%e6%8a%80%e8%a1%93%e9%83%a8%e5%85%b1%e7%94%a8%e8%b3%87%e6%96%99/documents%20and%20settings/administrator/%e6%a1%8c%e9%9d%a2/1b545%e5%8c%85%e8%a3%85%e4%b8%80%e9%a1%b5.xls'#$''.$m$18"</definedName>
    <definedName name="Value29_36">"'file:///c:/documents%20and%20settings/%e6%8a%80%e8%a1%93%e9%83%a8%e5%85%b1%e7%94%a8%e8%b3%87%e6%96%99/documents%20and%20settings/administrator/%e6%a1%8c%e9%9d%a2/1b545%e5%8c%85%e8%a3%85%e4%b8%80%e9%a1%b5.xls'#$''.$m$18"</definedName>
    <definedName name="Value29_41">"'file:///c:/documents%20and%20settings/%e6%8a%80%e8%a1%93%e9%83%a8%e5%85%b1%e7%94%a8%e8%b3%87%e6%96%99/documents%20and%20settings/administrator/%e6%a1%8c%e9%9d%a2/1b545%e5%8c%85%e8%a3%85%e4%b8%80%e9%a1%b5.xls'#$''.$m$18"</definedName>
    <definedName name="Value29_5" localSheetId="21">#REF!</definedName>
    <definedName name="Value29_5" localSheetId="25">#REF!</definedName>
    <definedName name="Value29_5" localSheetId="17">#REF!</definedName>
    <definedName name="Value29_5">#REF!</definedName>
    <definedName name="Value29_50">"'file:///c:/documents%20and%20settings/%e6%8a%80%e8%a1%93%e9%83%a8%e5%85%b1%e7%94%a8%e8%b3%87%e6%96%99/documents%20and%20settings/administrator/%e6%a1%8c%e9%9d%a2/1b545%e5%8c%85%e8%a3%85%e4%b8%80%e9%a1%b5.xls'#$''.$m$18"</definedName>
    <definedName name="Value29_9">"'file:///c:/documents%20and%20settings/%e6%8a%80%e8%a1%93%e9%83%a8%e5%85%b1%e7%94%a8%e8%b3%87%e6%96%99/documents%20and%20settings/administrator/%e6%a1%8c%e9%9d%a2/1b545%e5%8c%85%e8%a3%85%e4%b8%80%e9%a1%b5.xls'#$''.$m$18"</definedName>
    <definedName name="Value3" localSheetId="21">#REF!</definedName>
    <definedName name="Value3" localSheetId="25">#REF!</definedName>
    <definedName name="Value3" localSheetId="17">#REF!</definedName>
    <definedName name="Value3">#REF!</definedName>
    <definedName name="Value3_1">"'file:///c:/documents%20and%20settings/%e6%8a%80%e8%a1%93%e9%83%a8%e5%85%b1%e7%94%a8%e8%b3%87%e6%96%99/documents%20and%20settings/administrator/%e6%a1%8c%e9%9d%a2/1b545%e5%8c%85%e8%a3%85%e4%b8%80%e9%a1%b5.xls'#$''.$h$9"</definedName>
    <definedName name="Value3_10">"'file:///c:/documents%20and%20settings/%e6%8a%80%e8%a1%93%e9%83%a8%e5%85%b1%e7%94%a8%e8%b3%87%e6%96%99/documents%20and%20settings/administrator/%e6%a1%8c%e9%9d%a2/1b545%e5%8c%85%e8%a3%85%e4%b8%80%e9%a1%b5.xls'#$''.$h$9"</definedName>
    <definedName name="Value3_11">"'file:///c:/documents%20and%20settings/%e6%8a%80%e8%a1%93%e9%83%a8%e5%85%b1%e7%94%a8%e8%b3%87%e6%96%99/documents%20and%20settings/administrator/%e6%a1%8c%e9%9d%a2/1b545%e5%8c%85%e8%a3%85%e4%b8%80%e9%a1%b5.xls'#$''.$h$9"</definedName>
    <definedName name="Value3_12">"'file:///c:/documents%20and%20settings/%e6%8a%80%e8%a1%93%e9%83%a8%e5%85%b1%e7%94%a8%e8%b3%87%e6%96%99/documents%20and%20settings/administrator/%e6%a1%8c%e9%9d%a2/1b545%e5%8c%85%e8%a3%85%e4%b8%80%e9%a1%b5.xls'#$''.$h$9"</definedName>
    <definedName name="Value3_13">"'file:///c:/documents%20and%20settings/%e6%8a%80%e8%a1%93%e9%83%a8%e5%85%b1%e7%94%a8%e8%b3%87%e6%96%99/documents%20and%20settings/administrator/%e6%a1%8c%e9%9d%a2/1b545%e5%8c%85%e8%a3%85%e4%b8%80%e9%a1%b5.xls'#$''.$h$9"</definedName>
    <definedName name="Value3_17">"'file:///c:/documents%20and%20settings/%e6%8a%80%e8%a1%93%e9%83%a8%e5%85%b1%e7%94%a8%e8%b3%87%e6%96%99/documents%20and%20settings/administrator/%e6%a1%8c%e9%9d%a2/1b545%e5%8c%85%e8%a3%85%e4%b8%80%e9%a1%b5.xls'#$''.$h$9"</definedName>
    <definedName name="Value3_18">"'file:///c:/documents%20and%20settings/%e6%8a%80%e8%a1%93%e9%83%a8%e5%85%b1%e7%94%a8%e8%b3%87%e6%96%99/documents%20and%20settings/administrator/%e6%a1%8c%e9%9d%a2/1b545%e5%8c%85%e8%a3%85%e4%b8%80%e9%a1%b5.xls'#$''.$h$9"</definedName>
    <definedName name="Value3_2">"'file:///c:/documents%20and%20settings/%e6%8a%80%e8%a1%93%e9%83%a8%e5%85%b1%e7%94%a8%e8%b3%87%e6%96%99/documents%20and%20settings/administrator/%e6%a1%8c%e9%9d%a2/1b545%e5%8c%85%e8%a3%85%e4%b8%80%e9%a1%b5.xls'#$''.$h$9"</definedName>
    <definedName name="Value3_3">"'file:///c:/documents%20and%20settings/%e6%8a%80%e8%a1%93%e9%83%a8%e5%85%b1%e7%94%a8%e8%b3%87%e6%96%99/documents%20and%20settings/administrator/%e6%a1%8c%e9%9d%a2/1b545%e5%8c%85%e8%a3%85%e4%b8%80%e9%a1%b5.xls'#$''.$h$9"</definedName>
    <definedName name="Value3_35">"'file:///c:/documents%20and%20settings/%e6%8a%80%e8%a1%93%e9%83%a8%e5%85%b1%e7%94%a8%e8%b3%87%e6%96%99/documents%20and%20settings/administrator/%e6%a1%8c%e9%9d%a2/1b545%e5%8c%85%e8%a3%85%e4%b8%80%e9%a1%b5.xls'#$''.$h$9"</definedName>
    <definedName name="Value3_36">"'file:///c:/documents%20and%20settings/%e6%8a%80%e8%a1%93%e9%83%a8%e5%85%b1%e7%94%a8%e8%b3%87%e6%96%99/documents%20and%20settings/administrator/%e6%a1%8c%e9%9d%a2/1b545%e5%8c%85%e8%a3%85%e4%b8%80%e9%a1%b5.xls'#$''.$h$9"</definedName>
    <definedName name="Value3_41">"'file:///c:/documents%20and%20settings/%e6%8a%80%e8%a1%93%e9%83%a8%e5%85%b1%e7%94%a8%e8%b3%87%e6%96%99/documents%20and%20settings/administrator/%e6%a1%8c%e9%9d%a2/1b545%e5%8c%85%e8%a3%85%e4%b8%80%e9%a1%b5.xls'#$''.$h$9"</definedName>
    <definedName name="Value3_5" localSheetId="21">#REF!</definedName>
    <definedName name="Value3_5" localSheetId="25">#REF!</definedName>
    <definedName name="Value3_5" localSheetId="17">#REF!</definedName>
    <definedName name="Value3_5">#REF!</definedName>
    <definedName name="Value3_50">"'file:///c:/documents%20and%20settings/%e6%8a%80%e8%a1%93%e9%83%a8%e5%85%b1%e7%94%a8%e8%b3%87%e6%96%99/documents%20and%20settings/administrator/%e6%a1%8c%e9%9d%a2/1b545%e5%8c%85%e8%a3%85%e4%b8%80%e9%a1%b5.xls'#$''.$h$9"</definedName>
    <definedName name="Value3_9">"'file:///c:/documents%20and%20settings/%e6%8a%80%e8%a1%93%e9%83%a8%e5%85%b1%e7%94%a8%e8%b3%87%e6%96%99/documents%20and%20settings/administrator/%e6%a1%8c%e9%9d%a2/1b545%e5%8c%85%e8%a3%85%e4%b8%80%e9%a1%b5.xls'#$''.$h$9"</definedName>
    <definedName name="Value30" localSheetId="21">#REF!</definedName>
    <definedName name="Value30" localSheetId="25">#REF!</definedName>
    <definedName name="Value30" localSheetId="17">#REF!</definedName>
    <definedName name="Value30">#REF!</definedName>
    <definedName name="Value30_1">"'file:///c:/documents%20and%20settings/%e6%8a%80%e8%a1%93%e9%83%a8%e5%85%b1%e7%94%a8%e8%b3%87%e6%96%99/documents%20and%20settings/administrator/%e6%a1%8c%e9%9d%a2/1b545%e5%8c%85%e8%a3%85%e4%b8%80%e9%a1%b5.xls'#$''.$m$19"</definedName>
    <definedName name="Value30_10">"'file:///c:/documents%20and%20settings/%e6%8a%80%e8%a1%93%e9%83%a8%e5%85%b1%e7%94%a8%e8%b3%87%e6%96%99/documents%20and%20settings/administrator/%e6%a1%8c%e9%9d%a2/1b545%e5%8c%85%e8%a3%85%e4%b8%80%e9%a1%b5.xls'#$''.$m$19"</definedName>
    <definedName name="Value30_11">"'file:///c:/documents%20and%20settings/%e6%8a%80%e8%a1%93%e9%83%a8%e5%85%b1%e7%94%a8%e8%b3%87%e6%96%99/documents%20and%20settings/administrator/%e6%a1%8c%e9%9d%a2/1b545%e5%8c%85%e8%a3%85%e4%b8%80%e9%a1%b5.xls'#$''.$m$19"</definedName>
    <definedName name="Value30_12">"'file:///c:/documents%20and%20settings/%e6%8a%80%e8%a1%93%e9%83%a8%e5%85%b1%e7%94%a8%e8%b3%87%e6%96%99/documents%20and%20settings/administrator/%e6%a1%8c%e9%9d%a2/1b545%e5%8c%85%e8%a3%85%e4%b8%80%e9%a1%b5.xls'#$''.$m$19"</definedName>
    <definedName name="Value30_13">"'file:///c:/documents%20and%20settings/%e6%8a%80%e8%a1%93%e9%83%a8%e5%85%b1%e7%94%a8%e8%b3%87%e6%96%99/documents%20and%20settings/administrator/%e6%a1%8c%e9%9d%a2/1b545%e5%8c%85%e8%a3%85%e4%b8%80%e9%a1%b5.xls'#$''.$m$19"</definedName>
    <definedName name="Value30_17">"'file:///c:/documents%20and%20settings/%e6%8a%80%e8%a1%93%e9%83%a8%e5%85%b1%e7%94%a8%e8%b3%87%e6%96%99/documents%20and%20settings/administrator/%e6%a1%8c%e9%9d%a2/1b545%e5%8c%85%e8%a3%85%e4%b8%80%e9%a1%b5.xls'#$''.$m$19"</definedName>
    <definedName name="Value30_18">"'file:///c:/documents%20and%20settings/%e6%8a%80%e8%a1%93%e9%83%a8%e5%85%b1%e7%94%a8%e8%b3%87%e6%96%99/documents%20and%20settings/administrator/%e6%a1%8c%e9%9d%a2/1b545%e5%8c%85%e8%a3%85%e4%b8%80%e9%a1%b5.xls'#$''.$m$19"</definedName>
    <definedName name="Value30_2">"'file:///c:/documents%20and%20settings/%e6%8a%80%e8%a1%93%e9%83%a8%e5%85%b1%e7%94%a8%e8%b3%87%e6%96%99/documents%20and%20settings/administrator/%e6%a1%8c%e9%9d%a2/1b545%e5%8c%85%e8%a3%85%e4%b8%80%e9%a1%b5.xls'#$''.$m$19"</definedName>
    <definedName name="Value30_3">"'file:///c:/documents%20and%20settings/%e6%8a%80%e8%a1%93%e9%83%a8%e5%85%b1%e7%94%a8%e8%b3%87%e6%96%99/documents%20and%20settings/administrator/%e6%a1%8c%e9%9d%a2/1b545%e5%8c%85%e8%a3%85%e4%b8%80%e9%a1%b5.xls'#$''.$m$19"</definedName>
    <definedName name="Value30_35">"'file:///c:/documents%20and%20settings/%e6%8a%80%e8%a1%93%e9%83%a8%e5%85%b1%e7%94%a8%e8%b3%87%e6%96%99/documents%20and%20settings/administrator/%e6%a1%8c%e9%9d%a2/1b545%e5%8c%85%e8%a3%85%e4%b8%80%e9%a1%b5.xls'#$''.$m$19"</definedName>
    <definedName name="Value30_36">"'file:///c:/documents%20and%20settings/%e6%8a%80%e8%a1%93%e9%83%a8%e5%85%b1%e7%94%a8%e8%b3%87%e6%96%99/documents%20and%20settings/administrator/%e6%a1%8c%e9%9d%a2/1b545%e5%8c%85%e8%a3%85%e4%b8%80%e9%a1%b5.xls'#$''.$m$19"</definedName>
    <definedName name="Value30_41">"'file:///c:/documents%20and%20settings/%e6%8a%80%e8%a1%93%e9%83%a8%e5%85%b1%e7%94%a8%e8%b3%87%e6%96%99/documents%20and%20settings/administrator/%e6%a1%8c%e9%9d%a2/1b545%e5%8c%85%e8%a3%85%e4%b8%80%e9%a1%b5.xls'#$''.$m$19"</definedName>
    <definedName name="Value30_5" localSheetId="21">#REF!</definedName>
    <definedName name="Value30_5" localSheetId="25">#REF!</definedName>
    <definedName name="Value30_5" localSheetId="17">#REF!</definedName>
    <definedName name="Value30_5">#REF!</definedName>
    <definedName name="Value30_50">"'file:///c:/documents%20and%20settings/%e6%8a%80%e8%a1%93%e9%83%a8%e5%85%b1%e7%94%a8%e8%b3%87%e6%96%99/documents%20and%20settings/administrator/%e6%a1%8c%e9%9d%a2/1b545%e5%8c%85%e8%a3%85%e4%b8%80%e9%a1%b5.xls'#$''.$m$19"</definedName>
    <definedName name="Value30_9">"'file:///c:/documents%20and%20settings/%e6%8a%80%e8%a1%93%e9%83%a8%e5%85%b1%e7%94%a8%e8%b3%87%e6%96%99/documents%20and%20settings/administrator/%e6%a1%8c%e9%9d%a2/1b545%e5%8c%85%e8%a3%85%e4%b8%80%e9%a1%b5.xls'#$''.$m$19"</definedName>
    <definedName name="Value31" localSheetId="21">#REF!</definedName>
    <definedName name="Value31" localSheetId="25">#REF!</definedName>
    <definedName name="Value31" localSheetId="17">#REF!</definedName>
    <definedName name="Value31">#REF!</definedName>
    <definedName name="Value31_1">"'file:///c:/documents%20and%20settings/%e6%8a%80%e8%a1%93%e9%83%a8%e5%85%b1%e7%94%a8%e8%b3%87%e6%96%99/documents%20and%20settings/administrator/%e6%a1%8c%e9%9d%a2/1b545%e5%8c%85%e8%a3%85%e4%b8%80%e9%a1%b5.xls'#$''.$m$20"</definedName>
    <definedName name="Value31_10">"'file:///c:/documents%20and%20settings/%e6%8a%80%e8%a1%93%e9%83%a8%e5%85%b1%e7%94%a8%e8%b3%87%e6%96%99/documents%20and%20settings/administrator/%e6%a1%8c%e9%9d%a2/1b545%e5%8c%85%e8%a3%85%e4%b8%80%e9%a1%b5.xls'#$''.$m$20"</definedName>
    <definedName name="Value31_11">"'file:///c:/documents%20and%20settings/%e6%8a%80%e8%a1%93%e9%83%a8%e5%85%b1%e7%94%a8%e8%b3%87%e6%96%99/documents%20and%20settings/administrator/%e6%a1%8c%e9%9d%a2/1b545%e5%8c%85%e8%a3%85%e4%b8%80%e9%a1%b5.xls'#$''.$m$20"</definedName>
    <definedName name="Value31_12">"'file:///c:/documents%20and%20settings/%e6%8a%80%e8%a1%93%e9%83%a8%e5%85%b1%e7%94%a8%e8%b3%87%e6%96%99/documents%20and%20settings/administrator/%e6%a1%8c%e9%9d%a2/1b545%e5%8c%85%e8%a3%85%e4%b8%80%e9%a1%b5.xls'#$''.$m$20"</definedName>
    <definedName name="Value31_13">"'file:///c:/documents%20and%20settings/%e6%8a%80%e8%a1%93%e9%83%a8%e5%85%b1%e7%94%a8%e8%b3%87%e6%96%99/documents%20and%20settings/administrator/%e6%a1%8c%e9%9d%a2/1b545%e5%8c%85%e8%a3%85%e4%b8%80%e9%a1%b5.xls'#$''.$m$20"</definedName>
    <definedName name="Value31_17">"'file:///c:/documents%20and%20settings/%e6%8a%80%e8%a1%93%e9%83%a8%e5%85%b1%e7%94%a8%e8%b3%87%e6%96%99/documents%20and%20settings/administrator/%e6%a1%8c%e9%9d%a2/1b545%e5%8c%85%e8%a3%85%e4%b8%80%e9%a1%b5.xls'#$''.$m$20"</definedName>
    <definedName name="Value31_18">"'file:///c:/documents%20and%20settings/%e6%8a%80%e8%a1%93%e9%83%a8%e5%85%b1%e7%94%a8%e8%b3%87%e6%96%99/documents%20and%20settings/administrator/%e6%a1%8c%e9%9d%a2/1b545%e5%8c%85%e8%a3%85%e4%b8%80%e9%a1%b5.xls'#$''.$m$20"</definedName>
    <definedName name="Value31_2">"'file:///c:/documents%20and%20settings/%e6%8a%80%e8%a1%93%e9%83%a8%e5%85%b1%e7%94%a8%e8%b3%87%e6%96%99/documents%20and%20settings/administrator/%e6%a1%8c%e9%9d%a2/1b545%e5%8c%85%e8%a3%85%e4%b8%80%e9%a1%b5.xls'#$''.$m$20"</definedName>
    <definedName name="Value31_3">"'file:///c:/documents%20and%20settings/%e6%8a%80%e8%a1%93%e9%83%a8%e5%85%b1%e7%94%a8%e8%b3%87%e6%96%99/documents%20and%20settings/administrator/%e6%a1%8c%e9%9d%a2/1b545%e5%8c%85%e8%a3%85%e4%b8%80%e9%a1%b5.xls'#$''.$m$20"</definedName>
    <definedName name="Value31_35">"'file:///c:/documents%20and%20settings/%e6%8a%80%e8%a1%93%e9%83%a8%e5%85%b1%e7%94%a8%e8%b3%87%e6%96%99/documents%20and%20settings/administrator/%e6%a1%8c%e9%9d%a2/1b545%e5%8c%85%e8%a3%85%e4%b8%80%e9%a1%b5.xls'#$''.$m$20"</definedName>
    <definedName name="Value31_36">"'file:///c:/documents%20and%20settings/%e6%8a%80%e8%a1%93%e9%83%a8%e5%85%b1%e7%94%a8%e8%b3%87%e6%96%99/documents%20and%20settings/administrator/%e6%a1%8c%e9%9d%a2/1b545%e5%8c%85%e8%a3%85%e4%b8%80%e9%a1%b5.xls'#$''.$m$20"</definedName>
    <definedName name="Value31_41">"'file:///c:/documents%20and%20settings/%e6%8a%80%e8%a1%93%e9%83%a8%e5%85%b1%e7%94%a8%e8%b3%87%e6%96%99/documents%20and%20settings/administrator/%e6%a1%8c%e9%9d%a2/1b545%e5%8c%85%e8%a3%85%e4%b8%80%e9%a1%b5.xls'#$''.$m$20"</definedName>
    <definedName name="Value31_5" localSheetId="21">#REF!</definedName>
    <definedName name="Value31_5" localSheetId="25">#REF!</definedName>
    <definedName name="Value31_5" localSheetId="17">#REF!</definedName>
    <definedName name="Value31_5">#REF!</definedName>
    <definedName name="Value31_50">"'file:///c:/documents%20and%20settings/%e6%8a%80%e8%a1%93%e9%83%a8%e5%85%b1%e7%94%a8%e8%b3%87%e6%96%99/documents%20and%20settings/administrator/%e6%a1%8c%e9%9d%a2/1b545%e5%8c%85%e8%a3%85%e4%b8%80%e9%a1%b5.xls'#$''.$m$20"</definedName>
    <definedName name="Value31_9">"'file:///c:/documents%20and%20settings/%e6%8a%80%e8%a1%93%e9%83%a8%e5%85%b1%e7%94%a8%e8%b3%87%e6%96%99/documents%20and%20settings/administrator/%e6%a1%8c%e9%9d%a2/1b545%e5%8c%85%e8%a3%85%e4%b8%80%e9%a1%b5.xls'#$''.$m$20"</definedName>
    <definedName name="Value32" localSheetId="21">#REF!</definedName>
    <definedName name="Value32" localSheetId="25">#REF!</definedName>
    <definedName name="Value32" localSheetId="17">#REF!</definedName>
    <definedName name="Value32">#REF!</definedName>
    <definedName name="Value32_1">"'file:///c:/documents%20and%20settings/%e6%8a%80%e8%a1%93%e9%83%a8%e5%85%b1%e7%94%a8%e8%b3%87%e6%96%99/documents%20and%20settings/administrator/%e6%a1%8c%e9%9d%a2/1b545%e5%8c%85%e8%a3%85%e4%b8%80%e9%a1%b5.xls'#$''.$m$21"</definedName>
    <definedName name="Value32_10">"'file:///c:/documents%20and%20settings/%e6%8a%80%e8%a1%93%e9%83%a8%e5%85%b1%e7%94%a8%e8%b3%87%e6%96%99/documents%20and%20settings/administrator/%e6%a1%8c%e9%9d%a2/1b545%e5%8c%85%e8%a3%85%e4%b8%80%e9%a1%b5.xls'#$''.$m$21"</definedName>
    <definedName name="Value32_11">"'file:///c:/documents%20and%20settings/%e6%8a%80%e8%a1%93%e9%83%a8%e5%85%b1%e7%94%a8%e8%b3%87%e6%96%99/documents%20and%20settings/administrator/%e6%a1%8c%e9%9d%a2/1b545%e5%8c%85%e8%a3%85%e4%b8%80%e9%a1%b5.xls'#$''.$m$21"</definedName>
    <definedName name="Value32_12">"'file:///c:/documents%20and%20settings/%e6%8a%80%e8%a1%93%e9%83%a8%e5%85%b1%e7%94%a8%e8%b3%87%e6%96%99/documents%20and%20settings/administrator/%e6%a1%8c%e9%9d%a2/1b545%e5%8c%85%e8%a3%85%e4%b8%80%e9%a1%b5.xls'#$''.$m$21"</definedName>
    <definedName name="Value32_13">"'file:///c:/documents%20and%20settings/%e6%8a%80%e8%a1%93%e9%83%a8%e5%85%b1%e7%94%a8%e8%b3%87%e6%96%99/documents%20and%20settings/administrator/%e6%a1%8c%e9%9d%a2/1b545%e5%8c%85%e8%a3%85%e4%b8%80%e9%a1%b5.xls'#$''.$m$21"</definedName>
    <definedName name="Value32_17">"'file:///c:/documents%20and%20settings/%e6%8a%80%e8%a1%93%e9%83%a8%e5%85%b1%e7%94%a8%e8%b3%87%e6%96%99/documents%20and%20settings/administrator/%e6%a1%8c%e9%9d%a2/1b545%e5%8c%85%e8%a3%85%e4%b8%80%e9%a1%b5.xls'#$''.$m$21"</definedName>
    <definedName name="Value32_18">"'file:///c:/documents%20and%20settings/%e6%8a%80%e8%a1%93%e9%83%a8%e5%85%b1%e7%94%a8%e8%b3%87%e6%96%99/documents%20and%20settings/administrator/%e6%a1%8c%e9%9d%a2/1b545%e5%8c%85%e8%a3%85%e4%b8%80%e9%a1%b5.xls'#$''.$m$21"</definedName>
    <definedName name="Value32_2">"'file:///c:/documents%20and%20settings/%e6%8a%80%e8%a1%93%e9%83%a8%e5%85%b1%e7%94%a8%e8%b3%87%e6%96%99/documents%20and%20settings/administrator/%e6%a1%8c%e9%9d%a2/1b545%e5%8c%85%e8%a3%85%e4%b8%80%e9%a1%b5.xls'#$''.$m$21"</definedName>
    <definedName name="Value32_3">"'file:///c:/documents%20and%20settings/%e6%8a%80%e8%a1%93%e9%83%a8%e5%85%b1%e7%94%a8%e8%b3%87%e6%96%99/documents%20and%20settings/administrator/%e6%a1%8c%e9%9d%a2/1b545%e5%8c%85%e8%a3%85%e4%b8%80%e9%a1%b5.xls'#$''.$m$21"</definedName>
    <definedName name="Value32_35">"'file:///c:/documents%20and%20settings/%e6%8a%80%e8%a1%93%e9%83%a8%e5%85%b1%e7%94%a8%e8%b3%87%e6%96%99/documents%20and%20settings/administrator/%e6%a1%8c%e9%9d%a2/1b545%e5%8c%85%e8%a3%85%e4%b8%80%e9%a1%b5.xls'#$''.$m$21"</definedName>
    <definedName name="Value32_36">"'file:///c:/documents%20and%20settings/%e6%8a%80%e8%a1%93%e9%83%a8%e5%85%b1%e7%94%a8%e8%b3%87%e6%96%99/documents%20and%20settings/administrator/%e6%a1%8c%e9%9d%a2/1b545%e5%8c%85%e8%a3%85%e4%b8%80%e9%a1%b5.xls'#$''.$m$21"</definedName>
    <definedName name="Value32_41">"'file:///c:/documents%20and%20settings/%e6%8a%80%e8%a1%93%e9%83%a8%e5%85%b1%e7%94%a8%e8%b3%87%e6%96%99/documents%20and%20settings/administrator/%e6%a1%8c%e9%9d%a2/1b545%e5%8c%85%e8%a3%85%e4%b8%80%e9%a1%b5.xls'#$''.$m$21"</definedName>
    <definedName name="Value32_5" localSheetId="21">#REF!</definedName>
    <definedName name="Value32_5" localSheetId="25">#REF!</definedName>
    <definedName name="Value32_5" localSheetId="17">#REF!</definedName>
    <definedName name="Value32_5">#REF!</definedName>
    <definedName name="Value32_50">"'file:///c:/documents%20and%20settings/%e6%8a%80%e8%a1%93%e9%83%a8%e5%85%b1%e7%94%a8%e8%b3%87%e6%96%99/documents%20and%20settings/administrator/%e6%a1%8c%e9%9d%a2/1b545%e5%8c%85%e8%a3%85%e4%b8%80%e9%a1%b5.xls'#$''.$m$21"</definedName>
    <definedName name="Value32_9">"'file:///c:/documents%20and%20settings/%e6%8a%80%e8%a1%93%e9%83%a8%e5%85%b1%e7%94%a8%e8%b3%87%e6%96%99/documents%20and%20settings/administrator/%e6%a1%8c%e9%9d%a2/1b545%e5%8c%85%e8%a3%85%e4%b8%80%e9%a1%b5.xls'#$''.$m$21"</definedName>
    <definedName name="Value33" localSheetId="21">#REF!</definedName>
    <definedName name="Value33" localSheetId="25">#REF!</definedName>
    <definedName name="Value33" localSheetId="17">#REF!</definedName>
    <definedName name="Value33">#REF!</definedName>
    <definedName name="Value33_1">"'file:///c:/documents%20and%20settings/%e6%8a%80%e8%a1%93%e9%83%a8%e5%85%b1%e7%94%a8%e8%b3%87%e6%96%99/documents%20and%20settings/administrator/%e6%a1%8c%e9%9d%a2/1b545%e5%8c%85%e8%a3%85%e4%b8%80%e9%a1%b5.xls'#$''.$m$22"</definedName>
    <definedName name="Value33_10">"'file:///c:/documents%20and%20settings/%e6%8a%80%e8%a1%93%e9%83%a8%e5%85%b1%e7%94%a8%e8%b3%87%e6%96%99/documents%20and%20settings/administrator/%e6%a1%8c%e9%9d%a2/1b545%e5%8c%85%e8%a3%85%e4%b8%80%e9%a1%b5.xls'#$''.$m$22"</definedName>
    <definedName name="Value33_11">"'file:///c:/documents%20and%20settings/%e6%8a%80%e8%a1%93%e9%83%a8%e5%85%b1%e7%94%a8%e8%b3%87%e6%96%99/documents%20and%20settings/administrator/%e6%a1%8c%e9%9d%a2/1b545%e5%8c%85%e8%a3%85%e4%b8%80%e9%a1%b5.xls'#$''.$m$22"</definedName>
    <definedName name="Value33_12">"'file:///c:/documents%20and%20settings/%e6%8a%80%e8%a1%93%e9%83%a8%e5%85%b1%e7%94%a8%e8%b3%87%e6%96%99/documents%20and%20settings/administrator/%e6%a1%8c%e9%9d%a2/1b545%e5%8c%85%e8%a3%85%e4%b8%80%e9%a1%b5.xls'#$''.$m$22"</definedName>
    <definedName name="Value33_13">"'file:///c:/documents%20and%20settings/%e6%8a%80%e8%a1%93%e9%83%a8%e5%85%b1%e7%94%a8%e8%b3%87%e6%96%99/documents%20and%20settings/administrator/%e6%a1%8c%e9%9d%a2/1b545%e5%8c%85%e8%a3%85%e4%b8%80%e9%a1%b5.xls'#$''.$m$22"</definedName>
    <definedName name="Value33_17">"'file:///c:/documents%20and%20settings/%e6%8a%80%e8%a1%93%e9%83%a8%e5%85%b1%e7%94%a8%e8%b3%87%e6%96%99/documents%20and%20settings/administrator/%e6%a1%8c%e9%9d%a2/1b545%e5%8c%85%e8%a3%85%e4%b8%80%e9%a1%b5.xls'#$''.$m$22"</definedName>
    <definedName name="Value33_18">"'file:///c:/documents%20and%20settings/%e6%8a%80%e8%a1%93%e9%83%a8%e5%85%b1%e7%94%a8%e8%b3%87%e6%96%99/documents%20and%20settings/administrator/%e6%a1%8c%e9%9d%a2/1b545%e5%8c%85%e8%a3%85%e4%b8%80%e9%a1%b5.xls'#$''.$m$22"</definedName>
    <definedName name="Value33_2">"'file:///c:/documents%20and%20settings/%e6%8a%80%e8%a1%93%e9%83%a8%e5%85%b1%e7%94%a8%e8%b3%87%e6%96%99/documents%20and%20settings/administrator/%e6%a1%8c%e9%9d%a2/1b545%e5%8c%85%e8%a3%85%e4%b8%80%e9%a1%b5.xls'#$''.$m$22"</definedName>
    <definedName name="Value33_3">"'file:///c:/documents%20and%20settings/%e6%8a%80%e8%a1%93%e9%83%a8%e5%85%b1%e7%94%a8%e8%b3%87%e6%96%99/documents%20and%20settings/administrator/%e6%a1%8c%e9%9d%a2/1b545%e5%8c%85%e8%a3%85%e4%b8%80%e9%a1%b5.xls'#$''.$m$22"</definedName>
    <definedName name="Value33_35">"'file:///c:/documents%20and%20settings/%e6%8a%80%e8%a1%93%e9%83%a8%e5%85%b1%e7%94%a8%e8%b3%87%e6%96%99/documents%20and%20settings/administrator/%e6%a1%8c%e9%9d%a2/1b545%e5%8c%85%e8%a3%85%e4%b8%80%e9%a1%b5.xls'#$''.$m$22"</definedName>
    <definedName name="Value33_36">"'file:///c:/documents%20and%20settings/%e6%8a%80%e8%a1%93%e9%83%a8%e5%85%b1%e7%94%a8%e8%b3%87%e6%96%99/documents%20and%20settings/administrator/%e6%a1%8c%e9%9d%a2/1b545%e5%8c%85%e8%a3%85%e4%b8%80%e9%a1%b5.xls'#$''.$m$22"</definedName>
    <definedName name="Value33_41">"'file:///c:/documents%20and%20settings/%e6%8a%80%e8%a1%93%e9%83%a8%e5%85%b1%e7%94%a8%e8%b3%87%e6%96%99/documents%20and%20settings/administrator/%e6%a1%8c%e9%9d%a2/1b545%e5%8c%85%e8%a3%85%e4%b8%80%e9%a1%b5.xls'#$''.$m$22"</definedName>
    <definedName name="Value33_5" localSheetId="21">#REF!</definedName>
    <definedName name="Value33_5" localSheetId="25">#REF!</definedName>
    <definedName name="Value33_5" localSheetId="17">#REF!</definedName>
    <definedName name="Value33_5">#REF!</definedName>
    <definedName name="Value33_50">"'file:///c:/documents%20and%20settings/%e6%8a%80%e8%a1%93%e9%83%a8%e5%85%b1%e7%94%a8%e8%b3%87%e6%96%99/documents%20and%20settings/administrator/%e6%a1%8c%e9%9d%a2/1b545%e5%8c%85%e8%a3%85%e4%b8%80%e9%a1%b5.xls'#$''.$m$22"</definedName>
    <definedName name="Value33_9">"'file:///c:/documents%20and%20settings/%e6%8a%80%e8%a1%93%e9%83%a8%e5%85%b1%e7%94%a8%e8%b3%87%e6%96%99/documents%20and%20settings/administrator/%e6%a1%8c%e9%9d%a2/1b545%e5%8c%85%e8%a3%85%e4%b8%80%e9%a1%b5.xls'#$''.$m$22"</definedName>
    <definedName name="Value34" localSheetId="21">#REF!</definedName>
    <definedName name="Value34" localSheetId="25">#REF!</definedName>
    <definedName name="Value34" localSheetId="17">#REF!</definedName>
    <definedName name="Value34">#REF!</definedName>
    <definedName name="Value34_1">"'file:///c:/documents%20and%20settings/%e6%8a%80%e8%a1%93%e9%83%a8%e5%85%b1%e7%94%a8%e8%b3%87%e6%96%99/documents%20and%20settings/administrator/%e6%a1%8c%e9%9d%a2/1b545%e5%8c%85%e8%a3%85%e4%b8%80%e9%a1%b5.xls'#$''.$c$17"</definedName>
    <definedName name="Value34_10">"'file:///c:/documents%20and%20settings/%e6%8a%80%e8%a1%93%e9%83%a8%e5%85%b1%e7%94%a8%e8%b3%87%e6%96%99/documents%20and%20settings/administrator/%e6%a1%8c%e9%9d%a2/1b545%e5%8c%85%e8%a3%85%e4%b8%80%e9%a1%b5.xls'#$''.$c$17"</definedName>
    <definedName name="Value34_11">"'file:///c:/documents%20and%20settings/%e6%8a%80%e8%a1%93%e9%83%a8%e5%85%b1%e7%94%a8%e8%b3%87%e6%96%99/documents%20and%20settings/administrator/%e6%a1%8c%e9%9d%a2/1b545%e5%8c%85%e8%a3%85%e4%b8%80%e9%a1%b5.xls'#$''.$c$17"</definedName>
    <definedName name="Value34_12">"'file:///c:/documents%20and%20settings/%e6%8a%80%e8%a1%93%e9%83%a8%e5%85%b1%e7%94%a8%e8%b3%87%e6%96%99/documents%20and%20settings/administrator/%e6%a1%8c%e9%9d%a2/1b545%e5%8c%85%e8%a3%85%e4%b8%80%e9%a1%b5.xls'#$''.$c$17"</definedName>
    <definedName name="Value34_13">"'file:///c:/documents%20and%20settings/%e6%8a%80%e8%a1%93%e9%83%a8%e5%85%b1%e7%94%a8%e8%b3%87%e6%96%99/documents%20and%20settings/administrator/%e6%a1%8c%e9%9d%a2/1b545%e5%8c%85%e8%a3%85%e4%b8%80%e9%a1%b5.xls'#$''.$c$17"</definedName>
    <definedName name="Value34_17">"'file:///c:/documents%20and%20settings/%e6%8a%80%e8%a1%93%e9%83%a8%e5%85%b1%e7%94%a8%e8%b3%87%e6%96%99/documents%20and%20settings/administrator/%e6%a1%8c%e9%9d%a2/1b545%e5%8c%85%e8%a3%85%e4%b8%80%e9%a1%b5.xls'#$''.$c$17"</definedName>
    <definedName name="Value34_18">"'file:///c:/documents%20and%20settings/%e6%8a%80%e8%a1%93%e9%83%a8%e5%85%b1%e7%94%a8%e8%b3%87%e6%96%99/documents%20and%20settings/administrator/%e6%a1%8c%e9%9d%a2/1b545%e5%8c%85%e8%a3%85%e4%b8%80%e9%a1%b5.xls'#$''.$c$17"</definedName>
    <definedName name="Value34_2">"'file:///c:/documents%20and%20settings/%e6%8a%80%e8%a1%93%e9%83%a8%e5%85%b1%e7%94%a8%e8%b3%87%e6%96%99/documents%20and%20settings/administrator/%e6%a1%8c%e9%9d%a2/1b545%e5%8c%85%e8%a3%85%e4%b8%80%e9%a1%b5.xls'#$''.$c$17"</definedName>
    <definedName name="Value34_3">"'file:///c:/documents%20and%20settings/%e6%8a%80%e8%a1%93%e9%83%a8%e5%85%b1%e7%94%a8%e8%b3%87%e6%96%99/documents%20and%20settings/administrator/%e6%a1%8c%e9%9d%a2/1b545%e5%8c%85%e8%a3%85%e4%b8%80%e9%a1%b5.xls'#$''.$c$17"</definedName>
    <definedName name="Value34_35">"'file:///c:/documents%20and%20settings/%e6%8a%80%e8%a1%93%e9%83%a8%e5%85%b1%e7%94%a8%e8%b3%87%e6%96%99/documents%20and%20settings/administrator/%e6%a1%8c%e9%9d%a2/1b545%e5%8c%85%e8%a3%85%e4%b8%80%e9%a1%b5.xls'#$''.$c$17"</definedName>
    <definedName name="Value34_36">"'file:///c:/documents%20and%20settings/%e6%8a%80%e8%a1%93%e9%83%a8%e5%85%b1%e7%94%a8%e8%b3%87%e6%96%99/documents%20and%20settings/administrator/%e6%a1%8c%e9%9d%a2/1b545%e5%8c%85%e8%a3%85%e4%b8%80%e9%a1%b5.xls'#$''.$c$17"</definedName>
    <definedName name="Value34_41">"'file:///c:/documents%20and%20settings/%e6%8a%80%e8%a1%93%e9%83%a8%e5%85%b1%e7%94%a8%e8%b3%87%e6%96%99/documents%20and%20settings/administrator/%e6%a1%8c%e9%9d%a2/1b545%e5%8c%85%e8%a3%85%e4%b8%80%e9%a1%b5.xls'#$''.$c$17"</definedName>
    <definedName name="Value34_5" localSheetId="21">#REF!</definedName>
    <definedName name="Value34_5" localSheetId="25">#REF!</definedName>
    <definedName name="Value34_5" localSheetId="17">#REF!</definedName>
    <definedName name="Value34_5">#REF!</definedName>
    <definedName name="Value34_50">"'file:///c:/documents%20and%20settings/%e6%8a%80%e8%a1%93%e9%83%a8%e5%85%b1%e7%94%a8%e8%b3%87%e6%96%99/documents%20and%20settings/administrator/%e6%a1%8c%e9%9d%a2/1b545%e5%8c%85%e8%a3%85%e4%b8%80%e9%a1%b5.xls'#$''.$c$17"</definedName>
    <definedName name="Value34_9">"'file:///c:/documents%20and%20settings/%e6%8a%80%e8%a1%93%e9%83%a8%e5%85%b1%e7%94%a8%e8%b3%87%e6%96%99/documents%20and%20settings/administrator/%e6%a1%8c%e9%9d%a2/1b545%e5%8c%85%e8%a3%85%e4%b8%80%e9%a1%b5.xls'#$''.$c$17"</definedName>
    <definedName name="Value35" localSheetId="21">#REF!</definedName>
    <definedName name="Value35" localSheetId="25">#REF!</definedName>
    <definedName name="Value35" localSheetId="17">#REF!</definedName>
    <definedName name="Value35">#REF!</definedName>
    <definedName name="Value35_1">"'file:///c:/documents%20and%20settings/%e6%8a%80%e8%a1%93%e9%83%a8%e5%85%b1%e7%94%a8%e8%b3%87%e6%96%99/documents%20and%20settings/administrator/%e6%a1%8c%e9%9d%a2/1b545%e5%8c%85%e8%a3%85%e4%b8%80%e9%a1%b5.xls'#$''.$c$18"</definedName>
    <definedName name="Value35_10">"'file:///c:/documents%20and%20settings/%e6%8a%80%e8%a1%93%e9%83%a8%e5%85%b1%e7%94%a8%e8%b3%87%e6%96%99/documents%20and%20settings/administrator/%e6%a1%8c%e9%9d%a2/1b545%e5%8c%85%e8%a3%85%e4%b8%80%e9%a1%b5.xls'#$''.$c$18"</definedName>
    <definedName name="Value35_11">"'file:///c:/documents%20and%20settings/%e6%8a%80%e8%a1%93%e9%83%a8%e5%85%b1%e7%94%a8%e8%b3%87%e6%96%99/documents%20and%20settings/administrator/%e6%a1%8c%e9%9d%a2/1b545%e5%8c%85%e8%a3%85%e4%b8%80%e9%a1%b5.xls'#$''.$c$18"</definedName>
    <definedName name="Value35_12">"'file:///c:/documents%20and%20settings/%e6%8a%80%e8%a1%93%e9%83%a8%e5%85%b1%e7%94%a8%e8%b3%87%e6%96%99/documents%20and%20settings/administrator/%e6%a1%8c%e9%9d%a2/1b545%e5%8c%85%e8%a3%85%e4%b8%80%e9%a1%b5.xls'#$''.$c$18"</definedName>
    <definedName name="Value35_13">"'file:///c:/documents%20and%20settings/%e6%8a%80%e8%a1%93%e9%83%a8%e5%85%b1%e7%94%a8%e8%b3%87%e6%96%99/documents%20and%20settings/administrator/%e6%a1%8c%e9%9d%a2/1b545%e5%8c%85%e8%a3%85%e4%b8%80%e9%a1%b5.xls'#$''.$c$18"</definedName>
    <definedName name="Value35_17">"'file:///c:/documents%20and%20settings/%e6%8a%80%e8%a1%93%e9%83%a8%e5%85%b1%e7%94%a8%e8%b3%87%e6%96%99/documents%20and%20settings/administrator/%e6%a1%8c%e9%9d%a2/1b545%e5%8c%85%e8%a3%85%e4%b8%80%e9%a1%b5.xls'#$''.$c$18"</definedName>
    <definedName name="Value35_18">"'file:///c:/documents%20and%20settings/%e6%8a%80%e8%a1%93%e9%83%a8%e5%85%b1%e7%94%a8%e8%b3%87%e6%96%99/documents%20and%20settings/administrator/%e6%a1%8c%e9%9d%a2/1b545%e5%8c%85%e8%a3%85%e4%b8%80%e9%a1%b5.xls'#$''.$c$18"</definedName>
    <definedName name="Value35_2">"'file:///c:/documents%20and%20settings/%e6%8a%80%e8%a1%93%e9%83%a8%e5%85%b1%e7%94%a8%e8%b3%87%e6%96%99/documents%20and%20settings/administrator/%e6%a1%8c%e9%9d%a2/1b545%e5%8c%85%e8%a3%85%e4%b8%80%e9%a1%b5.xls'#$''.$c$18"</definedName>
    <definedName name="Value35_3">"'file:///c:/documents%20and%20settings/%e6%8a%80%e8%a1%93%e9%83%a8%e5%85%b1%e7%94%a8%e8%b3%87%e6%96%99/documents%20and%20settings/administrator/%e6%a1%8c%e9%9d%a2/1b545%e5%8c%85%e8%a3%85%e4%b8%80%e9%a1%b5.xls'#$''.$c$18"</definedName>
    <definedName name="Value35_35">"'file:///c:/documents%20and%20settings/%e6%8a%80%e8%a1%93%e9%83%a8%e5%85%b1%e7%94%a8%e8%b3%87%e6%96%99/documents%20and%20settings/administrator/%e6%a1%8c%e9%9d%a2/1b545%e5%8c%85%e8%a3%85%e4%b8%80%e9%a1%b5.xls'#$''.$c$18"</definedName>
    <definedName name="Value35_36">"'file:///c:/documents%20and%20settings/%e6%8a%80%e8%a1%93%e9%83%a8%e5%85%b1%e7%94%a8%e8%b3%87%e6%96%99/documents%20and%20settings/administrator/%e6%a1%8c%e9%9d%a2/1b545%e5%8c%85%e8%a3%85%e4%b8%80%e9%a1%b5.xls'#$''.$c$18"</definedName>
    <definedName name="Value35_41">"'file:///c:/documents%20and%20settings/%e6%8a%80%e8%a1%93%e9%83%a8%e5%85%b1%e7%94%a8%e8%b3%87%e6%96%99/documents%20and%20settings/administrator/%e6%a1%8c%e9%9d%a2/1b545%e5%8c%85%e8%a3%85%e4%b8%80%e9%a1%b5.xls'#$''.$c$18"</definedName>
    <definedName name="Value35_5" localSheetId="21">#REF!</definedName>
    <definedName name="Value35_5" localSheetId="25">#REF!</definedName>
    <definedName name="Value35_5" localSheetId="17">#REF!</definedName>
    <definedName name="Value35_5">#REF!</definedName>
    <definedName name="Value35_50">"'file:///c:/documents%20and%20settings/%e6%8a%80%e8%a1%93%e9%83%a8%e5%85%b1%e7%94%a8%e8%b3%87%e6%96%99/documents%20and%20settings/administrator/%e6%a1%8c%e9%9d%a2/1b545%e5%8c%85%e8%a3%85%e4%b8%80%e9%a1%b5.xls'#$''.$c$18"</definedName>
    <definedName name="Value35_9">"'file:///c:/documents%20and%20settings/%e6%8a%80%e8%a1%93%e9%83%a8%e5%85%b1%e7%94%a8%e8%b3%87%e6%96%99/documents%20and%20settings/administrator/%e6%a1%8c%e9%9d%a2/1b545%e5%8c%85%e8%a3%85%e4%b8%80%e9%a1%b5.xls'#$''.$c$18"</definedName>
    <definedName name="Value36" localSheetId="21">#REF!</definedName>
    <definedName name="Value36" localSheetId="25">#REF!</definedName>
    <definedName name="Value36" localSheetId="17">#REF!</definedName>
    <definedName name="Value36">#REF!</definedName>
    <definedName name="Value36_1">"'file:///c:/documents%20and%20settings/%e6%8a%80%e8%a1%93%e9%83%a8%e5%85%b1%e7%94%a8%e8%b3%87%e6%96%99/documents%20and%20settings/administrator/%e6%a1%8c%e9%9d%a2/1b545%e5%8c%85%e8%a3%85%e4%b8%80%e9%a1%b5.xls'#$''.$c$19"</definedName>
    <definedName name="Value36_10">"'file:///c:/documents%20and%20settings/%e6%8a%80%e8%a1%93%e9%83%a8%e5%85%b1%e7%94%a8%e8%b3%87%e6%96%99/documents%20and%20settings/administrator/%e6%a1%8c%e9%9d%a2/1b545%e5%8c%85%e8%a3%85%e4%b8%80%e9%a1%b5.xls'#$''.$c$19"</definedName>
    <definedName name="Value36_11">"'file:///c:/documents%20and%20settings/%e6%8a%80%e8%a1%93%e9%83%a8%e5%85%b1%e7%94%a8%e8%b3%87%e6%96%99/documents%20and%20settings/administrator/%e6%a1%8c%e9%9d%a2/1b545%e5%8c%85%e8%a3%85%e4%b8%80%e9%a1%b5.xls'#$''.$c$19"</definedName>
    <definedName name="Value36_12">"'file:///c:/documents%20and%20settings/%e6%8a%80%e8%a1%93%e9%83%a8%e5%85%b1%e7%94%a8%e8%b3%87%e6%96%99/documents%20and%20settings/administrator/%e6%a1%8c%e9%9d%a2/1b545%e5%8c%85%e8%a3%85%e4%b8%80%e9%a1%b5.xls'#$''.$c$19"</definedName>
    <definedName name="Value36_13">"'file:///c:/documents%20and%20settings/%e6%8a%80%e8%a1%93%e9%83%a8%e5%85%b1%e7%94%a8%e8%b3%87%e6%96%99/documents%20and%20settings/administrator/%e6%a1%8c%e9%9d%a2/1b545%e5%8c%85%e8%a3%85%e4%b8%80%e9%a1%b5.xls'#$''.$c$19"</definedName>
    <definedName name="Value36_17">"'file:///c:/documents%20and%20settings/%e6%8a%80%e8%a1%93%e9%83%a8%e5%85%b1%e7%94%a8%e8%b3%87%e6%96%99/documents%20and%20settings/administrator/%e6%a1%8c%e9%9d%a2/1b545%e5%8c%85%e8%a3%85%e4%b8%80%e9%a1%b5.xls'#$''.$c$19"</definedName>
    <definedName name="Value36_18">"'file:///c:/documents%20and%20settings/%e6%8a%80%e8%a1%93%e9%83%a8%e5%85%b1%e7%94%a8%e8%b3%87%e6%96%99/documents%20and%20settings/administrator/%e6%a1%8c%e9%9d%a2/1b545%e5%8c%85%e8%a3%85%e4%b8%80%e9%a1%b5.xls'#$''.$c$19"</definedName>
    <definedName name="Value36_2">"'file:///c:/documents%20and%20settings/%e6%8a%80%e8%a1%93%e9%83%a8%e5%85%b1%e7%94%a8%e8%b3%87%e6%96%99/documents%20and%20settings/administrator/%e6%a1%8c%e9%9d%a2/1b545%e5%8c%85%e8%a3%85%e4%b8%80%e9%a1%b5.xls'#$''.$c$19"</definedName>
    <definedName name="Value36_3">"'file:///c:/documents%20and%20settings/%e6%8a%80%e8%a1%93%e9%83%a8%e5%85%b1%e7%94%a8%e8%b3%87%e6%96%99/documents%20and%20settings/administrator/%e6%a1%8c%e9%9d%a2/1b545%e5%8c%85%e8%a3%85%e4%b8%80%e9%a1%b5.xls'#$''.$c$19"</definedName>
    <definedName name="Value36_35">"'file:///c:/documents%20and%20settings/%e6%8a%80%e8%a1%93%e9%83%a8%e5%85%b1%e7%94%a8%e8%b3%87%e6%96%99/documents%20and%20settings/administrator/%e6%a1%8c%e9%9d%a2/1b545%e5%8c%85%e8%a3%85%e4%b8%80%e9%a1%b5.xls'#$''.$c$19"</definedName>
    <definedName name="Value36_36">"'file:///c:/documents%20and%20settings/%e6%8a%80%e8%a1%93%e9%83%a8%e5%85%b1%e7%94%a8%e8%b3%87%e6%96%99/documents%20and%20settings/administrator/%e6%a1%8c%e9%9d%a2/1b545%e5%8c%85%e8%a3%85%e4%b8%80%e9%a1%b5.xls'#$''.$c$19"</definedName>
    <definedName name="Value36_41">"'file:///c:/documents%20and%20settings/%e6%8a%80%e8%a1%93%e9%83%a8%e5%85%b1%e7%94%a8%e8%b3%87%e6%96%99/documents%20and%20settings/administrator/%e6%a1%8c%e9%9d%a2/1b545%e5%8c%85%e8%a3%85%e4%b8%80%e9%a1%b5.xls'#$''.$c$19"</definedName>
    <definedName name="Value36_5" localSheetId="21">#REF!</definedName>
    <definedName name="Value36_5" localSheetId="25">#REF!</definedName>
    <definedName name="Value36_5" localSheetId="17">#REF!</definedName>
    <definedName name="Value36_5">#REF!</definedName>
    <definedName name="Value36_50">"'file:///c:/documents%20and%20settings/%e6%8a%80%e8%a1%93%e9%83%a8%e5%85%b1%e7%94%a8%e8%b3%87%e6%96%99/documents%20and%20settings/administrator/%e6%a1%8c%e9%9d%a2/1b545%e5%8c%85%e8%a3%85%e4%b8%80%e9%a1%b5.xls'#$''.$c$19"</definedName>
    <definedName name="Value36_9">"'file:///c:/documents%20and%20settings/%e6%8a%80%e8%a1%93%e9%83%a8%e5%85%b1%e7%94%a8%e8%b3%87%e6%96%99/documents%20and%20settings/administrator/%e6%a1%8c%e9%9d%a2/1b545%e5%8c%85%e8%a3%85%e4%b8%80%e9%a1%b5.xls'#$''.$c$19"</definedName>
    <definedName name="Value37" localSheetId="21">#REF!</definedName>
    <definedName name="Value37" localSheetId="25">#REF!</definedName>
    <definedName name="Value37" localSheetId="17">#REF!</definedName>
    <definedName name="Value37">#REF!</definedName>
    <definedName name="Value37_1">"'file:///c:/documents%20and%20settings/%e6%8a%80%e8%a1%93%e9%83%a8%e5%85%b1%e7%94%a8%e8%b3%87%e6%96%99/documents%20and%20settings/administrator/%e6%a1%8c%e9%9d%a2/1b545%e5%8c%85%e8%a3%85%e4%b8%80%e9%a1%b5.xls'#$''.$c$20"</definedName>
    <definedName name="Value37_10">"'file:///c:/documents%20and%20settings/%e6%8a%80%e8%a1%93%e9%83%a8%e5%85%b1%e7%94%a8%e8%b3%87%e6%96%99/documents%20and%20settings/administrator/%e6%a1%8c%e9%9d%a2/1b545%e5%8c%85%e8%a3%85%e4%b8%80%e9%a1%b5.xls'#$''.$c$20"</definedName>
    <definedName name="Value37_11">"'file:///c:/documents%20and%20settings/%e6%8a%80%e8%a1%93%e9%83%a8%e5%85%b1%e7%94%a8%e8%b3%87%e6%96%99/documents%20and%20settings/administrator/%e6%a1%8c%e9%9d%a2/1b545%e5%8c%85%e8%a3%85%e4%b8%80%e9%a1%b5.xls'#$''.$c$20"</definedName>
    <definedName name="Value37_12">"'file:///c:/documents%20and%20settings/%e6%8a%80%e8%a1%93%e9%83%a8%e5%85%b1%e7%94%a8%e8%b3%87%e6%96%99/documents%20and%20settings/administrator/%e6%a1%8c%e9%9d%a2/1b545%e5%8c%85%e8%a3%85%e4%b8%80%e9%a1%b5.xls'#$''.$c$20"</definedName>
    <definedName name="Value37_13">"'file:///c:/documents%20and%20settings/%e6%8a%80%e8%a1%93%e9%83%a8%e5%85%b1%e7%94%a8%e8%b3%87%e6%96%99/documents%20and%20settings/administrator/%e6%a1%8c%e9%9d%a2/1b545%e5%8c%85%e8%a3%85%e4%b8%80%e9%a1%b5.xls'#$''.$c$20"</definedName>
    <definedName name="Value37_17">"'file:///c:/documents%20and%20settings/%e6%8a%80%e8%a1%93%e9%83%a8%e5%85%b1%e7%94%a8%e8%b3%87%e6%96%99/documents%20and%20settings/administrator/%e6%a1%8c%e9%9d%a2/1b545%e5%8c%85%e8%a3%85%e4%b8%80%e9%a1%b5.xls'#$''.$c$20"</definedName>
    <definedName name="Value37_18">"'file:///c:/documents%20and%20settings/%e6%8a%80%e8%a1%93%e9%83%a8%e5%85%b1%e7%94%a8%e8%b3%87%e6%96%99/documents%20and%20settings/administrator/%e6%a1%8c%e9%9d%a2/1b545%e5%8c%85%e8%a3%85%e4%b8%80%e9%a1%b5.xls'#$''.$c$20"</definedName>
    <definedName name="Value37_2">"'file:///c:/documents%20and%20settings/%e6%8a%80%e8%a1%93%e9%83%a8%e5%85%b1%e7%94%a8%e8%b3%87%e6%96%99/documents%20and%20settings/administrator/%e6%a1%8c%e9%9d%a2/1b545%e5%8c%85%e8%a3%85%e4%b8%80%e9%a1%b5.xls'#$''.$c$20"</definedName>
    <definedName name="Value37_3">"'file:///c:/documents%20and%20settings/%e6%8a%80%e8%a1%93%e9%83%a8%e5%85%b1%e7%94%a8%e8%b3%87%e6%96%99/documents%20and%20settings/administrator/%e6%a1%8c%e9%9d%a2/1b545%e5%8c%85%e8%a3%85%e4%b8%80%e9%a1%b5.xls'#$''.$c$20"</definedName>
    <definedName name="Value37_35">"'file:///c:/documents%20and%20settings/%e6%8a%80%e8%a1%93%e9%83%a8%e5%85%b1%e7%94%a8%e8%b3%87%e6%96%99/documents%20and%20settings/administrator/%e6%a1%8c%e9%9d%a2/1b545%e5%8c%85%e8%a3%85%e4%b8%80%e9%a1%b5.xls'#$''.$c$20"</definedName>
    <definedName name="Value37_36">"'file:///c:/documents%20and%20settings/%e6%8a%80%e8%a1%93%e9%83%a8%e5%85%b1%e7%94%a8%e8%b3%87%e6%96%99/documents%20and%20settings/administrator/%e6%a1%8c%e9%9d%a2/1b545%e5%8c%85%e8%a3%85%e4%b8%80%e9%a1%b5.xls'#$''.$c$20"</definedName>
    <definedName name="Value37_41">"'file:///c:/documents%20and%20settings/%e6%8a%80%e8%a1%93%e9%83%a8%e5%85%b1%e7%94%a8%e8%b3%87%e6%96%99/documents%20and%20settings/administrator/%e6%a1%8c%e9%9d%a2/1b545%e5%8c%85%e8%a3%85%e4%b8%80%e9%a1%b5.xls'#$''.$c$20"</definedName>
    <definedName name="Value37_5" localSheetId="21">#REF!</definedName>
    <definedName name="Value37_5" localSheetId="25">#REF!</definedName>
    <definedName name="Value37_5" localSheetId="17">#REF!</definedName>
    <definedName name="Value37_5">#REF!</definedName>
    <definedName name="Value37_50">"'file:///c:/documents%20and%20settings/%e6%8a%80%e8%a1%93%e9%83%a8%e5%85%b1%e7%94%a8%e8%b3%87%e6%96%99/documents%20and%20settings/administrator/%e6%a1%8c%e9%9d%a2/1b545%e5%8c%85%e8%a3%85%e4%b8%80%e9%a1%b5.xls'#$''.$c$20"</definedName>
    <definedName name="Value37_9">"'file:///c:/documents%20and%20settings/%e6%8a%80%e8%a1%93%e9%83%a8%e5%85%b1%e7%94%a8%e8%b3%87%e6%96%99/documents%20and%20settings/administrator/%e6%a1%8c%e9%9d%a2/1b545%e5%8c%85%e8%a3%85%e4%b8%80%e9%a1%b5.xls'#$''.$c$20"</definedName>
    <definedName name="Value38" localSheetId="21">#REF!</definedName>
    <definedName name="Value38" localSheetId="25">#REF!</definedName>
    <definedName name="Value38" localSheetId="17">#REF!</definedName>
    <definedName name="Value38">#REF!</definedName>
    <definedName name="Value38_1">"'file:///c:/documents%20and%20settings/%e6%8a%80%e8%a1%93%e9%83%a8%e5%85%b1%e7%94%a8%e8%b3%87%e6%96%99/documents%20and%20settings/administrator/%e6%a1%8c%e9%9d%a2/1b545%e5%8c%85%e8%a3%85%e4%b8%80%e9%a1%b5.xls'#$''.$c$21"</definedName>
    <definedName name="Value38_10">"'file:///c:/documents%20and%20settings/%e6%8a%80%e8%a1%93%e9%83%a8%e5%85%b1%e7%94%a8%e8%b3%87%e6%96%99/documents%20and%20settings/administrator/%e6%a1%8c%e9%9d%a2/1b545%e5%8c%85%e8%a3%85%e4%b8%80%e9%a1%b5.xls'#$''.$c$21"</definedName>
    <definedName name="Value38_11">"'file:///c:/documents%20and%20settings/%e6%8a%80%e8%a1%93%e9%83%a8%e5%85%b1%e7%94%a8%e8%b3%87%e6%96%99/documents%20and%20settings/administrator/%e6%a1%8c%e9%9d%a2/1b545%e5%8c%85%e8%a3%85%e4%b8%80%e9%a1%b5.xls'#$''.$c$21"</definedName>
    <definedName name="Value38_12">"'file:///c:/documents%20and%20settings/%e6%8a%80%e8%a1%93%e9%83%a8%e5%85%b1%e7%94%a8%e8%b3%87%e6%96%99/documents%20and%20settings/administrator/%e6%a1%8c%e9%9d%a2/1b545%e5%8c%85%e8%a3%85%e4%b8%80%e9%a1%b5.xls'#$''.$c$21"</definedName>
    <definedName name="Value38_13">"'file:///c:/documents%20and%20settings/%e6%8a%80%e8%a1%93%e9%83%a8%e5%85%b1%e7%94%a8%e8%b3%87%e6%96%99/documents%20and%20settings/administrator/%e6%a1%8c%e9%9d%a2/1b545%e5%8c%85%e8%a3%85%e4%b8%80%e9%a1%b5.xls'#$''.$c$21"</definedName>
    <definedName name="Value38_17">"'file:///c:/documents%20and%20settings/%e6%8a%80%e8%a1%93%e9%83%a8%e5%85%b1%e7%94%a8%e8%b3%87%e6%96%99/documents%20and%20settings/administrator/%e6%a1%8c%e9%9d%a2/1b545%e5%8c%85%e8%a3%85%e4%b8%80%e9%a1%b5.xls'#$''.$c$21"</definedName>
    <definedName name="Value38_18">"'file:///c:/documents%20and%20settings/%e6%8a%80%e8%a1%93%e9%83%a8%e5%85%b1%e7%94%a8%e8%b3%87%e6%96%99/documents%20and%20settings/administrator/%e6%a1%8c%e9%9d%a2/1b545%e5%8c%85%e8%a3%85%e4%b8%80%e9%a1%b5.xls'#$''.$c$21"</definedName>
    <definedName name="Value38_2">"'file:///c:/documents%20and%20settings/%e6%8a%80%e8%a1%93%e9%83%a8%e5%85%b1%e7%94%a8%e8%b3%87%e6%96%99/documents%20and%20settings/administrator/%e6%a1%8c%e9%9d%a2/1b545%e5%8c%85%e8%a3%85%e4%b8%80%e9%a1%b5.xls'#$''.$c$21"</definedName>
    <definedName name="Value38_3">"'file:///c:/documents%20and%20settings/%e6%8a%80%e8%a1%93%e9%83%a8%e5%85%b1%e7%94%a8%e8%b3%87%e6%96%99/documents%20and%20settings/administrator/%e6%a1%8c%e9%9d%a2/1b545%e5%8c%85%e8%a3%85%e4%b8%80%e9%a1%b5.xls'#$''.$c$21"</definedName>
    <definedName name="Value38_35">"'file:///c:/documents%20and%20settings/%e6%8a%80%e8%a1%93%e9%83%a8%e5%85%b1%e7%94%a8%e8%b3%87%e6%96%99/documents%20and%20settings/administrator/%e6%a1%8c%e9%9d%a2/1b545%e5%8c%85%e8%a3%85%e4%b8%80%e9%a1%b5.xls'#$''.$c$21"</definedName>
    <definedName name="Value38_36">"'file:///c:/documents%20and%20settings/%e6%8a%80%e8%a1%93%e9%83%a8%e5%85%b1%e7%94%a8%e8%b3%87%e6%96%99/documents%20and%20settings/administrator/%e6%a1%8c%e9%9d%a2/1b545%e5%8c%85%e8%a3%85%e4%b8%80%e9%a1%b5.xls'#$''.$c$21"</definedName>
    <definedName name="Value38_41">"'file:///c:/documents%20and%20settings/%e6%8a%80%e8%a1%93%e9%83%a8%e5%85%b1%e7%94%a8%e8%b3%87%e6%96%99/documents%20and%20settings/administrator/%e6%a1%8c%e9%9d%a2/1b545%e5%8c%85%e8%a3%85%e4%b8%80%e9%a1%b5.xls'#$''.$c$21"</definedName>
    <definedName name="Value38_5" localSheetId="21">#REF!</definedName>
    <definedName name="Value38_5" localSheetId="25">#REF!</definedName>
    <definedName name="Value38_5" localSheetId="17">#REF!</definedName>
    <definedName name="Value38_5">#REF!</definedName>
    <definedName name="Value38_50">"'file:///c:/documents%20and%20settings/%e6%8a%80%e8%a1%93%e9%83%a8%e5%85%b1%e7%94%a8%e8%b3%87%e6%96%99/documents%20and%20settings/administrator/%e6%a1%8c%e9%9d%a2/1b545%e5%8c%85%e8%a3%85%e4%b8%80%e9%a1%b5.xls'#$''.$c$21"</definedName>
    <definedName name="Value38_9">"'file:///c:/documents%20and%20settings/%e6%8a%80%e8%a1%93%e9%83%a8%e5%85%b1%e7%94%a8%e8%b3%87%e6%96%99/documents%20and%20settings/administrator/%e6%a1%8c%e9%9d%a2/1b545%e5%8c%85%e8%a3%85%e4%b8%80%e9%a1%b5.xls'#$''.$c$21"</definedName>
    <definedName name="Value39" localSheetId="21">#REF!</definedName>
    <definedName name="Value39" localSheetId="25">#REF!</definedName>
    <definedName name="Value39" localSheetId="17">#REF!</definedName>
    <definedName name="Value39">#REF!</definedName>
    <definedName name="Value39_1">"'file:///c:/documents%20and%20settings/%e6%8a%80%e8%a1%93%e9%83%a8%e5%85%b1%e7%94%a8%e8%b3%87%e6%96%99/documents%20and%20settings/administrator/%e6%a1%8c%e9%9d%a2/1b545%e5%8c%85%e8%a3%85%e4%b8%80%e9%a1%b5.xls'#$''.$c$22"</definedName>
    <definedName name="Value39_10">"'file:///c:/documents%20and%20settings/%e6%8a%80%e8%a1%93%e9%83%a8%e5%85%b1%e7%94%a8%e8%b3%87%e6%96%99/documents%20and%20settings/administrator/%e6%a1%8c%e9%9d%a2/1b545%e5%8c%85%e8%a3%85%e4%b8%80%e9%a1%b5.xls'#$''.$c$22"</definedName>
    <definedName name="Value39_11">"'file:///c:/documents%20and%20settings/%e6%8a%80%e8%a1%93%e9%83%a8%e5%85%b1%e7%94%a8%e8%b3%87%e6%96%99/documents%20and%20settings/administrator/%e6%a1%8c%e9%9d%a2/1b545%e5%8c%85%e8%a3%85%e4%b8%80%e9%a1%b5.xls'#$''.$c$22"</definedName>
    <definedName name="Value39_12">"'file:///c:/documents%20and%20settings/%e6%8a%80%e8%a1%93%e9%83%a8%e5%85%b1%e7%94%a8%e8%b3%87%e6%96%99/documents%20and%20settings/administrator/%e6%a1%8c%e9%9d%a2/1b545%e5%8c%85%e8%a3%85%e4%b8%80%e9%a1%b5.xls'#$''.$c$22"</definedName>
    <definedName name="Value39_13">"'file:///c:/documents%20and%20settings/%e6%8a%80%e8%a1%93%e9%83%a8%e5%85%b1%e7%94%a8%e8%b3%87%e6%96%99/documents%20and%20settings/administrator/%e6%a1%8c%e9%9d%a2/1b545%e5%8c%85%e8%a3%85%e4%b8%80%e9%a1%b5.xls'#$''.$c$22"</definedName>
    <definedName name="Value39_17">"'file:///c:/documents%20and%20settings/%e6%8a%80%e8%a1%93%e9%83%a8%e5%85%b1%e7%94%a8%e8%b3%87%e6%96%99/documents%20and%20settings/administrator/%e6%a1%8c%e9%9d%a2/1b545%e5%8c%85%e8%a3%85%e4%b8%80%e9%a1%b5.xls'#$''.$c$22"</definedName>
    <definedName name="Value39_18">"'file:///c:/documents%20and%20settings/%e6%8a%80%e8%a1%93%e9%83%a8%e5%85%b1%e7%94%a8%e8%b3%87%e6%96%99/documents%20and%20settings/administrator/%e6%a1%8c%e9%9d%a2/1b545%e5%8c%85%e8%a3%85%e4%b8%80%e9%a1%b5.xls'#$''.$c$22"</definedName>
    <definedName name="Value39_2">"'file:///c:/documents%20and%20settings/%e6%8a%80%e8%a1%93%e9%83%a8%e5%85%b1%e7%94%a8%e8%b3%87%e6%96%99/documents%20and%20settings/administrator/%e6%a1%8c%e9%9d%a2/1b545%e5%8c%85%e8%a3%85%e4%b8%80%e9%a1%b5.xls'#$''.$c$22"</definedName>
    <definedName name="Value39_3">"'file:///c:/documents%20and%20settings/%e6%8a%80%e8%a1%93%e9%83%a8%e5%85%b1%e7%94%a8%e8%b3%87%e6%96%99/documents%20and%20settings/administrator/%e6%a1%8c%e9%9d%a2/1b545%e5%8c%85%e8%a3%85%e4%b8%80%e9%a1%b5.xls'#$''.$c$22"</definedName>
    <definedName name="Value39_35">"'file:///c:/documents%20and%20settings/%e6%8a%80%e8%a1%93%e9%83%a8%e5%85%b1%e7%94%a8%e8%b3%87%e6%96%99/documents%20and%20settings/administrator/%e6%a1%8c%e9%9d%a2/1b545%e5%8c%85%e8%a3%85%e4%b8%80%e9%a1%b5.xls'#$''.$c$22"</definedName>
    <definedName name="Value39_36">"'file:///c:/documents%20and%20settings/%e6%8a%80%e8%a1%93%e9%83%a8%e5%85%b1%e7%94%a8%e8%b3%87%e6%96%99/documents%20and%20settings/administrator/%e6%a1%8c%e9%9d%a2/1b545%e5%8c%85%e8%a3%85%e4%b8%80%e9%a1%b5.xls'#$''.$c$22"</definedName>
    <definedName name="Value39_41">"'file:///c:/documents%20and%20settings/%e6%8a%80%e8%a1%93%e9%83%a8%e5%85%b1%e7%94%a8%e8%b3%87%e6%96%99/documents%20and%20settings/administrator/%e6%a1%8c%e9%9d%a2/1b545%e5%8c%85%e8%a3%85%e4%b8%80%e9%a1%b5.xls'#$''.$c$22"</definedName>
    <definedName name="Value39_5" localSheetId="21">#REF!</definedName>
    <definedName name="Value39_5" localSheetId="25">#REF!</definedName>
    <definedName name="Value39_5" localSheetId="17">#REF!</definedName>
    <definedName name="Value39_5">#REF!</definedName>
    <definedName name="Value39_50">"'file:///c:/documents%20and%20settings/%e6%8a%80%e8%a1%93%e9%83%a8%e5%85%b1%e7%94%a8%e8%b3%87%e6%96%99/documents%20and%20settings/administrator/%e6%a1%8c%e9%9d%a2/1b545%e5%8c%85%e8%a3%85%e4%b8%80%e9%a1%b5.xls'#$''.$c$22"</definedName>
    <definedName name="Value39_9">"'file:///c:/documents%20and%20settings/%e6%8a%80%e8%a1%93%e9%83%a8%e5%85%b1%e7%94%a8%e8%b3%87%e6%96%99/documents%20and%20settings/administrator/%e6%a1%8c%e9%9d%a2/1b545%e5%8c%85%e8%a3%85%e4%b8%80%e9%a1%b5.xls'#$''.$c$22"</definedName>
    <definedName name="Value4" localSheetId="21">#REF!</definedName>
    <definedName name="Value4" localSheetId="25">#REF!</definedName>
    <definedName name="Value4" localSheetId="17">#REF!</definedName>
    <definedName name="Value4">#REF!</definedName>
    <definedName name="Value4_1">"'file:///c:/documents%20and%20settings/%e6%8a%80%e8%a1%93%e9%83%a8%e5%85%b1%e7%94%a8%e8%b3%87%e6%96%99/documents%20and%20settings/administrator/%e6%a1%8c%e9%9d%a2/1b545%e5%8c%85%e8%a3%85%e4%b8%80%e9%a1%b5.xls'#$''.$u$17"</definedName>
    <definedName name="Value4_10">"'file:///c:/documents%20and%20settings/%e6%8a%80%e8%a1%93%e9%83%a8%e5%85%b1%e7%94%a8%e8%b3%87%e6%96%99/documents%20and%20settings/administrator/%e6%a1%8c%e9%9d%a2/1b545%e5%8c%85%e8%a3%85%e4%b8%80%e9%a1%b5.xls'#$''.$u$17"</definedName>
    <definedName name="Value4_11">"'file:///c:/documents%20and%20settings/%e6%8a%80%e8%a1%93%e9%83%a8%e5%85%b1%e7%94%a8%e8%b3%87%e6%96%99/documents%20and%20settings/administrator/%e6%a1%8c%e9%9d%a2/1b545%e5%8c%85%e8%a3%85%e4%b8%80%e9%a1%b5.xls'#$''.$u$17"</definedName>
    <definedName name="Value4_12">"'file:///c:/documents%20and%20settings/%e6%8a%80%e8%a1%93%e9%83%a8%e5%85%b1%e7%94%a8%e8%b3%87%e6%96%99/documents%20and%20settings/administrator/%e6%a1%8c%e9%9d%a2/1b545%e5%8c%85%e8%a3%85%e4%b8%80%e9%a1%b5.xls'#$''.$u$17"</definedName>
    <definedName name="Value4_13">"'file:///c:/documents%20and%20settings/%e6%8a%80%e8%a1%93%e9%83%a8%e5%85%b1%e7%94%a8%e8%b3%87%e6%96%99/documents%20and%20settings/administrator/%e6%a1%8c%e9%9d%a2/1b545%e5%8c%85%e8%a3%85%e4%b8%80%e9%a1%b5.xls'#$''.$u$17"</definedName>
    <definedName name="Value4_17">"'file:///c:/documents%20and%20settings/%e6%8a%80%e8%a1%93%e9%83%a8%e5%85%b1%e7%94%a8%e8%b3%87%e6%96%99/documents%20and%20settings/administrator/%e6%a1%8c%e9%9d%a2/1b545%e5%8c%85%e8%a3%85%e4%b8%80%e9%a1%b5.xls'#$''.$u$17"</definedName>
    <definedName name="Value4_18">"'file:///c:/documents%20and%20settings/%e6%8a%80%e8%a1%93%e9%83%a8%e5%85%b1%e7%94%a8%e8%b3%87%e6%96%99/documents%20and%20settings/administrator/%e6%a1%8c%e9%9d%a2/1b545%e5%8c%85%e8%a3%85%e4%b8%80%e9%a1%b5.xls'#$''.$u$17"</definedName>
    <definedName name="Value4_2">"'file:///c:/documents%20and%20settings/%e6%8a%80%e8%a1%93%e9%83%a8%e5%85%b1%e7%94%a8%e8%b3%87%e6%96%99/documents%20and%20settings/administrator/%e6%a1%8c%e9%9d%a2/1b545%e5%8c%85%e8%a3%85%e4%b8%80%e9%a1%b5.xls'#$''.$u$17"</definedName>
    <definedName name="Value4_3">"'file:///c:/documents%20and%20settings/%e6%8a%80%e8%a1%93%e9%83%a8%e5%85%b1%e7%94%a8%e8%b3%87%e6%96%99/documents%20and%20settings/administrator/%e6%a1%8c%e9%9d%a2/1b545%e5%8c%85%e8%a3%85%e4%b8%80%e9%a1%b5.xls'#$''.$u$17"</definedName>
    <definedName name="Value4_35">"'file:///c:/documents%20and%20settings/%e6%8a%80%e8%a1%93%e9%83%a8%e5%85%b1%e7%94%a8%e8%b3%87%e6%96%99/documents%20and%20settings/administrator/%e6%a1%8c%e9%9d%a2/1b545%e5%8c%85%e8%a3%85%e4%b8%80%e9%a1%b5.xls'#$''.$u$17"</definedName>
    <definedName name="Value4_36">"'file:///c:/documents%20and%20settings/%e6%8a%80%e8%a1%93%e9%83%a8%e5%85%b1%e7%94%a8%e8%b3%87%e6%96%99/documents%20and%20settings/administrator/%e6%a1%8c%e9%9d%a2/1b545%e5%8c%85%e8%a3%85%e4%b8%80%e9%a1%b5.xls'#$''.$u$17"</definedName>
    <definedName name="Value4_41">"'file:///c:/documents%20and%20settings/%e6%8a%80%e8%a1%93%e9%83%a8%e5%85%b1%e7%94%a8%e8%b3%87%e6%96%99/documents%20and%20settings/administrator/%e6%a1%8c%e9%9d%a2/1b545%e5%8c%85%e8%a3%85%e4%b8%80%e9%a1%b5.xls'#$''.$u$17"</definedName>
    <definedName name="Value4_5" localSheetId="21">#REF!</definedName>
    <definedName name="Value4_5" localSheetId="25">#REF!</definedName>
    <definedName name="Value4_5" localSheetId="17">#REF!</definedName>
    <definedName name="Value4_5">#REF!</definedName>
    <definedName name="Value4_50">"'file:///c:/documents%20and%20settings/%e6%8a%80%e8%a1%93%e9%83%a8%e5%85%b1%e7%94%a8%e8%b3%87%e6%96%99/documents%20and%20settings/administrator/%e6%a1%8c%e9%9d%a2/1b545%e5%8c%85%e8%a3%85%e4%b8%80%e9%a1%b5.xls'#$''.$u$17"</definedName>
    <definedName name="Value4_9">"'file:///c:/documents%20and%20settings/%e6%8a%80%e8%a1%93%e9%83%a8%e5%85%b1%e7%94%a8%e8%b3%87%e6%96%99/documents%20and%20settings/administrator/%e6%a1%8c%e9%9d%a2/1b545%e5%8c%85%e8%a3%85%e4%b8%80%e9%a1%b5.xls'#$''.$u$17"</definedName>
    <definedName name="Value40" localSheetId="21">#REF!</definedName>
    <definedName name="Value40" localSheetId="25">#REF!</definedName>
    <definedName name="Value40" localSheetId="17">#REF!</definedName>
    <definedName name="Value40">#REF!</definedName>
    <definedName name="Value40_1">"'file:///c:/documents%20and%20settings/%e6%8a%80%e8%a1%93%e9%83%a8%e5%85%b1%e7%94%a8%e8%b3%87%e6%96%99/documents%20and%20settings/administrator/%e6%a1%8c%e9%9d%a2/1b545%e5%8c%85%e8%a3%85%e4%b8%80%e9%a1%b5.xls'#$''.$b$17"</definedName>
    <definedName name="Value40_10">"'file:///c:/documents%20and%20settings/%e6%8a%80%e8%a1%93%e9%83%a8%e5%85%b1%e7%94%a8%e8%b3%87%e6%96%99/documents%20and%20settings/administrator/%e6%a1%8c%e9%9d%a2/1b545%e5%8c%85%e8%a3%85%e4%b8%80%e9%a1%b5.xls'#$''.$b$17"</definedName>
    <definedName name="Value40_11">"'file:///c:/documents%20and%20settings/%e6%8a%80%e8%a1%93%e9%83%a8%e5%85%b1%e7%94%a8%e8%b3%87%e6%96%99/documents%20and%20settings/administrator/%e6%a1%8c%e9%9d%a2/1b545%e5%8c%85%e8%a3%85%e4%b8%80%e9%a1%b5.xls'#$''.$b$17"</definedName>
    <definedName name="Value40_12">"'file:///c:/documents%20and%20settings/%e6%8a%80%e8%a1%93%e9%83%a8%e5%85%b1%e7%94%a8%e8%b3%87%e6%96%99/documents%20and%20settings/administrator/%e6%a1%8c%e9%9d%a2/1b545%e5%8c%85%e8%a3%85%e4%b8%80%e9%a1%b5.xls'#$''.$b$17"</definedName>
    <definedName name="Value40_13">"'file:///c:/documents%20and%20settings/%e6%8a%80%e8%a1%93%e9%83%a8%e5%85%b1%e7%94%a8%e8%b3%87%e6%96%99/documents%20and%20settings/administrator/%e6%a1%8c%e9%9d%a2/1b545%e5%8c%85%e8%a3%85%e4%b8%80%e9%a1%b5.xls'#$''.$b$17"</definedName>
    <definedName name="Value40_17">"'file:///c:/documents%20and%20settings/%e6%8a%80%e8%a1%93%e9%83%a8%e5%85%b1%e7%94%a8%e8%b3%87%e6%96%99/documents%20and%20settings/administrator/%e6%a1%8c%e9%9d%a2/1b545%e5%8c%85%e8%a3%85%e4%b8%80%e9%a1%b5.xls'#$''.$b$17"</definedName>
    <definedName name="Value40_18">"'file:///c:/documents%20and%20settings/%e6%8a%80%e8%a1%93%e9%83%a8%e5%85%b1%e7%94%a8%e8%b3%87%e6%96%99/documents%20and%20settings/administrator/%e6%a1%8c%e9%9d%a2/1b545%e5%8c%85%e8%a3%85%e4%b8%80%e9%a1%b5.xls'#$''.$b$17"</definedName>
    <definedName name="Value40_2">"'file:///c:/documents%20and%20settings/%e6%8a%80%e8%a1%93%e9%83%a8%e5%85%b1%e7%94%a8%e8%b3%87%e6%96%99/documents%20and%20settings/administrator/%e6%a1%8c%e9%9d%a2/1b545%e5%8c%85%e8%a3%85%e4%b8%80%e9%a1%b5.xls'#$''.$b$17"</definedName>
    <definedName name="Value40_3">"'file:///c:/documents%20and%20settings/%e6%8a%80%e8%a1%93%e9%83%a8%e5%85%b1%e7%94%a8%e8%b3%87%e6%96%99/documents%20and%20settings/administrator/%e6%a1%8c%e9%9d%a2/1b545%e5%8c%85%e8%a3%85%e4%b8%80%e9%a1%b5.xls'#$''.$b$17"</definedName>
    <definedName name="Value40_35">"'file:///c:/documents%20and%20settings/%e6%8a%80%e8%a1%93%e9%83%a8%e5%85%b1%e7%94%a8%e8%b3%87%e6%96%99/documents%20and%20settings/administrator/%e6%a1%8c%e9%9d%a2/1b545%e5%8c%85%e8%a3%85%e4%b8%80%e9%a1%b5.xls'#$''.$b$17"</definedName>
    <definedName name="Value40_36">"'file:///c:/documents%20and%20settings/%e6%8a%80%e8%a1%93%e9%83%a8%e5%85%b1%e7%94%a8%e8%b3%87%e6%96%99/documents%20and%20settings/administrator/%e6%a1%8c%e9%9d%a2/1b545%e5%8c%85%e8%a3%85%e4%b8%80%e9%a1%b5.xls'#$''.$b$17"</definedName>
    <definedName name="Value40_41">"'file:///c:/documents%20and%20settings/%e6%8a%80%e8%a1%93%e9%83%a8%e5%85%b1%e7%94%a8%e8%b3%87%e6%96%99/documents%20and%20settings/administrator/%e6%a1%8c%e9%9d%a2/1b545%e5%8c%85%e8%a3%85%e4%b8%80%e9%a1%b5.xls'#$''.$b$17"</definedName>
    <definedName name="Value40_5" localSheetId="21">#REF!</definedName>
    <definedName name="Value40_5" localSheetId="25">#REF!</definedName>
    <definedName name="Value40_5" localSheetId="17">#REF!</definedName>
    <definedName name="Value40_5">#REF!</definedName>
    <definedName name="Value40_50">"'file:///c:/documents%20and%20settings/%e6%8a%80%e8%a1%93%e9%83%a8%e5%85%b1%e7%94%a8%e8%b3%87%e6%96%99/documents%20and%20settings/administrator/%e6%a1%8c%e9%9d%a2/1b545%e5%8c%85%e8%a3%85%e4%b8%80%e9%a1%b5.xls'#$''.$b$17"</definedName>
    <definedName name="Value40_9">"'file:///c:/documents%20and%20settings/%e6%8a%80%e8%a1%93%e9%83%a8%e5%85%b1%e7%94%a8%e8%b3%87%e6%96%99/documents%20and%20settings/administrator/%e6%a1%8c%e9%9d%a2/1b545%e5%8c%85%e8%a3%85%e4%b8%80%e9%a1%b5.xls'#$''.$b$17"</definedName>
    <definedName name="Value41" localSheetId="21">#REF!</definedName>
    <definedName name="Value41" localSheetId="25">#REF!</definedName>
    <definedName name="Value41" localSheetId="17">#REF!</definedName>
    <definedName name="Value41">#REF!</definedName>
    <definedName name="Value41_1">"'file:///c:/documents%20and%20settings/%e6%8a%80%e8%a1%93%e9%83%a8%e5%85%b1%e7%94%a8%e8%b3%87%e6%96%99/documents%20and%20settings/administrator/%e6%a1%8c%e9%9d%a2/1b545%e5%8c%85%e8%a3%85%e4%b8%80%e9%a1%b5.xls'#$''.$b$18"</definedName>
    <definedName name="Value41_10">"'file:///c:/documents%20and%20settings/%e6%8a%80%e8%a1%93%e9%83%a8%e5%85%b1%e7%94%a8%e8%b3%87%e6%96%99/documents%20and%20settings/administrator/%e6%a1%8c%e9%9d%a2/1b545%e5%8c%85%e8%a3%85%e4%b8%80%e9%a1%b5.xls'#$''.$b$18"</definedName>
    <definedName name="Value41_11">"'file:///c:/documents%20and%20settings/%e6%8a%80%e8%a1%93%e9%83%a8%e5%85%b1%e7%94%a8%e8%b3%87%e6%96%99/documents%20and%20settings/administrator/%e6%a1%8c%e9%9d%a2/1b545%e5%8c%85%e8%a3%85%e4%b8%80%e9%a1%b5.xls'#$''.$b$18"</definedName>
    <definedName name="Value41_12">"'file:///c:/documents%20and%20settings/%e6%8a%80%e8%a1%93%e9%83%a8%e5%85%b1%e7%94%a8%e8%b3%87%e6%96%99/documents%20and%20settings/administrator/%e6%a1%8c%e9%9d%a2/1b545%e5%8c%85%e8%a3%85%e4%b8%80%e9%a1%b5.xls'#$''.$b$18"</definedName>
    <definedName name="Value41_13">"'file:///c:/documents%20and%20settings/%e6%8a%80%e8%a1%93%e9%83%a8%e5%85%b1%e7%94%a8%e8%b3%87%e6%96%99/documents%20and%20settings/administrator/%e6%a1%8c%e9%9d%a2/1b545%e5%8c%85%e8%a3%85%e4%b8%80%e9%a1%b5.xls'#$''.$b$18"</definedName>
    <definedName name="Value41_17">"'file:///c:/documents%20and%20settings/%e6%8a%80%e8%a1%93%e9%83%a8%e5%85%b1%e7%94%a8%e8%b3%87%e6%96%99/documents%20and%20settings/administrator/%e6%a1%8c%e9%9d%a2/1b545%e5%8c%85%e8%a3%85%e4%b8%80%e9%a1%b5.xls'#$''.$b$18"</definedName>
    <definedName name="Value41_18">"'file:///c:/documents%20and%20settings/%e6%8a%80%e8%a1%93%e9%83%a8%e5%85%b1%e7%94%a8%e8%b3%87%e6%96%99/documents%20and%20settings/administrator/%e6%a1%8c%e9%9d%a2/1b545%e5%8c%85%e8%a3%85%e4%b8%80%e9%a1%b5.xls'#$''.$b$18"</definedName>
    <definedName name="Value41_2">"'file:///c:/documents%20and%20settings/%e6%8a%80%e8%a1%93%e9%83%a8%e5%85%b1%e7%94%a8%e8%b3%87%e6%96%99/documents%20and%20settings/administrator/%e6%a1%8c%e9%9d%a2/1b545%e5%8c%85%e8%a3%85%e4%b8%80%e9%a1%b5.xls'#$''.$b$18"</definedName>
    <definedName name="Value41_3">"'file:///c:/documents%20and%20settings/%e6%8a%80%e8%a1%93%e9%83%a8%e5%85%b1%e7%94%a8%e8%b3%87%e6%96%99/documents%20and%20settings/administrator/%e6%a1%8c%e9%9d%a2/1b545%e5%8c%85%e8%a3%85%e4%b8%80%e9%a1%b5.xls'#$''.$b$18"</definedName>
    <definedName name="Value41_35">"'file:///c:/documents%20and%20settings/%e6%8a%80%e8%a1%93%e9%83%a8%e5%85%b1%e7%94%a8%e8%b3%87%e6%96%99/documents%20and%20settings/administrator/%e6%a1%8c%e9%9d%a2/1b545%e5%8c%85%e8%a3%85%e4%b8%80%e9%a1%b5.xls'#$''.$b$18"</definedName>
    <definedName name="Value41_36">"'file:///c:/documents%20and%20settings/%e6%8a%80%e8%a1%93%e9%83%a8%e5%85%b1%e7%94%a8%e8%b3%87%e6%96%99/documents%20and%20settings/administrator/%e6%a1%8c%e9%9d%a2/1b545%e5%8c%85%e8%a3%85%e4%b8%80%e9%a1%b5.xls'#$''.$b$18"</definedName>
    <definedName name="Value41_41">"'file:///c:/documents%20and%20settings/%e6%8a%80%e8%a1%93%e9%83%a8%e5%85%b1%e7%94%a8%e8%b3%87%e6%96%99/documents%20and%20settings/administrator/%e6%a1%8c%e9%9d%a2/1b545%e5%8c%85%e8%a3%85%e4%b8%80%e9%a1%b5.xls'#$''.$b$18"</definedName>
    <definedName name="Value41_5" localSheetId="21">#REF!</definedName>
    <definedName name="Value41_5" localSheetId="25">#REF!</definedName>
    <definedName name="Value41_5" localSheetId="17">#REF!</definedName>
    <definedName name="Value41_5">#REF!</definedName>
    <definedName name="Value41_50">"'file:///c:/documents%20and%20settings/%e6%8a%80%e8%a1%93%e9%83%a8%e5%85%b1%e7%94%a8%e8%b3%87%e6%96%99/documents%20and%20settings/administrator/%e6%a1%8c%e9%9d%a2/1b545%e5%8c%85%e8%a3%85%e4%b8%80%e9%a1%b5.xls'#$''.$b$18"</definedName>
    <definedName name="Value41_9">"'file:///c:/documents%20and%20settings/%e6%8a%80%e8%a1%93%e9%83%a8%e5%85%b1%e7%94%a8%e8%b3%87%e6%96%99/documents%20and%20settings/administrator/%e6%a1%8c%e9%9d%a2/1b545%e5%8c%85%e8%a3%85%e4%b8%80%e9%a1%b5.xls'#$''.$b$18"</definedName>
    <definedName name="Value42" localSheetId="21">#REF!</definedName>
    <definedName name="Value42" localSheetId="25">#REF!</definedName>
    <definedName name="Value42" localSheetId="17">#REF!</definedName>
    <definedName name="Value42">#REF!</definedName>
    <definedName name="Value42_1">"'file:///c:/documents%20and%20settings/%e6%8a%80%e8%a1%93%e9%83%a8%e5%85%b1%e7%94%a8%e8%b3%87%e6%96%99/documents%20and%20settings/administrator/%e6%a1%8c%e9%9d%a2/1b545%e5%8c%85%e8%a3%85%e4%b8%80%e9%a1%b5.xls'#$''.$b$19"</definedName>
    <definedName name="Value42_10">"'file:///c:/documents%20and%20settings/%e6%8a%80%e8%a1%93%e9%83%a8%e5%85%b1%e7%94%a8%e8%b3%87%e6%96%99/documents%20and%20settings/administrator/%e6%a1%8c%e9%9d%a2/1b545%e5%8c%85%e8%a3%85%e4%b8%80%e9%a1%b5.xls'#$''.$b$19"</definedName>
    <definedName name="Value42_11">"'file:///c:/documents%20and%20settings/%e6%8a%80%e8%a1%93%e9%83%a8%e5%85%b1%e7%94%a8%e8%b3%87%e6%96%99/documents%20and%20settings/administrator/%e6%a1%8c%e9%9d%a2/1b545%e5%8c%85%e8%a3%85%e4%b8%80%e9%a1%b5.xls'#$''.$b$19"</definedName>
    <definedName name="Value42_12">"'file:///c:/documents%20and%20settings/%e6%8a%80%e8%a1%93%e9%83%a8%e5%85%b1%e7%94%a8%e8%b3%87%e6%96%99/documents%20and%20settings/administrator/%e6%a1%8c%e9%9d%a2/1b545%e5%8c%85%e8%a3%85%e4%b8%80%e9%a1%b5.xls'#$''.$b$19"</definedName>
    <definedName name="Value42_13">"'file:///c:/documents%20and%20settings/%e6%8a%80%e8%a1%93%e9%83%a8%e5%85%b1%e7%94%a8%e8%b3%87%e6%96%99/documents%20and%20settings/administrator/%e6%a1%8c%e9%9d%a2/1b545%e5%8c%85%e8%a3%85%e4%b8%80%e9%a1%b5.xls'#$''.$b$19"</definedName>
    <definedName name="Value42_17">"'file:///c:/documents%20and%20settings/%e6%8a%80%e8%a1%93%e9%83%a8%e5%85%b1%e7%94%a8%e8%b3%87%e6%96%99/documents%20and%20settings/administrator/%e6%a1%8c%e9%9d%a2/1b545%e5%8c%85%e8%a3%85%e4%b8%80%e9%a1%b5.xls'#$''.$b$19"</definedName>
    <definedName name="Value42_18">"'file:///c:/documents%20and%20settings/%e6%8a%80%e8%a1%93%e9%83%a8%e5%85%b1%e7%94%a8%e8%b3%87%e6%96%99/documents%20and%20settings/administrator/%e6%a1%8c%e9%9d%a2/1b545%e5%8c%85%e8%a3%85%e4%b8%80%e9%a1%b5.xls'#$''.$b$19"</definedName>
    <definedName name="Value42_2">"'file:///c:/documents%20and%20settings/%e6%8a%80%e8%a1%93%e9%83%a8%e5%85%b1%e7%94%a8%e8%b3%87%e6%96%99/documents%20and%20settings/administrator/%e6%a1%8c%e9%9d%a2/1b545%e5%8c%85%e8%a3%85%e4%b8%80%e9%a1%b5.xls'#$''.$b$19"</definedName>
    <definedName name="Value42_3">"'file:///c:/documents%20and%20settings/%e6%8a%80%e8%a1%93%e9%83%a8%e5%85%b1%e7%94%a8%e8%b3%87%e6%96%99/documents%20and%20settings/administrator/%e6%a1%8c%e9%9d%a2/1b545%e5%8c%85%e8%a3%85%e4%b8%80%e9%a1%b5.xls'#$''.$b$19"</definedName>
    <definedName name="Value42_35">"'file:///c:/documents%20and%20settings/%e6%8a%80%e8%a1%93%e9%83%a8%e5%85%b1%e7%94%a8%e8%b3%87%e6%96%99/documents%20and%20settings/administrator/%e6%a1%8c%e9%9d%a2/1b545%e5%8c%85%e8%a3%85%e4%b8%80%e9%a1%b5.xls'#$''.$b$19"</definedName>
    <definedName name="Value42_36">"'file:///c:/documents%20and%20settings/%e6%8a%80%e8%a1%93%e9%83%a8%e5%85%b1%e7%94%a8%e8%b3%87%e6%96%99/documents%20and%20settings/administrator/%e6%a1%8c%e9%9d%a2/1b545%e5%8c%85%e8%a3%85%e4%b8%80%e9%a1%b5.xls'#$''.$b$19"</definedName>
    <definedName name="Value42_41">"'file:///c:/documents%20and%20settings/%e6%8a%80%e8%a1%93%e9%83%a8%e5%85%b1%e7%94%a8%e8%b3%87%e6%96%99/documents%20and%20settings/administrator/%e6%a1%8c%e9%9d%a2/1b545%e5%8c%85%e8%a3%85%e4%b8%80%e9%a1%b5.xls'#$''.$b$19"</definedName>
    <definedName name="Value42_5" localSheetId="21">#REF!</definedName>
    <definedName name="Value42_5" localSheetId="25">#REF!</definedName>
    <definedName name="Value42_5" localSheetId="17">#REF!</definedName>
    <definedName name="Value42_5">#REF!</definedName>
    <definedName name="Value42_50">"'file:///c:/documents%20and%20settings/%e6%8a%80%e8%a1%93%e9%83%a8%e5%85%b1%e7%94%a8%e8%b3%87%e6%96%99/documents%20and%20settings/administrator/%e6%a1%8c%e9%9d%a2/1b545%e5%8c%85%e8%a3%85%e4%b8%80%e9%a1%b5.xls'#$''.$b$19"</definedName>
    <definedName name="Value42_9">"'file:///c:/documents%20and%20settings/%e6%8a%80%e8%a1%93%e9%83%a8%e5%85%b1%e7%94%a8%e8%b3%87%e6%96%99/documents%20and%20settings/administrator/%e6%a1%8c%e9%9d%a2/1b545%e5%8c%85%e8%a3%85%e4%b8%80%e9%a1%b5.xls'#$''.$b$19"</definedName>
    <definedName name="Value43" localSheetId="21">#REF!</definedName>
    <definedName name="Value43" localSheetId="25">#REF!</definedName>
    <definedName name="Value43" localSheetId="17">#REF!</definedName>
    <definedName name="Value43">#REF!</definedName>
    <definedName name="Value43_1">"'file:///c:/documents%20and%20settings/%e6%8a%80%e8%a1%93%e9%83%a8%e5%85%b1%e7%94%a8%e8%b3%87%e6%96%99/documents%20and%20settings/administrator/%e6%a1%8c%e9%9d%a2/1b545%e5%8c%85%e8%a3%85%e4%b8%80%e9%a1%b5.xls'#$''.$b$20"</definedName>
    <definedName name="Value43_10">"'file:///c:/documents%20and%20settings/%e6%8a%80%e8%a1%93%e9%83%a8%e5%85%b1%e7%94%a8%e8%b3%87%e6%96%99/documents%20and%20settings/administrator/%e6%a1%8c%e9%9d%a2/1b545%e5%8c%85%e8%a3%85%e4%b8%80%e9%a1%b5.xls'#$''.$b$20"</definedName>
    <definedName name="Value43_11">"'file:///c:/documents%20and%20settings/%e6%8a%80%e8%a1%93%e9%83%a8%e5%85%b1%e7%94%a8%e8%b3%87%e6%96%99/documents%20and%20settings/administrator/%e6%a1%8c%e9%9d%a2/1b545%e5%8c%85%e8%a3%85%e4%b8%80%e9%a1%b5.xls'#$''.$b$20"</definedName>
    <definedName name="Value43_12">"'file:///c:/documents%20and%20settings/%e6%8a%80%e8%a1%93%e9%83%a8%e5%85%b1%e7%94%a8%e8%b3%87%e6%96%99/documents%20and%20settings/administrator/%e6%a1%8c%e9%9d%a2/1b545%e5%8c%85%e8%a3%85%e4%b8%80%e9%a1%b5.xls'#$''.$b$20"</definedName>
    <definedName name="Value43_13">"'file:///c:/documents%20and%20settings/%e6%8a%80%e8%a1%93%e9%83%a8%e5%85%b1%e7%94%a8%e8%b3%87%e6%96%99/documents%20and%20settings/administrator/%e6%a1%8c%e9%9d%a2/1b545%e5%8c%85%e8%a3%85%e4%b8%80%e9%a1%b5.xls'#$''.$b$20"</definedName>
    <definedName name="Value43_17">"'file:///c:/documents%20and%20settings/%e6%8a%80%e8%a1%93%e9%83%a8%e5%85%b1%e7%94%a8%e8%b3%87%e6%96%99/documents%20and%20settings/administrator/%e6%a1%8c%e9%9d%a2/1b545%e5%8c%85%e8%a3%85%e4%b8%80%e9%a1%b5.xls'#$''.$b$20"</definedName>
    <definedName name="Value43_18">"'file:///c:/documents%20and%20settings/%e6%8a%80%e8%a1%93%e9%83%a8%e5%85%b1%e7%94%a8%e8%b3%87%e6%96%99/documents%20and%20settings/administrator/%e6%a1%8c%e9%9d%a2/1b545%e5%8c%85%e8%a3%85%e4%b8%80%e9%a1%b5.xls'#$''.$b$20"</definedName>
    <definedName name="Value43_2">"'file:///c:/documents%20and%20settings/%e6%8a%80%e8%a1%93%e9%83%a8%e5%85%b1%e7%94%a8%e8%b3%87%e6%96%99/documents%20and%20settings/administrator/%e6%a1%8c%e9%9d%a2/1b545%e5%8c%85%e8%a3%85%e4%b8%80%e9%a1%b5.xls'#$''.$b$20"</definedName>
    <definedName name="Value43_3">"'file:///c:/documents%20and%20settings/%e6%8a%80%e8%a1%93%e9%83%a8%e5%85%b1%e7%94%a8%e8%b3%87%e6%96%99/documents%20and%20settings/administrator/%e6%a1%8c%e9%9d%a2/1b545%e5%8c%85%e8%a3%85%e4%b8%80%e9%a1%b5.xls'#$''.$b$20"</definedName>
    <definedName name="Value43_35">"'file:///c:/documents%20and%20settings/%e6%8a%80%e8%a1%93%e9%83%a8%e5%85%b1%e7%94%a8%e8%b3%87%e6%96%99/documents%20and%20settings/administrator/%e6%a1%8c%e9%9d%a2/1b545%e5%8c%85%e8%a3%85%e4%b8%80%e9%a1%b5.xls'#$''.$b$20"</definedName>
    <definedName name="Value43_36">"'file:///c:/documents%20and%20settings/%e6%8a%80%e8%a1%93%e9%83%a8%e5%85%b1%e7%94%a8%e8%b3%87%e6%96%99/documents%20and%20settings/administrator/%e6%a1%8c%e9%9d%a2/1b545%e5%8c%85%e8%a3%85%e4%b8%80%e9%a1%b5.xls'#$''.$b$20"</definedName>
    <definedName name="Value43_41">"'file:///c:/documents%20and%20settings/%e6%8a%80%e8%a1%93%e9%83%a8%e5%85%b1%e7%94%a8%e8%b3%87%e6%96%99/documents%20and%20settings/administrator/%e6%a1%8c%e9%9d%a2/1b545%e5%8c%85%e8%a3%85%e4%b8%80%e9%a1%b5.xls'#$''.$b$20"</definedName>
    <definedName name="Value43_5" localSheetId="21">#REF!</definedName>
    <definedName name="Value43_5" localSheetId="25">#REF!</definedName>
    <definedName name="Value43_5" localSheetId="17">#REF!</definedName>
    <definedName name="Value43_5">#REF!</definedName>
    <definedName name="Value43_50">"'file:///c:/documents%20and%20settings/%e6%8a%80%e8%a1%93%e9%83%a8%e5%85%b1%e7%94%a8%e8%b3%87%e6%96%99/documents%20and%20settings/administrator/%e6%a1%8c%e9%9d%a2/1b545%e5%8c%85%e8%a3%85%e4%b8%80%e9%a1%b5.xls'#$''.$b$20"</definedName>
    <definedName name="Value43_9">"'file:///c:/documents%20and%20settings/%e6%8a%80%e8%a1%93%e9%83%a8%e5%85%b1%e7%94%a8%e8%b3%87%e6%96%99/documents%20and%20settings/administrator/%e6%a1%8c%e9%9d%a2/1b545%e5%8c%85%e8%a3%85%e4%b8%80%e9%a1%b5.xls'#$''.$b$20"</definedName>
    <definedName name="Value44" localSheetId="21">#REF!</definedName>
    <definedName name="Value44" localSheetId="25">#REF!</definedName>
    <definedName name="Value44" localSheetId="17">#REF!</definedName>
    <definedName name="Value44">#REF!</definedName>
    <definedName name="Value44_1">"'file:///c:/documents%20and%20settings/%e6%8a%80%e8%a1%93%e9%83%a8%e5%85%b1%e7%94%a8%e8%b3%87%e6%96%99/documents%20and%20settings/administrator/%e6%a1%8c%e9%9d%a2/1b545%e5%8c%85%e8%a3%85%e4%b8%80%e9%a1%b5.xls'#$''.$b$21"</definedName>
    <definedName name="Value44_10">"'file:///c:/documents%20and%20settings/%e6%8a%80%e8%a1%93%e9%83%a8%e5%85%b1%e7%94%a8%e8%b3%87%e6%96%99/documents%20and%20settings/administrator/%e6%a1%8c%e9%9d%a2/1b545%e5%8c%85%e8%a3%85%e4%b8%80%e9%a1%b5.xls'#$''.$b$21"</definedName>
    <definedName name="Value44_11">"'file:///c:/documents%20and%20settings/%e6%8a%80%e8%a1%93%e9%83%a8%e5%85%b1%e7%94%a8%e8%b3%87%e6%96%99/documents%20and%20settings/administrator/%e6%a1%8c%e9%9d%a2/1b545%e5%8c%85%e8%a3%85%e4%b8%80%e9%a1%b5.xls'#$''.$b$21"</definedName>
    <definedName name="Value44_12">"'file:///c:/documents%20and%20settings/%e6%8a%80%e8%a1%93%e9%83%a8%e5%85%b1%e7%94%a8%e8%b3%87%e6%96%99/documents%20and%20settings/administrator/%e6%a1%8c%e9%9d%a2/1b545%e5%8c%85%e8%a3%85%e4%b8%80%e9%a1%b5.xls'#$''.$b$21"</definedName>
    <definedName name="Value44_13">"'file:///c:/documents%20and%20settings/%e6%8a%80%e8%a1%93%e9%83%a8%e5%85%b1%e7%94%a8%e8%b3%87%e6%96%99/documents%20and%20settings/administrator/%e6%a1%8c%e9%9d%a2/1b545%e5%8c%85%e8%a3%85%e4%b8%80%e9%a1%b5.xls'#$''.$b$21"</definedName>
    <definedName name="Value44_17">"'file:///c:/documents%20and%20settings/%e6%8a%80%e8%a1%93%e9%83%a8%e5%85%b1%e7%94%a8%e8%b3%87%e6%96%99/documents%20and%20settings/administrator/%e6%a1%8c%e9%9d%a2/1b545%e5%8c%85%e8%a3%85%e4%b8%80%e9%a1%b5.xls'#$''.$b$21"</definedName>
    <definedName name="Value44_18">"'file:///c:/documents%20and%20settings/%e6%8a%80%e8%a1%93%e9%83%a8%e5%85%b1%e7%94%a8%e8%b3%87%e6%96%99/documents%20and%20settings/administrator/%e6%a1%8c%e9%9d%a2/1b545%e5%8c%85%e8%a3%85%e4%b8%80%e9%a1%b5.xls'#$''.$b$21"</definedName>
    <definedName name="Value44_2">"'file:///c:/documents%20and%20settings/%e6%8a%80%e8%a1%93%e9%83%a8%e5%85%b1%e7%94%a8%e8%b3%87%e6%96%99/documents%20and%20settings/administrator/%e6%a1%8c%e9%9d%a2/1b545%e5%8c%85%e8%a3%85%e4%b8%80%e9%a1%b5.xls'#$''.$b$21"</definedName>
    <definedName name="Value44_3">"'file:///c:/documents%20and%20settings/%e6%8a%80%e8%a1%93%e9%83%a8%e5%85%b1%e7%94%a8%e8%b3%87%e6%96%99/documents%20and%20settings/administrator/%e6%a1%8c%e9%9d%a2/1b545%e5%8c%85%e8%a3%85%e4%b8%80%e9%a1%b5.xls'#$''.$b$21"</definedName>
    <definedName name="Value44_35">"'file:///c:/documents%20and%20settings/%e6%8a%80%e8%a1%93%e9%83%a8%e5%85%b1%e7%94%a8%e8%b3%87%e6%96%99/documents%20and%20settings/administrator/%e6%a1%8c%e9%9d%a2/1b545%e5%8c%85%e8%a3%85%e4%b8%80%e9%a1%b5.xls'#$''.$b$21"</definedName>
    <definedName name="Value44_36">"'file:///c:/documents%20and%20settings/%e6%8a%80%e8%a1%93%e9%83%a8%e5%85%b1%e7%94%a8%e8%b3%87%e6%96%99/documents%20and%20settings/administrator/%e6%a1%8c%e9%9d%a2/1b545%e5%8c%85%e8%a3%85%e4%b8%80%e9%a1%b5.xls'#$''.$b$21"</definedName>
    <definedName name="Value44_41">"'file:///c:/documents%20and%20settings/%e6%8a%80%e8%a1%93%e9%83%a8%e5%85%b1%e7%94%a8%e8%b3%87%e6%96%99/documents%20and%20settings/administrator/%e6%a1%8c%e9%9d%a2/1b545%e5%8c%85%e8%a3%85%e4%b8%80%e9%a1%b5.xls'#$''.$b$21"</definedName>
    <definedName name="Value44_5" localSheetId="21">#REF!</definedName>
    <definedName name="Value44_5" localSheetId="25">#REF!</definedName>
    <definedName name="Value44_5" localSheetId="17">#REF!</definedName>
    <definedName name="Value44_5">#REF!</definedName>
    <definedName name="Value44_50">"'file:///c:/documents%20and%20settings/%e6%8a%80%e8%a1%93%e9%83%a8%e5%85%b1%e7%94%a8%e8%b3%87%e6%96%99/documents%20and%20settings/administrator/%e6%a1%8c%e9%9d%a2/1b545%e5%8c%85%e8%a3%85%e4%b8%80%e9%a1%b5.xls'#$''.$b$21"</definedName>
    <definedName name="Value44_9">"'file:///c:/documents%20and%20settings/%e6%8a%80%e8%a1%93%e9%83%a8%e5%85%b1%e7%94%a8%e8%b3%87%e6%96%99/documents%20and%20settings/administrator/%e6%a1%8c%e9%9d%a2/1b545%e5%8c%85%e8%a3%85%e4%b8%80%e9%a1%b5.xls'#$''.$b$21"</definedName>
    <definedName name="Value45" localSheetId="21">#REF!</definedName>
    <definedName name="Value45" localSheetId="25">#REF!</definedName>
    <definedName name="Value45" localSheetId="17">#REF!</definedName>
    <definedName name="Value45">#REF!</definedName>
    <definedName name="Value45_1">"'file:///c:/documents%20and%20settings/%e6%8a%80%e8%a1%93%e9%83%a8%e5%85%b1%e7%94%a8%e8%b3%87%e6%96%99/documents%20and%20settings/administrator/%e6%a1%8c%e9%9d%a2/1b545%e5%8c%85%e8%a3%85%e4%b8%80%e9%a1%b5.xls'#$''.$b$22"</definedName>
    <definedName name="Value45_10">"'file:///c:/documents%20and%20settings/%e6%8a%80%e8%a1%93%e9%83%a8%e5%85%b1%e7%94%a8%e8%b3%87%e6%96%99/documents%20and%20settings/administrator/%e6%a1%8c%e9%9d%a2/1b545%e5%8c%85%e8%a3%85%e4%b8%80%e9%a1%b5.xls'#$''.$b$22"</definedName>
    <definedName name="Value45_11">"'file:///c:/documents%20and%20settings/%e6%8a%80%e8%a1%93%e9%83%a8%e5%85%b1%e7%94%a8%e8%b3%87%e6%96%99/documents%20and%20settings/administrator/%e6%a1%8c%e9%9d%a2/1b545%e5%8c%85%e8%a3%85%e4%b8%80%e9%a1%b5.xls'#$''.$b$22"</definedName>
    <definedName name="Value45_12">"'file:///c:/documents%20and%20settings/%e6%8a%80%e8%a1%93%e9%83%a8%e5%85%b1%e7%94%a8%e8%b3%87%e6%96%99/documents%20and%20settings/administrator/%e6%a1%8c%e9%9d%a2/1b545%e5%8c%85%e8%a3%85%e4%b8%80%e9%a1%b5.xls'#$''.$b$22"</definedName>
    <definedName name="Value45_13">"'file:///c:/documents%20and%20settings/%e6%8a%80%e8%a1%93%e9%83%a8%e5%85%b1%e7%94%a8%e8%b3%87%e6%96%99/documents%20and%20settings/administrator/%e6%a1%8c%e9%9d%a2/1b545%e5%8c%85%e8%a3%85%e4%b8%80%e9%a1%b5.xls'#$''.$b$22"</definedName>
    <definedName name="Value45_17">"'file:///c:/documents%20and%20settings/%e6%8a%80%e8%a1%93%e9%83%a8%e5%85%b1%e7%94%a8%e8%b3%87%e6%96%99/documents%20and%20settings/administrator/%e6%a1%8c%e9%9d%a2/1b545%e5%8c%85%e8%a3%85%e4%b8%80%e9%a1%b5.xls'#$''.$b$22"</definedName>
    <definedName name="Value45_18">"'file:///c:/documents%20and%20settings/%e6%8a%80%e8%a1%93%e9%83%a8%e5%85%b1%e7%94%a8%e8%b3%87%e6%96%99/documents%20and%20settings/administrator/%e6%a1%8c%e9%9d%a2/1b545%e5%8c%85%e8%a3%85%e4%b8%80%e9%a1%b5.xls'#$''.$b$22"</definedName>
    <definedName name="Value45_2">"'file:///c:/documents%20and%20settings/%e6%8a%80%e8%a1%93%e9%83%a8%e5%85%b1%e7%94%a8%e8%b3%87%e6%96%99/documents%20and%20settings/administrator/%e6%a1%8c%e9%9d%a2/1b545%e5%8c%85%e8%a3%85%e4%b8%80%e9%a1%b5.xls'#$''.$b$22"</definedName>
    <definedName name="Value45_3">"'file:///c:/documents%20and%20settings/%e6%8a%80%e8%a1%93%e9%83%a8%e5%85%b1%e7%94%a8%e8%b3%87%e6%96%99/documents%20and%20settings/administrator/%e6%a1%8c%e9%9d%a2/1b545%e5%8c%85%e8%a3%85%e4%b8%80%e9%a1%b5.xls'#$''.$b$22"</definedName>
    <definedName name="Value45_35">"'file:///c:/documents%20and%20settings/%e6%8a%80%e8%a1%93%e9%83%a8%e5%85%b1%e7%94%a8%e8%b3%87%e6%96%99/documents%20and%20settings/administrator/%e6%a1%8c%e9%9d%a2/1b545%e5%8c%85%e8%a3%85%e4%b8%80%e9%a1%b5.xls'#$''.$b$22"</definedName>
    <definedName name="Value45_36">"'file:///c:/documents%20and%20settings/%e6%8a%80%e8%a1%93%e9%83%a8%e5%85%b1%e7%94%a8%e8%b3%87%e6%96%99/documents%20and%20settings/administrator/%e6%a1%8c%e9%9d%a2/1b545%e5%8c%85%e8%a3%85%e4%b8%80%e9%a1%b5.xls'#$''.$b$22"</definedName>
    <definedName name="Value45_41">"'file:///c:/documents%20and%20settings/%e6%8a%80%e8%a1%93%e9%83%a8%e5%85%b1%e7%94%a8%e8%b3%87%e6%96%99/documents%20and%20settings/administrator/%e6%a1%8c%e9%9d%a2/1b545%e5%8c%85%e8%a3%85%e4%b8%80%e9%a1%b5.xls'#$''.$b$22"</definedName>
    <definedName name="Value45_5" localSheetId="21">#REF!</definedName>
    <definedName name="Value45_5" localSheetId="25">#REF!</definedName>
    <definedName name="Value45_5" localSheetId="17">#REF!</definedName>
    <definedName name="Value45_5">#REF!</definedName>
    <definedName name="Value45_50">"'file:///c:/documents%20and%20settings/%e6%8a%80%e8%a1%93%e9%83%a8%e5%85%b1%e7%94%a8%e8%b3%87%e6%96%99/documents%20and%20settings/administrator/%e6%a1%8c%e9%9d%a2/1b545%e5%8c%85%e8%a3%85%e4%b8%80%e9%a1%b5.xls'#$''.$b$22"</definedName>
    <definedName name="Value45_9">"'file:///c:/documents%20and%20settings/%e6%8a%80%e8%a1%93%e9%83%a8%e5%85%b1%e7%94%a8%e8%b3%87%e6%96%99/documents%20and%20settings/administrator/%e6%a1%8c%e9%9d%a2/1b545%e5%8c%85%e8%a3%85%e4%b8%80%e9%a1%b5.xls'#$''.$b$22"</definedName>
    <definedName name="Value46" localSheetId="21">#REF!</definedName>
    <definedName name="Value46" localSheetId="25">#REF!</definedName>
    <definedName name="Value46" localSheetId="17">#REF!</definedName>
    <definedName name="Value46">#REF!</definedName>
    <definedName name="Value46_1">"'file:///c:/documents%20and%20settings/%e6%8a%80%e8%a1%93%e9%83%a8%e5%85%b1%e7%94%a8%e8%b3%87%e6%96%99/documents%20and%20settings/administrator/%e6%a1%8c%e9%9d%a2/1b545%e5%8c%85%e8%a3%85%e4%b8%80%e9%a1%b5.xls'#$''.$g$17"</definedName>
    <definedName name="Value46_10">"'file:///c:/documents%20and%20settings/%e6%8a%80%e8%a1%93%e9%83%a8%e5%85%b1%e7%94%a8%e8%b3%87%e6%96%99/documents%20and%20settings/administrator/%e6%a1%8c%e9%9d%a2/1b545%e5%8c%85%e8%a3%85%e4%b8%80%e9%a1%b5.xls'#$''.$g$17"</definedName>
    <definedName name="Value46_11">"'file:///c:/documents%20and%20settings/%e6%8a%80%e8%a1%93%e9%83%a8%e5%85%b1%e7%94%a8%e8%b3%87%e6%96%99/documents%20and%20settings/administrator/%e6%a1%8c%e9%9d%a2/1b545%e5%8c%85%e8%a3%85%e4%b8%80%e9%a1%b5.xls'#$''.$g$17"</definedName>
    <definedName name="Value46_12">"'file:///c:/documents%20and%20settings/%e6%8a%80%e8%a1%93%e9%83%a8%e5%85%b1%e7%94%a8%e8%b3%87%e6%96%99/documents%20and%20settings/administrator/%e6%a1%8c%e9%9d%a2/1b545%e5%8c%85%e8%a3%85%e4%b8%80%e9%a1%b5.xls'#$''.$g$17"</definedName>
    <definedName name="Value46_13">"'file:///c:/documents%20and%20settings/%e6%8a%80%e8%a1%93%e9%83%a8%e5%85%b1%e7%94%a8%e8%b3%87%e6%96%99/documents%20and%20settings/administrator/%e6%a1%8c%e9%9d%a2/1b545%e5%8c%85%e8%a3%85%e4%b8%80%e9%a1%b5.xls'#$''.$g$17"</definedName>
    <definedName name="Value46_17">"'file:///c:/documents%20and%20settings/%e6%8a%80%e8%a1%93%e9%83%a8%e5%85%b1%e7%94%a8%e8%b3%87%e6%96%99/documents%20and%20settings/administrator/%e6%a1%8c%e9%9d%a2/1b545%e5%8c%85%e8%a3%85%e4%b8%80%e9%a1%b5.xls'#$''.$g$17"</definedName>
    <definedName name="Value46_18">"'file:///c:/documents%20and%20settings/%e6%8a%80%e8%a1%93%e9%83%a8%e5%85%b1%e7%94%a8%e8%b3%87%e6%96%99/documents%20and%20settings/administrator/%e6%a1%8c%e9%9d%a2/1b545%e5%8c%85%e8%a3%85%e4%b8%80%e9%a1%b5.xls'#$''.$g$17"</definedName>
    <definedName name="Value46_2">"'file:///c:/documents%20and%20settings/%e6%8a%80%e8%a1%93%e9%83%a8%e5%85%b1%e7%94%a8%e8%b3%87%e6%96%99/documents%20and%20settings/administrator/%e6%a1%8c%e9%9d%a2/1b545%e5%8c%85%e8%a3%85%e4%b8%80%e9%a1%b5.xls'#$''.$g$17"</definedName>
    <definedName name="Value46_3">"'file:///c:/documents%20and%20settings/%e6%8a%80%e8%a1%93%e9%83%a8%e5%85%b1%e7%94%a8%e8%b3%87%e6%96%99/documents%20and%20settings/administrator/%e6%a1%8c%e9%9d%a2/1b545%e5%8c%85%e8%a3%85%e4%b8%80%e9%a1%b5.xls'#$''.$g$17"</definedName>
    <definedName name="Value46_35">"'file:///c:/documents%20and%20settings/%e6%8a%80%e8%a1%93%e9%83%a8%e5%85%b1%e7%94%a8%e8%b3%87%e6%96%99/documents%20and%20settings/administrator/%e6%a1%8c%e9%9d%a2/1b545%e5%8c%85%e8%a3%85%e4%b8%80%e9%a1%b5.xls'#$''.$g$17"</definedName>
    <definedName name="Value46_36">"'file:///c:/documents%20and%20settings/%e6%8a%80%e8%a1%93%e9%83%a8%e5%85%b1%e7%94%a8%e8%b3%87%e6%96%99/documents%20and%20settings/administrator/%e6%a1%8c%e9%9d%a2/1b545%e5%8c%85%e8%a3%85%e4%b8%80%e9%a1%b5.xls'#$''.$g$17"</definedName>
    <definedName name="Value46_41">"'file:///c:/documents%20and%20settings/%e6%8a%80%e8%a1%93%e9%83%a8%e5%85%b1%e7%94%a8%e8%b3%87%e6%96%99/documents%20and%20settings/administrator/%e6%a1%8c%e9%9d%a2/1b545%e5%8c%85%e8%a3%85%e4%b8%80%e9%a1%b5.xls'#$''.$g$17"</definedName>
    <definedName name="Value46_5" localSheetId="21">#REF!</definedName>
    <definedName name="Value46_5" localSheetId="25">#REF!</definedName>
    <definedName name="Value46_5" localSheetId="17">#REF!</definedName>
    <definedName name="Value46_5">#REF!</definedName>
    <definedName name="Value46_50">"'file:///c:/documents%20and%20settings/%e6%8a%80%e8%a1%93%e9%83%a8%e5%85%b1%e7%94%a8%e8%b3%87%e6%96%99/documents%20and%20settings/administrator/%e6%a1%8c%e9%9d%a2/1b545%e5%8c%85%e8%a3%85%e4%b8%80%e9%a1%b5.xls'#$''.$g$17"</definedName>
    <definedName name="Value46_9">"'file:///c:/documents%20and%20settings/%e6%8a%80%e8%a1%93%e9%83%a8%e5%85%b1%e7%94%a8%e8%b3%87%e6%96%99/documents%20and%20settings/administrator/%e6%a1%8c%e9%9d%a2/1b545%e5%8c%85%e8%a3%85%e4%b8%80%e9%a1%b5.xls'#$''.$g$17"</definedName>
    <definedName name="Value47" localSheetId="21">#REF!</definedName>
    <definedName name="Value47" localSheetId="25">#REF!</definedName>
    <definedName name="Value47" localSheetId="17">#REF!</definedName>
    <definedName name="Value47">#REF!</definedName>
    <definedName name="Value47_1">"'file:///c:/documents%20and%20settings/%e6%8a%80%e8%a1%93%e9%83%a8%e5%85%b1%e7%94%a8%e8%b3%87%e6%96%99/documents%20and%20settings/administrator/%e6%a1%8c%e9%9d%a2/1b545%e5%8c%85%e8%a3%85%e4%b8%80%e9%a1%b5.xls'#$''.$g$18"</definedName>
    <definedName name="Value47_10">"'file:///c:/documents%20and%20settings/%e6%8a%80%e8%a1%93%e9%83%a8%e5%85%b1%e7%94%a8%e8%b3%87%e6%96%99/documents%20and%20settings/administrator/%e6%a1%8c%e9%9d%a2/1b545%e5%8c%85%e8%a3%85%e4%b8%80%e9%a1%b5.xls'#$''.$g$18"</definedName>
    <definedName name="Value47_11">"'file:///c:/documents%20and%20settings/%e6%8a%80%e8%a1%93%e9%83%a8%e5%85%b1%e7%94%a8%e8%b3%87%e6%96%99/documents%20and%20settings/administrator/%e6%a1%8c%e9%9d%a2/1b545%e5%8c%85%e8%a3%85%e4%b8%80%e9%a1%b5.xls'#$''.$g$18"</definedName>
    <definedName name="Value47_12">"'file:///c:/documents%20and%20settings/%e6%8a%80%e8%a1%93%e9%83%a8%e5%85%b1%e7%94%a8%e8%b3%87%e6%96%99/documents%20and%20settings/administrator/%e6%a1%8c%e9%9d%a2/1b545%e5%8c%85%e8%a3%85%e4%b8%80%e9%a1%b5.xls'#$''.$g$18"</definedName>
    <definedName name="Value47_13">"'file:///c:/documents%20and%20settings/%e6%8a%80%e8%a1%93%e9%83%a8%e5%85%b1%e7%94%a8%e8%b3%87%e6%96%99/documents%20and%20settings/administrator/%e6%a1%8c%e9%9d%a2/1b545%e5%8c%85%e8%a3%85%e4%b8%80%e9%a1%b5.xls'#$''.$g$18"</definedName>
    <definedName name="Value47_17">"'file:///c:/documents%20and%20settings/%e6%8a%80%e8%a1%93%e9%83%a8%e5%85%b1%e7%94%a8%e8%b3%87%e6%96%99/documents%20and%20settings/administrator/%e6%a1%8c%e9%9d%a2/1b545%e5%8c%85%e8%a3%85%e4%b8%80%e9%a1%b5.xls'#$''.$g$18"</definedName>
    <definedName name="Value47_18">"'file:///c:/documents%20and%20settings/%e6%8a%80%e8%a1%93%e9%83%a8%e5%85%b1%e7%94%a8%e8%b3%87%e6%96%99/documents%20and%20settings/administrator/%e6%a1%8c%e9%9d%a2/1b545%e5%8c%85%e8%a3%85%e4%b8%80%e9%a1%b5.xls'#$''.$g$18"</definedName>
    <definedName name="Value47_2">"'file:///c:/documents%20and%20settings/%e6%8a%80%e8%a1%93%e9%83%a8%e5%85%b1%e7%94%a8%e8%b3%87%e6%96%99/documents%20and%20settings/administrator/%e6%a1%8c%e9%9d%a2/1b545%e5%8c%85%e8%a3%85%e4%b8%80%e9%a1%b5.xls'#$''.$g$18"</definedName>
    <definedName name="Value47_3">"'file:///c:/documents%20and%20settings/%e6%8a%80%e8%a1%93%e9%83%a8%e5%85%b1%e7%94%a8%e8%b3%87%e6%96%99/documents%20and%20settings/administrator/%e6%a1%8c%e9%9d%a2/1b545%e5%8c%85%e8%a3%85%e4%b8%80%e9%a1%b5.xls'#$''.$g$18"</definedName>
    <definedName name="Value47_35">"'file:///c:/documents%20and%20settings/%e6%8a%80%e8%a1%93%e9%83%a8%e5%85%b1%e7%94%a8%e8%b3%87%e6%96%99/documents%20and%20settings/administrator/%e6%a1%8c%e9%9d%a2/1b545%e5%8c%85%e8%a3%85%e4%b8%80%e9%a1%b5.xls'#$''.$g$18"</definedName>
    <definedName name="Value47_36">"'file:///c:/documents%20and%20settings/%e6%8a%80%e8%a1%93%e9%83%a8%e5%85%b1%e7%94%a8%e8%b3%87%e6%96%99/documents%20and%20settings/administrator/%e6%a1%8c%e9%9d%a2/1b545%e5%8c%85%e8%a3%85%e4%b8%80%e9%a1%b5.xls'#$''.$g$18"</definedName>
    <definedName name="Value47_41">"'file:///c:/documents%20and%20settings/%e6%8a%80%e8%a1%93%e9%83%a8%e5%85%b1%e7%94%a8%e8%b3%87%e6%96%99/documents%20and%20settings/administrator/%e6%a1%8c%e9%9d%a2/1b545%e5%8c%85%e8%a3%85%e4%b8%80%e9%a1%b5.xls'#$''.$g$18"</definedName>
    <definedName name="Value47_5" localSheetId="21">#REF!</definedName>
    <definedName name="Value47_5" localSheetId="25">#REF!</definedName>
    <definedName name="Value47_5" localSheetId="17">#REF!</definedName>
    <definedName name="Value47_5">#REF!</definedName>
    <definedName name="Value47_50">"'file:///c:/documents%20and%20settings/%e6%8a%80%e8%a1%93%e9%83%a8%e5%85%b1%e7%94%a8%e8%b3%87%e6%96%99/documents%20and%20settings/administrator/%e6%a1%8c%e9%9d%a2/1b545%e5%8c%85%e8%a3%85%e4%b8%80%e9%a1%b5.xls'#$''.$g$18"</definedName>
    <definedName name="Value47_9">"'file:///c:/documents%20and%20settings/%e6%8a%80%e8%a1%93%e9%83%a8%e5%85%b1%e7%94%a8%e8%b3%87%e6%96%99/documents%20and%20settings/administrator/%e6%a1%8c%e9%9d%a2/1b545%e5%8c%85%e8%a3%85%e4%b8%80%e9%a1%b5.xls'#$''.$g$18"</definedName>
    <definedName name="Value48" localSheetId="21">#REF!</definedName>
    <definedName name="Value48" localSheetId="25">#REF!</definedName>
    <definedName name="Value48" localSheetId="17">#REF!</definedName>
    <definedName name="Value48">#REF!</definedName>
    <definedName name="Value48_1">"'file:///c:/documents%20and%20settings/%e6%8a%80%e8%a1%93%e9%83%a8%e5%85%b1%e7%94%a8%e8%b3%87%e6%96%99/documents%20and%20settings/administrator/%e6%a1%8c%e9%9d%a2/1b545%e5%8c%85%e8%a3%85%e4%b8%80%e9%a1%b5.xls'#$''.$g$19"</definedName>
    <definedName name="Value48_10">"'file:///c:/documents%20and%20settings/%e6%8a%80%e8%a1%93%e9%83%a8%e5%85%b1%e7%94%a8%e8%b3%87%e6%96%99/documents%20and%20settings/administrator/%e6%a1%8c%e9%9d%a2/1b545%e5%8c%85%e8%a3%85%e4%b8%80%e9%a1%b5.xls'#$''.$g$19"</definedName>
    <definedName name="Value48_11">"'file:///c:/documents%20and%20settings/%e6%8a%80%e8%a1%93%e9%83%a8%e5%85%b1%e7%94%a8%e8%b3%87%e6%96%99/documents%20and%20settings/administrator/%e6%a1%8c%e9%9d%a2/1b545%e5%8c%85%e8%a3%85%e4%b8%80%e9%a1%b5.xls'#$''.$g$19"</definedName>
    <definedName name="Value48_12">"'file:///c:/documents%20and%20settings/%e6%8a%80%e8%a1%93%e9%83%a8%e5%85%b1%e7%94%a8%e8%b3%87%e6%96%99/documents%20and%20settings/administrator/%e6%a1%8c%e9%9d%a2/1b545%e5%8c%85%e8%a3%85%e4%b8%80%e9%a1%b5.xls'#$''.$g$19"</definedName>
    <definedName name="Value48_13">"'file:///c:/documents%20and%20settings/%e6%8a%80%e8%a1%93%e9%83%a8%e5%85%b1%e7%94%a8%e8%b3%87%e6%96%99/documents%20and%20settings/administrator/%e6%a1%8c%e9%9d%a2/1b545%e5%8c%85%e8%a3%85%e4%b8%80%e9%a1%b5.xls'#$''.$g$19"</definedName>
    <definedName name="Value48_17">"'file:///c:/documents%20and%20settings/%e6%8a%80%e8%a1%93%e9%83%a8%e5%85%b1%e7%94%a8%e8%b3%87%e6%96%99/documents%20and%20settings/administrator/%e6%a1%8c%e9%9d%a2/1b545%e5%8c%85%e8%a3%85%e4%b8%80%e9%a1%b5.xls'#$''.$g$19"</definedName>
    <definedName name="Value48_18">"'file:///c:/documents%20and%20settings/%e6%8a%80%e8%a1%93%e9%83%a8%e5%85%b1%e7%94%a8%e8%b3%87%e6%96%99/documents%20and%20settings/administrator/%e6%a1%8c%e9%9d%a2/1b545%e5%8c%85%e8%a3%85%e4%b8%80%e9%a1%b5.xls'#$''.$g$19"</definedName>
    <definedName name="Value48_2">"'file:///c:/documents%20and%20settings/%e6%8a%80%e8%a1%93%e9%83%a8%e5%85%b1%e7%94%a8%e8%b3%87%e6%96%99/documents%20and%20settings/administrator/%e6%a1%8c%e9%9d%a2/1b545%e5%8c%85%e8%a3%85%e4%b8%80%e9%a1%b5.xls'#$''.$g$19"</definedName>
    <definedName name="Value48_3">"'file:///c:/documents%20and%20settings/%e6%8a%80%e8%a1%93%e9%83%a8%e5%85%b1%e7%94%a8%e8%b3%87%e6%96%99/documents%20and%20settings/administrator/%e6%a1%8c%e9%9d%a2/1b545%e5%8c%85%e8%a3%85%e4%b8%80%e9%a1%b5.xls'#$''.$g$19"</definedName>
    <definedName name="Value48_35">"'file:///c:/documents%20and%20settings/%e6%8a%80%e8%a1%93%e9%83%a8%e5%85%b1%e7%94%a8%e8%b3%87%e6%96%99/documents%20and%20settings/administrator/%e6%a1%8c%e9%9d%a2/1b545%e5%8c%85%e8%a3%85%e4%b8%80%e9%a1%b5.xls'#$''.$g$19"</definedName>
    <definedName name="Value48_36">"'file:///c:/documents%20and%20settings/%e6%8a%80%e8%a1%93%e9%83%a8%e5%85%b1%e7%94%a8%e8%b3%87%e6%96%99/documents%20and%20settings/administrator/%e6%a1%8c%e9%9d%a2/1b545%e5%8c%85%e8%a3%85%e4%b8%80%e9%a1%b5.xls'#$''.$g$19"</definedName>
    <definedName name="Value48_41">"'file:///c:/documents%20and%20settings/%e6%8a%80%e8%a1%93%e9%83%a8%e5%85%b1%e7%94%a8%e8%b3%87%e6%96%99/documents%20and%20settings/administrator/%e6%a1%8c%e9%9d%a2/1b545%e5%8c%85%e8%a3%85%e4%b8%80%e9%a1%b5.xls'#$''.$g$19"</definedName>
    <definedName name="Value48_5" localSheetId="21">#REF!</definedName>
    <definedName name="Value48_5" localSheetId="25">#REF!</definedName>
    <definedName name="Value48_5" localSheetId="17">#REF!</definedName>
    <definedName name="Value48_5">#REF!</definedName>
    <definedName name="Value48_50">"'file:///c:/documents%20and%20settings/%e6%8a%80%e8%a1%93%e9%83%a8%e5%85%b1%e7%94%a8%e8%b3%87%e6%96%99/documents%20and%20settings/administrator/%e6%a1%8c%e9%9d%a2/1b545%e5%8c%85%e8%a3%85%e4%b8%80%e9%a1%b5.xls'#$''.$g$19"</definedName>
    <definedName name="Value48_9">"'file:///c:/documents%20and%20settings/%e6%8a%80%e8%a1%93%e9%83%a8%e5%85%b1%e7%94%a8%e8%b3%87%e6%96%99/documents%20and%20settings/administrator/%e6%a1%8c%e9%9d%a2/1b545%e5%8c%85%e8%a3%85%e4%b8%80%e9%a1%b5.xls'#$''.$g$19"</definedName>
    <definedName name="Value49" localSheetId="21">#REF!</definedName>
    <definedName name="Value49" localSheetId="25">#REF!</definedName>
    <definedName name="Value49" localSheetId="17">#REF!</definedName>
    <definedName name="Value49">#REF!</definedName>
    <definedName name="Value49_1">"'file:///c:/documents%20and%20settings/%e6%8a%80%e8%a1%93%e9%83%a8%e5%85%b1%e7%94%a8%e8%b3%87%e6%96%99/documents%20and%20settings/administrator/%e6%a1%8c%e9%9d%a2/1b545%e5%8c%85%e8%a3%85%e4%b8%80%e9%a1%b5.xls'#$''.$g$20"</definedName>
    <definedName name="Value49_10">"'file:///c:/documents%20and%20settings/%e6%8a%80%e8%a1%93%e9%83%a8%e5%85%b1%e7%94%a8%e8%b3%87%e6%96%99/documents%20and%20settings/administrator/%e6%a1%8c%e9%9d%a2/1b545%e5%8c%85%e8%a3%85%e4%b8%80%e9%a1%b5.xls'#$''.$g$20"</definedName>
    <definedName name="Value49_11">"'file:///c:/documents%20and%20settings/%e6%8a%80%e8%a1%93%e9%83%a8%e5%85%b1%e7%94%a8%e8%b3%87%e6%96%99/documents%20and%20settings/administrator/%e6%a1%8c%e9%9d%a2/1b545%e5%8c%85%e8%a3%85%e4%b8%80%e9%a1%b5.xls'#$''.$g$20"</definedName>
    <definedName name="Value49_12">"'file:///c:/documents%20and%20settings/%e6%8a%80%e8%a1%93%e9%83%a8%e5%85%b1%e7%94%a8%e8%b3%87%e6%96%99/documents%20and%20settings/administrator/%e6%a1%8c%e9%9d%a2/1b545%e5%8c%85%e8%a3%85%e4%b8%80%e9%a1%b5.xls'#$''.$g$20"</definedName>
    <definedName name="Value49_13">"'file:///c:/documents%20and%20settings/%e6%8a%80%e8%a1%93%e9%83%a8%e5%85%b1%e7%94%a8%e8%b3%87%e6%96%99/documents%20and%20settings/administrator/%e6%a1%8c%e9%9d%a2/1b545%e5%8c%85%e8%a3%85%e4%b8%80%e9%a1%b5.xls'#$''.$g$20"</definedName>
    <definedName name="Value49_17">"'file:///c:/documents%20and%20settings/%e6%8a%80%e8%a1%93%e9%83%a8%e5%85%b1%e7%94%a8%e8%b3%87%e6%96%99/documents%20and%20settings/administrator/%e6%a1%8c%e9%9d%a2/1b545%e5%8c%85%e8%a3%85%e4%b8%80%e9%a1%b5.xls'#$''.$g$20"</definedName>
    <definedName name="Value49_18">"'file:///c:/documents%20and%20settings/%e6%8a%80%e8%a1%93%e9%83%a8%e5%85%b1%e7%94%a8%e8%b3%87%e6%96%99/documents%20and%20settings/administrator/%e6%a1%8c%e9%9d%a2/1b545%e5%8c%85%e8%a3%85%e4%b8%80%e9%a1%b5.xls'#$''.$g$20"</definedName>
    <definedName name="Value49_2">"'file:///c:/documents%20and%20settings/%e6%8a%80%e8%a1%93%e9%83%a8%e5%85%b1%e7%94%a8%e8%b3%87%e6%96%99/documents%20and%20settings/administrator/%e6%a1%8c%e9%9d%a2/1b545%e5%8c%85%e8%a3%85%e4%b8%80%e9%a1%b5.xls'#$''.$g$20"</definedName>
    <definedName name="Value49_3">"'file:///c:/documents%20and%20settings/%e6%8a%80%e8%a1%93%e9%83%a8%e5%85%b1%e7%94%a8%e8%b3%87%e6%96%99/documents%20and%20settings/administrator/%e6%a1%8c%e9%9d%a2/1b545%e5%8c%85%e8%a3%85%e4%b8%80%e9%a1%b5.xls'#$''.$g$20"</definedName>
    <definedName name="Value49_35">"'file:///c:/documents%20and%20settings/%e6%8a%80%e8%a1%93%e9%83%a8%e5%85%b1%e7%94%a8%e8%b3%87%e6%96%99/documents%20and%20settings/administrator/%e6%a1%8c%e9%9d%a2/1b545%e5%8c%85%e8%a3%85%e4%b8%80%e9%a1%b5.xls'#$''.$g$20"</definedName>
    <definedName name="Value49_36">"'file:///c:/documents%20and%20settings/%e6%8a%80%e8%a1%93%e9%83%a8%e5%85%b1%e7%94%a8%e8%b3%87%e6%96%99/documents%20and%20settings/administrator/%e6%a1%8c%e9%9d%a2/1b545%e5%8c%85%e8%a3%85%e4%b8%80%e9%a1%b5.xls'#$''.$g$20"</definedName>
    <definedName name="Value49_41">"'file:///c:/documents%20and%20settings/%e6%8a%80%e8%a1%93%e9%83%a8%e5%85%b1%e7%94%a8%e8%b3%87%e6%96%99/documents%20and%20settings/administrator/%e6%a1%8c%e9%9d%a2/1b545%e5%8c%85%e8%a3%85%e4%b8%80%e9%a1%b5.xls'#$''.$g$20"</definedName>
    <definedName name="Value49_5" localSheetId="21">#REF!</definedName>
    <definedName name="Value49_5" localSheetId="25">#REF!</definedName>
    <definedName name="Value49_5" localSheetId="17">#REF!</definedName>
    <definedName name="Value49_5">#REF!</definedName>
    <definedName name="Value49_50">"'file:///c:/documents%20and%20settings/%e6%8a%80%e8%a1%93%e9%83%a8%e5%85%b1%e7%94%a8%e8%b3%87%e6%96%99/documents%20and%20settings/administrator/%e6%a1%8c%e9%9d%a2/1b545%e5%8c%85%e8%a3%85%e4%b8%80%e9%a1%b5.xls'#$''.$g$20"</definedName>
    <definedName name="Value49_9">"'file:///c:/documents%20and%20settings/%e6%8a%80%e8%a1%93%e9%83%a8%e5%85%b1%e7%94%a8%e8%b3%87%e6%96%99/documents%20and%20settings/administrator/%e6%a1%8c%e9%9d%a2/1b545%e5%8c%85%e8%a3%85%e4%b8%80%e9%a1%b5.xls'#$''.$g$20"</definedName>
    <definedName name="Value5" localSheetId="21">#REF!</definedName>
    <definedName name="Value5" localSheetId="25">#REF!</definedName>
    <definedName name="Value5" localSheetId="17">#REF!</definedName>
    <definedName name="Value5">#REF!</definedName>
    <definedName name="Value5_1">"'file:///c:/documents%20and%20settings/%e6%8a%80%e8%a1%93%e9%83%a8%e5%85%b1%e7%94%a8%e8%b3%87%e6%96%99/documents%20and%20settings/administrator/%e6%a1%8c%e9%9d%a2/1b545%e5%8c%85%e8%a3%85%e4%b8%80%e9%a1%b5.xls'#$''.$u$18"</definedName>
    <definedName name="Value5_10">"'file:///c:/documents%20and%20settings/%e6%8a%80%e8%a1%93%e9%83%a8%e5%85%b1%e7%94%a8%e8%b3%87%e6%96%99/documents%20and%20settings/administrator/%e6%a1%8c%e9%9d%a2/1b545%e5%8c%85%e8%a3%85%e4%b8%80%e9%a1%b5.xls'#$''.$u$18"</definedName>
    <definedName name="Value5_11">"'file:///c:/documents%20and%20settings/%e6%8a%80%e8%a1%93%e9%83%a8%e5%85%b1%e7%94%a8%e8%b3%87%e6%96%99/documents%20and%20settings/administrator/%e6%a1%8c%e9%9d%a2/1b545%e5%8c%85%e8%a3%85%e4%b8%80%e9%a1%b5.xls'#$''.$u$18"</definedName>
    <definedName name="Value5_12">"'file:///c:/documents%20and%20settings/%e6%8a%80%e8%a1%93%e9%83%a8%e5%85%b1%e7%94%a8%e8%b3%87%e6%96%99/documents%20and%20settings/administrator/%e6%a1%8c%e9%9d%a2/1b545%e5%8c%85%e8%a3%85%e4%b8%80%e9%a1%b5.xls'#$''.$u$18"</definedName>
    <definedName name="Value5_13">"'file:///c:/documents%20and%20settings/%e6%8a%80%e8%a1%93%e9%83%a8%e5%85%b1%e7%94%a8%e8%b3%87%e6%96%99/documents%20and%20settings/administrator/%e6%a1%8c%e9%9d%a2/1b545%e5%8c%85%e8%a3%85%e4%b8%80%e9%a1%b5.xls'#$''.$u$18"</definedName>
    <definedName name="Value5_17">"'file:///c:/documents%20and%20settings/%e6%8a%80%e8%a1%93%e9%83%a8%e5%85%b1%e7%94%a8%e8%b3%87%e6%96%99/documents%20and%20settings/administrator/%e6%a1%8c%e9%9d%a2/1b545%e5%8c%85%e8%a3%85%e4%b8%80%e9%a1%b5.xls'#$''.$u$18"</definedName>
    <definedName name="Value5_18">"'file:///c:/documents%20and%20settings/%e6%8a%80%e8%a1%93%e9%83%a8%e5%85%b1%e7%94%a8%e8%b3%87%e6%96%99/documents%20and%20settings/administrator/%e6%a1%8c%e9%9d%a2/1b545%e5%8c%85%e8%a3%85%e4%b8%80%e9%a1%b5.xls'#$''.$u$18"</definedName>
    <definedName name="Value5_2">"'file:///c:/documents%20and%20settings/%e6%8a%80%e8%a1%93%e9%83%a8%e5%85%b1%e7%94%a8%e8%b3%87%e6%96%99/documents%20and%20settings/administrator/%e6%a1%8c%e9%9d%a2/1b545%e5%8c%85%e8%a3%85%e4%b8%80%e9%a1%b5.xls'#$''.$u$18"</definedName>
    <definedName name="Value5_3">"'file:///c:/documents%20and%20settings/%e6%8a%80%e8%a1%93%e9%83%a8%e5%85%b1%e7%94%a8%e8%b3%87%e6%96%99/documents%20and%20settings/administrator/%e6%a1%8c%e9%9d%a2/1b545%e5%8c%85%e8%a3%85%e4%b8%80%e9%a1%b5.xls'#$''.$u$18"</definedName>
    <definedName name="Value5_35">"'file:///c:/documents%20and%20settings/%e6%8a%80%e8%a1%93%e9%83%a8%e5%85%b1%e7%94%a8%e8%b3%87%e6%96%99/documents%20and%20settings/administrator/%e6%a1%8c%e9%9d%a2/1b545%e5%8c%85%e8%a3%85%e4%b8%80%e9%a1%b5.xls'#$''.$u$18"</definedName>
    <definedName name="Value5_36">"'file:///c:/documents%20and%20settings/%e6%8a%80%e8%a1%93%e9%83%a8%e5%85%b1%e7%94%a8%e8%b3%87%e6%96%99/documents%20and%20settings/administrator/%e6%a1%8c%e9%9d%a2/1b545%e5%8c%85%e8%a3%85%e4%b8%80%e9%a1%b5.xls'#$''.$u$18"</definedName>
    <definedName name="Value5_41">"'file:///c:/documents%20and%20settings/%e6%8a%80%e8%a1%93%e9%83%a8%e5%85%b1%e7%94%a8%e8%b3%87%e6%96%99/documents%20and%20settings/administrator/%e6%a1%8c%e9%9d%a2/1b545%e5%8c%85%e8%a3%85%e4%b8%80%e9%a1%b5.xls'#$''.$u$18"</definedName>
    <definedName name="Value5_5" localSheetId="21">#REF!</definedName>
    <definedName name="Value5_5" localSheetId="25">#REF!</definedName>
    <definedName name="Value5_5" localSheetId="17">#REF!</definedName>
    <definedName name="Value5_5">#REF!</definedName>
    <definedName name="Value5_50">"'file:///c:/documents%20and%20settings/%e6%8a%80%e8%a1%93%e9%83%a8%e5%85%b1%e7%94%a8%e8%b3%87%e6%96%99/documents%20and%20settings/administrator/%e6%a1%8c%e9%9d%a2/1b545%e5%8c%85%e8%a3%85%e4%b8%80%e9%a1%b5.xls'#$''.$u$18"</definedName>
    <definedName name="Value5_9">"'file:///c:/documents%20and%20settings/%e6%8a%80%e8%a1%93%e9%83%a8%e5%85%b1%e7%94%a8%e8%b3%87%e6%96%99/documents%20and%20settings/administrator/%e6%a1%8c%e9%9d%a2/1b545%e5%8c%85%e8%a3%85%e4%b8%80%e9%a1%b5.xls'#$''.$u$18"</definedName>
    <definedName name="Value50" localSheetId="21">#REF!</definedName>
    <definedName name="Value50" localSheetId="25">#REF!</definedName>
    <definedName name="Value50" localSheetId="17">#REF!</definedName>
    <definedName name="Value50">#REF!</definedName>
    <definedName name="Value50_1">"'file:///c:/documents%20and%20settings/%e6%8a%80%e8%a1%93%e9%83%a8%e5%85%b1%e7%94%a8%e8%b3%87%e6%96%99/documents%20and%20settings/administrator/%e6%a1%8c%e9%9d%a2/1b545%e5%8c%85%e8%a3%85%e4%b8%80%e9%a1%b5.xls'#$''.$g$21"</definedName>
    <definedName name="Value50_10">"'file:///c:/documents%20and%20settings/%e6%8a%80%e8%a1%93%e9%83%a8%e5%85%b1%e7%94%a8%e8%b3%87%e6%96%99/documents%20and%20settings/administrator/%e6%a1%8c%e9%9d%a2/1b545%e5%8c%85%e8%a3%85%e4%b8%80%e9%a1%b5.xls'#$''.$g$21"</definedName>
    <definedName name="Value50_11">"'file:///c:/documents%20and%20settings/%e6%8a%80%e8%a1%93%e9%83%a8%e5%85%b1%e7%94%a8%e8%b3%87%e6%96%99/documents%20and%20settings/administrator/%e6%a1%8c%e9%9d%a2/1b545%e5%8c%85%e8%a3%85%e4%b8%80%e9%a1%b5.xls'#$''.$g$21"</definedName>
    <definedName name="Value50_12">"'file:///c:/documents%20and%20settings/%e6%8a%80%e8%a1%93%e9%83%a8%e5%85%b1%e7%94%a8%e8%b3%87%e6%96%99/documents%20and%20settings/administrator/%e6%a1%8c%e9%9d%a2/1b545%e5%8c%85%e8%a3%85%e4%b8%80%e9%a1%b5.xls'#$''.$g$21"</definedName>
    <definedName name="Value50_13">"'file:///c:/documents%20and%20settings/%e6%8a%80%e8%a1%93%e9%83%a8%e5%85%b1%e7%94%a8%e8%b3%87%e6%96%99/documents%20and%20settings/administrator/%e6%a1%8c%e9%9d%a2/1b545%e5%8c%85%e8%a3%85%e4%b8%80%e9%a1%b5.xls'#$''.$g$21"</definedName>
    <definedName name="Value50_17">"'file:///c:/documents%20and%20settings/%e6%8a%80%e8%a1%93%e9%83%a8%e5%85%b1%e7%94%a8%e8%b3%87%e6%96%99/documents%20and%20settings/administrator/%e6%a1%8c%e9%9d%a2/1b545%e5%8c%85%e8%a3%85%e4%b8%80%e9%a1%b5.xls'#$''.$g$21"</definedName>
    <definedName name="Value50_18">"'file:///c:/documents%20and%20settings/%e6%8a%80%e8%a1%93%e9%83%a8%e5%85%b1%e7%94%a8%e8%b3%87%e6%96%99/documents%20and%20settings/administrator/%e6%a1%8c%e9%9d%a2/1b545%e5%8c%85%e8%a3%85%e4%b8%80%e9%a1%b5.xls'#$''.$g$21"</definedName>
    <definedName name="Value50_2">"'file:///c:/documents%20and%20settings/%e6%8a%80%e8%a1%93%e9%83%a8%e5%85%b1%e7%94%a8%e8%b3%87%e6%96%99/documents%20and%20settings/administrator/%e6%a1%8c%e9%9d%a2/1b545%e5%8c%85%e8%a3%85%e4%b8%80%e9%a1%b5.xls'#$''.$g$21"</definedName>
    <definedName name="Value50_3">"'file:///c:/documents%20and%20settings/%e6%8a%80%e8%a1%93%e9%83%a8%e5%85%b1%e7%94%a8%e8%b3%87%e6%96%99/documents%20and%20settings/administrator/%e6%a1%8c%e9%9d%a2/1b545%e5%8c%85%e8%a3%85%e4%b8%80%e9%a1%b5.xls'#$''.$g$21"</definedName>
    <definedName name="Value50_35">"'file:///c:/documents%20and%20settings/%e6%8a%80%e8%a1%93%e9%83%a8%e5%85%b1%e7%94%a8%e8%b3%87%e6%96%99/documents%20and%20settings/administrator/%e6%a1%8c%e9%9d%a2/1b545%e5%8c%85%e8%a3%85%e4%b8%80%e9%a1%b5.xls'#$''.$g$21"</definedName>
    <definedName name="Value50_36">"'file:///c:/documents%20and%20settings/%e6%8a%80%e8%a1%93%e9%83%a8%e5%85%b1%e7%94%a8%e8%b3%87%e6%96%99/documents%20and%20settings/administrator/%e6%a1%8c%e9%9d%a2/1b545%e5%8c%85%e8%a3%85%e4%b8%80%e9%a1%b5.xls'#$''.$g$21"</definedName>
    <definedName name="Value50_41">"'file:///c:/documents%20and%20settings/%e6%8a%80%e8%a1%93%e9%83%a8%e5%85%b1%e7%94%a8%e8%b3%87%e6%96%99/documents%20and%20settings/administrator/%e6%a1%8c%e9%9d%a2/1b545%e5%8c%85%e8%a3%85%e4%b8%80%e9%a1%b5.xls'#$''.$g$21"</definedName>
    <definedName name="Value50_5" localSheetId="21">#REF!</definedName>
    <definedName name="Value50_5" localSheetId="25">#REF!</definedName>
    <definedName name="Value50_5" localSheetId="17">#REF!</definedName>
    <definedName name="Value50_5">#REF!</definedName>
    <definedName name="Value50_50">"'file:///c:/documents%20and%20settings/%e6%8a%80%e8%a1%93%e9%83%a8%e5%85%b1%e7%94%a8%e8%b3%87%e6%96%99/documents%20and%20settings/administrator/%e6%a1%8c%e9%9d%a2/1b545%e5%8c%85%e8%a3%85%e4%b8%80%e9%a1%b5.xls'#$''.$g$21"</definedName>
    <definedName name="Value50_9">"'file:///c:/documents%20and%20settings/%e6%8a%80%e8%a1%93%e9%83%a8%e5%85%b1%e7%94%a8%e8%b3%87%e6%96%99/documents%20and%20settings/administrator/%e6%a1%8c%e9%9d%a2/1b545%e5%8c%85%e8%a3%85%e4%b8%80%e9%a1%b5.xls'#$''.$g$21"</definedName>
    <definedName name="Value51" localSheetId="21">#REF!</definedName>
    <definedName name="Value51" localSheetId="25">#REF!</definedName>
    <definedName name="Value51" localSheetId="17">#REF!</definedName>
    <definedName name="Value51">#REF!</definedName>
    <definedName name="Value51_1">"'file:///c:/documents%20and%20settings/%e6%8a%80%e8%a1%93%e9%83%a8%e5%85%b1%e7%94%a8%e8%b3%87%e6%96%99/documents%20and%20settings/administrator/%e6%a1%8c%e9%9d%a2/1b545%e5%8c%85%e8%a3%85%e4%b8%80%e9%a1%b5.xls'#$''.$g$22"</definedName>
    <definedName name="Value51_10">"'file:///c:/documents%20and%20settings/%e6%8a%80%e8%a1%93%e9%83%a8%e5%85%b1%e7%94%a8%e8%b3%87%e6%96%99/documents%20and%20settings/administrator/%e6%a1%8c%e9%9d%a2/1b545%e5%8c%85%e8%a3%85%e4%b8%80%e9%a1%b5.xls'#$''.$g$22"</definedName>
    <definedName name="Value51_11">"'file:///c:/documents%20and%20settings/%e6%8a%80%e8%a1%93%e9%83%a8%e5%85%b1%e7%94%a8%e8%b3%87%e6%96%99/documents%20and%20settings/administrator/%e6%a1%8c%e9%9d%a2/1b545%e5%8c%85%e8%a3%85%e4%b8%80%e9%a1%b5.xls'#$''.$g$22"</definedName>
    <definedName name="Value51_12">"'file:///c:/documents%20and%20settings/%e6%8a%80%e8%a1%93%e9%83%a8%e5%85%b1%e7%94%a8%e8%b3%87%e6%96%99/documents%20and%20settings/administrator/%e6%a1%8c%e9%9d%a2/1b545%e5%8c%85%e8%a3%85%e4%b8%80%e9%a1%b5.xls'#$''.$g$22"</definedName>
    <definedName name="Value51_13">"'file:///c:/documents%20and%20settings/%e6%8a%80%e8%a1%93%e9%83%a8%e5%85%b1%e7%94%a8%e8%b3%87%e6%96%99/documents%20and%20settings/administrator/%e6%a1%8c%e9%9d%a2/1b545%e5%8c%85%e8%a3%85%e4%b8%80%e9%a1%b5.xls'#$''.$g$22"</definedName>
    <definedName name="Value51_17">"'file:///c:/documents%20and%20settings/%e6%8a%80%e8%a1%93%e9%83%a8%e5%85%b1%e7%94%a8%e8%b3%87%e6%96%99/documents%20and%20settings/administrator/%e6%a1%8c%e9%9d%a2/1b545%e5%8c%85%e8%a3%85%e4%b8%80%e9%a1%b5.xls'#$''.$g$22"</definedName>
    <definedName name="Value51_18">"'file:///c:/documents%20and%20settings/%e6%8a%80%e8%a1%93%e9%83%a8%e5%85%b1%e7%94%a8%e8%b3%87%e6%96%99/documents%20and%20settings/administrator/%e6%a1%8c%e9%9d%a2/1b545%e5%8c%85%e8%a3%85%e4%b8%80%e9%a1%b5.xls'#$''.$g$22"</definedName>
    <definedName name="Value51_2">"'file:///c:/documents%20and%20settings/%e6%8a%80%e8%a1%93%e9%83%a8%e5%85%b1%e7%94%a8%e8%b3%87%e6%96%99/documents%20and%20settings/administrator/%e6%a1%8c%e9%9d%a2/1b545%e5%8c%85%e8%a3%85%e4%b8%80%e9%a1%b5.xls'#$''.$g$22"</definedName>
    <definedName name="Value51_3">"'file:///c:/documents%20and%20settings/%e6%8a%80%e8%a1%93%e9%83%a8%e5%85%b1%e7%94%a8%e8%b3%87%e6%96%99/documents%20and%20settings/administrator/%e6%a1%8c%e9%9d%a2/1b545%e5%8c%85%e8%a3%85%e4%b8%80%e9%a1%b5.xls'#$''.$g$22"</definedName>
    <definedName name="Value51_35">"'file:///c:/documents%20and%20settings/%e6%8a%80%e8%a1%93%e9%83%a8%e5%85%b1%e7%94%a8%e8%b3%87%e6%96%99/documents%20and%20settings/administrator/%e6%a1%8c%e9%9d%a2/1b545%e5%8c%85%e8%a3%85%e4%b8%80%e9%a1%b5.xls'#$''.$g$22"</definedName>
    <definedName name="Value51_36">"'file:///c:/documents%20and%20settings/%e6%8a%80%e8%a1%93%e9%83%a8%e5%85%b1%e7%94%a8%e8%b3%87%e6%96%99/documents%20and%20settings/administrator/%e6%a1%8c%e9%9d%a2/1b545%e5%8c%85%e8%a3%85%e4%b8%80%e9%a1%b5.xls'#$''.$g$22"</definedName>
    <definedName name="Value51_41">"'file:///c:/documents%20and%20settings/%e6%8a%80%e8%a1%93%e9%83%a8%e5%85%b1%e7%94%a8%e8%b3%87%e6%96%99/documents%20and%20settings/administrator/%e6%a1%8c%e9%9d%a2/1b545%e5%8c%85%e8%a3%85%e4%b8%80%e9%a1%b5.xls'#$''.$g$22"</definedName>
    <definedName name="Value51_5" localSheetId="21">#REF!</definedName>
    <definedName name="Value51_5" localSheetId="25">#REF!</definedName>
    <definedName name="Value51_5" localSheetId="17">#REF!</definedName>
    <definedName name="Value51_5">#REF!</definedName>
    <definedName name="Value51_50">"'file:///c:/documents%20and%20settings/%e6%8a%80%e8%a1%93%e9%83%a8%e5%85%b1%e7%94%a8%e8%b3%87%e6%96%99/documents%20and%20settings/administrator/%e6%a1%8c%e9%9d%a2/1b545%e5%8c%85%e8%a3%85%e4%b8%80%e9%a1%b5.xls'#$''.$g$22"</definedName>
    <definedName name="Value51_9">"'file:///c:/documents%20and%20settings/%e6%8a%80%e8%a1%93%e9%83%a8%e5%85%b1%e7%94%a8%e8%b3%87%e6%96%99/documents%20and%20settings/administrator/%e6%a1%8c%e9%9d%a2/1b545%e5%8c%85%e8%a3%85%e4%b8%80%e9%a1%b5.xls'#$''.$g$22"</definedName>
    <definedName name="Value52" localSheetId="21">#REF!</definedName>
    <definedName name="Value52" localSheetId="25">#REF!</definedName>
    <definedName name="Value52" localSheetId="17">#REF!</definedName>
    <definedName name="Value52">#REF!</definedName>
    <definedName name="Value52_1">"'file:///c:/documents%20and%20settings/%e6%8a%80%e8%a1%93%e9%83%a8%e5%85%b1%e7%94%a8%e8%b3%87%e6%96%99/documents%20and%20settings/administrator/%e6%a1%8c%e9%9d%a2/1b545%e5%8c%85%e8%a3%85%e4%b8%80%e9%a1%b5.xls'#$''.$h$15"</definedName>
    <definedName name="Value52_10">"'file:///c:/documents%20and%20settings/%e6%8a%80%e8%a1%93%e9%83%a8%e5%85%b1%e7%94%a8%e8%b3%87%e6%96%99/documents%20and%20settings/administrator/%e6%a1%8c%e9%9d%a2/1b545%e5%8c%85%e8%a3%85%e4%b8%80%e9%a1%b5.xls'#$''.$h$15"</definedName>
    <definedName name="Value52_11">"'file:///c:/documents%20and%20settings/%e6%8a%80%e8%a1%93%e9%83%a8%e5%85%b1%e7%94%a8%e8%b3%87%e6%96%99/documents%20and%20settings/administrator/%e6%a1%8c%e9%9d%a2/1b545%e5%8c%85%e8%a3%85%e4%b8%80%e9%a1%b5.xls'#$''.$h$15"</definedName>
    <definedName name="Value52_12">"'file:///c:/documents%20and%20settings/%e6%8a%80%e8%a1%93%e9%83%a8%e5%85%b1%e7%94%a8%e8%b3%87%e6%96%99/documents%20and%20settings/administrator/%e6%a1%8c%e9%9d%a2/1b545%e5%8c%85%e8%a3%85%e4%b8%80%e9%a1%b5.xls'#$''.$h$15"</definedName>
    <definedName name="Value52_13">"'file:///c:/documents%20and%20settings/%e6%8a%80%e8%a1%93%e9%83%a8%e5%85%b1%e7%94%a8%e8%b3%87%e6%96%99/documents%20and%20settings/administrator/%e6%a1%8c%e9%9d%a2/1b545%e5%8c%85%e8%a3%85%e4%b8%80%e9%a1%b5.xls'#$''.$h$15"</definedName>
    <definedName name="Value52_17">"'file:///c:/documents%20and%20settings/%e6%8a%80%e8%a1%93%e9%83%a8%e5%85%b1%e7%94%a8%e8%b3%87%e6%96%99/documents%20and%20settings/administrator/%e6%a1%8c%e9%9d%a2/1b545%e5%8c%85%e8%a3%85%e4%b8%80%e9%a1%b5.xls'#$''.$h$15"</definedName>
    <definedName name="Value52_18">"'file:///c:/documents%20and%20settings/%e6%8a%80%e8%a1%93%e9%83%a8%e5%85%b1%e7%94%a8%e8%b3%87%e6%96%99/documents%20and%20settings/administrator/%e6%a1%8c%e9%9d%a2/1b545%e5%8c%85%e8%a3%85%e4%b8%80%e9%a1%b5.xls'#$''.$h$15"</definedName>
    <definedName name="Value52_2">"'file:///c:/documents%20and%20settings/%e6%8a%80%e8%a1%93%e9%83%a8%e5%85%b1%e7%94%a8%e8%b3%87%e6%96%99/documents%20and%20settings/administrator/%e6%a1%8c%e9%9d%a2/1b545%e5%8c%85%e8%a3%85%e4%b8%80%e9%a1%b5.xls'#$''.$h$15"</definedName>
    <definedName name="Value52_3">"'file:///c:/documents%20and%20settings/%e6%8a%80%e8%a1%93%e9%83%a8%e5%85%b1%e7%94%a8%e8%b3%87%e6%96%99/documents%20and%20settings/administrator/%e6%a1%8c%e9%9d%a2/1b545%e5%8c%85%e8%a3%85%e4%b8%80%e9%a1%b5.xls'#$''.$h$15"</definedName>
    <definedName name="Value52_35">"'file:///c:/documents%20and%20settings/%e6%8a%80%e8%a1%93%e9%83%a8%e5%85%b1%e7%94%a8%e8%b3%87%e6%96%99/documents%20and%20settings/administrator/%e6%a1%8c%e9%9d%a2/1b545%e5%8c%85%e8%a3%85%e4%b8%80%e9%a1%b5.xls'#$''.$h$15"</definedName>
    <definedName name="Value52_36">"'file:///c:/documents%20and%20settings/%e6%8a%80%e8%a1%93%e9%83%a8%e5%85%b1%e7%94%a8%e8%b3%87%e6%96%99/documents%20and%20settings/administrator/%e6%a1%8c%e9%9d%a2/1b545%e5%8c%85%e8%a3%85%e4%b8%80%e9%a1%b5.xls'#$''.$h$15"</definedName>
    <definedName name="Value52_41">"'file:///c:/documents%20and%20settings/%e6%8a%80%e8%a1%93%e9%83%a8%e5%85%b1%e7%94%a8%e8%b3%87%e6%96%99/documents%20and%20settings/administrator/%e6%a1%8c%e9%9d%a2/1b545%e5%8c%85%e8%a3%85%e4%b8%80%e9%a1%b5.xls'#$''.$h$15"</definedName>
    <definedName name="Value52_5" localSheetId="21">#REF!</definedName>
    <definedName name="Value52_5" localSheetId="25">#REF!</definedName>
    <definedName name="Value52_5" localSheetId="17">#REF!</definedName>
    <definedName name="Value52_5">#REF!</definedName>
    <definedName name="Value52_50">"'file:///c:/documents%20and%20settings/%e6%8a%80%e8%a1%93%e9%83%a8%e5%85%b1%e7%94%a8%e8%b3%87%e6%96%99/documents%20and%20settings/administrator/%e6%a1%8c%e9%9d%a2/1b545%e5%8c%85%e8%a3%85%e4%b8%80%e9%a1%b5.xls'#$''.$h$15"</definedName>
    <definedName name="Value52_9">"'file:///c:/documents%20and%20settings/%e6%8a%80%e8%a1%93%e9%83%a8%e5%85%b1%e7%94%a8%e8%b3%87%e6%96%99/documents%20and%20settings/administrator/%e6%a1%8c%e9%9d%a2/1b545%e5%8c%85%e8%a3%85%e4%b8%80%e9%a1%b5.xls'#$''.$h$15"</definedName>
    <definedName name="Value53" localSheetId="21">#REF!</definedName>
    <definedName name="Value53" localSheetId="25">#REF!</definedName>
    <definedName name="Value53" localSheetId="17">#REF!</definedName>
    <definedName name="Value53">#REF!</definedName>
    <definedName name="Value53_1">"'file:///c:/documents%20and%20settings/%e6%8a%80%e8%a1%93%e9%83%a8%e5%85%b1%e7%94%a8%e8%b3%87%e6%96%99/documents%20and%20settings/administrator/%e6%a1%8c%e9%9d%a2/1b545%e5%8c%85%e8%a3%85%e4%b8%80%e9%a1%b5.xls'#$''.$h$14"</definedName>
    <definedName name="Value53_10">"'file:///c:/documents%20and%20settings/%e6%8a%80%e8%a1%93%e9%83%a8%e5%85%b1%e7%94%a8%e8%b3%87%e6%96%99/documents%20and%20settings/administrator/%e6%a1%8c%e9%9d%a2/1b545%e5%8c%85%e8%a3%85%e4%b8%80%e9%a1%b5.xls'#$''.$h$14"</definedName>
    <definedName name="Value53_11">"'file:///c:/documents%20and%20settings/%e6%8a%80%e8%a1%93%e9%83%a8%e5%85%b1%e7%94%a8%e8%b3%87%e6%96%99/documents%20and%20settings/administrator/%e6%a1%8c%e9%9d%a2/1b545%e5%8c%85%e8%a3%85%e4%b8%80%e9%a1%b5.xls'#$''.$h$14"</definedName>
    <definedName name="Value53_12">"'file:///c:/documents%20and%20settings/%e6%8a%80%e8%a1%93%e9%83%a8%e5%85%b1%e7%94%a8%e8%b3%87%e6%96%99/documents%20and%20settings/administrator/%e6%a1%8c%e9%9d%a2/1b545%e5%8c%85%e8%a3%85%e4%b8%80%e9%a1%b5.xls'#$''.$h$14"</definedName>
    <definedName name="Value53_13">"'file:///c:/documents%20and%20settings/%e6%8a%80%e8%a1%93%e9%83%a8%e5%85%b1%e7%94%a8%e8%b3%87%e6%96%99/documents%20and%20settings/administrator/%e6%a1%8c%e9%9d%a2/1b545%e5%8c%85%e8%a3%85%e4%b8%80%e9%a1%b5.xls'#$''.$h$14"</definedName>
    <definedName name="Value53_17">"'file:///c:/documents%20and%20settings/%e6%8a%80%e8%a1%93%e9%83%a8%e5%85%b1%e7%94%a8%e8%b3%87%e6%96%99/documents%20and%20settings/administrator/%e6%a1%8c%e9%9d%a2/1b545%e5%8c%85%e8%a3%85%e4%b8%80%e9%a1%b5.xls'#$''.$h$14"</definedName>
    <definedName name="Value53_18">"'file:///c:/documents%20and%20settings/%e6%8a%80%e8%a1%93%e9%83%a8%e5%85%b1%e7%94%a8%e8%b3%87%e6%96%99/documents%20and%20settings/administrator/%e6%a1%8c%e9%9d%a2/1b545%e5%8c%85%e8%a3%85%e4%b8%80%e9%a1%b5.xls'#$''.$h$14"</definedName>
    <definedName name="Value53_2">"'file:///c:/documents%20and%20settings/%e6%8a%80%e8%a1%93%e9%83%a8%e5%85%b1%e7%94%a8%e8%b3%87%e6%96%99/documents%20and%20settings/administrator/%e6%a1%8c%e9%9d%a2/1b545%e5%8c%85%e8%a3%85%e4%b8%80%e9%a1%b5.xls'#$''.$h$14"</definedName>
    <definedName name="Value53_3">"'file:///c:/documents%20and%20settings/%e6%8a%80%e8%a1%93%e9%83%a8%e5%85%b1%e7%94%a8%e8%b3%87%e6%96%99/documents%20and%20settings/administrator/%e6%a1%8c%e9%9d%a2/1b545%e5%8c%85%e8%a3%85%e4%b8%80%e9%a1%b5.xls'#$''.$h$14"</definedName>
    <definedName name="Value53_35">"'file:///c:/documents%20and%20settings/%e6%8a%80%e8%a1%93%e9%83%a8%e5%85%b1%e7%94%a8%e8%b3%87%e6%96%99/documents%20and%20settings/administrator/%e6%a1%8c%e9%9d%a2/1b545%e5%8c%85%e8%a3%85%e4%b8%80%e9%a1%b5.xls'#$''.$h$14"</definedName>
    <definedName name="Value53_36">"'file:///c:/documents%20and%20settings/%e6%8a%80%e8%a1%93%e9%83%a8%e5%85%b1%e7%94%a8%e8%b3%87%e6%96%99/documents%20and%20settings/administrator/%e6%a1%8c%e9%9d%a2/1b545%e5%8c%85%e8%a3%85%e4%b8%80%e9%a1%b5.xls'#$''.$h$14"</definedName>
    <definedName name="Value53_41">"'file:///c:/documents%20and%20settings/%e6%8a%80%e8%a1%93%e9%83%a8%e5%85%b1%e7%94%a8%e8%b3%87%e6%96%99/documents%20and%20settings/administrator/%e6%a1%8c%e9%9d%a2/1b545%e5%8c%85%e8%a3%85%e4%b8%80%e9%a1%b5.xls'#$''.$h$14"</definedName>
    <definedName name="Value53_5" localSheetId="21">#REF!</definedName>
    <definedName name="Value53_5" localSheetId="25">#REF!</definedName>
    <definedName name="Value53_5" localSheetId="17">#REF!</definedName>
    <definedName name="Value53_5">#REF!</definedName>
    <definedName name="Value53_50">"'file:///c:/documents%20and%20settings/%e6%8a%80%e8%a1%93%e9%83%a8%e5%85%b1%e7%94%a8%e8%b3%87%e6%96%99/documents%20and%20settings/administrator/%e6%a1%8c%e9%9d%a2/1b545%e5%8c%85%e8%a3%85%e4%b8%80%e9%a1%b5.xls'#$''.$h$14"</definedName>
    <definedName name="Value53_9">"'file:///c:/documents%20and%20settings/%e6%8a%80%e8%a1%93%e9%83%a8%e5%85%b1%e7%94%a8%e8%b3%87%e6%96%99/documents%20and%20settings/administrator/%e6%a1%8c%e9%9d%a2/1b545%e5%8c%85%e8%a3%85%e4%b8%80%e9%a1%b5.xls'#$''.$h$14"</definedName>
    <definedName name="Value54" localSheetId="21">#REF!</definedName>
    <definedName name="Value54" localSheetId="25">#REF!</definedName>
    <definedName name="Value54" localSheetId="17">#REF!</definedName>
    <definedName name="Value54">#REF!</definedName>
    <definedName name="Value54_1">"'file:///c:/documents%20and%20settings/%e6%8a%80%e8%a1%93%e9%83%a8%e5%85%b1%e7%94%a8%e8%b3%87%e6%96%99/documents%20and%20settings/administrator/%e6%a1%8c%e9%9d%a2/1b545%e5%8c%85%e8%a3%85%e4%b8%80%e9%a1%b5.xls'#$''.$h$13"</definedName>
    <definedName name="Value54_10">"'file:///c:/documents%20and%20settings/%e6%8a%80%e8%a1%93%e9%83%a8%e5%85%b1%e7%94%a8%e8%b3%87%e6%96%99/documents%20and%20settings/administrator/%e6%a1%8c%e9%9d%a2/1b545%e5%8c%85%e8%a3%85%e4%b8%80%e9%a1%b5.xls'#$''.$h$13"</definedName>
    <definedName name="Value54_11">"'file:///c:/documents%20and%20settings/%e6%8a%80%e8%a1%93%e9%83%a8%e5%85%b1%e7%94%a8%e8%b3%87%e6%96%99/documents%20and%20settings/administrator/%e6%a1%8c%e9%9d%a2/1b545%e5%8c%85%e8%a3%85%e4%b8%80%e9%a1%b5.xls'#$''.$h$13"</definedName>
    <definedName name="Value54_12">"'file:///c:/documents%20and%20settings/%e6%8a%80%e8%a1%93%e9%83%a8%e5%85%b1%e7%94%a8%e8%b3%87%e6%96%99/documents%20and%20settings/administrator/%e6%a1%8c%e9%9d%a2/1b545%e5%8c%85%e8%a3%85%e4%b8%80%e9%a1%b5.xls'#$''.$h$13"</definedName>
    <definedName name="Value54_13">"'file:///c:/documents%20and%20settings/%e6%8a%80%e8%a1%93%e9%83%a8%e5%85%b1%e7%94%a8%e8%b3%87%e6%96%99/documents%20and%20settings/administrator/%e6%a1%8c%e9%9d%a2/1b545%e5%8c%85%e8%a3%85%e4%b8%80%e9%a1%b5.xls'#$''.$h$13"</definedName>
    <definedName name="Value54_17">"'file:///c:/documents%20and%20settings/%e6%8a%80%e8%a1%93%e9%83%a8%e5%85%b1%e7%94%a8%e8%b3%87%e6%96%99/documents%20and%20settings/administrator/%e6%a1%8c%e9%9d%a2/1b545%e5%8c%85%e8%a3%85%e4%b8%80%e9%a1%b5.xls'#$''.$h$13"</definedName>
    <definedName name="Value54_18">"'file:///c:/documents%20and%20settings/%e6%8a%80%e8%a1%93%e9%83%a8%e5%85%b1%e7%94%a8%e8%b3%87%e6%96%99/documents%20and%20settings/administrator/%e6%a1%8c%e9%9d%a2/1b545%e5%8c%85%e8%a3%85%e4%b8%80%e9%a1%b5.xls'#$''.$h$13"</definedName>
    <definedName name="Value54_2">"'file:///c:/documents%20and%20settings/%e6%8a%80%e8%a1%93%e9%83%a8%e5%85%b1%e7%94%a8%e8%b3%87%e6%96%99/documents%20and%20settings/administrator/%e6%a1%8c%e9%9d%a2/1b545%e5%8c%85%e8%a3%85%e4%b8%80%e9%a1%b5.xls'#$''.$h$13"</definedName>
    <definedName name="Value54_3">"'file:///c:/documents%20and%20settings/%e6%8a%80%e8%a1%93%e9%83%a8%e5%85%b1%e7%94%a8%e8%b3%87%e6%96%99/documents%20and%20settings/administrator/%e6%a1%8c%e9%9d%a2/1b545%e5%8c%85%e8%a3%85%e4%b8%80%e9%a1%b5.xls'#$''.$h$13"</definedName>
    <definedName name="Value54_35">"'file:///c:/documents%20and%20settings/%e6%8a%80%e8%a1%93%e9%83%a8%e5%85%b1%e7%94%a8%e8%b3%87%e6%96%99/documents%20and%20settings/administrator/%e6%a1%8c%e9%9d%a2/1b545%e5%8c%85%e8%a3%85%e4%b8%80%e9%a1%b5.xls'#$''.$h$13"</definedName>
    <definedName name="Value54_36">"'file:///c:/documents%20and%20settings/%e6%8a%80%e8%a1%93%e9%83%a8%e5%85%b1%e7%94%a8%e8%b3%87%e6%96%99/documents%20and%20settings/administrator/%e6%a1%8c%e9%9d%a2/1b545%e5%8c%85%e8%a3%85%e4%b8%80%e9%a1%b5.xls'#$''.$h$13"</definedName>
    <definedName name="Value54_41">"'file:///c:/documents%20and%20settings/%e6%8a%80%e8%a1%93%e9%83%a8%e5%85%b1%e7%94%a8%e8%b3%87%e6%96%99/documents%20and%20settings/administrator/%e6%a1%8c%e9%9d%a2/1b545%e5%8c%85%e8%a3%85%e4%b8%80%e9%a1%b5.xls'#$''.$h$13"</definedName>
    <definedName name="Value54_5" localSheetId="21">#REF!</definedName>
    <definedName name="Value54_5" localSheetId="25">#REF!</definedName>
    <definedName name="Value54_5" localSheetId="17">#REF!</definedName>
    <definedName name="Value54_5">#REF!</definedName>
    <definedName name="Value54_50">"'file:///c:/documents%20and%20settings/%e6%8a%80%e8%a1%93%e9%83%a8%e5%85%b1%e7%94%a8%e8%b3%87%e6%96%99/documents%20and%20settings/administrator/%e6%a1%8c%e9%9d%a2/1b545%e5%8c%85%e8%a3%85%e4%b8%80%e9%a1%b5.xls'#$''.$h$13"</definedName>
    <definedName name="Value54_9">"'file:///c:/documents%20and%20settings/%e6%8a%80%e8%a1%93%e9%83%a8%e5%85%b1%e7%94%a8%e8%b3%87%e6%96%99/documents%20and%20settings/administrator/%e6%a1%8c%e9%9d%a2/1b545%e5%8c%85%e8%a3%85%e4%b8%80%e9%a1%b5.xls'#$''.$h$13"</definedName>
    <definedName name="Value55" localSheetId="21">#REF!</definedName>
    <definedName name="Value55" localSheetId="25">#REF!</definedName>
    <definedName name="Value55" localSheetId="17">#REF!</definedName>
    <definedName name="Value55">#REF!</definedName>
    <definedName name="Value55_1">"'file:///c:/documents%20and%20settings/%e6%8a%80%e8%a1%93%e9%83%a8%e5%85%b1%e7%94%a8%e8%b3%87%e6%96%99/documents%20and%20settings/administrator/%e6%a1%8c%e9%9d%a2/1b545%e5%8c%85%e8%a3%85%e4%b8%80%e9%a1%b5.xls'#$''.$h$12"</definedName>
    <definedName name="Value55_10">"'file:///c:/documents%20and%20settings/%e6%8a%80%e8%a1%93%e9%83%a8%e5%85%b1%e7%94%a8%e8%b3%87%e6%96%99/documents%20and%20settings/administrator/%e6%a1%8c%e9%9d%a2/1b545%e5%8c%85%e8%a3%85%e4%b8%80%e9%a1%b5.xls'#$''.$h$12"</definedName>
    <definedName name="Value55_11">"'file:///c:/documents%20and%20settings/%e6%8a%80%e8%a1%93%e9%83%a8%e5%85%b1%e7%94%a8%e8%b3%87%e6%96%99/documents%20and%20settings/administrator/%e6%a1%8c%e9%9d%a2/1b545%e5%8c%85%e8%a3%85%e4%b8%80%e9%a1%b5.xls'#$''.$h$12"</definedName>
    <definedName name="Value55_12">"'file:///c:/documents%20and%20settings/%e6%8a%80%e8%a1%93%e9%83%a8%e5%85%b1%e7%94%a8%e8%b3%87%e6%96%99/documents%20and%20settings/administrator/%e6%a1%8c%e9%9d%a2/1b545%e5%8c%85%e8%a3%85%e4%b8%80%e9%a1%b5.xls'#$''.$h$12"</definedName>
    <definedName name="Value55_13">"'file:///c:/documents%20and%20settings/%e6%8a%80%e8%a1%93%e9%83%a8%e5%85%b1%e7%94%a8%e8%b3%87%e6%96%99/documents%20and%20settings/administrator/%e6%a1%8c%e9%9d%a2/1b545%e5%8c%85%e8%a3%85%e4%b8%80%e9%a1%b5.xls'#$''.$h$12"</definedName>
    <definedName name="Value55_17">"'file:///c:/documents%20and%20settings/%e6%8a%80%e8%a1%93%e9%83%a8%e5%85%b1%e7%94%a8%e8%b3%87%e6%96%99/documents%20and%20settings/administrator/%e6%a1%8c%e9%9d%a2/1b545%e5%8c%85%e8%a3%85%e4%b8%80%e9%a1%b5.xls'#$''.$h$12"</definedName>
    <definedName name="Value55_18">"'file:///c:/documents%20and%20settings/%e6%8a%80%e8%a1%93%e9%83%a8%e5%85%b1%e7%94%a8%e8%b3%87%e6%96%99/documents%20and%20settings/administrator/%e6%a1%8c%e9%9d%a2/1b545%e5%8c%85%e8%a3%85%e4%b8%80%e9%a1%b5.xls'#$''.$h$12"</definedName>
    <definedName name="Value55_2">"'file:///c:/documents%20and%20settings/%e6%8a%80%e8%a1%93%e9%83%a8%e5%85%b1%e7%94%a8%e8%b3%87%e6%96%99/documents%20and%20settings/administrator/%e6%a1%8c%e9%9d%a2/1b545%e5%8c%85%e8%a3%85%e4%b8%80%e9%a1%b5.xls'#$''.$h$12"</definedName>
    <definedName name="Value55_3">"'file:///c:/documents%20and%20settings/%e6%8a%80%e8%a1%93%e9%83%a8%e5%85%b1%e7%94%a8%e8%b3%87%e6%96%99/documents%20and%20settings/administrator/%e6%a1%8c%e9%9d%a2/1b545%e5%8c%85%e8%a3%85%e4%b8%80%e9%a1%b5.xls'#$''.$h$12"</definedName>
    <definedName name="Value55_35">"'file:///c:/documents%20and%20settings/%e6%8a%80%e8%a1%93%e9%83%a8%e5%85%b1%e7%94%a8%e8%b3%87%e6%96%99/documents%20and%20settings/administrator/%e6%a1%8c%e9%9d%a2/1b545%e5%8c%85%e8%a3%85%e4%b8%80%e9%a1%b5.xls'#$''.$h$12"</definedName>
    <definedName name="Value55_36">"'file:///c:/documents%20and%20settings/%e6%8a%80%e8%a1%93%e9%83%a8%e5%85%b1%e7%94%a8%e8%b3%87%e6%96%99/documents%20and%20settings/administrator/%e6%a1%8c%e9%9d%a2/1b545%e5%8c%85%e8%a3%85%e4%b8%80%e9%a1%b5.xls'#$''.$h$12"</definedName>
    <definedName name="Value55_41">"'file:///c:/documents%20and%20settings/%e6%8a%80%e8%a1%93%e9%83%a8%e5%85%b1%e7%94%a8%e8%b3%87%e6%96%99/documents%20and%20settings/administrator/%e6%a1%8c%e9%9d%a2/1b545%e5%8c%85%e8%a3%85%e4%b8%80%e9%a1%b5.xls'#$''.$h$12"</definedName>
    <definedName name="Value55_5" localSheetId="21">#REF!</definedName>
    <definedName name="Value55_5" localSheetId="25">#REF!</definedName>
    <definedName name="Value55_5" localSheetId="17">#REF!</definedName>
    <definedName name="Value55_5">#REF!</definedName>
    <definedName name="Value55_50">"'file:///c:/documents%20and%20settings/%e6%8a%80%e8%a1%93%e9%83%a8%e5%85%b1%e7%94%a8%e8%b3%87%e6%96%99/documents%20and%20settings/administrator/%e6%a1%8c%e9%9d%a2/1b545%e5%8c%85%e8%a3%85%e4%b8%80%e9%a1%b5.xls'#$''.$h$12"</definedName>
    <definedName name="Value55_9">"'file:///c:/documents%20and%20settings/%e6%8a%80%e8%a1%93%e9%83%a8%e5%85%b1%e7%94%a8%e8%b3%87%e6%96%99/documents%20and%20settings/administrator/%e6%a1%8c%e9%9d%a2/1b545%e5%8c%85%e8%a3%85%e4%b8%80%e9%a1%b5.xls'#$''.$h$12"</definedName>
    <definedName name="Value6" localSheetId="21">#REF!</definedName>
    <definedName name="Value6" localSheetId="25">#REF!</definedName>
    <definedName name="Value6" localSheetId="17">#REF!</definedName>
    <definedName name="Value6">#REF!</definedName>
    <definedName name="Value6_1">"'file:///c:/documents%20and%20settings/%e6%8a%80%e8%a1%93%e9%83%a8%e5%85%b1%e7%94%a8%e8%b3%87%e6%96%99/documents%20and%20settings/administrator/%e6%a1%8c%e9%9d%a2/1b545%e5%8c%85%e8%a3%85%e4%b8%80%e9%a1%b5.xls'#$''.$u$19"</definedName>
    <definedName name="Value6_10">"'file:///c:/documents%20and%20settings/%e6%8a%80%e8%a1%93%e9%83%a8%e5%85%b1%e7%94%a8%e8%b3%87%e6%96%99/documents%20and%20settings/administrator/%e6%a1%8c%e9%9d%a2/1b545%e5%8c%85%e8%a3%85%e4%b8%80%e9%a1%b5.xls'#$''.$u$19"</definedName>
    <definedName name="Value6_11">"'file:///c:/documents%20and%20settings/%e6%8a%80%e8%a1%93%e9%83%a8%e5%85%b1%e7%94%a8%e8%b3%87%e6%96%99/documents%20and%20settings/administrator/%e6%a1%8c%e9%9d%a2/1b545%e5%8c%85%e8%a3%85%e4%b8%80%e9%a1%b5.xls'#$''.$u$19"</definedName>
    <definedName name="Value6_12">"'file:///c:/documents%20and%20settings/%e6%8a%80%e8%a1%93%e9%83%a8%e5%85%b1%e7%94%a8%e8%b3%87%e6%96%99/documents%20and%20settings/administrator/%e6%a1%8c%e9%9d%a2/1b545%e5%8c%85%e8%a3%85%e4%b8%80%e9%a1%b5.xls'#$''.$u$19"</definedName>
    <definedName name="Value6_13">"'file:///c:/documents%20and%20settings/%e6%8a%80%e8%a1%93%e9%83%a8%e5%85%b1%e7%94%a8%e8%b3%87%e6%96%99/documents%20and%20settings/administrator/%e6%a1%8c%e9%9d%a2/1b545%e5%8c%85%e8%a3%85%e4%b8%80%e9%a1%b5.xls'#$''.$u$19"</definedName>
    <definedName name="Value6_17">"'file:///c:/documents%20and%20settings/%e6%8a%80%e8%a1%93%e9%83%a8%e5%85%b1%e7%94%a8%e8%b3%87%e6%96%99/documents%20and%20settings/administrator/%e6%a1%8c%e9%9d%a2/1b545%e5%8c%85%e8%a3%85%e4%b8%80%e9%a1%b5.xls'#$''.$u$19"</definedName>
    <definedName name="Value6_18">"'file:///c:/documents%20and%20settings/%e6%8a%80%e8%a1%93%e9%83%a8%e5%85%b1%e7%94%a8%e8%b3%87%e6%96%99/documents%20and%20settings/administrator/%e6%a1%8c%e9%9d%a2/1b545%e5%8c%85%e8%a3%85%e4%b8%80%e9%a1%b5.xls'#$''.$u$19"</definedName>
    <definedName name="Value6_2">"'file:///c:/documents%20and%20settings/%e6%8a%80%e8%a1%93%e9%83%a8%e5%85%b1%e7%94%a8%e8%b3%87%e6%96%99/documents%20and%20settings/administrator/%e6%a1%8c%e9%9d%a2/1b545%e5%8c%85%e8%a3%85%e4%b8%80%e9%a1%b5.xls'#$''.$u$19"</definedName>
    <definedName name="Value6_3">"'file:///c:/documents%20and%20settings/%e6%8a%80%e8%a1%93%e9%83%a8%e5%85%b1%e7%94%a8%e8%b3%87%e6%96%99/documents%20and%20settings/administrator/%e6%a1%8c%e9%9d%a2/1b545%e5%8c%85%e8%a3%85%e4%b8%80%e9%a1%b5.xls'#$''.$u$19"</definedName>
    <definedName name="Value6_35">"'file:///c:/documents%20and%20settings/%e6%8a%80%e8%a1%93%e9%83%a8%e5%85%b1%e7%94%a8%e8%b3%87%e6%96%99/documents%20and%20settings/administrator/%e6%a1%8c%e9%9d%a2/1b545%e5%8c%85%e8%a3%85%e4%b8%80%e9%a1%b5.xls'#$''.$u$19"</definedName>
    <definedName name="Value6_36">"'file:///c:/documents%20and%20settings/%e6%8a%80%e8%a1%93%e9%83%a8%e5%85%b1%e7%94%a8%e8%b3%87%e6%96%99/documents%20and%20settings/administrator/%e6%a1%8c%e9%9d%a2/1b545%e5%8c%85%e8%a3%85%e4%b8%80%e9%a1%b5.xls'#$''.$u$19"</definedName>
    <definedName name="Value6_41">"'file:///c:/documents%20and%20settings/%e6%8a%80%e8%a1%93%e9%83%a8%e5%85%b1%e7%94%a8%e8%b3%87%e6%96%99/documents%20and%20settings/administrator/%e6%a1%8c%e9%9d%a2/1b545%e5%8c%85%e8%a3%85%e4%b8%80%e9%a1%b5.xls'#$''.$u$19"</definedName>
    <definedName name="Value6_5" localSheetId="21">#REF!</definedName>
    <definedName name="Value6_5" localSheetId="25">#REF!</definedName>
    <definedName name="Value6_5" localSheetId="17">#REF!</definedName>
    <definedName name="Value6_5">#REF!</definedName>
    <definedName name="Value6_50">"'file:///c:/documents%20and%20settings/%e6%8a%80%e8%a1%93%e9%83%a8%e5%85%b1%e7%94%a8%e8%b3%87%e6%96%99/documents%20and%20settings/administrator/%e6%a1%8c%e9%9d%a2/1b545%e5%8c%85%e8%a3%85%e4%b8%80%e9%a1%b5.xls'#$''.$u$19"</definedName>
    <definedName name="Value6_9">"'file:///c:/documents%20and%20settings/%e6%8a%80%e8%a1%93%e9%83%a8%e5%85%b1%e7%94%a8%e8%b3%87%e6%96%99/documents%20and%20settings/administrator/%e6%a1%8c%e9%9d%a2/1b545%e5%8c%85%e8%a3%85%e4%b8%80%e9%a1%b5.xls'#$''.$u$19"</definedName>
    <definedName name="Value7" localSheetId="21">#REF!</definedName>
    <definedName name="Value7" localSheetId="25">#REF!</definedName>
    <definedName name="Value7" localSheetId="17">#REF!</definedName>
    <definedName name="Value7">#REF!</definedName>
    <definedName name="Value7_1">"'file:///c:/documents%20and%20settings/%e6%8a%80%e8%a1%93%e9%83%a8%e5%85%b1%e7%94%a8%e8%b3%87%e6%96%99/documents%20and%20settings/administrator/%e6%a1%8c%e9%9d%a2/1b545%e5%8c%85%e8%a3%85%e4%b8%80%e9%a1%b5.xls'#$''.$u$20"</definedName>
    <definedName name="Value7_10">"'file:///c:/documents%20and%20settings/%e6%8a%80%e8%a1%93%e9%83%a8%e5%85%b1%e7%94%a8%e8%b3%87%e6%96%99/documents%20and%20settings/administrator/%e6%a1%8c%e9%9d%a2/1b545%e5%8c%85%e8%a3%85%e4%b8%80%e9%a1%b5.xls'#$''.$u$20"</definedName>
    <definedName name="Value7_11">"'file:///c:/documents%20and%20settings/%e6%8a%80%e8%a1%93%e9%83%a8%e5%85%b1%e7%94%a8%e8%b3%87%e6%96%99/documents%20and%20settings/administrator/%e6%a1%8c%e9%9d%a2/1b545%e5%8c%85%e8%a3%85%e4%b8%80%e9%a1%b5.xls'#$''.$u$20"</definedName>
    <definedName name="Value7_12">"'file:///c:/documents%20and%20settings/%e6%8a%80%e8%a1%93%e9%83%a8%e5%85%b1%e7%94%a8%e8%b3%87%e6%96%99/documents%20and%20settings/administrator/%e6%a1%8c%e9%9d%a2/1b545%e5%8c%85%e8%a3%85%e4%b8%80%e9%a1%b5.xls'#$''.$u$20"</definedName>
    <definedName name="Value7_13">"'file:///c:/documents%20and%20settings/%e6%8a%80%e8%a1%93%e9%83%a8%e5%85%b1%e7%94%a8%e8%b3%87%e6%96%99/documents%20and%20settings/administrator/%e6%a1%8c%e9%9d%a2/1b545%e5%8c%85%e8%a3%85%e4%b8%80%e9%a1%b5.xls'#$''.$u$20"</definedName>
    <definedName name="Value7_17">"'file:///c:/documents%20and%20settings/%e6%8a%80%e8%a1%93%e9%83%a8%e5%85%b1%e7%94%a8%e8%b3%87%e6%96%99/documents%20and%20settings/administrator/%e6%a1%8c%e9%9d%a2/1b545%e5%8c%85%e8%a3%85%e4%b8%80%e9%a1%b5.xls'#$''.$u$20"</definedName>
    <definedName name="Value7_18">"'file:///c:/documents%20and%20settings/%e6%8a%80%e8%a1%93%e9%83%a8%e5%85%b1%e7%94%a8%e8%b3%87%e6%96%99/documents%20and%20settings/administrator/%e6%a1%8c%e9%9d%a2/1b545%e5%8c%85%e8%a3%85%e4%b8%80%e9%a1%b5.xls'#$''.$u$20"</definedName>
    <definedName name="Value7_2">"'file:///c:/documents%20and%20settings/%e6%8a%80%e8%a1%93%e9%83%a8%e5%85%b1%e7%94%a8%e8%b3%87%e6%96%99/documents%20and%20settings/administrator/%e6%a1%8c%e9%9d%a2/1b545%e5%8c%85%e8%a3%85%e4%b8%80%e9%a1%b5.xls'#$''.$u$20"</definedName>
    <definedName name="Value7_3">"'file:///c:/documents%20and%20settings/%e6%8a%80%e8%a1%93%e9%83%a8%e5%85%b1%e7%94%a8%e8%b3%87%e6%96%99/documents%20and%20settings/administrator/%e6%a1%8c%e9%9d%a2/1b545%e5%8c%85%e8%a3%85%e4%b8%80%e9%a1%b5.xls'#$''.$u$20"</definedName>
    <definedName name="Value7_35">"'file:///c:/documents%20and%20settings/%e6%8a%80%e8%a1%93%e9%83%a8%e5%85%b1%e7%94%a8%e8%b3%87%e6%96%99/documents%20and%20settings/administrator/%e6%a1%8c%e9%9d%a2/1b545%e5%8c%85%e8%a3%85%e4%b8%80%e9%a1%b5.xls'#$''.$u$20"</definedName>
    <definedName name="Value7_36">"'file:///c:/documents%20and%20settings/%e6%8a%80%e8%a1%93%e9%83%a8%e5%85%b1%e7%94%a8%e8%b3%87%e6%96%99/documents%20and%20settings/administrator/%e6%a1%8c%e9%9d%a2/1b545%e5%8c%85%e8%a3%85%e4%b8%80%e9%a1%b5.xls'#$''.$u$20"</definedName>
    <definedName name="Value7_41">"'file:///c:/documents%20and%20settings/%e6%8a%80%e8%a1%93%e9%83%a8%e5%85%b1%e7%94%a8%e8%b3%87%e6%96%99/documents%20and%20settings/administrator/%e6%a1%8c%e9%9d%a2/1b545%e5%8c%85%e8%a3%85%e4%b8%80%e9%a1%b5.xls'#$''.$u$20"</definedName>
    <definedName name="Value7_5" localSheetId="21">#REF!</definedName>
    <definedName name="Value7_5" localSheetId="25">#REF!</definedName>
    <definedName name="Value7_5" localSheetId="17">#REF!</definedName>
    <definedName name="Value7_5">#REF!</definedName>
    <definedName name="Value7_50">"'file:///c:/documents%20and%20settings/%e6%8a%80%e8%a1%93%e9%83%a8%e5%85%b1%e7%94%a8%e8%b3%87%e6%96%99/documents%20and%20settings/administrator/%e6%a1%8c%e9%9d%a2/1b545%e5%8c%85%e8%a3%85%e4%b8%80%e9%a1%b5.xls'#$''.$u$20"</definedName>
    <definedName name="Value7_9">"'file:///c:/documents%20and%20settings/%e6%8a%80%e8%a1%93%e9%83%a8%e5%85%b1%e7%94%a8%e8%b3%87%e6%96%99/documents%20and%20settings/administrator/%e6%a1%8c%e9%9d%a2/1b545%e5%8c%85%e8%a3%85%e4%b8%80%e9%a1%b5.xls'#$''.$u$20"</definedName>
    <definedName name="Value8" localSheetId="21">#REF!</definedName>
    <definedName name="Value8" localSheetId="25">#REF!</definedName>
    <definedName name="Value8" localSheetId="17">#REF!</definedName>
    <definedName name="Value8">#REF!</definedName>
    <definedName name="Value8_1">"'file:///c:/documents%20and%20settings/%e6%8a%80%e8%a1%93%e9%83%a8%e5%85%b1%e7%94%a8%e8%b3%87%e6%96%99/documents%20and%20settings/administrator/%e6%a1%8c%e9%9d%a2/1b545%e5%8c%85%e8%a3%85%e4%b8%80%e9%a1%b5.xls'#$''.$u$21"</definedName>
    <definedName name="Value8_10">"'file:///c:/documents%20and%20settings/%e6%8a%80%e8%a1%93%e9%83%a8%e5%85%b1%e7%94%a8%e8%b3%87%e6%96%99/documents%20and%20settings/administrator/%e6%a1%8c%e9%9d%a2/1b545%e5%8c%85%e8%a3%85%e4%b8%80%e9%a1%b5.xls'#$''.$u$21"</definedName>
    <definedName name="Value8_11">"'file:///c:/documents%20and%20settings/%e6%8a%80%e8%a1%93%e9%83%a8%e5%85%b1%e7%94%a8%e8%b3%87%e6%96%99/documents%20and%20settings/administrator/%e6%a1%8c%e9%9d%a2/1b545%e5%8c%85%e8%a3%85%e4%b8%80%e9%a1%b5.xls'#$''.$u$21"</definedName>
    <definedName name="Value8_12">"'file:///c:/documents%20and%20settings/%e6%8a%80%e8%a1%93%e9%83%a8%e5%85%b1%e7%94%a8%e8%b3%87%e6%96%99/documents%20and%20settings/administrator/%e6%a1%8c%e9%9d%a2/1b545%e5%8c%85%e8%a3%85%e4%b8%80%e9%a1%b5.xls'#$''.$u$21"</definedName>
    <definedName name="Value8_13">"'file:///c:/documents%20and%20settings/%e6%8a%80%e8%a1%93%e9%83%a8%e5%85%b1%e7%94%a8%e8%b3%87%e6%96%99/documents%20and%20settings/administrator/%e6%a1%8c%e9%9d%a2/1b545%e5%8c%85%e8%a3%85%e4%b8%80%e9%a1%b5.xls'#$''.$u$21"</definedName>
    <definedName name="Value8_17">"'file:///c:/documents%20and%20settings/%e6%8a%80%e8%a1%93%e9%83%a8%e5%85%b1%e7%94%a8%e8%b3%87%e6%96%99/documents%20and%20settings/administrator/%e6%a1%8c%e9%9d%a2/1b545%e5%8c%85%e8%a3%85%e4%b8%80%e9%a1%b5.xls'#$''.$u$21"</definedName>
    <definedName name="Value8_18">"'file:///c:/documents%20and%20settings/%e6%8a%80%e8%a1%93%e9%83%a8%e5%85%b1%e7%94%a8%e8%b3%87%e6%96%99/documents%20and%20settings/administrator/%e6%a1%8c%e9%9d%a2/1b545%e5%8c%85%e8%a3%85%e4%b8%80%e9%a1%b5.xls'#$''.$u$21"</definedName>
    <definedName name="Value8_2">"'file:///c:/documents%20and%20settings/%e6%8a%80%e8%a1%93%e9%83%a8%e5%85%b1%e7%94%a8%e8%b3%87%e6%96%99/documents%20and%20settings/administrator/%e6%a1%8c%e9%9d%a2/1b545%e5%8c%85%e8%a3%85%e4%b8%80%e9%a1%b5.xls'#$''.$u$21"</definedName>
    <definedName name="Value8_3">"'file:///c:/documents%20and%20settings/%e6%8a%80%e8%a1%93%e9%83%a8%e5%85%b1%e7%94%a8%e8%b3%87%e6%96%99/documents%20and%20settings/administrator/%e6%a1%8c%e9%9d%a2/1b545%e5%8c%85%e8%a3%85%e4%b8%80%e9%a1%b5.xls'#$''.$u$21"</definedName>
    <definedName name="Value8_35">"'file:///c:/documents%20and%20settings/%e6%8a%80%e8%a1%93%e9%83%a8%e5%85%b1%e7%94%a8%e8%b3%87%e6%96%99/documents%20and%20settings/administrator/%e6%a1%8c%e9%9d%a2/1b545%e5%8c%85%e8%a3%85%e4%b8%80%e9%a1%b5.xls'#$''.$u$21"</definedName>
    <definedName name="Value8_36">"'file:///c:/documents%20and%20settings/%e6%8a%80%e8%a1%93%e9%83%a8%e5%85%b1%e7%94%a8%e8%b3%87%e6%96%99/documents%20and%20settings/administrator/%e6%a1%8c%e9%9d%a2/1b545%e5%8c%85%e8%a3%85%e4%b8%80%e9%a1%b5.xls'#$''.$u$21"</definedName>
    <definedName name="Value8_41">"'file:///c:/documents%20and%20settings/%e6%8a%80%e8%a1%93%e9%83%a8%e5%85%b1%e7%94%a8%e8%b3%87%e6%96%99/documents%20and%20settings/administrator/%e6%a1%8c%e9%9d%a2/1b545%e5%8c%85%e8%a3%85%e4%b8%80%e9%a1%b5.xls'#$''.$u$21"</definedName>
    <definedName name="Value8_5" localSheetId="21">#REF!</definedName>
    <definedName name="Value8_5" localSheetId="25">#REF!</definedName>
    <definedName name="Value8_5" localSheetId="17">#REF!</definedName>
    <definedName name="Value8_5">#REF!</definedName>
    <definedName name="Value8_50">"'file:///c:/documents%20and%20settings/%e6%8a%80%e8%a1%93%e9%83%a8%e5%85%b1%e7%94%a8%e8%b3%87%e6%96%99/documents%20and%20settings/administrator/%e6%a1%8c%e9%9d%a2/1b545%e5%8c%85%e8%a3%85%e4%b8%80%e9%a1%b5.xls'#$''.$u$21"</definedName>
    <definedName name="Value8_9">"'file:///c:/documents%20and%20settings/%e6%8a%80%e8%a1%93%e9%83%a8%e5%85%b1%e7%94%a8%e8%b3%87%e6%96%99/documents%20and%20settings/administrator/%e6%a1%8c%e9%9d%a2/1b545%e5%8c%85%e8%a3%85%e4%b8%80%e9%a1%b5.xls'#$''.$u$21"</definedName>
    <definedName name="value88" localSheetId="21">#REF!</definedName>
    <definedName name="value88" localSheetId="25">#REF!</definedName>
    <definedName name="value88" localSheetId="17">#REF!</definedName>
    <definedName name="value88">#REF!</definedName>
    <definedName name="value88_9">"'file:///e:/%e6%88%91%e7%9a%84%e8%af%b4%e6%98%8e%e4%b9%a6/09%e5%b9%b4ok%e8%af%b4%e6%98%8e%e4%b9%a6/%e5%86%85%e9%94%80/jack%20purcell/book1.xls'#$''.$g$20"</definedName>
    <definedName name="Value9" localSheetId="21">#REF!</definedName>
    <definedName name="Value9" localSheetId="25">#REF!</definedName>
    <definedName name="Value9" localSheetId="17">#REF!</definedName>
    <definedName name="Value9">#REF!</definedName>
    <definedName name="Value9_1">"'file:///c:/documents%20and%20settings/%e6%8a%80%e8%a1%93%e9%83%a8%e5%85%b1%e7%94%a8%e8%b3%87%e6%96%99/documents%20and%20settings/administrator/%e6%a1%8c%e9%9d%a2/1b545%e5%8c%85%e8%a3%85%e4%b8%80%e9%a1%b5.xls'#$''.$u$22"</definedName>
    <definedName name="Value9_10">"'file:///c:/documents%20and%20settings/%e6%8a%80%e8%a1%93%e9%83%a8%e5%85%b1%e7%94%a8%e8%b3%87%e6%96%99/documents%20and%20settings/administrator/%e6%a1%8c%e9%9d%a2/1b545%e5%8c%85%e8%a3%85%e4%b8%80%e9%a1%b5.xls'#$''.$u$22"</definedName>
    <definedName name="Value9_11">"'file:///c:/documents%20and%20settings/%e6%8a%80%e8%a1%93%e9%83%a8%e5%85%b1%e7%94%a8%e8%b3%87%e6%96%99/documents%20and%20settings/administrator/%e6%a1%8c%e9%9d%a2/1b545%e5%8c%85%e8%a3%85%e4%b8%80%e9%a1%b5.xls'#$''.$u$22"</definedName>
    <definedName name="Value9_12">"'file:///c:/documents%20and%20settings/%e6%8a%80%e8%a1%93%e9%83%a8%e5%85%b1%e7%94%a8%e8%b3%87%e6%96%99/documents%20and%20settings/administrator/%e6%a1%8c%e9%9d%a2/1b545%e5%8c%85%e8%a3%85%e4%b8%80%e9%a1%b5.xls'#$''.$u$22"</definedName>
    <definedName name="Value9_13">"'file:///c:/documents%20and%20settings/%e6%8a%80%e8%a1%93%e9%83%a8%e5%85%b1%e7%94%a8%e8%b3%87%e6%96%99/documents%20and%20settings/administrator/%e6%a1%8c%e9%9d%a2/1b545%e5%8c%85%e8%a3%85%e4%b8%80%e9%a1%b5.xls'#$''.$u$22"</definedName>
    <definedName name="Value9_17">"'file:///c:/documents%20and%20settings/%e6%8a%80%e8%a1%93%e9%83%a8%e5%85%b1%e7%94%a8%e8%b3%87%e6%96%99/documents%20and%20settings/administrator/%e6%a1%8c%e9%9d%a2/1b545%e5%8c%85%e8%a3%85%e4%b8%80%e9%a1%b5.xls'#$''.$u$22"</definedName>
    <definedName name="Value9_18">"'file:///c:/documents%20and%20settings/%e6%8a%80%e8%a1%93%e9%83%a8%e5%85%b1%e7%94%a8%e8%b3%87%e6%96%99/documents%20and%20settings/administrator/%e6%a1%8c%e9%9d%a2/1b545%e5%8c%85%e8%a3%85%e4%b8%80%e9%a1%b5.xls'#$''.$u$22"</definedName>
    <definedName name="Value9_2">"'file:///c:/documents%20and%20settings/%e6%8a%80%e8%a1%93%e9%83%a8%e5%85%b1%e7%94%a8%e8%b3%87%e6%96%99/documents%20and%20settings/administrator/%e6%a1%8c%e9%9d%a2/1b545%e5%8c%85%e8%a3%85%e4%b8%80%e9%a1%b5.xls'#$''.$u$22"</definedName>
    <definedName name="Value9_3">"'file:///c:/documents%20and%20settings/%e6%8a%80%e8%a1%93%e9%83%a8%e5%85%b1%e7%94%a8%e8%b3%87%e6%96%99/documents%20and%20settings/administrator/%e6%a1%8c%e9%9d%a2/1b545%e5%8c%85%e8%a3%85%e4%b8%80%e9%a1%b5.xls'#$''.$u$22"</definedName>
    <definedName name="Value9_35">"'file:///c:/documents%20and%20settings/%e6%8a%80%e8%a1%93%e9%83%a8%e5%85%b1%e7%94%a8%e8%b3%87%e6%96%99/documents%20and%20settings/administrator/%e6%a1%8c%e9%9d%a2/1b545%e5%8c%85%e8%a3%85%e4%b8%80%e9%a1%b5.xls'#$''.$u$22"</definedName>
    <definedName name="Value9_36">"'file:///c:/documents%20and%20settings/%e6%8a%80%e8%a1%93%e9%83%a8%e5%85%b1%e7%94%a8%e8%b3%87%e6%96%99/documents%20and%20settings/administrator/%e6%a1%8c%e9%9d%a2/1b545%e5%8c%85%e8%a3%85%e4%b8%80%e9%a1%b5.xls'#$''.$u$22"</definedName>
    <definedName name="Value9_41">"'file:///c:/documents%20and%20settings/%e6%8a%80%e8%a1%93%e9%83%a8%e5%85%b1%e7%94%a8%e8%b3%87%e6%96%99/documents%20and%20settings/administrator/%e6%a1%8c%e9%9d%a2/1b545%e5%8c%85%e8%a3%85%e4%b8%80%e9%a1%b5.xls'#$''.$u$22"</definedName>
    <definedName name="Value9_5" localSheetId="21">#REF!</definedName>
    <definedName name="Value9_5" localSheetId="25">#REF!</definedName>
    <definedName name="Value9_5" localSheetId="17">#REF!</definedName>
    <definedName name="Value9_5">#REF!</definedName>
    <definedName name="Value9_50">"'file:///c:/documents%20and%20settings/%e6%8a%80%e8%a1%93%e9%83%a8%e5%85%b1%e7%94%a8%e8%b3%87%e6%96%99/documents%20and%20settings/administrator/%e6%a1%8c%e9%9d%a2/1b545%e5%8c%85%e8%a3%85%e4%b8%80%e9%a1%b5.xls'#$''.$u$22"</definedName>
    <definedName name="Value9_9">"'file:///c:/documents%20and%20settings/%e6%8a%80%e8%a1%93%e9%83%a8%e5%85%b1%e7%94%a8%e8%b3%87%e6%96%99/documents%20and%20settings/administrator/%e6%a1%8c%e9%9d%a2/1b545%e5%8c%85%e8%a3%85%e4%b8%80%e9%a1%b5.xls'#$''.$u$22"</definedName>
    <definedName name="vanchuyen" localSheetId="21">#REF!</definedName>
    <definedName name="vanchuyen" localSheetId="25">#REF!</definedName>
    <definedName name="vanchuyen" localSheetId="17">#REF!</definedName>
    <definedName name="vanchuyen">#REF!</definedName>
    <definedName name="VARIINST" localSheetId="21">#REF!</definedName>
    <definedName name="VARIINST" localSheetId="25">#REF!</definedName>
    <definedName name="VARIINST">#REF!</definedName>
    <definedName name="VARIINST_1">"'file:///c:/documents%20and%20settings/%e6%8a%80%e8%a1%93%e9%83%a8%e5%85%b1%e7%94%a8%e8%b3%87%e6%96%99/documents%20and%20settings/administrator/%e6%a1%8c%e9%9d%a2/1b545%e5%8c%85%e8%a3%85%e4%b8%80%e9%a1%b5.xls'#$''.$b$5"</definedName>
    <definedName name="VARIINST_10">"'file:///c:/documents%20and%20settings/%e6%8a%80%e8%a1%93%e9%83%a8%e5%85%b1%e7%94%a8%e8%b3%87%e6%96%99/documents%20and%20settings/administrator/%e6%a1%8c%e9%9d%a2/1b545%e5%8c%85%e8%a3%85%e4%b8%80%e9%a1%b5.xls'#$''.$b$5"</definedName>
    <definedName name="VARIINST_11">"'file:///c:/documents%20and%20settings/%e6%8a%80%e8%a1%93%e9%83%a8%e5%85%b1%e7%94%a8%e8%b3%87%e6%96%99/documents%20and%20settings/administrator/%e6%a1%8c%e9%9d%a2/1b545%e5%8c%85%e8%a3%85%e4%b8%80%e9%a1%b5.xls'#$''.$b$5"</definedName>
    <definedName name="VARIINST_12">"'file:///c:/documents%20and%20settings/%e6%8a%80%e8%a1%93%e9%83%a8%e5%85%b1%e7%94%a8%e8%b3%87%e6%96%99/documents%20and%20settings/administrator/%e6%a1%8c%e9%9d%a2/1b545%e5%8c%85%e8%a3%85%e4%b8%80%e9%a1%b5.xls'#$''.$b$5"</definedName>
    <definedName name="VARIINST_13">"'file:///c:/documents%20and%20settings/%e6%8a%80%e8%a1%93%e9%83%a8%e5%85%b1%e7%94%a8%e8%b3%87%e6%96%99/documents%20and%20settings/administrator/%e6%a1%8c%e9%9d%a2/1b545%e5%8c%85%e8%a3%85%e4%b8%80%e9%a1%b5.xls'#$''.$b$5"</definedName>
    <definedName name="VARIINST_17">"'file:///c:/documents%20and%20settings/%e6%8a%80%e8%a1%93%e9%83%a8%e5%85%b1%e7%94%a8%e8%b3%87%e6%96%99/documents%20and%20settings/administrator/%e6%a1%8c%e9%9d%a2/1b545%e5%8c%85%e8%a3%85%e4%b8%80%e9%a1%b5.xls'#$''.$b$5"</definedName>
    <definedName name="VARIINST_18">"'file:///c:/documents%20and%20settings/%e6%8a%80%e8%a1%93%e9%83%a8%e5%85%b1%e7%94%a8%e8%b3%87%e6%96%99/documents%20and%20settings/administrator/%e6%a1%8c%e9%9d%a2/1b545%e5%8c%85%e8%a3%85%e4%b8%80%e9%a1%b5.xls'#$''.$b$5"</definedName>
    <definedName name="VARIINST_2">"'file:///c:/documents%20and%20settings/%e6%8a%80%e8%a1%93%e9%83%a8%e5%85%b1%e7%94%a8%e8%b3%87%e6%96%99/documents%20and%20settings/administrator/%e6%a1%8c%e9%9d%a2/1b545%e5%8c%85%e8%a3%85%e4%b8%80%e9%a1%b5.xls'#$''.$b$5"</definedName>
    <definedName name="VARIINST_3">"'file:///c:/documents%20and%20settings/%e6%8a%80%e8%a1%93%e9%83%a8%e5%85%b1%e7%94%a8%e8%b3%87%e6%96%99/documents%20and%20settings/administrator/%e6%a1%8c%e9%9d%a2/1b545%e5%8c%85%e8%a3%85%e4%b8%80%e9%a1%b5.xls'#$''.$b$5"</definedName>
    <definedName name="VARIINST_35">"'file:///c:/documents%20and%20settings/%e6%8a%80%e8%a1%93%e9%83%a8%e5%85%b1%e7%94%a8%e8%b3%87%e6%96%99/documents%20and%20settings/administrator/%e6%a1%8c%e9%9d%a2/1b545%e5%8c%85%e8%a3%85%e4%b8%80%e9%a1%b5.xls'#$''.$b$5"</definedName>
    <definedName name="VARIINST_36">"'file:///c:/documents%20and%20settings/%e6%8a%80%e8%a1%93%e9%83%a8%e5%85%b1%e7%94%a8%e8%b3%87%e6%96%99/documents%20and%20settings/administrator/%e6%a1%8c%e9%9d%a2/1b545%e5%8c%85%e8%a3%85%e4%b8%80%e9%a1%b5.xls'#$''.$b$5"</definedName>
    <definedName name="VARIINST_41">"'file:///c:/documents%20and%20settings/%e6%8a%80%e8%a1%93%e9%83%a8%e5%85%b1%e7%94%a8%e8%b3%87%e6%96%99/documents%20and%20settings/administrator/%e6%a1%8c%e9%9d%a2/1b545%e5%8c%85%e8%a3%85%e4%b8%80%e9%a1%b5.xls'#$''.$b$5"</definedName>
    <definedName name="VARIINST_5" localSheetId="21">#REF!</definedName>
    <definedName name="VARIINST_5" localSheetId="25">#REF!</definedName>
    <definedName name="VARIINST_5" localSheetId="17">#REF!</definedName>
    <definedName name="VARIINST_5">#REF!</definedName>
    <definedName name="VARIINST_50">"'file:///c:/documents%20and%20settings/%e6%8a%80%e8%a1%93%e9%83%a8%e5%85%b1%e7%94%a8%e8%b3%87%e6%96%99/documents%20and%20settings/administrator/%e6%a1%8c%e9%9d%a2/1b545%e5%8c%85%e8%a3%85%e4%b8%80%e9%a1%b5.xls'#$''.$b$5"</definedName>
    <definedName name="VARIINST_9">"'file:///c:/documents%20and%20settings/%e6%8a%80%e8%a1%93%e9%83%a8%e5%85%b1%e7%94%a8%e8%b3%87%e6%96%99/documents%20and%20settings/administrator/%e6%a1%8c%e9%9d%a2/1b545%e5%8c%85%e8%a3%85%e4%b8%80%e9%a1%b5.xls'#$''.$b$5"</definedName>
    <definedName name="VARIPURC" localSheetId="21">#REF!</definedName>
    <definedName name="VARIPURC" localSheetId="25">#REF!</definedName>
    <definedName name="VARIPURC" localSheetId="17">#REF!</definedName>
    <definedName name="VARIPURC">#REF!</definedName>
    <definedName name="VARIPURC_1">"'file:///c:/documents%20and%20settings/%e6%8a%80%e8%a1%93%e9%83%a8%e5%85%b1%e7%94%a8%e8%b3%87%e6%96%99/documents%20and%20settings/administrator/%e6%a1%8c%e9%9d%a2/1b545%e5%8c%85%e8%a3%85%e4%b8%80%e9%a1%b5.xls'#$''.$b$3"</definedName>
    <definedName name="VARIPURC_10">"'file:///c:/documents%20and%20settings/%e6%8a%80%e8%a1%93%e9%83%a8%e5%85%b1%e7%94%a8%e8%b3%87%e6%96%99/documents%20and%20settings/administrator/%e6%a1%8c%e9%9d%a2/1b545%e5%8c%85%e8%a3%85%e4%b8%80%e9%a1%b5.xls'#$''.$b$3"</definedName>
    <definedName name="VARIPURC_11">"'file:///c:/documents%20and%20settings/%e6%8a%80%e8%a1%93%e9%83%a8%e5%85%b1%e7%94%a8%e8%b3%87%e6%96%99/documents%20and%20settings/administrator/%e6%a1%8c%e9%9d%a2/1b545%e5%8c%85%e8%a3%85%e4%b8%80%e9%a1%b5.xls'#$''.$b$3"</definedName>
    <definedName name="VARIPURC_12">"'file:///c:/documents%20and%20settings/%e6%8a%80%e8%a1%93%e9%83%a8%e5%85%b1%e7%94%a8%e8%b3%87%e6%96%99/documents%20and%20settings/administrator/%e6%a1%8c%e9%9d%a2/1b545%e5%8c%85%e8%a3%85%e4%b8%80%e9%a1%b5.xls'#$''.$b$3"</definedName>
    <definedName name="VARIPURC_13">"'file:///c:/documents%20and%20settings/%e6%8a%80%e8%a1%93%e9%83%a8%e5%85%b1%e7%94%a8%e8%b3%87%e6%96%99/documents%20and%20settings/administrator/%e6%a1%8c%e9%9d%a2/1b545%e5%8c%85%e8%a3%85%e4%b8%80%e9%a1%b5.xls'#$''.$b$3"</definedName>
    <definedName name="VARIPURC_17">"'file:///c:/documents%20and%20settings/%e6%8a%80%e8%a1%93%e9%83%a8%e5%85%b1%e7%94%a8%e8%b3%87%e6%96%99/documents%20and%20settings/administrator/%e6%a1%8c%e9%9d%a2/1b545%e5%8c%85%e8%a3%85%e4%b8%80%e9%a1%b5.xls'#$''.$b$3"</definedName>
    <definedName name="VARIPURC_18">"'file:///c:/documents%20and%20settings/%e6%8a%80%e8%a1%93%e9%83%a8%e5%85%b1%e7%94%a8%e8%b3%87%e6%96%99/documents%20and%20settings/administrator/%e6%a1%8c%e9%9d%a2/1b545%e5%8c%85%e8%a3%85%e4%b8%80%e9%a1%b5.xls'#$''.$b$3"</definedName>
    <definedName name="VARIPURC_2">"'file:///c:/documents%20and%20settings/%e6%8a%80%e8%a1%93%e9%83%a8%e5%85%b1%e7%94%a8%e8%b3%87%e6%96%99/documents%20and%20settings/administrator/%e6%a1%8c%e9%9d%a2/1b545%e5%8c%85%e8%a3%85%e4%b8%80%e9%a1%b5.xls'#$''.$b$3"</definedName>
    <definedName name="VARIPURC_3">"'file:///c:/documents%20and%20settings/%e6%8a%80%e8%a1%93%e9%83%a8%e5%85%b1%e7%94%a8%e8%b3%87%e6%96%99/documents%20and%20settings/administrator/%e6%a1%8c%e9%9d%a2/1b545%e5%8c%85%e8%a3%85%e4%b8%80%e9%a1%b5.xls'#$''.$b$3"</definedName>
    <definedName name="VARIPURC_35">"'file:///c:/documents%20and%20settings/%e6%8a%80%e8%a1%93%e9%83%a8%e5%85%b1%e7%94%a8%e8%b3%87%e6%96%99/documents%20and%20settings/administrator/%e6%a1%8c%e9%9d%a2/1b545%e5%8c%85%e8%a3%85%e4%b8%80%e9%a1%b5.xls'#$''.$b$3"</definedName>
    <definedName name="VARIPURC_36">"'file:///c:/documents%20and%20settings/%e6%8a%80%e8%a1%93%e9%83%a8%e5%85%b1%e7%94%a8%e8%b3%87%e6%96%99/documents%20and%20settings/administrator/%e6%a1%8c%e9%9d%a2/1b545%e5%8c%85%e8%a3%85%e4%b8%80%e9%a1%b5.xls'#$''.$b$3"</definedName>
    <definedName name="VARIPURC_41">"'file:///c:/documents%20and%20settings/%e6%8a%80%e8%a1%93%e9%83%a8%e5%85%b1%e7%94%a8%e8%b3%87%e6%96%99/documents%20and%20settings/administrator/%e6%a1%8c%e9%9d%a2/1b545%e5%8c%85%e8%a3%85%e4%b8%80%e9%a1%b5.xls'#$''.$b$3"</definedName>
    <definedName name="VARIPURC_5" localSheetId="21">#REF!</definedName>
    <definedName name="VARIPURC_5" localSheetId="25">#REF!</definedName>
    <definedName name="VARIPURC_5" localSheetId="17">#REF!</definedName>
    <definedName name="VARIPURC_5">#REF!</definedName>
    <definedName name="VARIPURC_50">"'file:///c:/documents%20and%20settings/%e6%8a%80%e8%a1%93%e9%83%a8%e5%85%b1%e7%94%a8%e8%b3%87%e6%96%99/documents%20and%20settings/administrator/%e6%a1%8c%e9%9d%a2/1b545%e5%8c%85%e8%a3%85%e4%b8%80%e9%a1%b5.xls'#$''.$b$3"</definedName>
    <definedName name="VARIPURC_9">"'file:///c:/documents%20and%20settings/%e6%8a%80%e8%a1%93%e9%83%a8%e5%85%b1%e7%94%a8%e8%b3%87%e6%96%99/documents%20and%20settings/administrator/%e6%a1%8c%e9%9d%a2/1b545%e5%8c%85%e8%a3%85%e4%b8%80%e9%a1%b5.xls'#$''.$b$3"</definedName>
    <definedName name="vat">5</definedName>
    <definedName name="vat_lieu_KVIII" localSheetId="21">#REF!</definedName>
    <definedName name="vat_lieu_KVIII" localSheetId="25">#REF!</definedName>
    <definedName name="vat_lieu_KVIII" localSheetId="17">#REF!</definedName>
    <definedName name="vat_lieu_KVIII">#REF!</definedName>
    <definedName name="Vattu" localSheetId="21">#REF!</definedName>
    <definedName name="Vattu" localSheetId="25">#REF!</definedName>
    <definedName name="Vattu">#REF!</definedName>
    <definedName name="VB" localSheetId="21">#REF!</definedName>
    <definedName name="VB" localSheetId="25">#REF!</definedName>
    <definedName name="VB">#REF!</definedName>
    <definedName name="vbtchongnuocm300" localSheetId="21">#REF!</definedName>
    <definedName name="vbtchongnuocm300" localSheetId="25">#REF!</definedName>
    <definedName name="vbtchongnuocm300">#REF!</definedName>
    <definedName name="vbtchongnuocm300_1">"'file:///c:/documents%20and%20settings/%e6%8a%80%e8%a1%93%e9%83%a8%e5%85%b1%e7%94%a8%e8%b3%87%e6%96%99/documents%20and%20settings/administrator/%e6%a1%8c%e9%9d%a2/1b545%e5%8c%85%e8%a3%85%e4%b8%80%e9%a1%b5.xls'#$''.$u$48"</definedName>
    <definedName name="vbtchongnuocm300_10">"'file:///c:/documents%20and%20settings/%e6%8a%80%e8%a1%93%e9%83%a8%e5%85%b1%e7%94%a8%e8%b3%87%e6%96%99/documents%20and%20settings/administrator/%e6%a1%8c%e9%9d%a2/1b545%e5%8c%85%e8%a3%85%e4%b8%80%e9%a1%b5.xls'#$''.$u$48"</definedName>
    <definedName name="vbtchongnuocm300_11">"'file:///c:/documents%20and%20settings/%e6%8a%80%e8%a1%93%e9%83%a8%e5%85%b1%e7%94%a8%e8%b3%87%e6%96%99/documents%20and%20settings/administrator/%e6%a1%8c%e9%9d%a2/1b545%e5%8c%85%e8%a3%85%e4%b8%80%e9%a1%b5.xls'#$''.$u$48"</definedName>
    <definedName name="vbtchongnuocm300_12">"'file:///c:/documents%20and%20settings/%e6%8a%80%e8%a1%93%e9%83%a8%e5%85%b1%e7%94%a8%e8%b3%87%e6%96%99/documents%20and%20settings/administrator/%e6%a1%8c%e9%9d%a2/1b545%e5%8c%85%e8%a3%85%e4%b8%80%e9%a1%b5.xls'#$''.$u$48"</definedName>
    <definedName name="vbtchongnuocm300_13">"'file:///c:/documents%20and%20settings/%e6%8a%80%e8%a1%93%e9%83%a8%e5%85%b1%e7%94%a8%e8%b3%87%e6%96%99/documents%20and%20settings/administrator/%e6%a1%8c%e9%9d%a2/1b545%e5%8c%85%e8%a3%85%e4%b8%80%e9%a1%b5.xls'#$''.$u$48"</definedName>
    <definedName name="vbtchongnuocm300_17">"'file:///c:/documents%20and%20settings/%e6%8a%80%e8%a1%93%e9%83%a8%e5%85%b1%e7%94%a8%e8%b3%87%e6%96%99/documents%20and%20settings/administrator/%e6%a1%8c%e9%9d%a2/1b545%e5%8c%85%e8%a3%85%e4%b8%80%e9%a1%b5.xls'#$''.$u$48"</definedName>
    <definedName name="vbtchongnuocm300_18">"'file:///c:/documents%20and%20settings/%e6%8a%80%e8%a1%93%e9%83%a8%e5%85%b1%e7%94%a8%e8%b3%87%e6%96%99/documents%20and%20settings/administrator/%e6%a1%8c%e9%9d%a2/1b545%e5%8c%85%e8%a3%85%e4%b8%80%e9%a1%b5.xls'#$''.$u$48"</definedName>
    <definedName name="vbtchongnuocm300_2">"'file:///c:/documents%20and%20settings/%e6%8a%80%e8%a1%93%e9%83%a8%e5%85%b1%e7%94%a8%e8%b3%87%e6%96%99/documents%20and%20settings/administrator/%e6%a1%8c%e9%9d%a2/1b545%e5%8c%85%e8%a3%85%e4%b8%80%e9%a1%b5.xls'#$''.$u$48"</definedName>
    <definedName name="vbtchongnuocm300_3">"'file:///c:/documents%20and%20settings/%e6%8a%80%e8%a1%93%e9%83%a8%e5%85%b1%e7%94%a8%e8%b3%87%e6%96%99/documents%20and%20settings/administrator/%e6%a1%8c%e9%9d%a2/1b545%e5%8c%85%e8%a3%85%e4%b8%80%e9%a1%b5.xls'#$''.$u$48"</definedName>
    <definedName name="vbtchongnuocm300_35">"'file:///c:/documents%20and%20settings/%e6%8a%80%e8%a1%93%e9%83%a8%e5%85%b1%e7%94%a8%e8%b3%87%e6%96%99/documents%20and%20settings/administrator/%e6%a1%8c%e9%9d%a2/1b545%e5%8c%85%e8%a3%85%e4%b8%80%e9%a1%b5.xls'#$''.$u$48"</definedName>
    <definedName name="vbtchongnuocm300_36">"'file:///c:/documents%20and%20settings/%e6%8a%80%e8%a1%93%e9%83%a8%e5%85%b1%e7%94%a8%e8%b3%87%e6%96%99/documents%20and%20settings/administrator/%e6%a1%8c%e9%9d%a2/1b545%e5%8c%85%e8%a3%85%e4%b8%80%e9%a1%b5.xls'#$''.$u$48"</definedName>
    <definedName name="vbtchongnuocm300_41">"'file:///c:/documents%20and%20settings/%e6%8a%80%e8%a1%93%e9%83%a8%e5%85%b1%e7%94%a8%e8%b3%87%e6%96%99/documents%20and%20settings/administrator/%e6%a1%8c%e9%9d%a2/1b545%e5%8c%85%e8%a3%85%e4%b8%80%e9%a1%b5.xls'#$''.$u$48"</definedName>
    <definedName name="vbtchongnuocm300_5" localSheetId="21">#REF!</definedName>
    <definedName name="vbtchongnuocm300_5" localSheetId="25">#REF!</definedName>
    <definedName name="vbtchongnuocm300_5" localSheetId="17">#REF!</definedName>
    <definedName name="vbtchongnuocm300_5">#REF!</definedName>
    <definedName name="vbtchongnuocm300_50">"'file:///c:/documents%20and%20settings/%e6%8a%80%e8%a1%93%e9%83%a8%e5%85%b1%e7%94%a8%e8%b3%87%e6%96%99/documents%20and%20settings/administrator/%e6%a1%8c%e9%9d%a2/1b545%e5%8c%85%e8%a3%85%e4%b8%80%e9%a1%b5.xls'#$''.$u$48"</definedName>
    <definedName name="vbtchongnuocm300_9">"'file:///c:/documents%20and%20settings/%e6%8a%80%e8%a1%93%e9%83%a8%e5%85%b1%e7%94%a8%e8%b3%87%e6%96%99/documents%20and%20settings/administrator/%e6%a1%8c%e9%9d%a2/1b545%e5%8c%85%e8%a3%85%e4%b8%80%e9%a1%b5.xls'#$''.$u$48"</definedName>
    <definedName name="vbtm150" localSheetId="21">#REF!</definedName>
    <definedName name="vbtm150" localSheetId="25">#REF!</definedName>
    <definedName name="vbtm150" localSheetId="17">#REF!</definedName>
    <definedName name="vbtm150">#REF!</definedName>
    <definedName name="vbtm150_1">"'file:///c:/documents%20and%20settings/%e6%8a%80%e8%a1%93%e9%83%a8%e5%85%b1%e7%94%a8%e8%b3%87%e6%96%99/documents%20and%20settings/administrator/%e6%a1%8c%e9%9d%a2/1b545%e5%8c%85%e8%a3%85%e4%b8%80%e9%a1%b5.xls'#$''.$u$61"</definedName>
    <definedName name="vbtm150_10">"'file:///c:/documents%20and%20settings/%e6%8a%80%e8%a1%93%e9%83%a8%e5%85%b1%e7%94%a8%e8%b3%87%e6%96%99/documents%20and%20settings/administrator/%e6%a1%8c%e9%9d%a2/1b545%e5%8c%85%e8%a3%85%e4%b8%80%e9%a1%b5.xls'#$''.$u$61"</definedName>
    <definedName name="vbtm150_11">"'file:///c:/documents%20and%20settings/%e6%8a%80%e8%a1%93%e9%83%a8%e5%85%b1%e7%94%a8%e8%b3%87%e6%96%99/documents%20and%20settings/administrator/%e6%a1%8c%e9%9d%a2/1b545%e5%8c%85%e8%a3%85%e4%b8%80%e9%a1%b5.xls'#$''.$u$61"</definedName>
    <definedName name="vbtm150_12">"'file:///c:/documents%20and%20settings/%e6%8a%80%e8%a1%93%e9%83%a8%e5%85%b1%e7%94%a8%e8%b3%87%e6%96%99/documents%20and%20settings/administrator/%e6%a1%8c%e9%9d%a2/1b545%e5%8c%85%e8%a3%85%e4%b8%80%e9%a1%b5.xls'#$''.$u$61"</definedName>
    <definedName name="vbtm150_13">"'file:///c:/documents%20and%20settings/%e6%8a%80%e8%a1%93%e9%83%a8%e5%85%b1%e7%94%a8%e8%b3%87%e6%96%99/documents%20and%20settings/administrator/%e6%a1%8c%e9%9d%a2/1b545%e5%8c%85%e8%a3%85%e4%b8%80%e9%a1%b5.xls'#$''.$u$61"</definedName>
    <definedName name="vbtm150_17">"'file:///c:/documents%20and%20settings/%e6%8a%80%e8%a1%93%e9%83%a8%e5%85%b1%e7%94%a8%e8%b3%87%e6%96%99/documents%20and%20settings/administrator/%e6%a1%8c%e9%9d%a2/1b545%e5%8c%85%e8%a3%85%e4%b8%80%e9%a1%b5.xls'#$''.$u$61"</definedName>
    <definedName name="vbtm150_18">"'file:///c:/documents%20and%20settings/%e6%8a%80%e8%a1%93%e9%83%a8%e5%85%b1%e7%94%a8%e8%b3%87%e6%96%99/documents%20and%20settings/administrator/%e6%a1%8c%e9%9d%a2/1b545%e5%8c%85%e8%a3%85%e4%b8%80%e9%a1%b5.xls'#$''.$u$61"</definedName>
    <definedName name="vbtm150_2">"'file:///c:/documents%20and%20settings/%e6%8a%80%e8%a1%93%e9%83%a8%e5%85%b1%e7%94%a8%e8%b3%87%e6%96%99/documents%20and%20settings/administrator/%e6%a1%8c%e9%9d%a2/1b545%e5%8c%85%e8%a3%85%e4%b8%80%e9%a1%b5.xls'#$''.$u$61"</definedName>
    <definedName name="vbtm150_3">"'file:///c:/documents%20and%20settings/%e6%8a%80%e8%a1%93%e9%83%a8%e5%85%b1%e7%94%a8%e8%b3%87%e6%96%99/documents%20and%20settings/administrator/%e6%a1%8c%e9%9d%a2/1b545%e5%8c%85%e8%a3%85%e4%b8%80%e9%a1%b5.xls'#$''.$u$61"</definedName>
    <definedName name="vbtm150_35">"'file:///c:/documents%20and%20settings/%e6%8a%80%e8%a1%93%e9%83%a8%e5%85%b1%e7%94%a8%e8%b3%87%e6%96%99/documents%20and%20settings/administrator/%e6%a1%8c%e9%9d%a2/1b545%e5%8c%85%e8%a3%85%e4%b8%80%e9%a1%b5.xls'#$''.$u$61"</definedName>
    <definedName name="vbtm150_36">"'file:///c:/documents%20and%20settings/%e6%8a%80%e8%a1%93%e9%83%a8%e5%85%b1%e7%94%a8%e8%b3%87%e6%96%99/documents%20and%20settings/administrator/%e6%a1%8c%e9%9d%a2/1b545%e5%8c%85%e8%a3%85%e4%b8%80%e9%a1%b5.xls'#$''.$u$61"</definedName>
    <definedName name="vbtm150_41">"'file:///c:/documents%20and%20settings/%e6%8a%80%e8%a1%93%e9%83%a8%e5%85%b1%e7%94%a8%e8%b3%87%e6%96%99/documents%20and%20settings/administrator/%e6%a1%8c%e9%9d%a2/1b545%e5%8c%85%e8%a3%85%e4%b8%80%e9%a1%b5.xls'#$''.$u$61"</definedName>
    <definedName name="vbtm150_5" localSheetId="21">#REF!</definedName>
    <definedName name="vbtm150_5" localSheetId="25">#REF!</definedName>
    <definedName name="vbtm150_5" localSheetId="17">#REF!</definedName>
    <definedName name="vbtm150_5">#REF!</definedName>
    <definedName name="vbtm150_50">"'file:///c:/documents%20and%20settings/%e6%8a%80%e8%a1%93%e9%83%a8%e5%85%b1%e7%94%a8%e8%b3%87%e6%96%99/documents%20and%20settings/administrator/%e6%a1%8c%e9%9d%a2/1b545%e5%8c%85%e8%a3%85%e4%b8%80%e9%a1%b5.xls'#$''.$u$61"</definedName>
    <definedName name="vbtm150_9">"'file:///c:/documents%20and%20settings/%e6%8a%80%e8%a1%93%e9%83%a8%e5%85%b1%e7%94%a8%e8%b3%87%e6%96%99/documents%20and%20settings/administrator/%e6%a1%8c%e9%9d%a2/1b545%e5%8c%85%e8%a3%85%e4%b8%80%e9%a1%b5.xls'#$''.$u$61"</definedName>
    <definedName name="vbtm300" localSheetId="21">#REF!</definedName>
    <definedName name="vbtm300" localSheetId="25">#REF!</definedName>
    <definedName name="vbtm300" localSheetId="17">#REF!</definedName>
    <definedName name="vbtm300">#REF!</definedName>
    <definedName name="vbtm300_1">"'file:///c:/documents%20and%20settings/%e6%8a%80%e8%a1%93%e9%83%a8%e5%85%b1%e7%94%a8%e8%b3%87%e6%96%99/documents%20and%20settings/administrator/%e6%a1%8c%e9%9d%a2/1b545%e5%8c%85%e8%a3%85%e4%b8%80%e9%a1%b5.xls'#$''.$u$18"</definedName>
    <definedName name="vbtm300_10">"'file:///c:/documents%20and%20settings/%e6%8a%80%e8%a1%93%e9%83%a8%e5%85%b1%e7%94%a8%e8%b3%87%e6%96%99/documents%20and%20settings/administrator/%e6%a1%8c%e9%9d%a2/1b545%e5%8c%85%e8%a3%85%e4%b8%80%e9%a1%b5.xls'#$''.$u$18"</definedName>
    <definedName name="vbtm300_11">"'file:///c:/documents%20and%20settings/%e6%8a%80%e8%a1%93%e9%83%a8%e5%85%b1%e7%94%a8%e8%b3%87%e6%96%99/documents%20and%20settings/administrator/%e6%a1%8c%e9%9d%a2/1b545%e5%8c%85%e8%a3%85%e4%b8%80%e9%a1%b5.xls'#$''.$u$18"</definedName>
    <definedName name="vbtm300_12">"'file:///c:/documents%20and%20settings/%e6%8a%80%e8%a1%93%e9%83%a8%e5%85%b1%e7%94%a8%e8%b3%87%e6%96%99/documents%20and%20settings/administrator/%e6%a1%8c%e9%9d%a2/1b545%e5%8c%85%e8%a3%85%e4%b8%80%e9%a1%b5.xls'#$''.$u$18"</definedName>
    <definedName name="vbtm300_13">"'file:///c:/documents%20and%20settings/%e6%8a%80%e8%a1%93%e9%83%a8%e5%85%b1%e7%94%a8%e8%b3%87%e6%96%99/documents%20and%20settings/administrator/%e6%a1%8c%e9%9d%a2/1b545%e5%8c%85%e8%a3%85%e4%b8%80%e9%a1%b5.xls'#$''.$u$18"</definedName>
    <definedName name="vbtm300_17">"'file:///c:/documents%20and%20settings/%e6%8a%80%e8%a1%93%e9%83%a8%e5%85%b1%e7%94%a8%e8%b3%87%e6%96%99/documents%20and%20settings/administrator/%e6%a1%8c%e9%9d%a2/1b545%e5%8c%85%e8%a3%85%e4%b8%80%e9%a1%b5.xls'#$''.$u$18"</definedName>
    <definedName name="vbtm300_18">"'file:///c:/documents%20and%20settings/%e6%8a%80%e8%a1%93%e9%83%a8%e5%85%b1%e7%94%a8%e8%b3%87%e6%96%99/documents%20and%20settings/administrator/%e6%a1%8c%e9%9d%a2/1b545%e5%8c%85%e8%a3%85%e4%b8%80%e9%a1%b5.xls'#$''.$u$18"</definedName>
    <definedName name="vbtm300_2">"'file:///c:/documents%20and%20settings/%e6%8a%80%e8%a1%93%e9%83%a8%e5%85%b1%e7%94%a8%e8%b3%87%e6%96%99/documents%20and%20settings/administrator/%e6%a1%8c%e9%9d%a2/1b545%e5%8c%85%e8%a3%85%e4%b8%80%e9%a1%b5.xls'#$''.$u$18"</definedName>
    <definedName name="vbtm300_3">"'file:///c:/documents%20and%20settings/%e6%8a%80%e8%a1%93%e9%83%a8%e5%85%b1%e7%94%a8%e8%b3%87%e6%96%99/documents%20and%20settings/administrator/%e6%a1%8c%e9%9d%a2/1b545%e5%8c%85%e8%a3%85%e4%b8%80%e9%a1%b5.xls'#$''.$u$18"</definedName>
    <definedName name="vbtm300_35">"'file:///c:/documents%20and%20settings/%e6%8a%80%e8%a1%93%e9%83%a8%e5%85%b1%e7%94%a8%e8%b3%87%e6%96%99/documents%20and%20settings/administrator/%e6%a1%8c%e9%9d%a2/1b545%e5%8c%85%e8%a3%85%e4%b8%80%e9%a1%b5.xls'#$''.$u$18"</definedName>
    <definedName name="vbtm300_36">"'file:///c:/documents%20and%20settings/%e6%8a%80%e8%a1%93%e9%83%a8%e5%85%b1%e7%94%a8%e8%b3%87%e6%96%99/documents%20and%20settings/administrator/%e6%a1%8c%e9%9d%a2/1b545%e5%8c%85%e8%a3%85%e4%b8%80%e9%a1%b5.xls'#$''.$u$18"</definedName>
    <definedName name="vbtm300_41">"'file:///c:/documents%20and%20settings/%e6%8a%80%e8%a1%93%e9%83%a8%e5%85%b1%e7%94%a8%e8%b3%87%e6%96%99/documents%20and%20settings/administrator/%e6%a1%8c%e9%9d%a2/1b545%e5%8c%85%e8%a3%85%e4%b8%80%e9%a1%b5.xls'#$''.$u$18"</definedName>
    <definedName name="vbtm300_5" localSheetId="21">#REF!</definedName>
    <definedName name="vbtm300_5" localSheetId="25">#REF!</definedName>
    <definedName name="vbtm300_5" localSheetId="17">#REF!</definedName>
    <definedName name="vbtm300_5">#REF!</definedName>
    <definedName name="vbtm300_50">"'file:///c:/documents%20and%20settings/%e6%8a%80%e8%a1%93%e9%83%a8%e5%85%b1%e7%94%a8%e8%b3%87%e6%96%99/documents%20and%20settings/administrator/%e6%a1%8c%e9%9d%a2/1b545%e5%8c%85%e8%a3%85%e4%b8%80%e9%a1%b5.xls'#$''.$u$18"</definedName>
    <definedName name="vbtm300_9">"'file:///c:/documents%20and%20settings/%e6%8a%80%e8%a1%93%e9%83%a8%e5%85%b1%e7%94%a8%e8%b3%87%e6%96%99/documents%20and%20settings/administrator/%e6%a1%8c%e9%9d%a2/1b545%e5%8c%85%e8%a3%85%e4%b8%80%e9%a1%b5.xls'#$''.$u$18"</definedName>
    <definedName name="vbtm400" localSheetId="21">#REF!</definedName>
    <definedName name="vbtm400" localSheetId="25">#REF!</definedName>
    <definedName name="vbtm400" localSheetId="17">#REF!</definedName>
    <definedName name="vbtm400">#REF!</definedName>
    <definedName name="vbtm400_1">"'file:///c:/documents%20and%20settings/%e6%8a%80%e8%a1%93%e9%83%a8%e5%85%b1%e7%94%a8%e8%b3%87%e6%96%99/documents%20and%20settings/administrator/%e6%a1%8c%e9%9d%a2/1b545%e5%8c%85%e8%a3%85%e4%b8%80%e9%a1%b5.xls'#$''.$u$35"</definedName>
    <definedName name="vbtm400_10">"'file:///c:/documents%20and%20settings/%e6%8a%80%e8%a1%93%e9%83%a8%e5%85%b1%e7%94%a8%e8%b3%87%e6%96%99/documents%20and%20settings/administrator/%e6%a1%8c%e9%9d%a2/1b545%e5%8c%85%e8%a3%85%e4%b8%80%e9%a1%b5.xls'#$''.$u$35"</definedName>
    <definedName name="vbtm400_11">"'file:///c:/documents%20and%20settings/%e6%8a%80%e8%a1%93%e9%83%a8%e5%85%b1%e7%94%a8%e8%b3%87%e6%96%99/documents%20and%20settings/administrator/%e6%a1%8c%e9%9d%a2/1b545%e5%8c%85%e8%a3%85%e4%b8%80%e9%a1%b5.xls'#$''.$u$35"</definedName>
    <definedName name="vbtm400_12">"'file:///c:/documents%20and%20settings/%e6%8a%80%e8%a1%93%e9%83%a8%e5%85%b1%e7%94%a8%e8%b3%87%e6%96%99/documents%20and%20settings/administrator/%e6%a1%8c%e9%9d%a2/1b545%e5%8c%85%e8%a3%85%e4%b8%80%e9%a1%b5.xls'#$''.$u$35"</definedName>
    <definedName name="vbtm400_13">"'file:///c:/documents%20and%20settings/%e6%8a%80%e8%a1%93%e9%83%a8%e5%85%b1%e7%94%a8%e8%b3%87%e6%96%99/documents%20and%20settings/administrator/%e6%a1%8c%e9%9d%a2/1b545%e5%8c%85%e8%a3%85%e4%b8%80%e9%a1%b5.xls'#$''.$u$35"</definedName>
    <definedName name="vbtm400_17">"'file:///c:/documents%20and%20settings/%e6%8a%80%e8%a1%93%e9%83%a8%e5%85%b1%e7%94%a8%e8%b3%87%e6%96%99/documents%20and%20settings/administrator/%e6%a1%8c%e9%9d%a2/1b545%e5%8c%85%e8%a3%85%e4%b8%80%e9%a1%b5.xls'#$''.$u$35"</definedName>
    <definedName name="vbtm400_18">"'file:///c:/documents%20and%20settings/%e6%8a%80%e8%a1%93%e9%83%a8%e5%85%b1%e7%94%a8%e8%b3%87%e6%96%99/documents%20and%20settings/administrator/%e6%a1%8c%e9%9d%a2/1b545%e5%8c%85%e8%a3%85%e4%b8%80%e9%a1%b5.xls'#$''.$u$35"</definedName>
    <definedName name="vbtm400_2">"'file:///c:/documents%20and%20settings/%e6%8a%80%e8%a1%93%e9%83%a8%e5%85%b1%e7%94%a8%e8%b3%87%e6%96%99/documents%20and%20settings/administrator/%e6%a1%8c%e9%9d%a2/1b545%e5%8c%85%e8%a3%85%e4%b8%80%e9%a1%b5.xls'#$''.$u$35"</definedName>
    <definedName name="vbtm400_3">"'file:///c:/documents%20and%20settings/%e6%8a%80%e8%a1%93%e9%83%a8%e5%85%b1%e7%94%a8%e8%b3%87%e6%96%99/documents%20and%20settings/administrator/%e6%a1%8c%e9%9d%a2/1b545%e5%8c%85%e8%a3%85%e4%b8%80%e9%a1%b5.xls'#$''.$u$35"</definedName>
    <definedName name="vbtm400_35">"'file:///c:/documents%20and%20settings/%e6%8a%80%e8%a1%93%e9%83%a8%e5%85%b1%e7%94%a8%e8%b3%87%e6%96%99/documents%20and%20settings/administrator/%e6%a1%8c%e9%9d%a2/1b545%e5%8c%85%e8%a3%85%e4%b8%80%e9%a1%b5.xls'#$''.$u$35"</definedName>
    <definedName name="vbtm400_36">"'file:///c:/documents%20and%20settings/%e6%8a%80%e8%a1%93%e9%83%a8%e5%85%b1%e7%94%a8%e8%b3%87%e6%96%99/documents%20and%20settings/administrator/%e6%a1%8c%e9%9d%a2/1b545%e5%8c%85%e8%a3%85%e4%b8%80%e9%a1%b5.xls'#$''.$u$35"</definedName>
    <definedName name="vbtm400_41">"'file:///c:/documents%20and%20settings/%e6%8a%80%e8%a1%93%e9%83%a8%e5%85%b1%e7%94%a8%e8%b3%87%e6%96%99/documents%20and%20settings/administrator/%e6%a1%8c%e9%9d%a2/1b545%e5%8c%85%e8%a3%85%e4%b8%80%e9%a1%b5.xls'#$''.$u$35"</definedName>
    <definedName name="vbtm400_5" localSheetId="21">#REF!</definedName>
    <definedName name="vbtm400_5" localSheetId="25">#REF!</definedName>
    <definedName name="vbtm400_5" localSheetId="17">#REF!</definedName>
    <definedName name="vbtm400_5">#REF!</definedName>
    <definedName name="vbtm400_50">"'file:///c:/documents%20and%20settings/%e6%8a%80%e8%a1%93%e9%83%a8%e5%85%b1%e7%94%a8%e8%b3%87%e6%96%99/documents%20and%20settings/administrator/%e6%a1%8c%e9%9d%a2/1b545%e5%8c%85%e8%a3%85%e4%b8%80%e9%a1%b5.xls'#$''.$u$35"</definedName>
    <definedName name="vbtm400_9">"'file:///c:/documents%20and%20settings/%e6%8a%80%e8%a1%93%e9%83%a8%e5%85%b1%e7%94%a8%e8%b3%87%e6%96%99/documents%20and%20settings/administrator/%e6%a1%8c%e9%9d%a2/1b545%e5%8c%85%e8%a3%85%e4%b8%80%e9%a1%b5.xls'#$''.$u$35"</definedName>
    <definedName name="VC" localSheetId="21">#REF!</definedName>
    <definedName name="VC" localSheetId="25">#REF!</definedName>
    <definedName name="VC" localSheetId="17">#REF!</definedName>
    <definedName name="VC">#REF!</definedName>
    <definedName name="vccatv" localSheetId="21">#REF!</definedName>
    <definedName name="vccatv" localSheetId="25">#REF!</definedName>
    <definedName name="vccatv">#REF!</definedName>
    <definedName name="vccott" localSheetId="21">#REF!</definedName>
    <definedName name="vccott" localSheetId="25">#REF!</definedName>
    <definedName name="vccott">#REF!</definedName>
    <definedName name="vccottt" localSheetId="21">#REF!</definedName>
    <definedName name="vccottt" localSheetId="25">#REF!</definedName>
    <definedName name="vccottt">#REF!</definedName>
    <definedName name="vcda" localSheetId="21">#REF!</definedName>
    <definedName name="vcda" localSheetId="25">#REF!</definedName>
    <definedName name="vcda">#REF!</definedName>
    <definedName name="vcdatc2" localSheetId="21">#REF!</definedName>
    <definedName name="vcdatc2" localSheetId="25">#REF!</definedName>
    <definedName name="vcdatc2">#REF!</definedName>
    <definedName name="vcdatc3" localSheetId="21">#REF!</definedName>
    <definedName name="vcdatc3" localSheetId="25">#REF!</definedName>
    <definedName name="vcdatc3">#REF!</definedName>
    <definedName name="vcday" localSheetId="21">#REF!</definedName>
    <definedName name="vcday" localSheetId="25">#REF!</definedName>
    <definedName name="vcday">#REF!</definedName>
    <definedName name="vcdctc" localSheetId="21">#REF!</definedName>
    <definedName name="vcdctc" localSheetId="25">#REF!</definedName>
    <definedName name="vcdctc">#REF!</definedName>
    <definedName name="VCFSL" localSheetId="21">#REF!</definedName>
    <definedName name="VCFSL" localSheetId="25">#REF!</definedName>
    <definedName name="VCFSL">#REF!</definedName>
    <definedName name="vcg" localSheetId="21">#REF!</definedName>
    <definedName name="vcg" localSheetId="25">#REF!</definedName>
    <definedName name="vcg">#REF!</definedName>
    <definedName name="vcgo" localSheetId="21">#REF!</definedName>
    <definedName name="vcgo" localSheetId="25">#REF!</definedName>
    <definedName name="vcgo">#REF!</definedName>
    <definedName name="VCHT" localSheetId="21">#REF!</definedName>
    <definedName name="VCHT" localSheetId="25">#REF!</definedName>
    <definedName name="VCHT">#REF!</definedName>
    <definedName name="vcn" localSheetId="21">#REF!</definedName>
    <definedName name="vcn" localSheetId="25">#REF!</definedName>
    <definedName name="vcn">#REF!</definedName>
    <definedName name="vcpk" localSheetId="21">#REF!</definedName>
    <definedName name="vcpk" localSheetId="25">#REF!</definedName>
    <definedName name="vcpk">#REF!</definedName>
    <definedName name="vcsu" localSheetId="21">#REF!</definedName>
    <definedName name="vcsu" localSheetId="25">#REF!</definedName>
    <definedName name="vcsu">#REF!</definedName>
    <definedName name="vctmong" localSheetId="21">#REF!</definedName>
    <definedName name="vctmong" localSheetId="25">#REF!</definedName>
    <definedName name="vctmong">#REF!</definedName>
    <definedName name="vctre" localSheetId="21">#REF!</definedName>
    <definedName name="vctre" localSheetId="25">#REF!</definedName>
    <definedName name="vctre">#REF!</definedName>
    <definedName name="VCTT" localSheetId="21">#REF!</definedName>
    <definedName name="VCTT" localSheetId="25">#REF!</definedName>
    <definedName name="VCTT">#REF!</definedName>
    <definedName name="vcxm" localSheetId="21">#REF!</definedName>
    <definedName name="vcxm" localSheetId="25">#REF!</definedName>
    <definedName name="vcxm">#REF!</definedName>
    <definedName name="VD" localSheetId="21">#REF!</definedName>
    <definedName name="VD" localSheetId="25">#REF!</definedName>
    <definedName name="VD">#REF!</definedName>
    <definedName name="VD_5" localSheetId="21">#REF!</definedName>
    <definedName name="VD_5" localSheetId="25">#REF!</definedName>
    <definedName name="VD_5">#REF!</definedName>
    <definedName name="vd3p" localSheetId="21">#REF!</definedName>
    <definedName name="vd3p" localSheetId="25">#REF!</definedName>
    <definedName name="vd3p">#REF!</definedName>
    <definedName name="VFYMJKO" localSheetId="21">#REF!</definedName>
    <definedName name="VFYMJKO" localSheetId="25">#REF!</definedName>
    <definedName name="VFYMJKO">#REF!</definedName>
    <definedName name="VGFGGGGFCCGHJKYYFYU" localSheetId="21" hidden="1">{"'Sheet1'!$L$16"}</definedName>
    <definedName name="VGFGGGGFCCGHJKYYFYU" localSheetId="15" hidden="1">{"'Sheet1'!$L$16"}</definedName>
    <definedName name="VGFGGGGFCCGHJKYYFYU" localSheetId="25" hidden="1">{"'Sheet1'!$L$16"}</definedName>
    <definedName name="VGFGGGGFCCGHJKYYFYU" localSheetId="17" hidden="1">{"'Sheet1'!$L$16"}</definedName>
    <definedName name="VGFGGGGFCCGHJKYYFYU" hidden="1">{"'Sheet1'!$L$16"}</definedName>
    <definedName name="vgjh" localSheetId="21" hidden="1">{"'Sheet1'!$L$16"}</definedName>
    <definedName name="vgjh" localSheetId="15" hidden="1">{"'Sheet1'!$L$16"}</definedName>
    <definedName name="vgjh" localSheetId="25" hidden="1">{"'Sheet1'!$L$16"}</definedName>
    <definedName name="vgjh" localSheetId="17" hidden="1">{"'Sheet1'!$L$16"}</definedName>
    <definedName name="vgjh" hidden="1">{"'Sheet1'!$L$16"}</definedName>
    <definedName name="view100" localSheetId="19">[11]!view100</definedName>
    <definedName name="view100" localSheetId="21">[11]!view100</definedName>
    <definedName name="view100" localSheetId="28">[11]!view100</definedName>
    <definedName name="view100" localSheetId="25">[11]!view100</definedName>
    <definedName name="view100">[11]!view100</definedName>
    <definedName name="vkcauthang" localSheetId="21">#REF!</definedName>
    <definedName name="vkcauthang" localSheetId="25">#REF!</definedName>
    <definedName name="vkcauthang" localSheetId="17">#REF!</definedName>
    <definedName name="vkcauthang">#REF!</definedName>
    <definedName name="vkcauthang_1">"'file:///c:/documents%20and%20settings/%e6%8a%80%e8%a1%93%e9%83%a8%e5%85%b1%e7%94%a8%e8%b3%87%e6%96%99/documents%20and%20settings/administrator/%e6%a1%8c%e9%9d%a2/1b545%e5%8c%85%e8%a3%85%e4%b8%80%e9%a1%b5.xls'#$''.$aa$86"</definedName>
    <definedName name="vkcauthang_10">"'file:///c:/documents%20and%20settings/%e6%8a%80%e8%a1%93%e9%83%a8%e5%85%b1%e7%94%a8%e8%b3%87%e6%96%99/documents%20and%20settings/administrator/%e6%a1%8c%e9%9d%a2/1b545%e5%8c%85%e8%a3%85%e4%b8%80%e9%a1%b5.xls'#$''.$aa$86"</definedName>
    <definedName name="vkcauthang_11">"'file:///c:/documents%20and%20settings/%e6%8a%80%e8%a1%93%e9%83%a8%e5%85%b1%e7%94%a8%e8%b3%87%e6%96%99/documents%20and%20settings/administrator/%e6%a1%8c%e9%9d%a2/1b545%e5%8c%85%e8%a3%85%e4%b8%80%e9%a1%b5.xls'#$''.$aa$86"</definedName>
    <definedName name="vkcauthang_12">"'file:///c:/documents%20and%20settings/%e6%8a%80%e8%a1%93%e9%83%a8%e5%85%b1%e7%94%a8%e8%b3%87%e6%96%99/documents%20and%20settings/administrator/%e6%a1%8c%e9%9d%a2/1b545%e5%8c%85%e8%a3%85%e4%b8%80%e9%a1%b5.xls'#$''.$aa$86"</definedName>
    <definedName name="vkcauthang_13">"'file:///c:/documents%20and%20settings/%e6%8a%80%e8%a1%93%e9%83%a8%e5%85%b1%e7%94%a8%e8%b3%87%e6%96%99/documents%20and%20settings/administrator/%e6%a1%8c%e9%9d%a2/1b545%e5%8c%85%e8%a3%85%e4%b8%80%e9%a1%b5.xls'#$''.$aa$86"</definedName>
    <definedName name="vkcauthang_17">"'file:///c:/documents%20and%20settings/%e6%8a%80%e8%a1%93%e9%83%a8%e5%85%b1%e7%94%a8%e8%b3%87%e6%96%99/documents%20and%20settings/administrator/%e6%a1%8c%e9%9d%a2/1b545%e5%8c%85%e8%a3%85%e4%b8%80%e9%a1%b5.xls'#$''.$aa$86"</definedName>
    <definedName name="vkcauthang_18">"'file:///c:/documents%20and%20settings/%e6%8a%80%e8%a1%93%e9%83%a8%e5%85%b1%e7%94%a8%e8%b3%87%e6%96%99/documents%20and%20settings/administrator/%e6%a1%8c%e9%9d%a2/1b545%e5%8c%85%e8%a3%85%e4%b8%80%e9%a1%b5.xls'#$''.$aa$86"</definedName>
    <definedName name="vkcauthang_2">"'file:///c:/documents%20and%20settings/%e6%8a%80%e8%a1%93%e9%83%a8%e5%85%b1%e7%94%a8%e8%b3%87%e6%96%99/documents%20and%20settings/administrator/%e6%a1%8c%e9%9d%a2/1b545%e5%8c%85%e8%a3%85%e4%b8%80%e9%a1%b5.xls'#$''.$aa$86"</definedName>
    <definedName name="vkcauthang_3">"'file:///c:/documents%20and%20settings/%e6%8a%80%e8%a1%93%e9%83%a8%e5%85%b1%e7%94%a8%e8%b3%87%e6%96%99/documents%20and%20settings/administrator/%e6%a1%8c%e9%9d%a2/1b545%e5%8c%85%e8%a3%85%e4%b8%80%e9%a1%b5.xls'#$''.$aa$86"</definedName>
    <definedName name="vkcauthang_35">"'file:///c:/documents%20and%20settings/%e6%8a%80%e8%a1%93%e9%83%a8%e5%85%b1%e7%94%a8%e8%b3%87%e6%96%99/documents%20and%20settings/administrator/%e6%a1%8c%e9%9d%a2/1b545%e5%8c%85%e8%a3%85%e4%b8%80%e9%a1%b5.xls'#$''.$aa$86"</definedName>
    <definedName name="vkcauthang_36">"'file:///c:/documents%20and%20settings/%e6%8a%80%e8%a1%93%e9%83%a8%e5%85%b1%e7%94%a8%e8%b3%87%e6%96%99/documents%20and%20settings/administrator/%e6%a1%8c%e9%9d%a2/1b545%e5%8c%85%e8%a3%85%e4%b8%80%e9%a1%b5.xls'#$''.$aa$86"</definedName>
    <definedName name="vkcauthang_41">"'file:///c:/documents%20and%20settings/%e6%8a%80%e8%a1%93%e9%83%a8%e5%85%b1%e7%94%a8%e8%b3%87%e6%96%99/documents%20and%20settings/administrator/%e6%a1%8c%e9%9d%a2/1b545%e5%8c%85%e8%a3%85%e4%b8%80%e9%a1%b5.xls'#$''.$aa$86"</definedName>
    <definedName name="vkcauthang_5" localSheetId="21">#REF!</definedName>
    <definedName name="vkcauthang_5" localSheetId="25">#REF!</definedName>
    <definedName name="vkcauthang_5" localSheetId="17">#REF!</definedName>
    <definedName name="vkcauthang_5">#REF!</definedName>
    <definedName name="vkcauthang_50">"'file:///c:/documents%20and%20settings/%e6%8a%80%e8%a1%93%e9%83%a8%e5%85%b1%e7%94%a8%e8%b3%87%e6%96%99/documents%20and%20settings/administrator/%e6%a1%8c%e9%9d%a2/1b545%e5%8c%85%e8%a3%85%e4%b8%80%e9%a1%b5.xls'#$''.$aa$86"</definedName>
    <definedName name="vkcauthang_9">"'file:///c:/documents%20and%20settings/%e6%8a%80%e8%a1%93%e9%83%a8%e5%85%b1%e7%94%a8%e8%b3%87%e6%96%99/documents%20and%20settings/administrator/%e6%a1%8c%e9%9d%a2/1b545%e5%8c%85%e8%a3%85%e4%b8%80%e9%a1%b5.xls'#$''.$aa$86"</definedName>
    <definedName name="vksan" localSheetId="21">#REF!</definedName>
    <definedName name="vksan" localSheetId="25">#REF!</definedName>
    <definedName name="vksan" localSheetId="17">#REF!</definedName>
    <definedName name="vksan">#REF!</definedName>
    <definedName name="vksan_1">"'file:///c:/documents%20and%20settings/%e6%8a%80%e8%a1%93%e9%83%a8%e5%85%b1%e7%94%a8%e8%b3%87%e6%96%99/documents%20and%20settings/administrator/%e6%a1%8c%e9%9d%a2/1b545%e5%8c%85%e8%a3%85%e4%b8%80%e9%a1%b5.xls'#$''.$aa$101"</definedName>
    <definedName name="vksan_10">"'file:///c:/documents%20and%20settings/%e6%8a%80%e8%a1%93%e9%83%a8%e5%85%b1%e7%94%a8%e8%b3%87%e6%96%99/documents%20and%20settings/administrator/%e6%a1%8c%e9%9d%a2/1b545%e5%8c%85%e8%a3%85%e4%b8%80%e9%a1%b5.xls'#$''.$aa$101"</definedName>
    <definedName name="vksan_11">"'file:///c:/documents%20and%20settings/%e6%8a%80%e8%a1%93%e9%83%a8%e5%85%b1%e7%94%a8%e8%b3%87%e6%96%99/documents%20and%20settings/administrator/%e6%a1%8c%e9%9d%a2/1b545%e5%8c%85%e8%a3%85%e4%b8%80%e9%a1%b5.xls'#$''.$aa$101"</definedName>
    <definedName name="vksan_12">"'file:///c:/documents%20and%20settings/%e6%8a%80%e8%a1%93%e9%83%a8%e5%85%b1%e7%94%a8%e8%b3%87%e6%96%99/documents%20and%20settings/administrator/%e6%a1%8c%e9%9d%a2/1b545%e5%8c%85%e8%a3%85%e4%b8%80%e9%a1%b5.xls'#$''.$aa$101"</definedName>
    <definedName name="vksan_13">"'file:///c:/documents%20and%20settings/%e6%8a%80%e8%a1%93%e9%83%a8%e5%85%b1%e7%94%a8%e8%b3%87%e6%96%99/documents%20and%20settings/administrator/%e6%a1%8c%e9%9d%a2/1b545%e5%8c%85%e8%a3%85%e4%b8%80%e9%a1%b5.xls'#$''.$aa$101"</definedName>
    <definedName name="vksan_17">"'file:///c:/documents%20and%20settings/%e6%8a%80%e8%a1%93%e9%83%a8%e5%85%b1%e7%94%a8%e8%b3%87%e6%96%99/documents%20and%20settings/administrator/%e6%a1%8c%e9%9d%a2/1b545%e5%8c%85%e8%a3%85%e4%b8%80%e9%a1%b5.xls'#$''.$aa$101"</definedName>
    <definedName name="vksan_18">"'file:///c:/documents%20and%20settings/%e6%8a%80%e8%a1%93%e9%83%a8%e5%85%b1%e7%94%a8%e8%b3%87%e6%96%99/documents%20and%20settings/administrator/%e6%a1%8c%e9%9d%a2/1b545%e5%8c%85%e8%a3%85%e4%b8%80%e9%a1%b5.xls'#$''.$aa$101"</definedName>
    <definedName name="vksan_2">"'file:///c:/documents%20and%20settings/%e6%8a%80%e8%a1%93%e9%83%a8%e5%85%b1%e7%94%a8%e8%b3%87%e6%96%99/documents%20and%20settings/administrator/%e6%a1%8c%e9%9d%a2/1b545%e5%8c%85%e8%a3%85%e4%b8%80%e9%a1%b5.xls'#$''.$aa$101"</definedName>
    <definedName name="vksan_3">"'file:///c:/documents%20and%20settings/%e6%8a%80%e8%a1%93%e9%83%a8%e5%85%b1%e7%94%a8%e8%b3%87%e6%96%99/documents%20and%20settings/administrator/%e6%a1%8c%e9%9d%a2/1b545%e5%8c%85%e8%a3%85%e4%b8%80%e9%a1%b5.xls'#$''.$aa$101"</definedName>
    <definedName name="vksan_35">"'file:///c:/documents%20and%20settings/%e6%8a%80%e8%a1%93%e9%83%a8%e5%85%b1%e7%94%a8%e8%b3%87%e6%96%99/documents%20and%20settings/administrator/%e6%a1%8c%e9%9d%a2/1b545%e5%8c%85%e8%a3%85%e4%b8%80%e9%a1%b5.xls'#$''.$aa$101"</definedName>
    <definedName name="vksan_36">"'file:///c:/documents%20and%20settings/%e6%8a%80%e8%a1%93%e9%83%a8%e5%85%b1%e7%94%a8%e8%b3%87%e6%96%99/documents%20and%20settings/administrator/%e6%a1%8c%e9%9d%a2/1b545%e5%8c%85%e8%a3%85%e4%b8%80%e9%a1%b5.xls'#$''.$aa$101"</definedName>
    <definedName name="vksan_41">"'file:///c:/documents%20and%20settings/%e6%8a%80%e8%a1%93%e9%83%a8%e5%85%b1%e7%94%a8%e8%b3%87%e6%96%99/documents%20and%20settings/administrator/%e6%a1%8c%e9%9d%a2/1b545%e5%8c%85%e8%a3%85%e4%b8%80%e9%a1%b5.xls'#$''.$aa$101"</definedName>
    <definedName name="vksan_5" localSheetId="21">#REF!</definedName>
    <definedName name="vksan_5" localSheetId="25">#REF!</definedName>
    <definedName name="vksan_5" localSheetId="17">#REF!</definedName>
    <definedName name="vksan_5">#REF!</definedName>
    <definedName name="vksan_50">"'file:///c:/documents%20and%20settings/%e6%8a%80%e8%a1%93%e9%83%a8%e5%85%b1%e7%94%a8%e8%b3%87%e6%96%99/documents%20and%20settings/administrator/%e6%a1%8c%e9%9d%a2/1b545%e5%8c%85%e8%a3%85%e4%b8%80%e9%a1%b5.xls'#$''.$aa$101"</definedName>
    <definedName name="vksan_9">"'file:///c:/documents%20and%20settings/%e6%8a%80%e8%a1%93%e9%83%a8%e5%85%b1%e7%94%a8%e8%b3%87%e6%96%99/documents%20and%20settings/administrator/%e6%a1%8c%e9%9d%a2/1b545%e5%8c%85%e8%a3%85%e4%b8%80%e9%a1%b5.xls'#$''.$aa$101"</definedName>
    <definedName name="vl" localSheetId="21">#REF!</definedName>
    <definedName name="vl" localSheetId="25">#REF!</definedName>
    <definedName name="vl" localSheetId="17">#REF!</definedName>
    <definedName name="vl">#REF!</definedName>
    <definedName name="vl_1">"'file:///c:/documents%20and%20settings/%e6%8a%80%e8%a1%93%e9%83%a8%e5%85%b1%e7%94%a8%e8%b3%87%e6%96%99/documents%20and%20settings/administrator/%e6%a1%8c%e9%9d%a2/1b545%e5%8c%85%e8%a3%85%e4%b8%80%e9%a1%b5.xls'#$''.$c$14"</definedName>
    <definedName name="vl_10">"'file:///c:/documents%20and%20settings/%e6%8a%80%e8%a1%93%e9%83%a8%e5%85%b1%e7%94%a8%e8%b3%87%e6%96%99/documents%20and%20settings/administrator/%e6%a1%8c%e9%9d%a2/1b545%e5%8c%85%e8%a3%85%e4%b8%80%e9%a1%b5.xls'#$''.$c$14"</definedName>
    <definedName name="vl_11">"'file:///c:/documents%20and%20settings/%e6%8a%80%e8%a1%93%e9%83%a8%e5%85%b1%e7%94%a8%e8%b3%87%e6%96%99/documents%20and%20settings/administrator/%e6%a1%8c%e9%9d%a2/1b545%e5%8c%85%e8%a3%85%e4%b8%80%e9%a1%b5.xls'#$''.$c$14"</definedName>
    <definedName name="vl_12">"'file:///c:/documents%20and%20settings/%e6%8a%80%e8%a1%93%e9%83%a8%e5%85%b1%e7%94%a8%e8%b3%87%e6%96%99/documents%20and%20settings/administrator/%e6%a1%8c%e9%9d%a2/1b545%e5%8c%85%e8%a3%85%e4%b8%80%e9%a1%b5.xls'#$''.$c$14"</definedName>
    <definedName name="vl_13">"'file:///c:/documents%20and%20settings/%e6%8a%80%e8%a1%93%e9%83%a8%e5%85%b1%e7%94%a8%e8%b3%87%e6%96%99/documents%20and%20settings/administrator/%e6%a1%8c%e9%9d%a2/1b545%e5%8c%85%e8%a3%85%e4%b8%80%e9%a1%b5.xls'#$''.$c$14"</definedName>
    <definedName name="vl_17">"'file:///c:/documents%20and%20settings/%e6%8a%80%e8%a1%93%e9%83%a8%e5%85%b1%e7%94%a8%e8%b3%87%e6%96%99/documents%20and%20settings/administrator/%e6%a1%8c%e9%9d%a2/1b545%e5%8c%85%e8%a3%85%e4%b8%80%e9%a1%b5.xls'#$''.$c$14"</definedName>
    <definedName name="vl_18">"'file:///c:/documents%20and%20settings/%e6%8a%80%e8%a1%93%e9%83%a8%e5%85%b1%e7%94%a8%e8%b3%87%e6%96%99/documents%20and%20settings/administrator/%e6%a1%8c%e9%9d%a2/1b545%e5%8c%85%e8%a3%85%e4%b8%80%e9%a1%b5.xls'#$''.$c$14"</definedName>
    <definedName name="vl_2">"'file:///c:/documents%20and%20settings/%e6%8a%80%e8%a1%93%e9%83%a8%e5%85%b1%e7%94%a8%e8%b3%87%e6%96%99/documents%20and%20settings/administrator/%e6%a1%8c%e9%9d%a2/1b545%e5%8c%85%e8%a3%85%e4%b8%80%e9%a1%b5.xls'#$''.$c$14"</definedName>
    <definedName name="vl_3">"'file:///c:/documents%20and%20settings/%e6%8a%80%e8%a1%93%e9%83%a8%e5%85%b1%e7%94%a8%e8%b3%87%e6%96%99/documents%20and%20settings/administrator/%e6%a1%8c%e9%9d%a2/1b545%e5%8c%85%e8%a3%85%e4%b8%80%e9%a1%b5.xls'#$''.$c$14"</definedName>
    <definedName name="vl_35">"'file:///c:/documents%20and%20settings/%e6%8a%80%e8%a1%93%e9%83%a8%e5%85%b1%e7%94%a8%e8%b3%87%e6%96%99/documents%20and%20settings/administrator/%e6%a1%8c%e9%9d%a2/1b545%e5%8c%85%e8%a3%85%e4%b8%80%e9%a1%b5.xls'#$''.$c$14"</definedName>
    <definedName name="vl_36">"'file:///c:/documents%20and%20settings/%e6%8a%80%e8%a1%93%e9%83%a8%e5%85%b1%e7%94%a8%e8%b3%87%e6%96%99/documents%20and%20settings/administrator/%e6%a1%8c%e9%9d%a2/1b545%e5%8c%85%e8%a3%85%e4%b8%80%e9%a1%b5.xls'#$''.$c$14"</definedName>
    <definedName name="vl_41">"'file:///c:/documents%20and%20settings/%e6%8a%80%e8%a1%93%e9%83%a8%e5%85%b1%e7%94%a8%e8%b3%87%e6%96%99/documents%20and%20settings/administrator/%e6%a1%8c%e9%9d%a2/1b545%e5%8c%85%e8%a3%85%e4%b8%80%e9%a1%b5.xls'#$''.$c$14"</definedName>
    <definedName name="vl_5" localSheetId="21">#REF!</definedName>
    <definedName name="vl_5" localSheetId="25">#REF!</definedName>
    <definedName name="vl_5" localSheetId="17">#REF!</definedName>
    <definedName name="vl_5">#REF!</definedName>
    <definedName name="vl_50">"'file:///c:/documents%20and%20settings/%e6%8a%80%e8%a1%93%e9%83%a8%e5%85%b1%e7%94%a8%e8%b3%87%e6%96%99/documents%20and%20settings/administrator/%e6%a1%8c%e9%9d%a2/1b545%e5%8c%85%e8%a3%85%e4%b8%80%e9%a1%b5.xls'#$''.$c$14"</definedName>
    <definedName name="vl_9">"'file:///c:/documents%20and%20settings/%e6%8a%80%e8%a1%93%e9%83%a8%e5%85%b1%e7%94%a8%e8%b3%87%e6%96%99/documents%20and%20settings/administrator/%e6%a1%8c%e9%9d%a2/1b545%e5%8c%85%e8%a3%85%e4%b8%80%e9%a1%b5.xls'#$''.$c$14"</definedName>
    <definedName name="vl1p" localSheetId="21">#REF!</definedName>
    <definedName name="vl1p" localSheetId="25">#REF!</definedName>
    <definedName name="vl1p" localSheetId="17">#REF!</definedName>
    <definedName name="vl1p">#REF!</definedName>
    <definedName name="vl3p" localSheetId="21">#REF!</definedName>
    <definedName name="vl3p" localSheetId="25">#REF!</definedName>
    <definedName name="vl3p">#REF!</definedName>
    <definedName name="vldn400" localSheetId="21">#REF!</definedName>
    <definedName name="vldn400" localSheetId="25">#REF!</definedName>
    <definedName name="vldn400">#REF!</definedName>
    <definedName name="vldn600" localSheetId="21">#REF!</definedName>
    <definedName name="vldn600" localSheetId="25">#REF!</definedName>
    <definedName name="vldn600">#REF!</definedName>
    <definedName name="vltram" localSheetId="21">#REF!</definedName>
    <definedName name="vltram" localSheetId="25">#REF!</definedName>
    <definedName name="vltram">#REF!</definedName>
    <definedName name="VLxaydung" localSheetId="21">#REF!</definedName>
    <definedName name="VLxaydung" localSheetId="25">#REF!</definedName>
    <definedName name="VLxaydung">#REF!</definedName>
    <definedName name="Von.KL" localSheetId="21">#REF!</definedName>
    <definedName name="Von.KL" localSheetId="25">#REF!</definedName>
    <definedName name="Von.KL">#REF!</definedName>
    <definedName name="vr3p" localSheetId="21">#REF!</definedName>
    <definedName name="vr3p" localSheetId="25">#REF!</definedName>
    <definedName name="vr3p">#REF!</definedName>
    <definedName name="vraq" localSheetId="21">#REF!</definedName>
    <definedName name="vraq" localSheetId="25">#REF!</definedName>
    <definedName name="vraq">#REF!</definedName>
    <definedName name="vtu" localSheetId="21">#REF!</definedName>
    <definedName name="vtu" localSheetId="25">#REF!</definedName>
    <definedName name="vtu">#REF!</definedName>
    <definedName name="vtu_5" localSheetId="21">#REF!</definedName>
    <definedName name="vtu_5" localSheetId="25">#REF!</definedName>
    <definedName name="vtu_5">#REF!</definedName>
    <definedName name="Vua" localSheetId="21">#REF!</definedName>
    <definedName name="Vua" localSheetId="25">#REF!</definedName>
    <definedName name="Vua">#REF!</definedName>
    <definedName name="VuaBT" localSheetId="21">#REF!</definedName>
    <definedName name="VuaBT" localSheetId="25">#REF!</definedName>
    <definedName name="VuaBT">#REF!</definedName>
    <definedName name="vvdxeweed" localSheetId="21">#REF!</definedName>
    <definedName name="vvdxeweed" localSheetId="25">#REF!</definedName>
    <definedName name="vvdxeweed">#REF!</definedName>
    <definedName name="W" localSheetId="21">#REF!</definedName>
    <definedName name="W" localSheetId="25">#REF!</definedName>
    <definedName name="W">#REF!</definedName>
    <definedName name="W_1">"'file:///c:/documents%20and%20settings/%e6%8a%80%e8%a1%93%e9%83%a8%e5%85%b1%e7%94%a8%e8%b3%87%e6%96%99/documents%20and%20settings/administrator/%e6%a1%8c%e9%9d%a2/1b545%e5%8c%85%e8%a3%85%e4%b8%80%e9%a1%b5.xls'#$''.$j$8"</definedName>
    <definedName name="W_10">"'file:///c:/documents%20and%20settings/%e6%8a%80%e8%a1%93%e9%83%a8%e5%85%b1%e7%94%a8%e8%b3%87%e6%96%99/documents%20and%20settings/administrator/%e6%a1%8c%e9%9d%a2/1b545%e5%8c%85%e8%a3%85%e4%b8%80%e9%a1%b5.xls'#$''.$j$8"</definedName>
    <definedName name="W_11">"'file:///c:/documents%20and%20settings/%e6%8a%80%e8%a1%93%e9%83%a8%e5%85%b1%e7%94%a8%e8%b3%87%e6%96%99/documents%20and%20settings/administrator/%e6%a1%8c%e9%9d%a2/1b545%e5%8c%85%e8%a3%85%e4%b8%80%e9%a1%b5.xls'#$''.$j$8"</definedName>
    <definedName name="W_12">"'file:///c:/documents%20and%20settings/%e6%8a%80%e8%a1%93%e9%83%a8%e5%85%b1%e7%94%a8%e8%b3%87%e6%96%99/documents%20and%20settings/administrator/%e6%a1%8c%e9%9d%a2/1b545%e5%8c%85%e8%a3%85%e4%b8%80%e9%a1%b5.xls'#$''.$j$8"</definedName>
    <definedName name="W_13">"'file:///c:/documents%20and%20settings/%e6%8a%80%e8%a1%93%e9%83%a8%e5%85%b1%e7%94%a8%e8%b3%87%e6%96%99/documents%20and%20settings/administrator/%e6%a1%8c%e9%9d%a2/1b545%e5%8c%85%e8%a3%85%e4%b8%80%e9%a1%b5.xls'#$''.$j$8"</definedName>
    <definedName name="W_17">"'file:///c:/documents%20and%20settings/%e6%8a%80%e8%a1%93%e9%83%a8%e5%85%b1%e7%94%a8%e8%b3%87%e6%96%99/documents%20and%20settings/administrator/%e6%a1%8c%e9%9d%a2/1b545%e5%8c%85%e8%a3%85%e4%b8%80%e9%a1%b5.xls'#$''.$j$8"</definedName>
    <definedName name="W_18">"'file:///c:/documents%20and%20settings/%e6%8a%80%e8%a1%93%e9%83%a8%e5%85%b1%e7%94%a8%e8%b3%87%e6%96%99/documents%20and%20settings/administrator/%e6%a1%8c%e9%9d%a2/1b545%e5%8c%85%e8%a3%85%e4%b8%80%e9%a1%b5.xls'#$''.$j$8"</definedName>
    <definedName name="W_2">"'file:///c:/documents%20and%20settings/%e6%8a%80%e8%a1%93%e9%83%a8%e5%85%b1%e7%94%a8%e8%b3%87%e6%96%99/documents%20and%20settings/administrator/%e6%a1%8c%e9%9d%a2/1b545%e5%8c%85%e8%a3%85%e4%b8%80%e9%a1%b5.xls'#$''.$j$8"</definedName>
    <definedName name="W_3">"'file:///c:/documents%20and%20settings/%e6%8a%80%e8%a1%93%e9%83%a8%e5%85%b1%e7%94%a8%e8%b3%87%e6%96%99/documents%20and%20settings/administrator/%e6%a1%8c%e9%9d%a2/1b545%e5%8c%85%e8%a3%85%e4%b8%80%e9%a1%b5.xls'#$''.$j$8"</definedName>
    <definedName name="W_35">"'file:///c:/documents%20and%20settings/%e6%8a%80%e8%a1%93%e9%83%a8%e5%85%b1%e7%94%a8%e8%b3%87%e6%96%99/documents%20and%20settings/administrator/%e6%a1%8c%e9%9d%a2/1b545%e5%8c%85%e8%a3%85%e4%b8%80%e9%a1%b5.xls'#$''.$j$8"</definedName>
    <definedName name="W_36">"'file:///c:/documents%20and%20settings/%e6%8a%80%e8%a1%93%e9%83%a8%e5%85%b1%e7%94%a8%e8%b3%87%e6%96%99/documents%20and%20settings/administrator/%e6%a1%8c%e9%9d%a2/1b545%e5%8c%85%e8%a3%85%e4%b8%80%e9%a1%b5.xls'#$''.$j$8"</definedName>
    <definedName name="W_41">"'file:///c:/documents%20and%20settings/%e6%8a%80%e8%a1%93%e9%83%a8%e5%85%b1%e7%94%a8%e8%b3%87%e6%96%99/documents%20and%20settings/administrator/%e6%a1%8c%e9%9d%a2/1b545%e5%8c%85%e8%a3%85%e4%b8%80%e9%a1%b5.xls'#$''.$j$8"</definedName>
    <definedName name="W_5" localSheetId="21">#REF!</definedName>
    <definedName name="W_5" localSheetId="25">#REF!</definedName>
    <definedName name="W_5" localSheetId="17">#REF!</definedName>
    <definedName name="W_5">#REF!</definedName>
    <definedName name="W_50">"'file:///c:/documents%20and%20settings/%e6%8a%80%e8%a1%93%e9%83%a8%e5%85%b1%e7%94%a8%e8%b3%87%e6%96%99/documents%20and%20settings/administrator/%e6%a1%8c%e9%9d%a2/1b545%e5%8c%85%e8%a3%85%e4%b8%80%e9%a1%b5.xls'#$''.$j$8"</definedName>
    <definedName name="W_9">"'file:///c:/documents%20and%20settings/%e6%8a%80%e8%a1%93%e9%83%a8%e5%85%b1%e7%94%a8%e8%b3%87%e6%96%99/documents%20and%20settings/administrator/%e6%a1%8c%e9%9d%a2/1b545%e5%8c%85%e8%a3%85%e4%b8%80%e9%a1%b5.xls'#$''.$j$8"</definedName>
    <definedName name="weewetedd" localSheetId="21">#REF!</definedName>
    <definedName name="weewetedd" localSheetId="25">#REF!</definedName>
    <definedName name="weewetedd" localSheetId="17">#REF!</definedName>
    <definedName name="weewetedd">#REF!</definedName>
    <definedName name="WHAT" localSheetId="34">#REF!</definedName>
    <definedName name="WHAT" localSheetId="19">#REF!</definedName>
    <definedName name="WHAT" localSheetId="21">#REF!</definedName>
    <definedName name="WHAT" localSheetId="22">#REF!</definedName>
    <definedName name="WHAT" localSheetId="33">#REF!</definedName>
    <definedName name="WHAT" localSheetId="3">#REF!</definedName>
    <definedName name="WHAT" localSheetId="26">#REF!</definedName>
    <definedName name="WHAT" localSheetId="12">#REF!</definedName>
    <definedName name="WHAT" localSheetId="18">#REF!</definedName>
    <definedName name="WHAT" localSheetId="0">#REF!</definedName>
    <definedName name="WHAT" localSheetId="28">#REF!</definedName>
    <definedName name="WHAT" localSheetId="2">#REF!</definedName>
    <definedName name="WHAT" localSheetId="29">#REF!</definedName>
    <definedName name="WHAT" localSheetId="32">#REF!</definedName>
    <definedName name="WHAT" localSheetId="24">#REF!</definedName>
    <definedName name="WHAT" localSheetId="25">#REF!</definedName>
    <definedName name="WHAT" localSheetId="14">#REF!</definedName>
    <definedName name="WHAT" localSheetId="31">#REF!</definedName>
    <definedName name="WHAT" localSheetId="30">#REF!</definedName>
    <definedName name="WHAT" localSheetId="17">#REF!</definedName>
    <definedName name="WHAT" localSheetId="9">#REF!</definedName>
    <definedName name="WHAT">#REF!</definedName>
    <definedName name="wq" localSheetId="21">#REF!</definedName>
    <definedName name="wq" localSheetId="25">#REF!</definedName>
    <definedName name="wq">#REF!</definedName>
    <definedName name="wrn.chi._.tiÆt." localSheetId="21" hidden="1">{#N/A,#N/A,FALSE,"Chi tiÆt"}</definedName>
    <definedName name="wrn.chi._.tiÆt." localSheetId="15" hidden="1">{#N/A,#N/A,FALSE,"Chi tiÆt"}</definedName>
    <definedName name="wrn.chi._.tiÆt." localSheetId="25" hidden="1">{#N/A,#N/A,FALSE,"Chi tiÆt"}</definedName>
    <definedName name="wrn.chi._.tiÆt." localSheetId="17" hidden="1">{#N/A,#N/A,FALSE,"Chi tiÆt"}</definedName>
    <definedName name="wrn.chi._.tiÆt." hidden="1">{#N/A,#N/A,FALSE,"Chi tiÆt"}</definedName>
    <definedName name="wsewswsssws" localSheetId="21">#REF!</definedName>
    <definedName name="wsewswsssws" localSheetId="25">#REF!</definedName>
    <definedName name="wsewswsssws" localSheetId="17">#REF!</definedName>
    <definedName name="wsewswsssws">#REF!</definedName>
    <definedName name="wsewswsssws_5" localSheetId="21">#REF!</definedName>
    <definedName name="wsewswsssws_5" localSheetId="25">#REF!</definedName>
    <definedName name="wsewswsssws_5">#REF!</definedName>
    <definedName name="WWBUI" localSheetId="21">#REF!</definedName>
    <definedName name="WWBUI" localSheetId="25">#REF!</definedName>
    <definedName name="WWBUI">#REF!</definedName>
    <definedName name="x1pind" localSheetId="21">#REF!</definedName>
    <definedName name="x1pind" localSheetId="25">#REF!</definedName>
    <definedName name="x1pind">#REF!</definedName>
    <definedName name="x1ping" localSheetId="21">#REF!</definedName>
    <definedName name="x1ping" localSheetId="25">#REF!</definedName>
    <definedName name="x1ping">#REF!</definedName>
    <definedName name="x1pint" localSheetId="21">#REF!</definedName>
    <definedName name="x1pint" localSheetId="25">#REF!</definedName>
    <definedName name="x1pint">#REF!</definedName>
    <definedName name="XA" localSheetId="21">#REF!</definedName>
    <definedName name="XA" localSheetId="25">#REF!</definedName>
    <definedName name="XA">#REF!</definedName>
    <definedName name="XCCT">0.5</definedName>
    <definedName name="XCXC" localSheetId="21" hidden="1">{"'Sheet1'!$L$16"}</definedName>
    <definedName name="XCXC" localSheetId="15" hidden="1">{"'Sheet1'!$L$16"}</definedName>
    <definedName name="XCXC" localSheetId="25" hidden="1">{"'Sheet1'!$L$16"}</definedName>
    <definedName name="XCXC" localSheetId="17" hidden="1">{"'Sheet1'!$L$16"}</definedName>
    <definedName name="XCXC" hidden="1">{"'Sheet1'!$L$16"}</definedName>
    <definedName name="xfco" localSheetId="21">#REF!</definedName>
    <definedName name="xfco" localSheetId="25">#REF!</definedName>
    <definedName name="xfco">#REF!</definedName>
    <definedName name="xfco3p" localSheetId="21">#REF!</definedName>
    <definedName name="xfco3p" localSheetId="25">#REF!</definedName>
    <definedName name="xfco3p">#REF!</definedName>
    <definedName name="xfcotnc" localSheetId="21">#REF!</definedName>
    <definedName name="xfcotnc" localSheetId="25">#REF!</definedName>
    <definedName name="xfcotnc">#REF!</definedName>
    <definedName name="xfcotvl" localSheetId="21">#REF!</definedName>
    <definedName name="xfcotvl" localSheetId="25">#REF!</definedName>
    <definedName name="xfcotvl">#REF!</definedName>
    <definedName name="XFDRFGGT" localSheetId="21">#REF!</definedName>
    <definedName name="XFDRFGGT" localSheetId="25">#REF!</definedName>
    <definedName name="XFDRFGGT">#REF!</definedName>
    <definedName name="XFDRFGGT_5" localSheetId="21">#REF!</definedName>
    <definedName name="XFDRFGGT_5" localSheetId="25">#REF!</definedName>
    <definedName name="XFDRFGGT_5">#REF!</definedName>
    <definedName name="xh" localSheetId="21">#REF!</definedName>
    <definedName name="xh" localSheetId="25">#REF!</definedName>
    <definedName name="xh">#REF!</definedName>
    <definedName name="xh_5" localSheetId="21">#REF!</definedName>
    <definedName name="xh_5" localSheetId="25">#REF!</definedName>
    <definedName name="xh_5">#REF!</definedName>
    <definedName name="xhn" localSheetId="21">#REF!</definedName>
    <definedName name="xhn" localSheetId="25">#REF!</definedName>
    <definedName name="xhn">#REF!</definedName>
    <definedName name="xig" localSheetId="21">#REF!</definedName>
    <definedName name="xig" localSheetId="25">#REF!</definedName>
    <definedName name="xig">#REF!</definedName>
    <definedName name="xig1" localSheetId="21">#REF!</definedName>
    <definedName name="xig1" localSheetId="25">#REF!</definedName>
    <definedName name="xig1">#REF!</definedName>
    <definedName name="xig1p" localSheetId="21">#REF!</definedName>
    <definedName name="xig1p" localSheetId="25">#REF!</definedName>
    <definedName name="xig1p">#REF!</definedName>
    <definedName name="xig3p" localSheetId="21">#REF!</definedName>
    <definedName name="xig3p" localSheetId="25">#REF!</definedName>
    <definedName name="xig3p">#REF!</definedName>
    <definedName name="xignc3p" localSheetId="21">#REF!</definedName>
    <definedName name="xignc3p" localSheetId="25">#REF!</definedName>
    <definedName name="xignc3p">#REF!</definedName>
    <definedName name="xigvl3p" localSheetId="21">#REF!</definedName>
    <definedName name="xigvl3p" localSheetId="25">#REF!</definedName>
    <definedName name="xigvl3p">#REF!</definedName>
    <definedName name="ximang" localSheetId="21">#REF!</definedName>
    <definedName name="ximang" localSheetId="25">#REF!</definedName>
    <definedName name="ximang">#REF!</definedName>
    <definedName name="xin" localSheetId="21">#REF!</definedName>
    <definedName name="xin" localSheetId="25">#REF!</definedName>
    <definedName name="xin">#REF!</definedName>
    <definedName name="xin190" localSheetId="21">#REF!</definedName>
    <definedName name="xin190" localSheetId="25">#REF!</definedName>
    <definedName name="xin190">#REF!</definedName>
    <definedName name="xin1903p" localSheetId="21">#REF!</definedName>
    <definedName name="xin1903p" localSheetId="25">#REF!</definedName>
    <definedName name="xin1903p">#REF!</definedName>
    <definedName name="xin2903p" localSheetId="21">#REF!</definedName>
    <definedName name="xin2903p" localSheetId="25">#REF!</definedName>
    <definedName name="xin2903p">#REF!</definedName>
    <definedName name="xin290nc3p" localSheetId="21">#REF!</definedName>
    <definedName name="xin290nc3p" localSheetId="25">#REF!</definedName>
    <definedName name="xin290nc3p">#REF!</definedName>
    <definedName name="xin290vl3p" localSheetId="21">#REF!</definedName>
    <definedName name="xin290vl3p" localSheetId="25">#REF!</definedName>
    <definedName name="xin290vl3p">#REF!</definedName>
    <definedName name="xin3p" localSheetId="21">#REF!</definedName>
    <definedName name="xin3p" localSheetId="25">#REF!</definedName>
    <definedName name="xin3p">#REF!</definedName>
    <definedName name="xind" localSheetId="21">#REF!</definedName>
    <definedName name="xind" localSheetId="25">#REF!</definedName>
    <definedName name="xind">#REF!</definedName>
    <definedName name="xind1p" localSheetId="21">#REF!</definedName>
    <definedName name="xind1p" localSheetId="25">#REF!</definedName>
    <definedName name="xind1p">#REF!</definedName>
    <definedName name="xind3p" localSheetId="21">#REF!</definedName>
    <definedName name="xind3p" localSheetId="25">#REF!</definedName>
    <definedName name="xind3p">#REF!</definedName>
    <definedName name="xindnc1p" localSheetId="21">#REF!</definedName>
    <definedName name="xindnc1p" localSheetId="25">#REF!</definedName>
    <definedName name="xindnc1p">#REF!</definedName>
    <definedName name="xindvl1p" localSheetId="21">#REF!</definedName>
    <definedName name="xindvl1p" localSheetId="25">#REF!</definedName>
    <definedName name="xindvl1p">#REF!</definedName>
    <definedName name="xing1p" localSheetId="21">#REF!</definedName>
    <definedName name="xing1p" localSheetId="25">#REF!</definedName>
    <definedName name="xing1p">#REF!</definedName>
    <definedName name="xingnc1p" localSheetId="21">#REF!</definedName>
    <definedName name="xingnc1p" localSheetId="25">#REF!</definedName>
    <definedName name="xingnc1p">#REF!</definedName>
    <definedName name="xingvl1p" localSheetId="21">#REF!</definedName>
    <definedName name="xingvl1p" localSheetId="25">#REF!</definedName>
    <definedName name="xingvl1p">#REF!</definedName>
    <definedName name="xinnc3p" localSheetId="21">#REF!</definedName>
    <definedName name="xinnc3p" localSheetId="25">#REF!</definedName>
    <definedName name="xinnc3p">#REF!</definedName>
    <definedName name="xint1p" localSheetId="21">#REF!</definedName>
    <definedName name="xint1p" localSheetId="25">#REF!</definedName>
    <definedName name="xint1p">#REF!</definedName>
    <definedName name="xinvl3p" localSheetId="21">#REF!</definedName>
    <definedName name="xinvl3p" localSheetId="25">#REF!</definedName>
    <definedName name="xinvl3p">#REF!</definedName>
    <definedName name="xit" localSheetId="21">#REF!</definedName>
    <definedName name="xit" localSheetId="25">#REF!</definedName>
    <definedName name="xit">#REF!</definedName>
    <definedName name="xit1" localSheetId="21">#REF!</definedName>
    <definedName name="xit1" localSheetId="25">#REF!</definedName>
    <definedName name="xit1">#REF!</definedName>
    <definedName name="xit1p" localSheetId="21">#REF!</definedName>
    <definedName name="xit1p" localSheetId="25">#REF!</definedName>
    <definedName name="xit1p">#REF!</definedName>
    <definedName name="xit23p" localSheetId="21">#REF!</definedName>
    <definedName name="xit23p" localSheetId="25">#REF!</definedName>
    <definedName name="xit23p">#REF!</definedName>
    <definedName name="xit2nc3p" localSheetId="21">#REF!</definedName>
    <definedName name="xit2nc3p" localSheetId="25">#REF!</definedName>
    <definedName name="xit2nc3p">#REF!</definedName>
    <definedName name="xit2vl3p" localSheetId="21">#REF!</definedName>
    <definedName name="xit2vl3p" localSheetId="25">#REF!</definedName>
    <definedName name="xit2vl3p">#REF!</definedName>
    <definedName name="xit3p" localSheetId="21">#REF!</definedName>
    <definedName name="xit3p" localSheetId="25">#REF!</definedName>
    <definedName name="xit3p">#REF!</definedName>
    <definedName name="xitnc3p" localSheetId="21">#REF!</definedName>
    <definedName name="xitnc3p" localSheetId="25">#REF!</definedName>
    <definedName name="xitnc3p">#REF!</definedName>
    <definedName name="xitvl3p" localSheetId="21">#REF!</definedName>
    <definedName name="xitvl3p" localSheetId="25">#REF!</definedName>
    <definedName name="xitvl3p">#REF!</definedName>
    <definedName name="XL" localSheetId="21">#REF!</definedName>
    <definedName name="XL" localSheetId="25">#REF!</definedName>
    <definedName name="XL">#REF!</definedName>
    <definedName name="XLxa" localSheetId="21">#REF!</definedName>
    <definedName name="XLxa" localSheetId="25">#REF!</definedName>
    <definedName name="XLxa">#REF!</definedName>
    <definedName name="xmcax" localSheetId="21">#REF!</definedName>
    <definedName name="xmcax" localSheetId="25">#REF!</definedName>
    <definedName name="xmcax">#REF!</definedName>
    <definedName name="xmcax_1">"'file:///c:/documents%20and%20settings/%e6%8a%80%e8%a1%93%e9%83%a8%e5%85%b1%e7%94%a8%e8%b3%87%e6%96%99/documents%20and%20settings/administrator/%e6%a1%8c%e9%9d%a2/1b545%e5%8c%85%e8%a3%85%e4%b8%80%e9%a1%b5.xls'#$''.$f$4"</definedName>
    <definedName name="xmcax_10">"'file:///c:/documents%20and%20settings/%e6%8a%80%e8%a1%93%e9%83%a8%e5%85%b1%e7%94%a8%e8%b3%87%e6%96%99/documents%20and%20settings/administrator/%e6%a1%8c%e9%9d%a2/1b545%e5%8c%85%e8%a3%85%e4%b8%80%e9%a1%b5.xls'#$''.$f$4"</definedName>
    <definedName name="xmcax_11">"'file:///c:/documents%20and%20settings/%e6%8a%80%e8%a1%93%e9%83%a8%e5%85%b1%e7%94%a8%e8%b3%87%e6%96%99/documents%20and%20settings/administrator/%e6%a1%8c%e9%9d%a2/1b545%e5%8c%85%e8%a3%85%e4%b8%80%e9%a1%b5.xls'#$''.$f$4"</definedName>
    <definedName name="xmcax_12">"'file:///c:/documents%20and%20settings/%e6%8a%80%e8%a1%93%e9%83%a8%e5%85%b1%e7%94%a8%e8%b3%87%e6%96%99/documents%20and%20settings/administrator/%e6%a1%8c%e9%9d%a2/1b545%e5%8c%85%e8%a3%85%e4%b8%80%e9%a1%b5.xls'#$''.$f$4"</definedName>
    <definedName name="xmcax_13">"'file:///c:/documents%20and%20settings/%e6%8a%80%e8%a1%93%e9%83%a8%e5%85%b1%e7%94%a8%e8%b3%87%e6%96%99/documents%20and%20settings/administrator/%e6%a1%8c%e9%9d%a2/1b545%e5%8c%85%e8%a3%85%e4%b8%80%e9%a1%b5.xls'#$''.$f$4"</definedName>
    <definedName name="xmcax_17">"'file:///c:/documents%20and%20settings/%e6%8a%80%e8%a1%93%e9%83%a8%e5%85%b1%e7%94%a8%e8%b3%87%e6%96%99/documents%20and%20settings/administrator/%e6%a1%8c%e9%9d%a2/1b545%e5%8c%85%e8%a3%85%e4%b8%80%e9%a1%b5.xls'#$''.$f$4"</definedName>
    <definedName name="xmcax_18">"'file:///c:/documents%20and%20settings/%e6%8a%80%e8%a1%93%e9%83%a8%e5%85%b1%e7%94%a8%e8%b3%87%e6%96%99/documents%20and%20settings/administrator/%e6%a1%8c%e9%9d%a2/1b545%e5%8c%85%e8%a3%85%e4%b8%80%e9%a1%b5.xls'#$''.$f$4"</definedName>
    <definedName name="xmcax_2">"'file:///c:/documents%20and%20settings/%e6%8a%80%e8%a1%93%e9%83%a8%e5%85%b1%e7%94%a8%e8%b3%87%e6%96%99/documents%20and%20settings/administrator/%e6%a1%8c%e9%9d%a2/1b545%e5%8c%85%e8%a3%85%e4%b8%80%e9%a1%b5.xls'#$''.$f$4"</definedName>
    <definedName name="xmcax_3">"'file:///c:/documents%20and%20settings/%e6%8a%80%e8%a1%93%e9%83%a8%e5%85%b1%e7%94%a8%e8%b3%87%e6%96%99/documents%20and%20settings/administrator/%e6%a1%8c%e9%9d%a2/1b545%e5%8c%85%e8%a3%85%e4%b8%80%e9%a1%b5.xls'#$''.$f$4"</definedName>
    <definedName name="xmcax_35">"'file:///c:/documents%20and%20settings/%e6%8a%80%e8%a1%93%e9%83%a8%e5%85%b1%e7%94%a8%e8%b3%87%e6%96%99/documents%20and%20settings/administrator/%e6%a1%8c%e9%9d%a2/1b545%e5%8c%85%e8%a3%85%e4%b8%80%e9%a1%b5.xls'#$''.$f$4"</definedName>
    <definedName name="xmcax_36">"'file:///c:/documents%20and%20settings/%e6%8a%80%e8%a1%93%e9%83%a8%e5%85%b1%e7%94%a8%e8%b3%87%e6%96%99/documents%20and%20settings/administrator/%e6%a1%8c%e9%9d%a2/1b545%e5%8c%85%e8%a3%85%e4%b8%80%e9%a1%b5.xls'#$''.$f$4"</definedName>
    <definedName name="xmcax_41">"'file:///c:/documents%20and%20settings/%e6%8a%80%e8%a1%93%e9%83%a8%e5%85%b1%e7%94%a8%e8%b3%87%e6%96%99/documents%20and%20settings/administrator/%e6%a1%8c%e9%9d%a2/1b545%e5%8c%85%e8%a3%85%e4%b8%80%e9%a1%b5.xls'#$''.$f$4"</definedName>
    <definedName name="xmcax_5" localSheetId="21">#REF!</definedName>
    <definedName name="xmcax_5" localSheetId="25">#REF!</definedName>
    <definedName name="xmcax_5" localSheetId="17">#REF!</definedName>
    <definedName name="xmcax_5">#REF!</definedName>
    <definedName name="xmcax_50">"'file:///c:/documents%20and%20settings/%e6%8a%80%e8%a1%93%e9%83%a8%e5%85%b1%e7%94%a8%e8%b3%87%e6%96%99/documents%20and%20settings/administrator/%e6%a1%8c%e9%9d%a2/1b545%e5%8c%85%e8%a3%85%e4%b8%80%e9%a1%b5.xls'#$''.$f$4"</definedName>
    <definedName name="xmcax_9">"'file:///c:/documents%20and%20settings/%e6%8a%80%e8%a1%93%e9%83%a8%e5%85%b1%e7%94%a8%e8%b3%87%e6%96%99/documents%20and%20settings/administrator/%e6%a1%8c%e9%9d%a2/1b545%e5%8c%85%e8%a3%85%e4%b8%80%e9%a1%b5.xls'#$''.$f$4"</definedName>
    <definedName name="xn" localSheetId="21">#REF!</definedName>
    <definedName name="xn" localSheetId="25">#REF!</definedName>
    <definedName name="xn" localSheetId="17">#REF!</definedName>
    <definedName name="xn">#REF!</definedName>
    <definedName name="xn_5" localSheetId="21">#REF!</definedName>
    <definedName name="xn_5" localSheetId="25">#REF!</definedName>
    <definedName name="xn_5">#REF!</definedName>
    <definedName name="XYZ" localSheetId="21">#REF!</definedName>
    <definedName name="XYZ" localSheetId="25">#REF!</definedName>
    <definedName name="XYZ">#REF!</definedName>
    <definedName name="XYZ_5" localSheetId="21">#REF!</definedName>
    <definedName name="XYZ_5" localSheetId="25">#REF!</definedName>
    <definedName name="XYZ_5">#REF!</definedName>
    <definedName name="Y" localSheetId="21">#REF!</definedName>
    <definedName name="Y" localSheetId="25">#REF!</definedName>
    <definedName name="Y">#REF!</definedName>
    <definedName name="ydo" localSheetId="21">#REF!</definedName>
    <definedName name="ydo" localSheetId="25">#REF!</definedName>
    <definedName name="ydo">#REF!</definedName>
    <definedName name="yeyeusd" localSheetId="21">#REF!</definedName>
    <definedName name="yeyeusd" localSheetId="25">#REF!</definedName>
    <definedName name="yeyeusd">#REF!</definedName>
    <definedName name="yeyeusd_5" localSheetId="21">#REF!</definedName>
    <definedName name="yeyeusd_5" localSheetId="25">#REF!</definedName>
    <definedName name="yeyeusd_5">#REF!</definedName>
    <definedName name="yfd" localSheetId="21">#REF!</definedName>
    <definedName name="yfd" localSheetId="25">#REF!</definedName>
    <definedName name="yfd">#REF!</definedName>
    <definedName name="ygse" localSheetId="21">#REF!</definedName>
    <definedName name="ygse" localSheetId="25">#REF!</definedName>
    <definedName name="ygse">#REF!</definedName>
    <definedName name="yhg11" localSheetId="21">#REF!</definedName>
    <definedName name="yhg11" localSheetId="25">#REF!</definedName>
    <definedName name="yhg11">#REF!</definedName>
    <definedName name="yhg11_47">"'file:///e:/%e5%a8%81%e9%9c%96%e5%a4%96%e9%94%80/105710%20%e9%a2%86%e5%8f%a3%e5%a4%9a%e5%b1%82%e9%a1%bb%e8%be%b9%20%e4%bd%8e%e7%bb%9f.xls'#$''.$s$20"</definedName>
    <definedName name="yhg11_48">"'file:///e:/%e5%a8%81%e9%9c%96%e5%a4%96%e9%94%80/105710%20%e9%a2%86%e5%8f%a3%e5%a4%9a%e5%b1%82%e9%a1%bb%e8%be%b9%20%e4%bd%8e%e7%bb%9f.xls'#$''.$s$20"</definedName>
    <definedName name="yhg11_5" localSheetId="21">#REF!</definedName>
    <definedName name="yhg11_5" localSheetId="25">#REF!</definedName>
    <definedName name="yhg11_5" localSheetId="17">#REF!</definedName>
    <definedName name="yhg11_5">#REF!</definedName>
    <definedName name="yhqw" localSheetId="21">#REF!</definedName>
    <definedName name="yhqw" localSheetId="25">#REF!</definedName>
    <definedName name="yhqw">#REF!</definedName>
    <definedName name="yhr" localSheetId="21" hidden="1">{"'Sheet1'!$L$16"}</definedName>
    <definedName name="yhr" localSheetId="15" hidden="1">{"'Sheet1'!$L$16"}</definedName>
    <definedName name="yhr" localSheetId="25" hidden="1">{"'Sheet1'!$L$16"}</definedName>
    <definedName name="yhr" localSheetId="17" hidden="1">{"'Sheet1'!$L$16"}</definedName>
    <definedName name="yhr" hidden="1">{"'Sheet1'!$L$16"}</definedName>
    <definedName name="ynop" localSheetId="21">#REF!</definedName>
    <definedName name="ynop" localSheetId="25">#REF!</definedName>
    <definedName name="ynop">#REF!</definedName>
    <definedName name="yrrr" localSheetId="21">#REF!</definedName>
    <definedName name="yrrr" localSheetId="25">#REF!</definedName>
    <definedName name="yrrr">#REF!</definedName>
    <definedName name="yrtf" localSheetId="21">#REF!</definedName>
    <definedName name="yrtf" localSheetId="25">#REF!</definedName>
    <definedName name="yrtf">#REF!</definedName>
    <definedName name="yt" localSheetId="21">#REF!</definedName>
    <definedName name="yt" localSheetId="25">#REF!</definedName>
    <definedName name="yt">#REF!</definedName>
    <definedName name="ytd" localSheetId="21">#REF!</definedName>
    <definedName name="ytd" localSheetId="25">#REF!</definedName>
    <definedName name="ytd">#REF!</definedName>
    <definedName name="yte" localSheetId="21">#REF!</definedName>
    <definedName name="yte" localSheetId="25">#REF!</definedName>
    <definedName name="yte">#REF!</definedName>
    <definedName name="ytr" localSheetId="21">#REF!</definedName>
    <definedName name="ytr" localSheetId="25">#REF!</definedName>
    <definedName name="ytr">#REF!</definedName>
    <definedName name="YTT" localSheetId="21" hidden="1">{"'Sheet1'!$L$16"}</definedName>
    <definedName name="YTT" localSheetId="15" hidden="1">{"'Sheet1'!$L$16"}</definedName>
    <definedName name="YTT" localSheetId="25" hidden="1">{"'Sheet1'!$L$16"}</definedName>
    <definedName name="YTT" localSheetId="17" hidden="1">{"'Sheet1'!$L$16"}</definedName>
    <definedName name="YTT" hidden="1">{"'Sheet1'!$L$16"}</definedName>
    <definedName name="YTTERFR" localSheetId="21">#REF!</definedName>
    <definedName name="YTTERFR" localSheetId="25">#REF!</definedName>
    <definedName name="YTTERFR">#REF!</definedName>
    <definedName name="yttgbbb" localSheetId="21">#REF!</definedName>
    <definedName name="yttgbbb" localSheetId="25">#REF!</definedName>
    <definedName name="yttgbbb">#REF!</definedName>
    <definedName name="ytytt" localSheetId="21">#REF!</definedName>
    <definedName name="ytytt" localSheetId="25">#REF!</definedName>
    <definedName name="ytytt">#REF!</definedName>
    <definedName name="yugjjj" localSheetId="21" hidden="1">{"'Sheet1'!$L$16"}</definedName>
    <definedName name="yugjjj" localSheetId="15" hidden="1">{"'Sheet1'!$L$16"}</definedName>
    <definedName name="yugjjj" localSheetId="25" hidden="1">{"'Sheet1'!$L$16"}</definedName>
    <definedName name="yugjjj" localSheetId="17" hidden="1">{"'Sheet1'!$L$16"}</definedName>
    <definedName name="yugjjj" hidden="1">{"'Sheet1'!$L$16"}</definedName>
    <definedName name="yuhf" localSheetId="21" hidden="1">{"'Sheet1'!$L$16"}</definedName>
    <definedName name="yuhf" localSheetId="15" hidden="1">{"'Sheet1'!$L$16"}</definedName>
    <definedName name="yuhf" localSheetId="25" hidden="1">{"'Sheet1'!$L$16"}</definedName>
    <definedName name="yuhf" localSheetId="17" hidden="1">{"'Sheet1'!$L$16"}</definedName>
    <definedName name="yuhf" hidden="1">{"'Sheet1'!$L$16"}</definedName>
    <definedName name="yunv" localSheetId="21">#REF!</definedName>
    <definedName name="yunv" localSheetId="25">#REF!</definedName>
    <definedName name="yunv">#REF!</definedName>
    <definedName name="YYY" localSheetId="21">#REF!</definedName>
    <definedName name="YYY" localSheetId="25">#REF!</definedName>
    <definedName name="YYY">#REF!</definedName>
    <definedName name="YYY_47">"'file:///e:/%e5%a8%81%e9%9c%96%e5%a4%96%e9%94%80/105710%20%e9%a2%86%e5%8f%a3%e5%a4%9a%e5%b1%82%e9%a1%bb%e8%be%b9%20%e4%bd%8e%e7%bb%9f.xls'#$''.$k$12"</definedName>
    <definedName name="YYY_48">"'file:///e:/%e5%a8%81%e9%9c%96%e5%a4%96%e9%94%80/105710%20%e9%a2%86%e5%8f%a3%e5%a4%9a%e5%b1%82%e9%a1%bb%e8%be%b9%20%e4%bd%8e%e7%bb%9f.xls'#$''.$k$12"</definedName>
    <definedName name="YYY_5" localSheetId="21">#REF!</definedName>
    <definedName name="YYY_5" localSheetId="25">#REF!</definedName>
    <definedName name="YYY_5" localSheetId="17">#REF!</definedName>
    <definedName name="YYY_5">#REF!</definedName>
    <definedName name="ZXY" localSheetId="21">#REF!</definedName>
    <definedName name="ZXY" localSheetId="25">#REF!</definedName>
    <definedName name="ZXY">#REF!</definedName>
    <definedName name="ZXY_5" localSheetId="21">#REF!</definedName>
    <definedName name="ZXY_5" localSheetId="25">#REF!</definedName>
    <definedName name="ZXY_5">#REF!</definedName>
    <definedName name="ZYX" localSheetId="21">#REF!</definedName>
    <definedName name="ZYX" localSheetId="25">#REF!</definedName>
    <definedName name="ZYX">#REF!</definedName>
    <definedName name="ZYX_5" localSheetId="21">#REF!</definedName>
    <definedName name="ZYX_5" localSheetId="25">#REF!</definedName>
    <definedName name="ZYX_5">#REF!</definedName>
    <definedName name="ZY材料">"$#REF!.$A$1:$J$26"</definedName>
    <definedName name="ZZZ" localSheetId="21">#REF!</definedName>
    <definedName name="ZZZ" localSheetId="25">#REF!</definedName>
    <definedName name="ZZZ" localSheetId="17">#REF!</definedName>
    <definedName name="ZZZ">#REF!</definedName>
    <definedName name="ZZZ_5" localSheetId="21">#REF!</definedName>
    <definedName name="ZZZ_5" localSheetId="25">#REF!</definedName>
    <definedName name="ZZZ_5">#REF!</definedName>
    <definedName name="一" localSheetId="21">#REF!</definedName>
    <definedName name="一" localSheetId="25">#REF!</definedName>
    <definedName name="一">#REF!</definedName>
    <definedName name="一_5" localSheetId="21">#REF!</definedName>
    <definedName name="一_5" localSheetId="25">#REF!</definedName>
    <definedName name="一_5">#REF!</definedName>
    <definedName name="견본" localSheetId="34">#REF!</definedName>
    <definedName name="견본" localSheetId="19">#REF!</definedName>
    <definedName name="견본" localSheetId="21">#REF!</definedName>
    <definedName name="견본" localSheetId="22">#REF!</definedName>
    <definedName name="견본" localSheetId="33">#REF!</definedName>
    <definedName name="견본" localSheetId="3">#REF!</definedName>
    <definedName name="견본" localSheetId="26">#REF!</definedName>
    <definedName name="견본" localSheetId="12">#REF!</definedName>
    <definedName name="견본" localSheetId="18">#REF!</definedName>
    <definedName name="견본" localSheetId="0">#REF!</definedName>
    <definedName name="견본" localSheetId="28">#REF!</definedName>
    <definedName name="견본" localSheetId="2">#REF!</definedName>
    <definedName name="견본" localSheetId="29">#REF!</definedName>
    <definedName name="견본" localSheetId="32">#REF!</definedName>
    <definedName name="견본" localSheetId="24">#REF!</definedName>
    <definedName name="견본" localSheetId="25">#REF!</definedName>
    <definedName name="견본" localSheetId="14">#REF!</definedName>
    <definedName name="견본" localSheetId="31">#REF!</definedName>
    <definedName name="견본" localSheetId="30">#REF!</definedName>
    <definedName name="견본" localSheetId="17">#REF!</definedName>
    <definedName name="견본" localSheetId="9">#REF!</definedName>
    <definedName name="견본">#REF!</definedName>
    <definedName name="上下其手" localSheetId="21">#REF!</definedName>
    <definedName name="上下其手" localSheetId="25">#REF!</definedName>
    <definedName name="上下其手">#REF!</definedName>
    <definedName name="大多" localSheetId="21" hidden="1">{"'Sheet1'!$L$16"}</definedName>
    <definedName name="大多" localSheetId="15" hidden="1">{"'Sheet1'!$L$16"}</definedName>
    <definedName name="大多" localSheetId="25" hidden="1">{"'Sheet1'!$L$16"}</definedName>
    <definedName name="大多" localSheetId="17" hidden="1">{"'Sheet1'!$L$16"}</definedName>
    <definedName name="大多" hidden="1">{"'Sheet1'!$L$16"}</definedName>
    <definedName name="大师傅" localSheetId="21">#REF!</definedName>
    <definedName name="大师傅" localSheetId="25">#REF!</definedName>
    <definedName name="大师傅">#REF!</definedName>
    <definedName name="大底流程1" localSheetId="21" hidden="1">{"'Sheet1'!$L$16"}</definedName>
    <definedName name="大底流程1" localSheetId="15" hidden="1">{"'Sheet1'!$L$16"}</definedName>
    <definedName name="大底流程1" localSheetId="25" hidden="1">{"'Sheet1'!$L$16"}</definedName>
    <definedName name="大底流程1" localSheetId="17" hidden="1">{"'Sheet1'!$L$16"}</definedName>
    <definedName name="大底流程1" hidden="1">{"'Sheet1'!$L$16"}</definedName>
    <definedName name="五" localSheetId="21">#REF!</definedName>
    <definedName name="五" localSheetId="25">#REF!</definedName>
    <definedName name="五">#REF!</definedName>
    <definedName name="五一" localSheetId="21">#REF!</definedName>
    <definedName name="五一" localSheetId="25">#REF!</definedName>
    <definedName name="五一">#REF!</definedName>
    <definedName name="友" localSheetId="21">#REF!</definedName>
    <definedName name="友" localSheetId="25">#REF!</definedName>
    <definedName name="友">#REF!</definedName>
    <definedName name="友_5" localSheetId="21">#REF!</definedName>
    <definedName name="友_5" localSheetId="25">#REF!</definedName>
    <definedName name="友_5">#REF!</definedName>
    <definedName name="天步" localSheetId="21">#REF!</definedName>
    <definedName name="天步" localSheetId="25">#REF!</definedName>
    <definedName name="天步">#REF!</definedName>
    <definedName name="天步天步" localSheetId="21">#REF!</definedName>
    <definedName name="天步天步" localSheetId="25">#REF!</definedName>
    <definedName name="天步天步">#REF!</definedName>
    <definedName name="天步更新" localSheetId="21">#REF!</definedName>
    <definedName name="天步更新" localSheetId="25">#REF!</definedName>
    <definedName name="天步更新">#REF!</definedName>
    <definedName name="风格" localSheetId="21" hidden="1">{"'Sheet1'!$L$16"}</definedName>
    <definedName name="风格" localSheetId="15" hidden="1">{"'Sheet1'!$L$16"}</definedName>
    <definedName name="风格" localSheetId="25" hidden="1">{"'Sheet1'!$L$16"}</definedName>
    <definedName name="风格" localSheetId="17" hidden="1">{"'Sheet1'!$L$16"}</definedName>
    <definedName name="风格" hidden="1">{"'Sheet1'!$L$16"}</definedName>
    <definedName name="发" localSheetId="21" hidden="1">{"'Sheet1'!$L$16"}</definedName>
    <definedName name="发" localSheetId="15" hidden="1">{"'Sheet1'!$L$16"}</definedName>
    <definedName name="发" localSheetId="25" hidden="1">{"'Sheet1'!$L$16"}</definedName>
    <definedName name="发" localSheetId="17" hidden="1">{"'Sheet1'!$L$16"}</definedName>
    <definedName name="发" hidden="1">{"'Sheet1'!$L$16"}</definedName>
    <definedName name="目录1" localSheetId="21" hidden="1">{"'Sheet1'!$L$16"}</definedName>
    <definedName name="目录1" localSheetId="15" hidden="1">{"'Sheet1'!$L$16"}</definedName>
    <definedName name="目录1" localSheetId="25" hidden="1">{"'Sheet1'!$L$16"}</definedName>
    <definedName name="目录1" localSheetId="17" hidden="1">{"'Sheet1'!$L$16"}</definedName>
    <definedName name="目录1" hidden="1">{"'Sheet1'!$L$16"}</definedName>
    <definedName name="如果">"$#REF!.$A$1:$J$24"</definedName>
    <definedName name="寺">[1]!直線55_Click</definedName>
    <definedName name="成" localSheetId="21" hidden="1">{"'Sheet1'!$L$16"}</definedName>
    <definedName name="成" localSheetId="15" hidden="1">{"'Sheet1'!$L$16"}</definedName>
    <definedName name="成" localSheetId="25" hidden="1">{"'Sheet1'!$L$16"}</definedName>
    <definedName name="成" localSheetId="17" hidden="1">{"'Sheet1'!$L$16"}</definedName>
    <definedName name="成" hidden="1">{"'Sheet1'!$L$16"}</definedName>
    <definedName name="成型" localSheetId="21">#REF!</definedName>
    <definedName name="成型" localSheetId="25">#REF!</definedName>
    <definedName name="成型">#REF!</definedName>
    <definedName name="成型中" localSheetId="21" hidden="1">{"'Sheet1'!$L$16"}</definedName>
    <definedName name="成型中" localSheetId="15" hidden="1">{"'Sheet1'!$L$16"}</definedName>
    <definedName name="成型中" localSheetId="25" hidden="1">{"'Sheet1'!$L$16"}</definedName>
    <definedName name="成型中" localSheetId="17" hidden="1">{"'Sheet1'!$L$16"}</definedName>
    <definedName name="成型中" hidden="1">{"'Sheet1'!$L$16"}</definedName>
    <definedName name="成型中段" localSheetId="21" hidden="1">{"'Sheet1'!$L$16"}</definedName>
    <definedName name="成型中段" localSheetId="15" hidden="1">{"'Sheet1'!$L$16"}</definedName>
    <definedName name="成型中段" localSheetId="25" hidden="1">{"'Sheet1'!$L$16"}</definedName>
    <definedName name="成型中段" localSheetId="17" hidden="1">{"'Sheet1'!$L$16"}</definedName>
    <definedName name="成型中段" hidden="1">{"'Sheet1'!$L$16"}</definedName>
    <definedName name="成型中段11" localSheetId="21" hidden="1">{"'Sheet1'!$L$16"}</definedName>
    <definedName name="成型中段11" localSheetId="15" hidden="1">{"'Sheet1'!$L$16"}</definedName>
    <definedName name="成型中段11" localSheetId="25" hidden="1">{"'Sheet1'!$L$16"}</definedName>
    <definedName name="成型中段11" localSheetId="17" hidden="1">{"'Sheet1'!$L$16"}</definedName>
    <definedName name="成型中段11" hidden="1">{"'Sheet1'!$L$16"}</definedName>
    <definedName name="成型中段112" localSheetId="21" hidden="1">{"'Sheet1'!$L$16"}</definedName>
    <definedName name="成型中段112" localSheetId="15" hidden="1">{"'Sheet1'!$L$16"}</definedName>
    <definedName name="成型中段112" localSheetId="25" hidden="1">{"'Sheet1'!$L$16"}</definedName>
    <definedName name="成型中段112" localSheetId="17" hidden="1">{"'Sheet1'!$L$16"}</definedName>
    <definedName name="成型中段112" hidden="1">{"'Sheet1'!$L$16"}</definedName>
    <definedName name="成型中段2" localSheetId="21" hidden="1">{"'Sheet1'!$L$16"}</definedName>
    <definedName name="成型中段2" localSheetId="15" hidden="1">{"'Sheet1'!$L$16"}</definedName>
    <definedName name="成型中段2" localSheetId="25" hidden="1">{"'Sheet1'!$L$16"}</definedName>
    <definedName name="成型中段2" localSheetId="17" hidden="1">{"'Sheet1'!$L$16"}</definedName>
    <definedName name="成型中段2" hidden="1">{"'Sheet1'!$L$16"}</definedName>
    <definedName name="成型中段3" localSheetId="21" hidden="1">{"'Sheet1'!$L$16"}</definedName>
    <definedName name="成型中段3" localSheetId="15" hidden="1">{"'Sheet1'!$L$16"}</definedName>
    <definedName name="成型中段3" localSheetId="25" hidden="1">{"'Sheet1'!$L$16"}</definedName>
    <definedName name="成型中段3" localSheetId="17" hidden="1">{"'Sheet1'!$L$16"}</definedName>
    <definedName name="成型中段3" hidden="1">{"'Sheet1'!$L$16"}</definedName>
    <definedName name="成型中段31" localSheetId="21" hidden="1">{"'Sheet1'!$L$16"}</definedName>
    <definedName name="成型中段31" localSheetId="15" hidden="1">{"'Sheet1'!$L$16"}</definedName>
    <definedName name="成型中段31" localSheetId="25" hidden="1">{"'Sheet1'!$L$16"}</definedName>
    <definedName name="成型中段31" localSheetId="17" hidden="1">{"'Sheet1'!$L$16"}</definedName>
    <definedName name="成型中段31" hidden="1">{"'Sheet1'!$L$16"}</definedName>
    <definedName name="成型中段5" localSheetId="21" hidden="1">{"'Sheet1'!$L$16"}</definedName>
    <definedName name="成型中段5" localSheetId="15" hidden="1">{"'Sheet1'!$L$16"}</definedName>
    <definedName name="成型中段5" localSheetId="25" hidden="1">{"'Sheet1'!$L$16"}</definedName>
    <definedName name="成型中段5" localSheetId="17" hidden="1">{"'Sheet1'!$L$16"}</definedName>
    <definedName name="成型中段5" hidden="1">{"'Sheet1'!$L$16"}</definedName>
    <definedName name="成型中段中" localSheetId="21" hidden="1">{"'Sheet1'!$L$16"}</definedName>
    <definedName name="成型中段中" localSheetId="15" hidden="1">{"'Sheet1'!$L$16"}</definedName>
    <definedName name="成型中段中" localSheetId="25" hidden="1">{"'Sheet1'!$L$16"}</definedName>
    <definedName name="成型中段中" localSheetId="17" hidden="1">{"'Sheet1'!$L$16"}</definedName>
    <definedName name="成型中段中" hidden="1">{"'Sheet1'!$L$16"}</definedName>
    <definedName name="成型中段段" localSheetId="21" hidden="1">{"'Sheet1'!$L$16"}</definedName>
    <definedName name="成型中段段" localSheetId="15" hidden="1">{"'Sheet1'!$L$16"}</definedName>
    <definedName name="成型中段段" localSheetId="25" hidden="1">{"'Sheet1'!$L$16"}</definedName>
    <definedName name="成型中段段" localSheetId="17" hidden="1">{"'Sheet1'!$L$16"}</definedName>
    <definedName name="成型中段段" hidden="1">{"'Sheet1'!$L$16"}</definedName>
    <definedName name="成型后后" localSheetId="21" hidden="1">{"'Sheet1'!$L$16"}</definedName>
    <definedName name="成型后后" localSheetId="15" hidden="1">{"'Sheet1'!$L$16"}</definedName>
    <definedName name="成型后后" localSheetId="25" hidden="1">{"'Sheet1'!$L$16"}</definedName>
    <definedName name="成型后后" localSheetId="17" hidden="1">{"'Sheet1'!$L$16"}</definedName>
    <definedName name="成型后后" hidden="1">{"'Sheet1'!$L$16"}</definedName>
    <definedName name="成型后段" localSheetId="21" hidden="1">{"'Sheet1'!$L$16"}</definedName>
    <definedName name="成型后段" localSheetId="15" hidden="1">{"'Sheet1'!$L$16"}</definedName>
    <definedName name="成型后段" localSheetId="25" hidden="1">{"'Sheet1'!$L$16"}</definedName>
    <definedName name="成型后段" localSheetId="17" hidden="1">{"'Sheet1'!$L$16"}</definedName>
    <definedName name="成型后段" hidden="1">{"'Sheet1'!$L$16"}</definedName>
    <definedName name="成型后段123" localSheetId="21" hidden="1">{"'Sheet1'!$L$16"}</definedName>
    <definedName name="成型后段123" localSheetId="15" hidden="1">{"'Sheet1'!$L$16"}</definedName>
    <definedName name="成型后段123" localSheetId="25" hidden="1">{"'Sheet1'!$L$16"}</definedName>
    <definedName name="成型后段123" localSheetId="17" hidden="1">{"'Sheet1'!$L$16"}</definedName>
    <definedName name="成型后段123" hidden="1">{"'Sheet1'!$L$16"}</definedName>
    <definedName name="成型后段1233" localSheetId="21" hidden="1">{"'Sheet1'!$L$16"}</definedName>
    <definedName name="成型后段1233" localSheetId="15" hidden="1">{"'Sheet1'!$L$16"}</definedName>
    <definedName name="成型后段1233" localSheetId="25" hidden="1">{"'Sheet1'!$L$16"}</definedName>
    <definedName name="成型后段1233" localSheetId="17" hidden="1">{"'Sheet1'!$L$16"}</definedName>
    <definedName name="成型后段1233" hidden="1">{"'Sheet1'!$L$16"}</definedName>
    <definedName name="成型后段后" localSheetId="21" hidden="1">{"'Sheet1'!$L$16"}</definedName>
    <definedName name="成型后段后" localSheetId="15" hidden="1">{"'Sheet1'!$L$16"}</definedName>
    <definedName name="成型后段后" localSheetId="25" hidden="1">{"'Sheet1'!$L$16"}</definedName>
    <definedName name="成型后段后" localSheetId="17" hidden="1">{"'Sheet1'!$L$16"}</definedName>
    <definedName name="成型后段后" hidden="1">{"'Sheet1'!$L$16"}</definedName>
    <definedName name="成型成" localSheetId="21">#REF!</definedName>
    <definedName name="成型成" localSheetId="25">#REF!</definedName>
    <definedName name="成型成">#REF!</definedName>
    <definedName name="成型总流" localSheetId="21" hidden="1">{"'Sheet1'!$L$16"}</definedName>
    <definedName name="成型总流" localSheetId="15" hidden="1">{"'Sheet1'!$L$16"}</definedName>
    <definedName name="成型总流" localSheetId="25" hidden="1">{"'Sheet1'!$L$16"}</definedName>
    <definedName name="成型总流" localSheetId="17" hidden="1">{"'Sheet1'!$L$16"}</definedName>
    <definedName name="成型总流" hidden="1">{"'Sheet1'!$L$16"}</definedName>
    <definedName name="成型总流程" localSheetId="21">#REF!</definedName>
    <definedName name="成型总流程" localSheetId="25">#REF!</definedName>
    <definedName name="成型总流程">#REF!</definedName>
    <definedName name="成型总流程1" localSheetId="21">#REF!</definedName>
    <definedName name="成型总流程1" localSheetId="25">#REF!</definedName>
    <definedName name="成型总流程1">#REF!</definedName>
    <definedName name="成型总流程123" localSheetId="21" hidden="1">{"'Sheet1'!$L$16"}</definedName>
    <definedName name="成型总流程123" localSheetId="15" hidden="1">{"'Sheet1'!$L$16"}</definedName>
    <definedName name="成型总流程123" localSheetId="25" hidden="1">{"'Sheet1'!$L$16"}</definedName>
    <definedName name="成型总流程123" localSheetId="17" hidden="1">{"'Sheet1'!$L$16"}</definedName>
    <definedName name="成型总流程123" hidden="1">{"'Sheet1'!$L$16"}</definedName>
    <definedName name="成型总流程2" localSheetId="21">#REF!</definedName>
    <definedName name="成型总流程2" localSheetId="15">#REF!</definedName>
    <definedName name="成型总流程2" localSheetId="25">#REF!</definedName>
    <definedName name="成型总流程2">#REF!</definedName>
    <definedName name="成型总流程4" localSheetId="21" hidden="1">{"'Sheet1'!$L$16"}</definedName>
    <definedName name="成型总流程4" localSheetId="15" hidden="1">{"'Sheet1'!$L$16"}</definedName>
    <definedName name="成型总流程4" localSheetId="25" hidden="1">{"'Sheet1'!$L$16"}</definedName>
    <definedName name="成型总流程4" localSheetId="17" hidden="1">{"'Sheet1'!$L$16"}</definedName>
    <definedName name="成型总流程4" hidden="1">{"'Sheet1'!$L$16"}</definedName>
    <definedName name="成型前" localSheetId="21" hidden="1">{"'Sheet1'!$L$16"}</definedName>
    <definedName name="成型前" localSheetId="15" hidden="1">{"'Sheet1'!$L$16"}</definedName>
    <definedName name="成型前" localSheetId="25" hidden="1">{"'Sheet1'!$L$16"}</definedName>
    <definedName name="成型前" localSheetId="17" hidden="1">{"'Sheet1'!$L$16"}</definedName>
    <definedName name="成型前" hidden="1">{"'Sheet1'!$L$16"}</definedName>
    <definedName name="成型前段" localSheetId="21" hidden="1">{"'Sheet1'!$L$16"}</definedName>
    <definedName name="成型前段" localSheetId="15" hidden="1">{"'Sheet1'!$L$16"}</definedName>
    <definedName name="成型前段" localSheetId="25" hidden="1">{"'Sheet1'!$L$16"}</definedName>
    <definedName name="成型前段" localSheetId="17" hidden="1">{"'Sheet1'!$L$16"}</definedName>
    <definedName name="成型前段" hidden="1">{"'Sheet1'!$L$16"}</definedName>
    <definedName name="成型前段1" localSheetId="21" hidden="1">{"'Sheet1'!$L$16"}</definedName>
    <definedName name="成型前段1" localSheetId="15" hidden="1">{"'Sheet1'!$L$16"}</definedName>
    <definedName name="成型前段1" localSheetId="25" hidden="1">{"'Sheet1'!$L$16"}</definedName>
    <definedName name="成型前段1" localSheetId="17" hidden="1">{"'Sheet1'!$L$16"}</definedName>
    <definedName name="成型前段1" hidden="1">{"'Sheet1'!$L$16"}</definedName>
    <definedName name="成型流程122" localSheetId="21">#REF!</definedName>
    <definedName name="成型流程122" localSheetId="25">#REF!</definedName>
    <definedName name="成型流程122">#REF!</definedName>
    <definedName name="成型流程122_50">"'file:///e:/%e6%88%91%e7%9a%84%e8%af%b4%e6%98%8e%e4%b9%a6/09%e5%b9%b4ok%e8%af%b4%e6%98%8e%e4%b9%a6/%e5%a4%96%e9%94%80/all%20star%20light%20wedge%e9%ab%98%e8%b7%9f%e9%9e%8b/all%20star%20light%20wedge%20hi.xls'#$''.$k$45"</definedName>
    <definedName name="成型流程122_9">"'file:///e:/%e6%88%91%e7%9a%84%e8%af%b4%e6%98%8e%e4%b9%a6/09%e5%b9%b4ok%e8%af%b4%e6%98%8e%e4%b9%a6/%e5%86%85%e9%94%80/jack%20purcell/%e5%bc%a0%e8%90%8d/%e9%94%80%e6%a0%b7%e8%af%b4%e6%98%8e%e4%b9%a6/%e9%94%80%e6%a0%b7%e5%8f%8c%e9%9e%8b%e8%ba%ab%e6%ac%be%e4"</definedName>
    <definedName name="成型流程123" localSheetId="21">#REF!</definedName>
    <definedName name="成型流程123" localSheetId="25">#REF!</definedName>
    <definedName name="成型流程123" localSheetId="17">#REF!</definedName>
    <definedName name="成型流程123">#REF!</definedName>
    <definedName name="成型流程2" localSheetId="21">#REF!</definedName>
    <definedName name="成型流程2" localSheetId="25">#REF!</definedName>
    <definedName name="成型流程2">#REF!</definedName>
    <definedName name="成型流程20" localSheetId="21" hidden="1">{"'Sheet1'!$L$16"}</definedName>
    <definedName name="成型流程20" localSheetId="15" hidden="1">{"'Sheet1'!$L$16"}</definedName>
    <definedName name="成型流程20" localSheetId="25" hidden="1">{"'Sheet1'!$L$16"}</definedName>
    <definedName name="成型流程20" localSheetId="17" hidden="1">{"'Sheet1'!$L$16"}</definedName>
    <definedName name="成型流程20" hidden="1">{"'Sheet1'!$L$16"}</definedName>
    <definedName name="成型流程3" localSheetId="21">#REF!</definedName>
    <definedName name="成型流程3" localSheetId="25">#REF!</definedName>
    <definedName name="成型流程3">#REF!</definedName>
    <definedName name="成型流程3_50">"'file:///e:/%e6%88%91%e7%9a%84%e8%af%b4%e6%98%8e%e4%b9%a6/09%e5%b9%b4ok%e8%af%b4%e6%98%8e%e4%b9%a6/%e5%a4%96%e9%94%80/all%20star%20light%20wedge%e9%ab%98%e8%b7%9f%e9%9e%8b/all%20star%20light%20wedge%20hi.xls'#$''.$m$19"</definedName>
    <definedName name="成型流程3_9">"'file:///e:/%e6%88%91%e7%9a%84%e8%af%b4%e6%98%8e%e4%b9%a6/09%e5%b9%b4ok%e8%af%b4%e6%98%8e%e4%b9%a6/%e5%86%85%e9%94%80/jack%20purcell/%e5%bc%a0%e8%90%8d/%e9%94%80%e6%a0%b7%e8%af%b4%e6%98%8e%e4%b9%a6/%e9%94%80%e6%a0%b7%e5%8f%8c%e9%9e%8b%e8%ba%ab%e6%ac%be%e4"</definedName>
    <definedName name="成型流程中2" localSheetId="21" hidden="1">{"'Sheet1'!$L$16"}</definedName>
    <definedName name="成型流程中2" localSheetId="15" hidden="1">{"'Sheet1'!$L$16"}</definedName>
    <definedName name="成型流程中2" localSheetId="25" hidden="1">{"'Sheet1'!$L$16"}</definedName>
    <definedName name="成型流程中2" localSheetId="17" hidden="1">{"'Sheet1'!$L$16"}</definedName>
    <definedName name="成型流程中2" hidden="1">{"'Sheet1'!$L$16"}</definedName>
    <definedName name="成型流程图1" localSheetId="21" hidden="1">{"'Sheet1'!$L$16"}</definedName>
    <definedName name="成型流程图1" localSheetId="15" hidden="1">{"'Sheet1'!$L$16"}</definedName>
    <definedName name="成型流程图1" localSheetId="25" hidden="1">{"'Sheet1'!$L$16"}</definedName>
    <definedName name="成型流程图1" localSheetId="17" hidden="1">{"'Sheet1'!$L$16"}</definedName>
    <definedName name="成型流程图1" hidden="1">{"'Sheet1'!$L$16"}</definedName>
    <definedName name="成型流程图中" localSheetId="21" hidden="1">{"'Sheet1'!$L$16"}</definedName>
    <definedName name="成型流程图中" localSheetId="15" hidden="1">{"'Sheet1'!$L$16"}</definedName>
    <definedName name="成型流程图中" localSheetId="25" hidden="1">{"'Sheet1'!$L$16"}</definedName>
    <definedName name="成型流程图中" localSheetId="17" hidden="1">{"'Sheet1'!$L$16"}</definedName>
    <definedName name="成型流程图中" hidden="1">{"'Sheet1'!$L$16"}</definedName>
    <definedName name="成型流程总程" localSheetId="21" hidden="1">{"'Sheet1'!$L$16"}</definedName>
    <definedName name="成型流程总程" localSheetId="15" hidden="1">{"'Sheet1'!$L$16"}</definedName>
    <definedName name="成型流程总程" localSheetId="25" hidden="1">{"'Sheet1'!$L$16"}</definedName>
    <definedName name="成型流程总程" localSheetId="17" hidden="1">{"'Sheet1'!$L$16"}</definedName>
    <definedName name="成型流程总程" hidden="1">{"'Sheet1'!$L$16"}</definedName>
    <definedName name="网片明细" localSheetId="21" hidden="1">{"'Sheet1'!$L$16"}</definedName>
    <definedName name="网片明细" localSheetId="15" hidden="1">{"'Sheet1'!$L$16"}</definedName>
    <definedName name="网片明细" localSheetId="25" hidden="1">{"'Sheet1'!$L$16"}</definedName>
    <definedName name="网片明细" localSheetId="17" hidden="1">{"'Sheet1'!$L$16"}</definedName>
    <definedName name="网片明细" hidden="1">{"'Sheet1'!$L$16"}</definedName>
    <definedName name="网版明细1" localSheetId="21" hidden="1">{"'Sheet1'!$L$16"}</definedName>
    <definedName name="网版明细1" localSheetId="15" hidden="1">{"'Sheet1'!$L$16"}</definedName>
    <definedName name="网版明细1" localSheetId="25" hidden="1">{"'Sheet1'!$L$16"}</definedName>
    <definedName name="网版明细1" localSheetId="17" hidden="1">{"'Sheet1'!$L$16"}</definedName>
    <definedName name="网版明细1" hidden="1">{"'Sheet1'!$L$16"}</definedName>
    <definedName name="网版明细2" localSheetId="21" hidden="1">{"'Sheet1'!$L$16"}</definedName>
    <definedName name="网版明细2" localSheetId="15" hidden="1">{"'Sheet1'!$L$16"}</definedName>
    <definedName name="网版明细2" localSheetId="25" hidden="1">{"'Sheet1'!$L$16"}</definedName>
    <definedName name="网版明细2" localSheetId="17" hidden="1">{"'Sheet1'!$L$16"}</definedName>
    <definedName name="网版明细2" hidden="1">{"'Sheet1'!$L$16"}</definedName>
    <definedName name="网版明细3" localSheetId="21" hidden="1">{"'Sheet1'!$L$16"}</definedName>
    <definedName name="网版明细3" localSheetId="15" hidden="1">{"'Sheet1'!$L$16"}</definedName>
    <definedName name="网版明细3" localSheetId="25" hidden="1">{"'Sheet1'!$L$16"}</definedName>
    <definedName name="网版明细3" localSheetId="17" hidden="1">{"'Sheet1'!$L$16"}</definedName>
    <definedName name="网版明细3" hidden="1">{"'Sheet1'!$L$16"}</definedName>
    <definedName name="自行车" localSheetId="21">#REF!</definedName>
    <definedName name="自行车" localSheetId="25">#REF!</definedName>
    <definedName name="自行车">#REF!</definedName>
    <definedName name="似的" localSheetId="21">#REF!</definedName>
    <definedName name="似的" localSheetId="25">#REF!</definedName>
    <definedName name="似的">#REF!</definedName>
    <definedName name="材料">"$#REF!.$A$1:$I$24"</definedName>
    <definedName name="材料表">"$#REF!.$A$1:$J$24"</definedName>
    <definedName name="材料費用" localSheetId="21">#REF!</definedName>
    <definedName name="材料費用" localSheetId="25">#REF!</definedName>
    <definedName name="材料費用" localSheetId="17">#REF!</definedName>
    <definedName name="材料費用">#REF!</definedName>
    <definedName name="材料費用9">"$#REF!.$A$1:$J$24"</definedName>
    <definedName name="材料費用表2">"$#REF!.$A$1:$J$24"</definedName>
    <definedName name="言" localSheetId="21">#REF!</definedName>
    <definedName name="言" localSheetId="15">#REF!</definedName>
    <definedName name="言" localSheetId="25">#REF!</definedName>
    <definedName name="言">#REF!</definedName>
    <definedName name="赤膊上阵" localSheetId="21" hidden="1">{"'Sheet1'!$L$16"}</definedName>
    <definedName name="赤膊上阵" localSheetId="15" hidden="1">{"'Sheet1'!$L$16"}</definedName>
    <definedName name="赤膊上阵" localSheetId="25" hidden="1">{"'Sheet1'!$L$16"}</definedName>
    <definedName name="赤膊上阵" localSheetId="17" hidden="1">{"'Sheet1'!$L$16"}</definedName>
    <definedName name="赤膊上阵" hidden="1">{"'Sheet1'!$L$16"}</definedName>
    <definedName name="针车" localSheetId="21" hidden="1">{"'Sheet1'!$L$16"}</definedName>
    <definedName name="针车" localSheetId="15" hidden="1">{"'Sheet1'!$L$16"}</definedName>
    <definedName name="针车" localSheetId="25" hidden="1">{"'Sheet1'!$L$16"}</definedName>
    <definedName name="针车" localSheetId="17" hidden="1">{"'Sheet1'!$L$16"}</definedName>
    <definedName name="针车" hidden="1">{"'Sheet1'!$L$16"}</definedName>
    <definedName name="针车24" localSheetId="21" hidden="1">{"'Sheet1'!$L$16"}</definedName>
    <definedName name="针车24" localSheetId="15" hidden="1">{"'Sheet1'!$L$16"}</definedName>
    <definedName name="针车24" localSheetId="25" hidden="1">{"'Sheet1'!$L$16"}</definedName>
    <definedName name="针车24" localSheetId="17" hidden="1">{"'Sheet1'!$L$16"}</definedName>
    <definedName name="针车24" hidden="1">{"'Sheet1'!$L$16"}</definedName>
    <definedName name="针车总流程" localSheetId="21" hidden="1">{"'Sheet1'!$L$16"}</definedName>
    <definedName name="针车总流程" localSheetId="15" hidden="1">{"'Sheet1'!$L$16"}</definedName>
    <definedName name="针车总流程" localSheetId="25" hidden="1">{"'Sheet1'!$L$16"}</definedName>
    <definedName name="针车总流程" localSheetId="17" hidden="1">{"'Sheet1'!$L$16"}</definedName>
    <definedName name="针车总流程" hidden="1">{"'Sheet1'!$L$16"}</definedName>
    <definedName name="针车总视图" localSheetId="21">#REF!</definedName>
    <definedName name="针车总视图" localSheetId="25">#REF!</definedName>
    <definedName name="针车总视图">#REF!</definedName>
    <definedName name="针车流程" localSheetId="21" hidden="1">{"'Sheet1'!$L$16"}</definedName>
    <definedName name="针车流程" localSheetId="15" hidden="1">{"'Sheet1'!$L$16"}</definedName>
    <definedName name="针车流程" localSheetId="25" hidden="1">{"'Sheet1'!$L$16"}</definedName>
    <definedName name="针车流程" localSheetId="17" hidden="1">{"'Sheet1'!$L$16"}</definedName>
    <definedName name="针车流程" hidden="1">{"'Sheet1'!$L$16"}</definedName>
    <definedName name="针车流程13" localSheetId="21" hidden="1">{"'Sheet1'!$L$16"}</definedName>
    <definedName name="针车流程13" localSheetId="15" hidden="1">{"'Sheet1'!$L$16"}</definedName>
    <definedName name="针车流程13" localSheetId="25" hidden="1">{"'Sheet1'!$L$16"}</definedName>
    <definedName name="针车流程13" localSheetId="17" hidden="1">{"'Sheet1'!$L$16"}</definedName>
    <definedName name="针车流程13" hidden="1">{"'Sheet1'!$L$16"}</definedName>
    <definedName name="针车流程22" localSheetId="21" hidden="1">{"'Sheet1'!$L$16"}</definedName>
    <definedName name="针车流程22" localSheetId="15" hidden="1">{"'Sheet1'!$L$16"}</definedName>
    <definedName name="针车流程22" localSheetId="25" hidden="1">{"'Sheet1'!$L$16"}</definedName>
    <definedName name="针车流程22" localSheetId="17" hidden="1">{"'Sheet1'!$L$16"}</definedName>
    <definedName name="针车流程22" hidden="1">{"'Sheet1'!$L$16"}</definedName>
    <definedName name="针车流程222" localSheetId="21" hidden="1">{"'Sheet1'!$L$16"}</definedName>
    <definedName name="针车流程222" localSheetId="15" hidden="1">{"'Sheet1'!$L$16"}</definedName>
    <definedName name="针车流程222" localSheetId="25" hidden="1">{"'Sheet1'!$L$16"}</definedName>
    <definedName name="针车流程222" localSheetId="17" hidden="1">{"'Sheet1'!$L$16"}</definedName>
    <definedName name="针车流程222" hidden="1">{"'Sheet1'!$L$16"}</definedName>
    <definedName name="针车流程23" localSheetId="21" hidden="1">{"'Sheet1'!$L$16"}</definedName>
    <definedName name="针车流程23" localSheetId="15" hidden="1">{"'Sheet1'!$L$16"}</definedName>
    <definedName name="针车流程23" localSheetId="25" hidden="1">{"'Sheet1'!$L$16"}</definedName>
    <definedName name="针车流程23" localSheetId="17" hidden="1">{"'Sheet1'!$L$16"}</definedName>
    <definedName name="针车流程23" hidden="1">{"'Sheet1'!$L$16"}</definedName>
    <definedName name="针车流程25" localSheetId="21" hidden="1">{"'Sheet1'!$L$16"}</definedName>
    <definedName name="针车流程25" localSheetId="15" hidden="1">{"'Sheet1'!$L$16"}</definedName>
    <definedName name="针车流程25" localSheetId="25" hidden="1">{"'Sheet1'!$L$16"}</definedName>
    <definedName name="针车流程25" localSheetId="17" hidden="1">{"'Sheet1'!$L$16"}</definedName>
    <definedName name="针车流程25" hidden="1">{"'Sheet1'!$L$16"}</definedName>
    <definedName name="针车流程42" localSheetId="21" hidden="1">{"'Sheet1'!$L$16"}</definedName>
    <definedName name="针车流程42" localSheetId="15" hidden="1">{"'Sheet1'!$L$16"}</definedName>
    <definedName name="针车流程42" localSheetId="25" hidden="1">{"'Sheet1'!$L$16"}</definedName>
    <definedName name="针车流程42" localSheetId="17" hidden="1">{"'Sheet1'!$L$16"}</definedName>
    <definedName name="针车流程42" hidden="1">{"'Sheet1'!$L$16"}</definedName>
    <definedName name="针车增加" localSheetId="21" hidden="1">{"'Sheet1'!$L$16"}</definedName>
    <definedName name="针车增加" localSheetId="15" hidden="1">{"'Sheet1'!$L$16"}</definedName>
    <definedName name="针车增加" localSheetId="25" hidden="1">{"'Sheet1'!$L$16"}</definedName>
    <definedName name="针车增加" localSheetId="17" hidden="1">{"'Sheet1'!$L$16"}</definedName>
    <definedName name="针车增加" hidden="1">{"'Sheet1'!$L$16"}</definedName>
    <definedName name="底部" localSheetId="21" hidden="1">{"'Sheet1'!$L$16"}</definedName>
    <definedName name="底部" localSheetId="15" hidden="1">{"'Sheet1'!$L$16"}</definedName>
    <definedName name="底部" localSheetId="25" hidden="1">{"'Sheet1'!$L$16"}</definedName>
    <definedName name="底部" localSheetId="17" hidden="1">{"'Sheet1'!$L$16"}</definedName>
    <definedName name="底部" hidden="1">{"'Sheet1'!$L$16"}</definedName>
    <definedName name="底部2" localSheetId="21" hidden="1">{"'Sheet1'!$L$16"}</definedName>
    <definedName name="底部2" localSheetId="15" hidden="1">{"'Sheet1'!$L$16"}</definedName>
    <definedName name="底部2" localSheetId="25" hidden="1">{"'Sheet1'!$L$16"}</definedName>
    <definedName name="底部2" localSheetId="17" hidden="1">{"'Sheet1'!$L$16"}</definedName>
    <definedName name="底部2" hidden="1">{"'Sheet1'!$L$16"}</definedName>
    <definedName name="底部3" localSheetId="21" hidden="1">{"'Sheet1'!$L$16"}</definedName>
    <definedName name="底部3" localSheetId="15" hidden="1">{"'Sheet1'!$L$16"}</definedName>
    <definedName name="底部3" localSheetId="25" hidden="1">{"'Sheet1'!$L$16"}</definedName>
    <definedName name="底部3" localSheetId="17" hidden="1">{"'Sheet1'!$L$16"}</definedName>
    <definedName name="底部3" hidden="1">{"'Sheet1'!$L$16"}</definedName>
    <definedName name="底部4" localSheetId="21" hidden="1">{"'Sheet1'!$L$16"}</definedName>
    <definedName name="底部4" localSheetId="15" hidden="1">{"'Sheet1'!$L$16"}</definedName>
    <definedName name="底部4" localSheetId="25" hidden="1">{"'Sheet1'!$L$16"}</definedName>
    <definedName name="底部4" localSheetId="17" hidden="1">{"'Sheet1'!$L$16"}</definedName>
    <definedName name="底部4" hidden="1">{"'Sheet1'!$L$16"}</definedName>
    <definedName name="底部5" localSheetId="21" hidden="1">{"'Sheet1'!$L$16"}</definedName>
    <definedName name="底部5" localSheetId="15" hidden="1">{"'Sheet1'!$L$16"}</definedName>
    <definedName name="底部5" localSheetId="25" hidden="1">{"'Sheet1'!$L$16"}</definedName>
    <definedName name="底部5" localSheetId="17" hidden="1">{"'Sheet1'!$L$16"}</definedName>
    <definedName name="底部5" hidden="1">{"'Sheet1'!$L$16"}</definedName>
    <definedName name="底部分段" localSheetId="21" hidden="1">{"'Sheet1'!$L$16"}</definedName>
    <definedName name="底部分段" localSheetId="15" hidden="1">{"'Sheet1'!$L$16"}</definedName>
    <definedName name="底部分段" localSheetId="25" hidden="1">{"'Sheet1'!$L$16"}</definedName>
    <definedName name="底部分段" localSheetId="17" hidden="1">{"'Sheet1'!$L$16"}</definedName>
    <definedName name="底部分段" hidden="1">{"'Sheet1'!$L$16"}</definedName>
    <definedName name="底部分段与物性41" localSheetId="21" hidden="1">{"'Sheet1'!$L$16"}</definedName>
    <definedName name="底部分段与物性41" localSheetId="15" hidden="1">{"'Sheet1'!$L$16"}</definedName>
    <definedName name="底部分段与物性41" localSheetId="25" hidden="1">{"'Sheet1'!$L$16"}</definedName>
    <definedName name="底部分段与物性41" localSheetId="17" hidden="1">{"'Sheet1'!$L$16"}</definedName>
    <definedName name="底部分段与物性41" hidden="1">{"'Sheet1'!$L$16"}</definedName>
    <definedName name="底部加工流程2" localSheetId="21" hidden="1">{"'Sheet1'!$L$16"}</definedName>
    <definedName name="底部加工流程2" localSheetId="15" hidden="1">{"'Sheet1'!$L$16"}</definedName>
    <definedName name="底部加工流程2" localSheetId="25" hidden="1">{"'Sheet1'!$L$16"}</definedName>
    <definedName name="底部加工流程2" localSheetId="17" hidden="1">{"'Sheet1'!$L$16"}</definedName>
    <definedName name="底部加工流程2" hidden="1">{"'Sheet1'!$L$16"}</definedName>
    <definedName name="底部加工流程33" localSheetId="21" hidden="1">{"'Sheet1'!$L$16"}</definedName>
    <definedName name="底部加工流程33" localSheetId="15" hidden="1">{"'Sheet1'!$L$16"}</definedName>
    <definedName name="底部加工流程33" localSheetId="25" hidden="1">{"'Sheet1'!$L$16"}</definedName>
    <definedName name="底部加工流程33" localSheetId="17" hidden="1">{"'Sheet1'!$L$16"}</definedName>
    <definedName name="底部加工流程33" hidden="1">{"'Sheet1'!$L$16"}</definedName>
    <definedName name="底部斩刀明细" localSheetId="21" hidden="1">{"'Sheet1'!$L$16"}</definedName>
    <definedName name="底部斩刀明细" localSheetId="15" hidden="1">{"'Sheet1'!$L$16"}</definedName>
    <definedName name="底部斩刀明细" localSheetId="25" hidden="1">{"'Sheet1'!$L$16"}</definedName>
    <definedName name="底部斩刀明细" localSheetId="17" hidden="1">{"'Sheet1'!$L$16"}</definedName>
    <definedName name="底部斩刀明细" hidden="1">{"'Sheet1'!$L$16"}</definedName>
    <definedName name="总注流程" localSheetId="21">#REF!</definedName>
    <definedName name="总注流程" localSheetId="25">#REF!</definedName>
    <definedName name="总注流程">#REF!</definedName>
    <definedName name="总流程" localSheetId="21" hidden="1">{"'Sheet1'!$L$16"}</definedName>
    <definedName name="总流程" localSheetId="15" hidden="1">{"'Sheet1'!$L$16"}</definedName>
    <definedName name="总流程" localSheetId="25" hidden="1">{"'Sheet1'!$L$16"}</definedName>
    <definedName name="总流程" localSheetId="17" hidden="1">{"'Sheet1'!$L$16"}</definedName>
    <definedName name="总流程" hidden="1">{"'Sheet1'!$L$16"}</definedName>
    <definedName name="斩刀明细2" localSheetId="21">#REF!</definedName>
    <definedName name="斩刀明细2" localSheetId="25">#REF!</definedName>
    <definedName name="斩刀明细2">#REF!</definedName>
    <definedName name="斩刀明细3" localSheetId="21" hidden="1">{"'Sheet1'!$L$16"}</definedName>
    <definedName name="斩刀明细3" localSheetId="15" hidden="1">{"'Sheet1'!$L$16"}</definedName>
    <definedName name="斩刀明细3" localSheetId="25" hidden="1">{"'Sheet1'!$L$16"}</definedName>
    <definedName name="斩刀明细3" localSheetId="17" hidden="1">{"'Sheet1'!$L$16"}</definedName>
    <definedName name="斩刀明细3" hidden="1">{"'Sheet1'!$L$16"}</definedName>
    <definedName name="斩刀明细4底" localSheetId="21" hidden="1">{"'Sheet1'!$L$16"}</definedName>
    <definedName name="斩刀明细4底" localSheetId="15" hidden="1">{"'Sheet1'!$L$16"}</definedName>
    <definedName name="斩刀明细4底" localSheetId="25" hidden="1">{"'Sheet1'!$L$16"}</definedName>
    <definedName name="斩刀明细4底" localSheetId="17" hidden="1">{"'Sheet1'!$L$16"}</definedName>
    <definedName name="斩刀明细4底" hidden="1">{"'Sheet1'!$L$16"}</definedName>
    <definedName name="斩刀明细5" localSheetId="21" hidden="1">{"'Sheet1'!$L$16"}</definedName>
    <definedName name="斩刀明细5" localSheetId="15" hidden="1">{"'Sheet1'!$L$16"}</definedName>
    <definedName name="斩刀明细5" localSheetId="25" hidden="1">{"'Sheet1'!$L$16"}</definedName>
    <definedName name="斩刀明细5" localSheetId="17" hidden="1">{"'Sheet1'!$L$16"}</definedName>
    <definedName name="斩刀明细5" hidden="1">{"'Sheet1'!$L$16"}</definedName>
    <definedName name="直線55_Click">[10]!直線55_Click</definedName>
    <definedName name="前段" localSheetId="21" hidden="1">{"'Sheet1'!$L$16"}</definedName>
    <definedName name="前段" localSheetId="15" hidden="1">{"'Sheet1'!$L$16"}</definedName>
    <definedName name="前段" localSheetId="25" hidden="1">{"'Sheet1'!$L$16"}</definedName>
    <definedName name="前段" localSheetId="17" hidden="1">{"'Sheet1'!$L$16"}</definedName>
    <definedName name="前段" hidden="1">{"'Sheet1'!$L$16"}</definedName>
    <definedName name="复制1" localSheetId="21" hidden="1">{"'Sheet1'!$L$16"}</definedName>
    <definedName name="复制1" localSheetId="15" hidden="1">{"'Sheet1'!$L$16"}</definedName>
    <definedName name="复制1" localSheetId="25" hidden="1">{"'Sheet1'!$L$16"}</definedName>
    <definedName name="复制1" localSheetId="17" hidden="1">{"'Sheet1'!$L$16"}</definedName>
    <definedName name="复制1" hidden="1">{"'Sheet1'!$L$16"}</definedName>
    <definedName name="封面" localSheetId="21">#REF!</definedName>
    <definedName name="封面" localSheetId="25">#REF!</definedName>
    <definedName name="封面" localSheetId="17">#REF!</definedName>
    <definedName name="封面">#REF!</definedName>
    <definedName name="浅色皮料" localSheetId="21" hidden="1">{"'Sheet1'!$L$16"}</definedName>
    <definedName name="浅色皮料" localSheetId="15" hidden="1">{"'Sheet1'!$L$16"}</definedName>
    <definedName name="浅色皮料" localSheetId="25" hidden="1">{"'Sheet1'!$L$16"}</definedName>
    <definedName name="浅色皮料" localSheetId="17" hidden="1">{"'Sheet1'!$L$16"}</definedName>
    <definedName name="浅色皮料" hidden="1">{"'Sheet1'!$L$16"}</definedName>
    <definedName name="重量" localSheetId="21" hidden="1">{"'Sheet1'!$L$16"}</definedName>
    <definedName name="重量" localSheetId="15" hidden="1">{"'Sheet1'!$L$16"}</definedName>
    <definedName name="重量" localSheetId="25" hidden="1">{"'Sheet1'!$L$16"}</definedName>
    <definedName name="重量" localSheetId="17" hidden="1">{"'Sheet1'!$L$16"}</definedName>
    <definedName name="重量" hidden="1">{"'Sheet1'!$L$16"}</definedName>
    <definedName name="热压3" localSheetId="21">#REF!</definedName>
    <definedName name="热压3" localSheetId="25">#REF!</definedName>
    <definedName name="热压3">#REF!</definedName>
    <definedName name="真车" localSheetId="21" hidden="1">{"'Sheet1'!$L$16"}</definedName>
    <definedName name="真车" localSheetId="15" hidden="1">{"'Sheet1'!$L$16"}</definedName>
    <definedName name="真车" localSheetId="25" hidden="1">{"'Sheet1'!$L$16"}</definedName>
    <definedName name="真车" localSheetId="17" hidden="1">{"'Sheet1'!$L$16"}</definedName>
    <definedName name="真车" hidden="1">{"'Sheet1'!$L$16"}</definedName>
    <definedName name="真车流程" localSheetId="21" hidden="1">{"'Sheet1'!$L$16"}</definedName>
    <definedName name="真车流程" localSheetId="15" hidden="1">{"'Sheet1'!$L$16"}</definedName>
    <definedName name="真车流程" localSheetId="25" hidden="1">{"'Sheet1'!$L$16"}</definedName>
    <definedName name="真车流程" localSheetId="17" hidden="1">{"'Sheet1'!$L$16"}</definedName>
    <definedName name="真车流程" hidden="1">{"'Sheet1'!$L$16"}</definedName>
    <definedName name="財報2">"$#REF!.$A$1:$J$24"</definedName>
    <definedName name="啊" localSheetId="21" hidden="1">{"'Sheet1'!$L$16"}</definedName>
    <definedName name="啊" localSheetId="15" hidden="1">{"'Sheet1'!$L$16"}</definedName>
    <definedName name="啊" localSheetId="25" hidden="1">{"'Sheet1'!$L$16"}</definedName>
    <definedName name="啊" localSheetId="17" hidden="1">{"'Sheet1'!$L$16"}</definedName>
    <definedName name="啊" hidden="1">{"'Sheet1'!$L$16"}</definedName>
    <definedName name="深色皮料" localSheetId="21" hidden="1">{"'Sheet1'!$L$16"}</definedName>
    <definedName name="深色皮料" localSheetId="15" hidden="1">{"'Sheet1'!$L$16"}</definedName>
    <definedName name="深色皮料" localSheetId="25" hidden="1">{"'Sheet1'!$L$16"}</definedName>
    <definedName name="深色皮料" localSheetId="17" hidden="1">{"'Sheet1'!$L$16"}</definedName>
    <definedName name="深色皮料" hidden="1">{"'Sheet1'!$L$16"}</definedName>
    <definedName name="深色皮料1" localSheetId="21" hidden="1">{"'Sheet1'!$L$16"}</definedName>
    <definedName name="深色皮料1" localSheetId="15" hidden="1">{"'Sheet1'!$L$16"}</definedName>
    <definedName name="深色皮料1" localSheetId="25" hidden="1">{"'Sheet1'!$L$16"}</definedName>
    <definedName name="深色皮料1" localSheetId="17" hidden="1">{"'Sheet1'!$L$16"}</definedName>
    <definedName name="深色皮料1" hidden="1">{"'Sheet1'!$L$16"}</definedName>
    <definedName name="ㄹㄹ" localSheetId="34">#REF!</definedName>
    <definedName name="ㄹㄹ" localSheetId="19">#REF!</definedName>
    <definedName name="ㄹㄹ" localSheetId="21">#REF!</definedName>
    <definedName name="ㄹㄹ" localSheetId="22">#REF!</definedName>
    <definedName name="ㄹㄹ" localSheetId="33">#REF!</definedName>
    <definedName name="ㄹㄹ" localSheetId="3">#REF!</definedName>
    <definedName name="ㄹㄹ" localSheetId="26">#REF!</definedName>
    <definedName name="ㄹㄹ" localSheetId="12">#REF!</definedName>
    <definedName name="ㄹㄹ" localSheetId="18">#REF!</definedName>
    <definedName name="ㄹㄹ" localSheetId="0">#REF!</definedName>
    <definedName name="ㄹㄹ" localSheetId="28">#REF!</definedName>
    <definedName name="ㄹㄹ" localSheetId="2">#REF!</definedName>
    <definedName name="ㄹㄹ" localSheetId="29">#REF!</definedName>
    <definedName name="ㄹㄹ" localSheetId="32">#REF!</definedName>
    <definedName name="ㄹㄹ" localSheetId="24">#REF!</definedName>
    <definedName name="ㄹㄹ" localSheetId="25">#REF!</definedName>
    <definedName name="ㄹㄹ" localSheetId="14">#REF!</definedName>
    <definedName name="ㄹㄹ" localSheetId="31">#REF!</definedName>
    <definedName name="ㄹㄹ" localSheetId="30">#REF!</definedName>
    <definedName name="ㄹㄹ" localSheetId="17">#REF!</definedName>
    <definedName name="ㄹㄹ" localSheetId="9">#REF!</definedName>
    <definedName name="ㄹㄹ">#REF!</definedName>
    <definedName name="新改成型" localSheetId="21" hidden="1">{"'Sheet1'!$L$16"}</definedName>
    <definedName name="新改成型" localSheetId="15" hidden="1">{"'Sheet1'!$L$16"}</definedName>
    <definedName name="新改成型" localSheetId="25" hidden="1">{"'Sheet1'!$L$16"}</definedName>
    <definedName name="新改成型" localSheetId="17" hidden="1">{"'Sheet1'!$L$16"}</definedName>
    <definedName name="新改成型" hidden="1">{"'Sheet1'!$L$16"}</definedName>
    <definedName name="新建文件" localSheetId="21">#REF!</definedName>
    <definedName name="新建文件" localSheetId="25">#REF!</definedName>
    <definedName name="新建文件">#REF!</definedName>
    <definedName name="新鞋垫加工流程" localSheetId="21" hidden="1">{"'Sheet1'!$L$16"}</definedName>
    <definedName name="新鞋垫加工流程" localSheetId="15" hidden="1">{"'Sheet1'!$L$16"}</definedName>
    <definedName name="新鞋垫加工流程" localSheetId="25" hidden="1">{"'Sheet1'!$L$16"}</definedName>
    <definedName name="新鞋垫加工流程" localSheetId="17" hidden="1">{"'Sheet1'!$L$16"}</definedName>
    <definedName name="新鞋垫加工流程" hidden="1">{"'Sheet1'!$L$16"}</definedName>
    <definedName name="鞋子" localSheetId="21" hidden="1">{"'Sheet1'!$L$16"}</definedName>
    <definedName name="鞋子" localSheetId="15" hidden="1">{"'Sheet1'!$L$16"}</definedName>
    <definedName name="鞋子" localSheetId="25" hidden="1">{"'Sheet1'!$L$16"}</definedName>
    <definedName name="鞋子" localSheetId="17" hidden="1">{"'Sheet1'!$L$16"}</definedName>
    <definedName name="鞋子" hidden="1">{"'Sheet1'!$L$16"}</definedName>
    <definedName name="鞋车11" localSheetId="21" hidden="1">{"'Sheet1'!$L$16"}</definedName>
    <definedName name="鞋车11" localSheetId="15" hidden="1">{"'Sheet1'!$L$16"}</definedName>
    <definedName name="鞋车11" localSheetId="25" hidden="1">{"'Sheet1'!$L$16"}</definedName>
    <definedName name="鞋车11" localSheetId="17" hidden="1">{"'Sheet1'!$L$16"}</definedName>
    <definedName name="鞋车11" hidden="1">{"'Sheet1'!$L$16"}</definedName>
    <definedName name="鞋垫加工流程" localSheetId="21" hidden="1">{"'Sheet1'!$L$16"}</definedName>
    <definedName name="鞋垫加工流程" localSheetId="15" hidden="1">{"'Sheet1'!$L$16"}</definedName>
    <definedName name="鞋垫加工流程" localSheetId="25" hidden="1">{"'Sheet1'!$L$16"}</definedName>
    <definedName name="鞋垫加工流程" localSheetId="17" hidden="1">{"'Sheet1'!$L$16"}</definedName>
    <definedName name="鞋垫加工流程" hidden="1">{"'Sheet1'!$L$16"}</definedName>
    <definedName name="鞋垫总流程" localSheetId="21">#REF!</definedName>
    <definedName name="鞋垫总流程" localSheetId="25">#REF!</definedName>
    <definedName name="鞋垫总流程">#REF!</definedName>
    <definedName name="鞋垫总流程1" localSheetId="21">#REF!</definedName>
    <definedName name="鞋垫总流程1" localSheetId="25">#REF!</definedName>
    <definedName name="鞋垫总流程1">#REF!</definedName>
    <definedName name="鞋垫总流程2" localSheetId="21">#REF!</definedName>
    <definedName name="鞋垫总流程2" localSheetId="25">#REF!</definedName>
    <definedName name="鞋垫总流程2">#REF!</definedName>
    <definedName name="鞋垫流程10" localSheetId="21" hidden="1">{"'Sheet1'!$L$16"}</definedName>
    <definedName name="鞋垫流程10" localSheetId="15" hidden="1">{"'Sheet1'!$L$16"}</definedName>
    <definedName name="鞋垫流程10" localSheetId="25" hidden="1">{"'Sheet1'!$L$16"}</definedName>
    <definedName name="鞋垫流程10" localSheetId="17" hidden="1">{"'Sheet1'!$L$16"}</definedName>
    <definedName name="鞋垫流程10" hidden="1">{"'Sheet1'!$L$16"}</definedName>
    <definedName name="鞋垫流程2" localSheetId="21" hidden="1">{"'Sheet1'!$L$16"}</definedName>
    <definedName name="鞋垫流程2" localSheetId="15" hidden="1">{"'Sheet1'!$L$16"}</definedName>
    <definedName name="鞋垫流程2" localSheetId="25" hidden="1">{"'Sheet1'!$L$16"}</definedName>
    <definedName name="鞋垫流程2" localSheetId="17" hidden="1">{"'Sheet1'!$L$16"}</definedName>
    <definedName name="鞋垫流程2" hidden="1">{"'Sheet1'!$L$16"}</definedName>
    <definedName name="鞋垫流程程" localSheetId="21" hidden="1">{"'Sheet1'!$L$16"}</definedName>
    <definedName name="鞋垫流程程" localSheetId="15" hidden="1">{"'Sheet1'!$L$16"}</definedName>
    <definedName name="鞋垫流程程" localSheetId="25" hidden="1">{"'Sheet1'!$L$16"}</definedName>
    <definedName name="鞋垫流程程" localSheetId="17" hidden="1">{"'Sheet1'!$L$16"}</definedName>
    <definedName name="鞋垫流程程" hidden="1">{"'Sheet1'!$L$16"}</definedName>
    <definedName name="鞋面尺寸12" localSheetId="21" hidden="1">{"'Sheet1'!$L$16"}</definedName>
    <definedName name="鞋面尺寸12" localSheetId="15" hidden="1">{"'Sheet1'!$L$16"}</definedName>
    <definedName name="鞋面尺寸12" localSheetId="25" hidden="1">{"'Sheet1'!$L$16"}</definedName>
    <definedName name="鞋面尺寸12" localSheetId="17" hidden="1">{"'Sheet1'!$L$16"}</definedName>
    <definedName name="鞋面尺寸12" hidden="1">{"'Sheet1'!$L$16"}</definedName>
    <definedName name="矗線56_Click">[10]!直線55_Click</definedName>
    <definedName name="ㅇㅇㅇ" localSheetId="34">#REF!</definedName>
    <definedName name="ㅇㅇㅇ" localSheetId="19">#REF!</definedName>
    <definedName name="ㅇㅇㅇ" localSheetId="21">#REF!</definedName>
    <definedName name="ㅇㅇㅇ" localSheetId="22">#REF!</definedName>
    <definedName name="ㅇㅇㅇ" localSheetId="33">#REF!</definedName>
    <definedName name="ㅇㅇㅇ" localSheetId="3">#REF!</definedName>
    <definedName name="ㅇㅇㅇ" localSheetId="26">#REF!</definedName>
    <definedName name="ㅇㅇㅇ" localSheetId="12">#REF!</definedName>
    <definedName name="ㅇㅇㅇ" localSheetId="18">#REF!</definedName>
    <definedName name="ㅇㅇㅇ" localSheetId="0">#REF!</definedName>
    <definedName name="ㅇㅇㅇ" localSheetId="28">#REF!</definedName>
    <definedName name="ㅇㅇㅇ" localSheetId="2">#REF!</definedName>
    <definedName name="ㅇㅇㅇ" localSheetId="29">#REF!</definedName>
    <definedName name="ㅇㅇㅇ" localSheetId="32">#REF!</definedName>
    <definedName name="ㅇㅇㅇ" localSheetId="24">#REF!</definedName>
    <definedName name="ㅇㅇㅇ" localSheetId="25">#REF!</definedName>
    <definedName name="ㅇㅇㅇ" localSheetId="14">#REF!</definedName>
    <definedName name="ㅇㅇㅇ" localSheetId="31">#REF!</definedName>
    <definedName name="ㅇㅇㅇ" localSheetId="30">#REF!</definedName>
    <definedName name="ㅇㅇㅇ" localSheetId="17">#REF!</definedName>
    <definedName name="ㅇㅇㅇ" localSheetId="9">#REF!</definedName>
    <definedName name="ㅇㅇㅇ">#REF!</definedName>
    <definedName name="일" localSheetId="34">#REF!</definedName>
    <definedName name="일" localSheetId="19">#REF!</definedName>
    <definedName name="일" localSheetId="21">#REF!</definedName>
    <definedName name="일" localSheetId="22">#REF!</definedName>
    <definedName name="일" localSheetId="33">#REF!</definedName>
    <definedName name="일" localSheetId="3">#REF!</definedName>
    <definedName name="일" localSheetId="26">#REF!</definedName>
    <definedName name="일" localSheetId="12">#REF!</definedName>
    <definedName name="일" localSheetId="18">#REF!</definedName>
    <definedName name="일" localSheetId="0">#REF!</definedName>
    <definedName name="일" localSheetId="28">#REF!</definedName>
    <definedName name="일" localSheetId="2">#REF!</definedName>
    <definedName name="일" localSheetId="29">#REF!</definedName>
    <definedName name="일" localSheetId="32">#REF!</definedName>
    <definedName name="일" localSheetId="24">#REF!</definedName>
    <definedName name="일" localSheetId="25">#REF!</definedName>
    <definedName name="일" localSheetId="14">#REF!</definedName>
    <definedName name="일" localSheetId="31">#REF!</definedName>
    <definedName name="일" localSheetId="30">#REF!</definedName>
    <definedName name="일" localSheetId="17">#REF!</definedName>
    <definedName name="일" localSheetId="9">#REF!</definedName>
    <definedName name="일">#REF!</definedName>
    <definedName name="재봉" localSheetId="34">#REF!</definedName>
    <definedName name="재봉" localSheetId="19">#REF!</definedName>
    <definedName name="재봉" localSheetId="21">#REF!</definedName>
    <definedName name="재봉" localSheetId="22">#REF!</definedName>
    <definedName name="재봉" localSheetId="33">#REF!</definedName>
    <definedName name="재봉" localSheetId="3">#REF!</definedName>
    <definedName name="재봉" localSheetId="26">#REF!</definedName>
    <definedName name="재봉" localSheetId="12">#REF!</definedName>
    <definedName name="재봉" localSheetId="18">#REF!</definedName>
    <definedName name="재봉" localSheetId="0">#REF!</definedName>
    <definedName name="재봉" localSheetId="28">#REF!</definedName>
    <definedName name="재봉" localSheetId="2">#REF!</definedName>
    <definedName name="재봉" localSheetId="29">#REF!</definedName>
    <definedName name="재봉" localSheetId="32">#REF!</definedName>
    <definedName name="재봉" localSheetId="24">#REF!</definedName>
    <definedName name="재봉" localSheetId="25">#REF!</definedName>
    <definedName name="재봉" localSheetId="14">#REF!</definedName>
    <definedName name="재봉" localSheetId="31">#REF!</definedName>
    <definedName name="재봉" localSheetId="30">#REF!</definedName>
    <definedName name="재봉" localSheetId="17">#REF!</definedName>
    <definedName name="재봉" localSheetId="9">#REF!</definedName>
    <definedName name="재봉">#REF!</definedName>
  </definedNames>
  <calcPr calcId="162913"/>
</workbook>
</file>

<file path=xl/calcChain.xml><?xml version="1.0" encoding="utf-8"?>
<calcChain xmlns="http://schemas.openxmlformats.org/spreadsheetml/2006/main">
  <c r="B48" i="269" l="1"/>
  <c r="B92" i="269" s="1"/>
  <c r="AG4" i="269"/>
  <c r="D52" i="269"/>
  <c r="D96" i="269" s="1"/>
  <c r="D51" i="269"/>
  <c r="AH51" i="269" s="1"/>
  <c r="D50" i="269"/>
  <c r="AH50" i="269" s="1"/>
  <c r="BJ46" i="269"/>
  <c r="BJ90" i="269" s="1"/>
  <c r="BJ134" i="269" s="1"/>
  <c r="AG30" i="269"/>
  <c r="AH8" i="269"/>
  <c r="AH7" i="269"/>
  <c r="AH6" i="269"/>
  <c r="B136" i="269" l="1"/>
  <c r="AG92" i="269"/>
  <c r="AG48" i="269"/>
  <c r="D140" i="269"/>
  <c r="AH96" i="269"/>
  <c r="AH52" i="269"/>
  <c r="D94" i="269"/>
  <c r="D95" i="269"/>
  <c r="AH95" i="269" l="1"/>
  <c r="D139" i="269"/>
  <c r="AH94" i="269"/>
  <c r="D138" i="269"/>
  <c r="AZ74" i="264" l="1"/>
  <c r="AV74" i="264"/>
  <c r="AR74" i="264"/>
  <c r="AN74" i="264"/>
  <c r="AJ74" i="264"/>
  <c r="AF74" i="264"/>
  <c r="AB74" i="264"/>
  <c r="X74" i="264"/>
  <c r="T74" i="264"/>
  <c r="R74" i="264"/>
  <c r="B221" i="268"/>
  <c r="B223" i="268" s="1"/>
  <c r="B225" i="268" s="1"/>
  <c r="B174" i="268"/>
  <c r="B176" i="268" s="1"/>
  <c r="B94" i="268"/>
  <c r="B139" i="268" s="1"/>
  <c r="B49" i="268"/>
  <c r="B48" i="268"/>
  <c r="B93" i="268" s="1"/>
  <c r="B138" i="268" s="1"/>
  <c r="BP45" i="268"/>
  <c r="BP90" i="268" s="1"/>
  <c r="BP135" i="268" s="1"/>
  <c r="BP182" i="268" l="1"/>
  <c r="BL2" i="187" l="1"/>
  <c r="BS2" i="258" s="1"/>
  <c r="AY187" i="267"/>
  <c r="AY183" i="267"/>
  <c r="X567" i="267" l="1"/>
  <c r="AY563" i="267"/>
  <c r="X563" i="267"/>
  <c r="AY550" i="267"/>
  <c r="X550" i="267"/>
  <c r="AY546" i="267"/>
  <c r="X546" i="267"/>
  <c r="AC536" i="267"/>
  <c r="B553" i="267" s="1"/>
  <c r="AC553" i="267" s="1"/>
  <c r="BA534" i="267"/>
  <c r="AY529" i="267"/>
  <c r="X529" i="267"/>
  <c r="AY525" i="267"/>
  <c r="X525" i="267"/>
  <c r="AY512" i="267"/>
  <c r="X512" i="267"/>
  <c r="AY508" i="267"/>
  <c r="X508" i="267"/>
  <c r="AC498" i="267"/>
  <c r="B515" i="267" s="1"/>
  <c r="AC515" i="267" s="1"/>
  <c r="BA496" i="267"/>
  <c r="AY491" i="267"/>
  <c r="X491" i="267"/>
  <c r="AY487" i="267"/>
  <c r="X487" i="267"/>
  <c r="AZ478" i="267"/>
  <c r="AV478" i="267"/>
  <c r="AR478" i="267"/>
  <c r="AN478" i="267"/>
  <c r="AK478" i="267"/>
  <c r="AH478" i="267"/>
  <c r="AC478" i="267"/>
  <c r="Y478" i="267"/>
  <c r="U478" i="267"/>
  <c r="Q478" i="267"/>
  <c r="M478" i="267"/>
  <c r="J478" i="267"/>
  <c r="G478" i="267"/>
  <c r="B478" i="267"/>
  <c r="AY474" i="267"/>
  <c r="X474" i="267"/>
  <c r="AY470" i="267"/>
  <c r="X470" i="267"/>
  <c r="AZ461" i="267"/>
  <c r="AV461" i="267"/>
  <c r="AR461" i="267"/>
  <c r="AN461" i="267"/>
  <c r="AK461" i="267"/>
  <c r="AH461" i="267"/>
  <c r="AC461" i="267"/>
  <c r="Y461" i="267"/>
  <c r="U461" i="267"/>
  <c r="Q461" i="267"/>
  <c r="M461" i="267"/>
  <c r="J461" i="267"/>
  <c r="G461" i="267"/>
  <c r="B461" i="267"/>
  <c r="BA458" i="267"/>
  <c r="AY453" i="267"/>
  <c r="X453" i="267"/>
  <c r="AY449" i="267"/>
  <c r="X449" i="267"/>
  <c r="AZ440" i="267"/>
  <c r="AV440" i="267"/>
  <c r="AR440" i="267"/>
  <c r="AN440" i="267"/>
  <c r="AK440" i="267"/>
  <c r="AH440" i="267"/>
  <c r="AC440" i="267"/>
  <c r="Y440" i="267"/>
  <c r="U440" i="267"/>
  <c r="Q440" i="267"/>
  <c r="M440" i="267"/>
  <c r="J440" i="267"/>
  <c r="G440" i="267"/>
  <c r="B440" i="267"/>
  <c r="AY436" i="267"/>
  <c r="AY432" i="267"/>
  <c r="X432" i="267"/>
  <c r="AZ423" i="267"/>
  <c r="AV423" i="267"/>
  <c r="AR423" i="267"/>
  <c r="AN423" i="267"/>
  <c r="AK423" i="267"/>
  <c r="AH423" i="267"/>
  <c r="AC423" i="267"/>
  <c r="Y423" i="267"/>
  <c r="U423" i="267"/>
  <c r="Q423" i="267"/>
  <c r="M423" i="267"/>
  <c r="J423" i="267"/>
  <c r="G423" i="267"/>
  <c r="B423" i="267"/>
  <c r="AC422" i="267"/>
  <c r="B439" i="267" s="1"/>
  <c r="AC439" i="267" s="1"/>
  <c r="B460" i="267" s="1"/>
  <c r="AC460" i="267" s="1"/>
  <c r="B477" i="267" s="1"/>
  <c r="AC477" i="267" s="1"/>
  <c r="BA420" i="267"/>
  <c r="AY415" i="267"/>
  <c r="X415" i="267"/>
  <c r="AY411" i="267"/>
  <c r="X411" i="267"/>
  <c r="AZ402" i="267"/>
  <c r="AV402" i="267"/>
  <c r="AR402" i="267"/>
  <c r="AN402" i="267"/>
  <c r="AK402" i="267"/>
  <c r="AH402" i="267"/>
  <c r="AC402" i="267"/>
  <c r="Y402" i="267"/>
  <c r="U402" i="267"/>
  <c r="Q402" i="267"/>
  <c r="M402" i="267"/>
  <c r="J402" i="267"/>
  <c r="G402" i="267"/>
  <c r="B402" i="267"/>
  <c r="AY398" i="267"/>
  <c r="AY394" i="267"/>
  <c r="X394" i="267"/>
  <c r="AZ385" i="267"/>
  <c r="AV385" i="267"/>
  <c r="AR385" i="267"/>
  <c r="AN385" i="267"/>
  <c r="AK385" i="267"/>
  <c r="AH385" i="267"/>
  <c r="AC385" i="267"/>
  <c r="Y385" i="267"/>
  <c r="U385" i="267"/>
  <c r="Q385" i="267"/>
  <c r="M385" i="267"/>
  <c r="J385" i="267"/>
  <c r="G385" i="267"/>
  <c r="B385" i="267"/>
  <c r="AC384" i="267"/>
  <c r="B401" i="267" s="1"/>
  <c r="AC401" i="267" s="1"/>
  <c r="BA382" i="267"/>
  <c r="AY377" i="267"/>
  <c r="X377" i="267"/>
  <c r="AY373" i="267"/>
  <c r="X373" i="267"/>
  <c r="AZ364" i="267"/>
  <c r="AV364" i="267"/>
  <c r="AR364" i="267"/>
  <c r="AN364" i="267"/>
  <c r="AK364" i="267"/>
  <c r="AH364" i="267"/>
  <c r="AC364" i="267"/>
  <c r="Y364" i="267"/>
  <c r="U364" i="267"/>
  <c r="Q364" i="267"/>
  <c r="M364" i="267"/>
  <c r="J364" i="267"/>
  <c r="G364" i="267"/>
  <c r="B364" i="267"/>
  <c r="AY360" i="267"/>
  <c r="X360" i="267"/>
  <c r="AY356" i="267"/>
  <c r="X356" i="267"/>
  <c r="AZ347" i="267"/>
  <c r="AV347" i="267"/>
  <c r="AR347" i="267"/>
  <c r="AN347" i="267"/>
  <c r="AK347" i="267"/>
  <c r="AH347" i="267"/>
  <c r="AC347" i="267"/>
  <c r="AC346" i="267"/>
  <c r="B363" i="267" s="1"/>
  <c r="AC363" i="267" s="1"/>
  <c r="BA344" i="267"/>
  <c r="X339" i="267"/>
  <c r="AY335" i="267"/>
  <c r="X335" i="267"/>
  <c r="Y326" i="267"/>
  <c r="U326" i="267"/>
  <c r="Q326" i="267"/>
  <c r="M326" i="267"/>
  <c r="J326" i="267"/>
  <c r="G326" i="267"/>
  <c r="B326" i="267"/>
  <c r="X322" i="267"/>
  <c r="AY318" i="267"/>
  <c r="X318" i="267"/>
  <c r="AZ309" i="267"/>
  <c r="AV309" i="267"/>
  <c r="AR309" i="267"/>
  <c r="AN309" i="267"/>
  <c r="AK309" i="267"/>
  <c r="AH309" i="267"/>
  <c r="AC309" i="267"/>
  <c r="BA306" i="267"/>
  <c r="X301" i="267"/>
  <c r="AY297" i="267"/>
  <c r="X297" i="267"/>
  <c r="AZ288" i="267"/>
  <c r="AV288" i="267"/>
  <c r="AR288" i="267"/>
  <c r="AN288" i="267"/>
  <c r="AK288" i="267"/>
  <c r="AH288" i="267"/>
  <c r="AC288" i="267"/>
  <c r="AY284" i="267"/>
  <c r="AY280" i="267"/>
  <c r="X280" i="267"/>
  <c r="AC270" i="267"/>
  <c r="B287" i="267" s="1"/>
  <c r="AC287" i="267" s="1"/>
  <c r="B308" i="267" s="1"/>
  <c r="AC308" i="267" s="1"/>
  <c r="B325" i="267" s="1"/>
  <c r="AC325" i="267" s="1"/>
  <c r="BA268" i="267"/>
  <c r="AY263" i="267"/>
  <c r="X263" i="267"/>
  <c r="AY259" i="267"/>
  <c r="X259" i="267"/>
  <c r="B249" i="267"/>
  <c r="AC249" i="267" s="1"/>
  <c r="AY246" i="267"/>
  <c r="AY242" i="267"/>
  <c r="X242" i="267"/>
  <c r="AC232" i="267"/>
  <c r="BA230" i="267"/>
  <c r="AY225" i="267"/>
  <c r="X225" i="267"/>
  <c r="AY221" i="267"/>
  <c r="X221" i="267"/>
  <c r="AY208" i="267"/>
  <c r="X208" i="267"/>
  <c r="AY204" i="267"/>
  <c r="X204" i="267"/>
  <c r="BA192" i="267"/>
  <c r="X183" i="267"/>
  <c r="AY170" i="267"/>
  <c r="X170" i="267"/>
  <c r="AY166" i="267"/>
  <c r="X166" i="267"/>
  <c r="BA154" i="267"/>
  <c r="AY149" i="267"/>
  <c r="X149" i="267"/>
  <c r="AY145" i="267"/>
  <c r="X145" i="267"/>
  <c r="X132" i="267"/>
  <c r="AY128" i="267"/>
  <c r="X128" i="267"/>
  <c r="AC118" i="267"/>
  <c r="B135" i="267" s="1"/>
  <c r="AC135" i="267" s="1"/>
  <c r="B156" i="267" s="1"/>
  <c r="AC156" i="267" s="1"/>
  <c r="B173" i="267" s="1"/>
  <c r="AC173" i="267" s="1"/>
  <c r="B194" i="267" s="1"/>
  <c r="AC194" i="267" s="1"/>
  <c r="B211" i="267" s="1"/>
  <c r="AC211" i="267" s="1"/>
  <c r="BA116" i="267"/>
  <c r="X111" i="267"/>
  <c r="AY107" i="267"/>
  <c r="X107" i="267"/>
  <c r="X94" i="267"/>
  <c r="AY90" i="267"/>
  <c r="X90" i="267"/>
  <c r="BA78" i="267"/>
  <c r="DC73" i="267"/>
  <c r="AY73" i="267"/>
  <c r="X73" i="267"/>
  <c r="DC69" i="267"/>
  <c r="CB69" i="267"/>
  <c r="AY69" i="267"/>
  <c r="X69" i="267"/>
  <c r="DD60" i="267"/>
  <c r="CZ60" i="267"/>
  <c r="CV60" i="267"/>
  <c r="CR60" i="267"/>
  <c r="CO60" i="267"/>
  <c r="CL60" i="267"/>
  <c r="CG60" i="267"/>
  <c r="CC60" i="267"/>
  <c r="BY60" i="267"/>
  <c r="BU60" i="267"/>
  <c r="BQ60" i="267"/>
  <c r="BN60" i="267"/>
  <c r="BK60" i="267"/>
  <c r="BF60" i="267"/>
  <c r="CG59" i="267"/>
  <c r="AY56" i="267"/>
  <c r="X56" i="267"/>
  <c r="AY52" i="267"/>
  <c r="X52" i="267"/>
  <c r="J43" i="267"/>
  <c r="J250" i="267" s="1"/>
  <c r="J288" i="267" s="1"/>
  <c r="G43" i="267"/>
  <c r="AH233" i="267" s="1"/>
  <c r="AC42" i="267"/>
  <c r="B59" i="267" s="1"/>
  <c r="AC59" i="267" s="1"/>
  <c r="B80" i="267" s="1"/>
  <c r="AC80" i="267" s="1"/>
  <c r="B97" i="267" s="1"/>
  <c r="AC97" i="267" s="1"/>
  <c r="BB40" i="267"/>
  <c r="BB78" i="267" s="1"/>
  <c r="BB116" i="267" s="1"/>
  <c r="BB154" i="267" s="1"/>
  <c r="BB192" i="267" s="1"/>
  <c r="BB230" i="267" s="1"/>
  <c r="BB268" i="267" s="1"/>
  <c r="BB306" i="267" s="1"/>
  <c r="BB344" i="267" s="1"/>
  <c r="BB382" i="267" s="1"/>
  <c r="BB420" i="267" s="1"/>
  <c r="BB458" i="267" s="1"/>
  <c r="BB496" i="267" s="1"/>
  <c r="BB534" i="267" s="1"/>
  <c r="BA40" i="267"/>
  <c r="AY35" i="267"/>
  <c r="X35" i="267"/>
  <c r="X187" i="267" s="1"/>
  <c r="AY31" i="267"/>
  <c r="X31" i="267"/>
  <c r="AZ22" i="267"/>
  <c r="AV22" i="267"/>
  <c r="AR22" i="267"/>
  <c r="AN22" i="267"/>
  <c r="AK22" i="267"/>
  <c r="AH22" i="267"/>
  <c r="AC22" i="267"/>
  <c r="Y22" i="267"/>
  <c r="Y43" i="267" s="1"/>
  <c r="U22" i="267"/>
  <c r="U43" i="267" s="1"/>
  <c r="Q22" i="267"/>
  <c r="Q43" i="267" s="1"/>
  <c r="M22" i="267"/>
  <c r="M43" i="267" s="1"/>
  <c r="J22" i="267"/>
  <c r="G22" i="267"/>
  <c r="B22" i="267"/>
  <c r="B43" i="267" s="1"/>
  <c r="AC21" i="267"/>
  <c r="AY18" i="267"/>
  <c r="AY14" i="267"/>
  <c r="AC4" i="267"/>
  <c r="AZ326" i="267" l="1"/>
  <c r="Y136" i="267"/>
  <c r="AZ98" i="267"/>
  <c r="Y195" i="267"/>
  <c r="AZ157" i="267"/>
  <c r="Y119" i="267"/>
  <c r="AZ43" i="267"/>
  <c r="Y233" i="267"/>
  <c r="AZ212" i="267"/>
  <c r="AZ60" i="267"/>
  <c r="AZ233" i="267"/>
  <c r="Y98" i="267"/>
  <c r="Y309" i="267"/>
  <c r="Y554" i="267" s="1"/>
  <c r="Y81" i="267"/>
  <c r="Y271" i="267"/>
  <c r="AZ250" i="267"/>
  <c r="Y174" i="267"/>
  <c r="AC326" i="267"/>
  <c r="B309" i="267"/>
  <c r="B554" i="267" s="1"/>
  <c r="B233" i="267"/>
  <c r="AC212" i="267"/>
  <c r="AC233" i="267"/>
  <c r="B271" i="267"/>
  <c r="AC250" i="267"/>
  <c r="B174" i="267"/>
  <c r="B98" i="267"/>
  <c r="AC60" i="267"/>
  <c r="AC157" i="267"/>
  <c r="B195" i="267"/>
  <c r="AC98" i="267"/>
  <c r="B136" i="267"/>
  <c r="B119" i="267"/>
  <c r="AC43" i="267"/>
  <c r="AV326" i="267"/>
  <c r="U195" i="267"/>
  <c r="U174" i="267"/>
  <c r="U157" i="267"/>
  <c r="U271" i="267"/>
  <c r="AV250" i="267"/>
  <c r="AV233" i="267"/>
  <c r="AV271" i="267"/>
  <c r="U212" i="267"/>
  <c r="AV195" i="267"/>
  <c r="U136" i="267"/>
  <c r="AV98" i="267"/>
  <c r="AV81" i="267"/>
  <c r="U309" i="267"/>
  <c r="AV554" i="267" s="1"/>
  <c r="AV60" i="267"/>
  <c r="U98" i="267"/>
  <c r="AV174" i="267"/>
  <c r="AV157" i="267"/>
  <c r="AV136" i="267"/>
  <c r="U119" i="267"/>
  <c r="AV43" i="267"/>
  <c r="U60" i="267"/>
  <c r="AV119" i="267"/>
  <c r="U81" i="267"/>
  <c r="U250" i="267"/>
  <c r="U288" i="267" s="1"/>
  <c r="U233" i="267"/>
  <c r="AV212" i="267"/>
  <c r="M309" i="267"/>
  <c r="M271" i="267"/>
  <c r="AN250" i="267"/>
  <c r="M98" i="267"/>
  <c r="AN60" i="267"/>
  <c r="AN326" i="267"/>
  <c r="M195" i="267"/>
  <c r="M233" i="267"/>
  <c r="AN271" i="267"/>
  <c r="AN195" i="267"/>
  <c r="M136" i="267"/>
  <c r="AN43" i="267"/>
  <c r="AN212" i="267"/>
  <c r="M81" i="267"/>
  <c r="AN157" i="267"/>
  <c r="AN136" i="267"/>
  <c r="Q233" i="267"/>
  <c r="AR60" i="267"/>
  <c r="AR174" i="267"/>
  <c r="Q60" i="267"/>
  <c r="AR119" i="267"/>
  <c r="G60" i="267"/>
  <c r="AH136" i="267"/>
  <c r="AH157" i="267"/>
  <c r="X284" i="267"/>
  <c r="AY322" i="267"/>
  <c r="X436" i="267"/>
  <c r="AY94" i="267"/>
  <c r="G119" i="267"/>
  <c r="G136" i="267"/>
  <c r="AK195" i="267"/>
  <c r="AH271" i="267"/>
  <c r="AY301" i="267"/>
  <c r="AY567" i="267"/>
  <c r="AH43" i="267"/>
  <c r="AH174" i="267"/>
  <c r="AH195" i="267"/>
  <c r="AH81" i="267"/>
  <c r="AH98" i="267"/>
  <c r="AY111" i="267"/>
  <c r="G195" i="267"/>
  <c r="G212" i="267"/>
  <c r="AH326" i="267"/>
  <c r="AY339" i="267"/>
  <c r="X398" i="267"/>
  <c r="G233" i="267"/>
  <c r="G309" i="267"/>
  <c r="G250" i="267"/>
  <c r="G288" i="267" s="1"/>
  <c r="AH60" i="267"/>
  <c r="G81" i="267"/>
  <c r="G98" i="267"/>
  <c r="G157" i="267"/>
  <c r="G174" i="267"/>
  <c r="X246" i="267"/>
  <c r="AH250" i="267"/>
  <c r="G271" i="267"/>
  <c r="AH212" i="267"/>
  <c r="AK136" i="267"/>
  <c r="CB73" i="267"/>
  <c r="J81" i="267"/>
  <c r="AH119" i="267"/>
  <c r="AY132" i="267"/>
  <c r="M516" i="267"/>
  <c r="AN499" i="267"/>
  <c r="AN554" i="267"/>
  <c r="M499" i="267"/>
  <c r="M554" i="267"/>
  <c r="M347" i="267"/>
  <c r="AN537" i="267"/>
  <c r="M537" i="267"/>
  <c r="AN516" i="267"/>
  <c r="AR81" i="267"/>
  <c r="AK98" i="267"/>
  <c r="J119" i="267"/>
  <c r="J174" i="267"/>
  <c r="Q212" i="267"/>
  <c r="M60" i="267"/>
  <c r="AK60" i="267"/>
  <c r="AC81" i="267"/>
  <c r="AZ81" i="267"/>
  <c r="AR98" i="267"/>
  <c r="Q119" i="267"/>
  <c r="AN119" i="267"/>
  <c r="J136" i="267"/>
  <c r="B157" i="267"/>
  <c r="Y157" i="267"/>
  <c r="Q174" i="267"/>
  <c r="AN174" i="267"/>
  <c r="J195" i="267"/>
  <c r="B212" i="267"/>
  <c r="Y212" i="267"/>
  <c r="AR233" i="267"/>
  <c r="M250" i="267"/>
  <c r="M288" i="267" s="1"/>
  <c r="AK250" i="267"/>
  <c r="J271" i="267"/>
  <c r="Q309" i="267"/>
  <c r="B499" i="267"/>
  <c r="Y499" i="267"/>
  <c r="AV499" i="267"/>
  <c r="G554" i="267"/>
  <c r="AC554" i="267"/>
  <c r="AZ554" i="267"/>
  <c r="Q250" i="267"/>
  <c r="Q288" i="267" s="1"/>
  <c r="AK271" i="267"/>
  <c r="AK326" i="267"/>
  <c r="AC499" i="267"/>
  <c r="AZ499" i="267"/>
  <c r="Q136" i="267"/>
  <c r="J212" i="267"/>
  <c r="AR250" i="267"/>
  <c r="Q271" i="267"/>
  <c r="B516" i="267"/>
  <c r="Y516" i="267"/>
  <c r="AV516" i="267"/>
  <c r="U537" i="267"/>
  <c r="J157" i="267"/>
  <c r="Q195" i="267"/>
  <c r="AK43" i="267"/>
  <c r="B60" i="267"/>
  <c r="Y60" i="267"/>
  <c r="Q81" i="267"/>
  <c r="AN81" i="267"/>
  <c r="J98" i="267"/>
  <c r="AC119" i="267"/>
  <c r="AZ119" i="267"/>
  <c r="AR136" i="267"/>
  <c r="M157" i="267"/>
  <c r="AK157" i="267"/>
  <c r="AC174" i="267"/>
  <c r="AZ174" i="267"/>
  <c r="AR195" i="267"/>
  <c r="M212" i="267"/>
  <c r="AK212" i="267"/>
  <c r="J233" i="267"/>
  <c r="B250" i="267"/>
  <c r="B288" i="267" s="1"/>
  <c r="Y250" i="267"/>
  <c r="Y288" i="267" s="1"/>
  <c r="AR271" i="267"/>
  <c r="AR326" i="267"/>
  <c r="AC516" i="267"/>
  <c r="AZ516" i="267"/>
  <c r="B537" i="267"/>
  <c r="Y537" i="267"/>
  <c r="AV537" i="267"/>
  <c r="Q157" i="267"/>
  <c r="AK233" i="267"/>
  <c r="J309" i="267"/>
  <c r="U347" i="267"/>
  <c r="AC537" i="267"/>
  <c r="AZ537" i="267"/>
  <c r="U554" i="267"/>
  <c r="AK81" i="267"/>
  <c r="AR43" i="267"/>
  <c r="J60" i="267"/>
  <c r="B81" i="267"/>
  <c r="Q98" i="267"/>
  <c r="AN98" i="267"/>
  <c r="M119" i="267"/>
  <c r="AK119" i="267"/>
  <c r="AC136" i="267"/>
  <c r="AZ136" i="267"/>
  <c r="AR157" i="267"/>
  <c r="M174" i="267"/>
  <c r="AK174" i="267"/>
  <c r="AC195" i="267"/>
  <c r="AZ195" i="267"/>
  <c r="AR212" i="267"/>
  <c r="AN233" i="267"/>
  <c r="AC271" i="267"/>
  <c r="AZ271" i="267"/>
  <c r="B347" i="267"/>
  <c r="Y347" i="267"/>
  <c r="U499" i="267"/>
  <c r="G516" i="267" l="1"/>
  <c r="AH499" i="267"/>
  <c r="AH516" i="267"/>
  <c r="AH554" i="267"/>
  <c r="G499" i="267"/>
  <c r="AH537" i="267"/>
  <c r="G537" i="267"/>
  <c r="U516" i="267"/>
  <c r="G347" i="267"/>
  <c r="AR499" i="267"/>
  <c r="AR554" i="267"/>
  <c r="Q499" i="267"/>
  <c r="Q554" i="267"/>
  <c r="Q347" i="267"/>
  <c r="AR537" i="267"/>
  <c r="Q537" i="267"/>
  <c r="AR516" i="267"/>
  <c r="Q516" i="267"/>
  <c r="J537" i="267"/>
  <c r="AK516" i="267"/>
  <c r="J516" i="267"/>
  <c r="AK499" i="267"/>
  <c r="AK554" i="267"/>
  <c r="J499" i="267"/>
  <c r="J554" i="267"/>
  <c r="J347" i="267"/>
  <c r="AK537" i="267"/>
  <c r="BJ4" i="191" l="1"/>
  <c r="AK4" i="191"/>
  <c r="Y31" i="255" l="1"/>
  <c r="B7" i="255"/>
  <c r="B8" i="255" s="1"/>
  <c r="AR91" i="246" l="1"/>
  <c r="T108" i="246" l="1"/>
  <c r="T106" i="246"/>
  <c r="BJ37" i="265" l="1"/>
  <c r="BJ36" i="265"/>
  <c r="B14" i="265"/>
  <c r="B16" i="265" s="1"/>
  <c r="B18" i="265" s="1"/>
  <c r="B20" i="265" s="1"/>
  <c r="B22" i="265" s="1"/>
  <c r="B24" i="265" s="1"/>
  <c r="B26" i="265" s="1"/>
  <c r="AP157" i="264" l="1"/>
  <c r="BK81" i="264" l="1"/>
  <c r="BK120" i="264" s="1"/>
  <c r="BZ64" i="264"/>
  <c r="BZ61" i="264"/>
  <c r="BZ58" i="264"/>
  <c r="BZ56" i="264"/>
  <c r="BK42" i="264"/>
  <c r="BZ25" i="264"/>
  <c r="BZ22" i="264"/>
  <c r="BZ19" i="264"/>
  <c r="BZ17" i="264"/>
  <c r="AW36" i="263" l="1"/>
  <c r="I3" i="263"/>
  <c r="G2" i="263"/>
  <c r="B1" i="263"/>
  <c r="Y28" i="217" l="1"/>
  <c r="BG28" i="217" s="1"/>
  <c r="B22" i="217"/>
  <c r="AJ22" i="217" s="1"/>
  <c r="S20" i="250"/>
  <c r="BP91" i="246"/>
  <c r="AR89" i="246"/>
  <c r="BP89" i="246" s="1"/>
  <c r="Z4" i="246" l="1"/>
  <c r="AR19" i="258" l="1"/>
  <c r="BP19" i="258" s="1"/>
  <c r="AR17" i="258"/>
  <c r="BP17" i="258" s="1"/>
  <c r="B21" i="258"/>
  <c r="AX5" i="183" l="1"/>
  <c r="W7" i="251"/>
  <c r="AX4" i="246"/>
  <c r="BO100" i="255" l="1"/>
  <c r="BO99" i="255"/>
  <c r="BO81" i="255"/>
  <c r="BO80" i="255"/>
  <c r="BO64" i="255"/>
  <c r="BO63" i="255"/>
  <c r="BO46" i="255"/>
  <c r="BO45" i="255"/>
  <c r="B14" i="245" l="1"/>
  <c r="B16" i="245" s="1"/>
  <c r="B18" i="245" s="1"/>
  <c r="B20" i="245" s="1"/>
  <c r="B22" i="245" s="1"/>
  <c r="B14" i="259" l="1"/>
  <c r="B16" i="259" s="1"/>
  <c r="B18" i="259" s="1"/>
  <c r="B20" i="259" s="1"/>
  <c r="B22" i="259" s="1"/>
  <c r="B24" i="259" s="1"/>
  <c r="BB39" i="170" l="1"/>
  <c r="AZ39" i="170"/>
  <c r="AX39" i="170"/>
  <c r="AV39" i="170"/>
  <c r="AT39" i="170"/>
  <c r="AR39" i="170"/>
  <c r="BB38" i="170"/>
  <c r="BB45" i="170" s="1"/>
  <c r="AZ38" i="170"/>
  <c r="AZ45" i="170" s="1"/>
  <c r="AX38" i="170"/>
  <c r="AX45" i="170" s="1"/>
  <c r="AV38" i="170"/>
  <c r="AV45" i="170" s="1"/>
  <c r="AT38" i="170"/>
  <c r="AT45" i="170" s="1"/>
  <c r="AR38" i="170"/>
  <c r="AR45" i="170" s="1"/>
  <c r="AY23" i="254"/>
  <c r="BC23" i="254" s="1"/>
  <c r="AY22" i="254"/>
  <c r="BC22" i="254" s="1"/>
  <c r="AY21" i="254"/>
  <c r="BC21" i="254" s="1"/>
  <c r="AY20" i="254"/>
  <c r="BC20" i="254" s="1"/>
  <c r="AY19" i="254"/>
  <c r="BC19" i="254" s="1"/>
  <c r="AY18" i="254"/>
  <c r="BC18" i="254" s="1"/>
  <c r="Z21" i="258"/>
  <c r="AX4" i="258"/>
  <c r="AF4" i="258"/>
  <c r="BD4" i="258" s="1"/>
  <c r="H21" i="258" s="1"/>
  <c r="BG10" i="217" l="1"/>
  <c r="AJ4" i="217"/>
  <c r="B9" i="255" l="1"/>
  <c r="B10" i="255" s="1"/>
  <c r="B11" i="255" s="1"/>
  <c r="B12" i="255" s="1"/>
  <c r="B13" i="255" s="1"/>
  <c r="B14" i="255" s="1"/>
  <c r="B32" i="255" s="1"/>
  <c r="BP84" i="255"/>
  <c r="BP103" i="255" s="1"/>
  <c r="BE64" i="255"/>
  <c r="BE81" i="255" s="1"/>
  <c r="BE100" i="255" s="1"/>
  <c r="BE120" i="255" s="1"/>
  <c r="BE63" i="255"/>
  <c r="BE80" i="255" s="1"/>
  <c r="BE99" i="255" s="1"/>
  <c r="BE119" i="255" s="1"/>
  <c r="AJ52" i="255"/>
  <c r="AG52" i="255"/>
  <c r="AG70" i="255" s="1"/>
  <c r="AG87" i="255" s="1"/>
  <c r="AG106" i="255" s="1"/>
  <c r="AB52" i="255"/>
  <c r="AB70" i="255" s="1"/>
  <c r="AB87" i="255" s="1"/>
  <c r="AB106" i="255" s="1"/>
  <c r="Z52" i="255"/>
  <c r="Z70" i="255" s="1"/>
  <c r="Z87" i="255" s="1"/>
  <c r="Z106" i="255" s="1"/>
  <c r="Y52" i="255"/>
  <c r="Y70" i="255" s="1"/>
  <c r="Y87" i="255" s="1"/>
  <c r="Y106" i="255" s="1"/>
  <c r="T52" i="255"/>
  <c r="BE51" i="255"/>
  <c r="BE69" i="255" s="1"/>
  <c r="BE86" i="255" s="1"/>
  <c r="BE105" i="255" s="1"/>
  <c r="AM51" i="255"/>
  <c r="AM69" i="255" s="1"/>
  <c r="AM86" i="255" s="1"/>
  <c r="AM105" i="255" s="1"/>
  <c r="T51" i="255"/>
  <c r="T69" i="255" s="1"/>
  <c r="T86" i="255" s="1"/>
  <c r="C51" i="255"/>
  <c r="C69" i="255" s="1"/>
  <c r="C86" i="255" s="1"/>
  <c r="C105" i="255" s="1"/>
  <c r="B47" i="255"/>
  <c r="B65" i="255" s="1"/>
  <c r="B82" i="255" s="1"/>
  <c r="B101" i="255" s="1"/>
  <c r="B121" i="255" s="1"/>
  <c r="B44" i="255"/>
  <c r="B62" i="255" s="1"/>
  <c r="B79" i="255" s="1"/>
  <c r="B98" i="255" s="1"/>
  <c r="B118" i="255" s="1"/>
  <c r="AJ31" i="255"/>
  <c r="AG31" i="255"/>
  <c r="AB31" i="255"/>
  <c r="Z31" i="255"/>
  <c r="T31" i="255"/>
  <c r="BE30" i="255"/>
  <c r="AM30" i="255"/>
  <c r="T30" i="255"/>
  <c r="C30" i="255"/>
  <c r="BP28" i="255"/>
  <c r="BP49" i="255" s="1"/>
  <c r="BP67" i="255" s="1"/>
  <c r="AY28" i="254"/>
  <c r="BC28" i="254" s="1"/>
  <c r="AY27" i="254"/>
  <c r="BC27" i="254" s="1"/>
  <c r="AY26" i="254"/>
  <c r="BC26" i="254" s="1"/>
  <c r="AY25" i="254"/>
  <c r="BC25" i="254" s="1"/>
  <c r="AY17" i="254"/>
  <c r="BC17" i="254" s="1"/>
  <c r="AY16" i="254"/>
  <c r="BC16" i="254" s="1"/>
  <c r="AY15" i="254"/>
  <c r="BC15" i="254" s="1"/>
  <c r="AY14" i="254"/>
  <c r="BC14" i="254" s="1"/>
  <c r="AY13" i="254"/>
  <c r="BC13" i="254" s="1"/>
  <c r="AY12" i="254"/>
  <c r="BC12" i="254" s="1"/>
  <c r="AY11" i="254"/>
  <c r="BC11" i="254" s="1"/>
  <c r="AY10" i="254"/>
  <c r="BC10" i="254" s="1"/>
  <c r="AY9" i="254"/>
  <c r="BC9" i="254" s="1"/>
  <c r="AY8" i="254"/>
  <c r="BC8" i="254" s="1"/>
  <c r="AY7" i="254"/>
  <c r="BC7" i="254" s="1"/>
  <c r="AY6" i="254"/>
  <c r="BC6" i="254" s="1"/>
  <c r="AP38" i="170"/>
  <c r="AP45" i="170" s="1"/>
  <c r="AN38" i="170"/>
  <c r="AN45" i="170" s="1"/>
  <c r="AL38" i="170"/>
  <c r="AL45" i="170" s="1"/>
  <c r="AJ38" i="170"/>
  <c r="AJ45" i="170" s="1"/>
  <c r="AH38" i="170"/>
  <c r="AH45" i="170" s="1"/>
  <c r="AF38" i="170"/>
  <c r="AF45" i="170" s="1"/>
  <c r="AD38" i="170"/>
  <c r="AD45" i="170" s="1"/>
  <c r="AB38" i="170"/>
  <c r="AB45" i="170" s="1"/>
  <c r="Z38" i="170"/>
  <c r="Z45" i="170" s="1"/>
  <c r="X38" i="170"/>
  <c r="X45" i="170" s="1"/>
  <c r="V38" i="170"/>
  <c r="V45" i="170" s="1"/>
  <c r="T38" i="170"/>
  <c r="T45" i="170" s="1"/>
  <c r="AJ70" i="255" l="1"/>
  <c r="AJ87" i="255" s="1"/>
  <c r="AJ106" i="255" s="1"/>
  <c r="AZ24" i="255"/>
  <c r="AZ25" i="255"/>
  <c r="BO120" i="255"/>
  <c r="BO119" i="255"/>
  <c r="T70" i="255"/>
  <c r="T87" i="255" s="1"/>
  <c r="T106" i="255" s="1"/>
  <c r="B33" i="255"/>
  <c r="B34" i="255" s="1"/>
  <c r="B35" i="255" s="1"/>
  <c r="B36" i="255" s="1"/>
  <c r="B37" i="255" s="1"/>
  <c r="B38" i="255" s="1"/>
  <c r="B39" i="255" s="1"/>
  <c r="B40" i="255" s="1"/>
  <c r="B41" i="255" s="1"/>
  <c r="B42" i="255" s="1"/>
  <c r="B43" i="255" s="1"/>
  <c r="B53" i="255" s="1"/>
  <c r="B54" i="255" s="1"/>
  <c r="B55" i="255" s="1"/>
  <c r="B56" i="255" s="1"/>
  <c r="B57" i="255" s="1"/>
  <c r="B58" i="255" s="1"/>
  <c r="B59" i="255" s="1"/>
  <c r="B60" i="255" s="1"/>
  <c r="B61" i="255" s="1"/>
  <c r="B71" i="255" s="1"/>
  <c r="B72" i="255" s="1"/>
  <c r="B73" i="255" s="1"/>
  <c r="B74" i="255" s="1"/>
  <c r="B75" i="255" s="1"/>
  <c r="BA38" i="254"/>
  <c r="BA34" i="254"/>
  <c r="B76" i="255" l="1"/>
  <c r="B77" i="255" s="1"/>
  <c r="B78" i="255" s="1"/>
  <c r="B88" i="255" s="1"/>
  <c r="B89" i="255" s="1"/>
  <c r="B90" i="255" s="1"/>
  <c r="B91" i="255" s="1"/>
  <c r="B92" i="255" s="1"/>
  <c r="B93" i="255" s="1"/>
  <c r="B94" i="255" s="1"/>
  <c r="B95" i="255" s="1"/>
  <c r="B96" i="255" s="1"/>
  <c r="B97" i="255" s="1"/>
  <c r="B107" i="255" s="1"/>
  <c r="B108" i="255" s="1"/>
  <c r="B109" i="255" s="1"/>
  <c r="B110" i="255" s="1"/>
  <c r="B111" i="255" s="1"/>
  <c r="B112" i="255" s="1"/>
  <c r="B113" i="255" s="1"/>
  <c r="B114" i="255" s="1"/>
  <c r="B115" i="255" s="1"/>
  <c r="B116" i="255" s="1"/>
  <c r="B117" i="255" s="1"/>
  <c r="T105" i="255"/>
  <c r="B12" i="253"/>
  <c r="B14" i="253" s="1"/>
  <c r="B16" i="253" s="1"/>
  <c r="B18" i="253" s="1"/>
  <c r="B20" i="253" s="1"/>
  <c r="B22" i="253" s="1"/>
  <c r="AR7" i="251" l="1"/>
  <c r="AJ20" i="250" l="1"/>
  <c r="AJ19" i="250"/>
  <c r="B40" i="250" s="1"/>
  <c r="S19" i="250"/>
  <c r="B43" i="250"/>
  <c r="BA23" i="250"/>
  <c r="AJ23" i="250"/>
  <c r="S23" i="250"/>
  <c r="B24" i="250"/>
  <c r="BA4" i="250"/>
  <c r="AJ4" i="250"/>
  <c r="S4" i="250"/>
  <c r="BA20" i="250" l="1"/>
  <c r="BF56" i="246"/>
  <c r="B59" i="246"/>
  <c r="B76" i="246"/>
  <c r="AX59" i="246"/>
  <c r="Z59" i="246"/>
  <c r="BS2" i="246"/>
  <c r="AF4" i="246"/>
  <c r="BD4" i="246" s="1"/>
  <c r="H21" i="246" s="1"/>
  <c r="AF21" i="246" s="1"/>
  <c r="BD21" i="246" s="1"/>
  <c r="H38" i="246" s="1"/>
  <c r="AF38" i="246" s="1"/>
  <c r="BD38" i="246" s="1"/>
  <c r="H59" i="246" s="1"/>
  <c r="AF59" i="246" s="1"/>
  <c r="BD59" i="246" s="1"/>
  <c r="H76" i="246" s="1"/>
  <c r="AX38" i="246"/>
  <c r="Z38" i="246"/>
  <c r="B38" i="246"/>
  <c r="B21" i="246"/>
  <c r="AX21" i="246"/>
  <c r="Z21" i="246"/>
  <c r="B93" i="246" l="1"/>
  <c r="Z76" i="246"/>
  <c r="AX76" i="246" s="1"/>
  <c r="BO2" i="89"/>
  <c r="BS57" i="246"/>
  <c r="BI2" i="260" l="1"/>
  <c r="BJ2" i="249" s="1"/>
  <c r="BG2" i="13" s="1"/>
  <c r="BJ2" i="251" l="1"/>
  <c r="BO2" i="250" s="1"/>
  <c r="BL2" i="182" s="1"/>
  <c r="BO2" i="103" s="1"/>
  <c r="BO2" i="217" s="1"/>
  <c r="BH2" i="269" s="1"/>
  <c r="BD2" i="253"/>
  <c r="BH46" i="269" l="1"/>
  <c r="BH90" i="269" s="1"/>
  <c r="BH134" i="269" s="1"/>
  <c r="BO2" i="107"/>
  <c r="BM2" i="109"/>
  <c r="BO2" i="268" l="1"/>
  <c r="BI40" i="217"/>
  <c r="BB44" i="269" s="1"/>
  <c r="BB88" i="269" s="1"/>
  <c r="BB132" i="269" s="1"/>
  <c r="BB176" i="269" s="1"/>
  <c r="BI42" i="103"/>
  <c r="BO45" i="268" l="1"/>
  <c r="BO90" i="268" s="1"/>
  <c r="BK2" i="265"/>
  <c r="BK2" i="170" s="1"/>
  <c r="BD2" i="254" s="1"/>
  <c r="BJ2" i="264" s="1"/>
  <c r="AX5" i="181"/>
  <c r="BJ42" i="264" l="1"/>
  <c r="BJ81" i="264" s="1"/>
  <c r="BJ120" i="264" s="1"/>
  <c r="BL2" i="188"/>
  <c r="BN2" i="121" s="1"/>
  <c r="BN2" i="243" s="1"/>
  <c r="BK2" i="259" s="1"/>
  <c r="BK2" i="185" s="1"/>
  <c r="BJ2" i="245" s="1"/>
  <c r="BO2" i="200" s="1"/>
  <c r="BL2" i="183" s="1"/>
  <c r="BO2" i="255" s="1"/>
  <c r="BO182" i="268"/>
  <c r="BO135" i="268"/>
  <c r="BE20" i="187"/>
  <c r="BM55" i="258" s="1"/>
  <c r="AY1" i="126" l="1"/>
  <c r="BO28" i="255"/>
  <c r="BO49" i="255" s="1"/>
  <c r="B14" i="185"/>
  <c r="B16" i="185" s="1"/>
  <c r="B18" i="185" s="1"/>
  <c r="B20" i="185" s="1"/>
  <c r="B22" i="185" s="1"/>
  <c r="B24" i="185" s="1"/>
  <c r="B26" i="185" s="1"/>
  <c r="B28" i="185" s="1"/>
  <c r="BO67" i="255" l="1"/>
  <c r="BO84" i="255"/>
  <c r="BO103" i="255" s="1"/>
  <c r="BG44" i="109"/>
  <c r="BI43" i="268" s="1"/>
  <c r="BI88" i="268" l="1"/>
  <c r="BI133" i="268" s="1"/>
  <c r="BB38" i="265"/>
  <c r="BE46" i="170" s="1"/>
  <c r="AY42" i="254" s="1"/>
  <c r="BD40" i="264" s="1"/>
  <c r="BD79" i="264" s="1"/>
  <c r="BD118" i="264" s="1"/>
  <c r="BD162" i="264" s="1"/>
  <c r="AX5" i="188"/>
  <c r="AX5" i="187"/>
  <c r="BI180" i="268" l="1"/>
  <c r="BG227" i="268"/>
  <c r="AX5" i="182"/>
  <c r="I3" i="191" l="1"/>
  <c r="J3" i="243" s="1"/>
  <c r="G2" i="191"/>
  <c r="G2" i="130" s="1"/>
  <c r="B1" i="191"/>
  <c r="H2" i="243" l="1"/>
  <c r="H2" i="259" s="1"/>
  <c r="G2" i="109"/>
  <c r="H2" i="268" s="1"/>
  <c r="B1" i="243"/>
  <c r="B1" i="259" s="1"/>
  <c r="I3" i="109"/>
  <c r="J3" i="268" s="1"/>
  <c r="J3" i="182"/>
  <c r="I2" i="217"/>
  <c r="H2" i="269" s="1"/>
  <c r="H46" i="269" s="1"/>
  <c r="H90" i="269" s="1"/>
  <c r="H134" i="269" s="1"/>
  <c r="H2" i="181"/>
  <c r="G2" i="246" s="1"/>
  <c r="B1" i="109"/>
  <c r="B1" i="268" s="1"/>
  <c r="B1" i="181"/>
  <c r="B1" i="246" s="1"/>
  <c r="B1" i="260" s="1"/>
  <c r="B1" i="217"/>
  <c r="B1" i="269" s="1"/>
  <c r="B45" i="269" s="1"/>
  <c r="B89" i="269" s="1"/>
  <c r="B133" i="269" s="1"/>
  <c r="K3" i="170"/>
  <c r="I3" i="254" s="1"/>
  <c r="J3" i="264" s="1"/>
  <c r="J43" i="264" s="1"/>
  <c r="J82" i="264" s="1"/>
  <c r="J121" i="264" s="1"/>
  <c r="K3" i="217"/>
  <c r="J3" i="269" s="1"/>
  <c r="J47" i="269" s="1"/>
  <c r="J91" i="269" s="1"/>
  <c r="J135" i="269" s="1"/>
  <c r="J46" i="268" l="1"/>
  <c r="J91" i="268" s="1"/>
  <c r="J3" i="265"/>
  <c r="B1" i="265"/>
  <c r="B44" i="268"/>
  <c r="B89" i="268" s="1"/>
  <c r="H45" i="268"/>
  <c r="H90" i="268" s="1"/>
  <c r="H2" i="265"/>
  <c r="G57" i="246"/>
  <c r="B56" i="246"/>
  <c r="B181" i="268" l="1"/>
  <c r="B134" i="268"/>
  <c r="J136" i="268"/>
  <c r="J183" i="268"/>
  <c r="H182" i="268"/>
  <c r="H135" i="268"/>
  <c r="BH46" i="121"/>
  <c r="BE20" i="181"/>
  <c r="BN55" i="246" s="1"/>
  <c r="BN110" i="246" s="1"/>
  <c r="BD40" i="259" l="1"/>
  <c r="BH39" i="243"/>
  <c r="H2" i="121"/>
  <c r="B1" i="121"/>
  <c r="BF40" i="185" l="1"/>
  <c r="BC38" i="245" s="1"/>
  <c r="J3" i="52" l="1"/>
  <c r="K3" i="121"/>
  <c r="J3" i="259" s="1"/>
  <c r="B1" i="130" l="1"/>
  <c r="B1" i="129"/>
  <c r="B1" i="52"/>
  <c r="B1" i="127"/>
  <c r="B1" i="183"/>
  <c r="B1" i="200"/>
  <c r="B1" i="185"/>
  <c r="B1" i="245" s="1"/>
  <c r="B1" i="188"/>
  <c r="B1" i="170"/>
  <c r="B1" i="254" s="1"/>
  <c r="B1" i="264" s="1"/>
  <c r="B41" i="264" s="1"/>
  <c r="B80" i="264" s="1"/>
  <c r="B119" i="264" s="1"/>
  <c r="B1" i="187"/>
  <c r="B1" i="258" s="1"/>
  <c r="B1" i="107"/>
  <c r="B1" i="103"/>
  <c r="B1" i="182"/>
  <c r="B1" i="13"/>
  <c r="B1" i="89"/>
  <c r="B1" i="249" s="1"/>
  <c r="B1" i="267" l="1"/>
  <c r="B1" i="251"/>
  <c r="B1" i="250" s="1"/>
  <c r="B1" i="253"/>
  <c r="B1" i="255"/>
  <c r="B27" i="255" s="1"/>
  <c r="B48" i="255" s="1"/>
  <c r="B66" i="255"/>
  <c r="B83" i="255" s="1"/>
  <c r="B102" i="255" s="1"/>
  <c r="BE20" i="182"/>
  <c r="BD20" i="183"/>
  <c r="B191" i="267" l="1"/>
  <c r="B495" i="267"/>
  <c r="B115" i="267"/>
  <c r="B533" i="267"/>
  <c r="B457" i="267"/>
  <c r="B153" i="267"/>
  <c r="B77" i="267"/>
  <c r="B419" i="267"/>
  <c r="B381" i="267"/>
  <c r="B39" i="267"/>
  <c r="B229" i="267"/>
  <c r="B343" i="267"/>
  <c r="B267" i="267"/>
  <c r="B305" i="267"/>
  <c r="BG47" i="130"/>
  <c r="BI14" i="200" l="1"/>
  <c r="BF26" i="255" s="1"/>
  <c r="BF47" i="255" s="1"/>
  <c r="BI65" i="255" s="1"/>
  <c r="BE82" i="255" s="1"/>
  <c r="BE101" i="255" s="1"/>
  <c r="BE121" i="255" s="1"/>
  <c r="AU44" i="126"/>
  <c r="BH42" i="129" l="1"/>
  <c r="BH31" i="52"/>
  <c r="BH39" i="127"/>
  <c r="AT3" i="126"/>
  <c r="G3" i="126"/>
  <c r="G1" i="126"/>
  <c r="BE20" i="188"/>
  <c r="BH46" i="107"/>
  <c r="AW38" i="267" s="1"/>
  <c r="BH46" i="89"/>
  <c r="AW494" i="267" l="1"/>
  <c r="AW532" i="267"/>
  <c r="AW456" i="267"/>
  <c r="AW190" i="267"/>
  <c r="AW342" i="267"/>
  <c r="AW114" i="267"/>
  <c r="AW76" i="267"/>
  <c r="AW266" i="267"/>
  <c r="AW570" i="267"/>
  <c r="AW304" i="267"/>
  <c r="AW380" i="267"/>
  <c r="AW228" i="267"/>
  <c r="AW152" i="267"/>
  <c r="AW418" i="267"/>
  <c r="BD42" i="249"/>
  <c r="BA34" i="13" s="1"/>
  <c r="AX38" i="253" s="1"/>
  <c r="BB42" i="260"/>
  <c r="H2" i="170"/>
  <c r="G2" i="254" s="1"/>
  <c r="G2" i="264" s="1"/>
  <c r="G42" i="264" s="1"/>
  <c r="G81" i="264" s="1"/>
  <c r="G120" i="264" s="1"/>
  <c r="I2" i="127"/>
  <c r="H2" i="89"/>
  <c r="H2" i="187"/>
  <c r="G2" i="258" s="1"/>
  <c r="H2" i="129"/>
  <c r="H2" i="183"/>
  <c r="H2" i="188"/>
  <c r="I2" i="107"/>
  <c r="G2" i="267" s="1"/>
  <c r="H2" i="52"/>
  <c r="H2" i="200"/>
  <c r="H2" i="185"/>
  <c r="H2" i="245" s="1"/>
  <c r="H2" i="182"/>
  <c r="I2" i="103"/>
  <c r="G2" i="13"/>
  <c r="G496" i="267" l="1"/>
  <c r="G268" i="267"/>
  <c r="G230" i="267"/>
  <c r="G458" i="267"/>
  <c r="G420" i="267"/>
  <c r="G78" i="267"/>
  <c r="G40" i="267"/>
  <c r="G344" i="267"/>
  <c r="G116" i="267"/>
  <c r="G192" i="267"/>
  <c r="G534" i="267"/>
  <c r="G306" i="267"/>
  <c r="G382" i="267"/>
  <c r="G154" i="267"/>
  <c r="BE45" i="251"/>
  <c r="BH44" i="250" s="1"/>
  <c r="G2" i="251"/>
  <c r="G2" i="250" s="1"/>
  <c r="G2" i="253"/>
  <c r="G2" i="249"/>
  <c r="G2" i="260"/>
  <c r="G2" i="255"/>
  <c r="G28" i="255" s="1"/>
  <c r="G49" i="255" s="1"/>
  <c r="G67" i="255"/>
  <c r="G84" i="255" s="1"/>
  <c r="G103" i="255" s="1"/>
  <c r="B20" i="181"/>
  <c r="J3" i="129" l="1"/>
  <c r="L3" i="127"/>
  <c r="J3" i="200"/>
  <c r="J3" i="185"/>
  <c r="J3" i="245" s="1"/>
  <c r="K3" i="130"/>
  <c r="K3" i="183"/>
  <c r="K3" i="188"/>
  <c r="K3" i="103"/>
  <c r="J3" i="89"/>
  <c r="K3" i="107"/>
  <c r="I3" i="267" s="1"/>
  <c r="J3" i="13"/>
  <c r="K3" i="187"/>
  <c r="I3" i="258" s="1"/>
  <c r="J3" i="181"/>
  <c r="I3" i="246" s="1"/>
  <c r="I383" i="267" l="1"/>
  <c r="I307" i="267"/>
  <c r="I231" i="267"/>
  <c r="I79" i="267"/>
  <c r="I459" i="267"/>
  <c r="I535" i="267"/>
  <c r="I421" i="267"/>
  <c r="I155" i="267"/>
  <c r="I41" i="267"/>
  <c r="I269" i="267"/>
  <c r="I497" i="267"/>
  <c r="I193" i="267"/>
  <c r="I117" i="267"/>
  <c r="I345" i="267"/>
  <c r="I3" i="251"/>
  <c r="I3" i="250" s="1"/>
  <c r="I3" i="253"/>
  <c r="I3" i="249"/>
  <c r="I3" i="260"/>
  <c r="I58" i="246"/>
  <c r="I3" i="255"/>
  <c r="I29" i="255" s="1"/>
  <c r="I50" i="255" s="1"/>
  <c r="I68" i="255"/>
  <c r="B12" i="13"/>
  <c r="B14" i="13" s="1"/>
  <c r="B16" i="13" s="1"/>
  <c r="B18" i="13" s="1"/>
  <c r="B20" i="13" s="1"/>
  <c r="B22" i="13" s="1"/>
  <c r="I85" i="255" l="1"/>
  <c r="I104" i="255" s="1"/>
  <c r="BN2" i="127" l="1"/>
  <c r="BO2" i="52" s="1"/>
  <c r="BN2" i="129" s="1"/>
  <c r="BN2" i="130" s="1"/>
</calcChain>
</file>

<file path=xl/comments1.xml><?xml version="1.0" encoding="utf-8"?>
<comments xmlns="http://schemas.openxmlformats.org/spreadsheetml/2006/main">
  <authors>
    <author>WELCOME</author>
  </authors>
  <commentList>
    <comment ref="B2" authorId="0" shapeId="0">
      <text>
        <r>
          <rPr>
            <b/>
            <sz val="9"/>
            <color indexed="81"/>
            <rFont val="Tahoma"/>
            <family val="2"/>
          </rPr>
          <t>PRODUCTION CONFIRMATION</t>
        </r>
      </text>
    </comment>
  </commentList>
</comments>
</file>

<file path=xl/comments2.xml><?xml version="1.0" encoding="utf-8"?>
<comments xmlns="http://schemas.openxmlformats.org/spreadsheetml/2006/main">
  <authors>
    <author>Nguyen thi hong lien</author>
  </authors>
  <commentList>
    <comment ref="B283" authorId="0" shapeId="0">
      <text>
        <r>
          <rPr>
            <b/>
            <sz val="9"/>
            <color indexed="81"/>
            <rFont val="Tahoma"/>
            <family val="2"/>
          </rPr>
          <t>Nguyen thi hong lien:</t>
        </r>
        <r>
          <rPr>
            <sz val="9"/>
            <color indexed="81"/>
            <rFont val="Tahoma"/>
            <family val="2"/>
          </rPr>
          <t xml:space="preserve">
thêm 14/4/2021</t>
        </r>
      </text>
    </comment>
    <comment ref="AN434" authorId="0" shapeId="0">
      <text>
        <r>
          <rPr>
            <b/>
            <sz val="9"/>
            <color indexed="81"/>
            <rFont val="Tahoma"/>
            <family val="2"/>
          </rPr>
          <t>Nguyen thi hong lien:</t>
        </r>
        <r>
          <rPr>
            <sz val="9"/>
            <color indexed="81"/>
            <rFont val="Tahoma"/>
            <family val="2"/>
          </rPr>
          <t xml:space="preserve">
thêm 14/4/2021</t>
        </r>
      </text>
    </comment>
  </commentList>
</comments>
</file>

<file path=xl/comments3.xml><?xml version="1.0" encoding="utf-8"?>
<comments xmlns="http://schemas.openxmlformats.org/spreadsheetml/2006/main">
  <authors>
    <author>WELCOME</author>
  </authors>
  <commentList>
    <comment ref="AP35" authorId="0" shapeId="0">
      <text>
        <r>
          <rPr>
            <b/>
            <sz val="9"/>
            <color indexed="81"/>
            <rFont val="Tahoma"/>
            <family val="2"/>
          </rPr>
          <t>trục 25mm theo 1G A471</t>
        </r>
      </text>
    </comment>
    <comment ref="AP113" authorId="0" shapeId="0">
      <text>
        <r>
          <rPr>
            <sz val="9"/>
            <color indexed="81"/>
            <rFont val="Tahoma"/>
            <family val="2"/>
          </rPr>
          <t>trục 25mm theo 1G</t>
        </r>
      </text>
    </comment>
    <comment ref="AP157" authorId="0" shapeId="0">
      <text>
        <r>
          <rPr>
            <b/>
            <sz val="9"/>
            <color indexed="81"/>
            <rFont val="Tahoma"/>
            <family val="2"/>
          </rPr>
          <t>WELCOME:</t>
        </r>
        <r>
          <rPr>
            <sz val="9"/>
            <color indexed="81"/>
            <rFont val="Tahoma"/>
            <family val="2"/>
          </rPr>
          <t xml:space="preserve">
theo trục 1g cơ bản</t>
        </r>
      </text>
    </comment>
  </commentList>
</comments>
</file>

<file path=xl/sharedStrings.xml><?xml version="1.0" encoding="utf-8"?>
<sst xmlns="http://schemas.openxmlformats.org/spreadsheetml/2006/main" count="3478" uniqueCount="1338">
  <si>
    <t>MODEL SUMMARY</t>
  </si>
  <si>
    <t>MODEL PICTURES</t>
  </si>
  <si>
    <t>IDS</t>
  </si>
  <si>
    <t>mm</t>
  </si>
  <si>
    <t>Date :</t>
  </si>
  <si>
    <t>Medial side view</t>
  </si>
  <si>
    <t>Front view</t>
  </si>
  <si>
    <t>Model Name :</t>
  </si>
  <si>
    <t>Model ID:</t>
  </si>
  <si>
    <t>Size Range :</t>
  </si>
  <si>
    <t>Last Code. :</t>
  </si>
  <si>
    <t xml:space="preserve">Tool Code : </t>
  </si>
  <si>
    <t>Pattern filename:</t>
  </si>
  <si>
    <t>Lateral side view</t>
  </si>
  <si>
    <t>10T</t>
  </si>
  <si>
    <t>First Source :</t>
  </si>
  <si>
    <t>11T</t>
  </si>
  <si>
    <t>Heel view</t>
  </si>
  <si>
    <t xml:space="preserve"> </t>
  </si>
  <si>
    <t>MODEL NAME :</t>
  </si>
  <si>
    <t>:NON ORDER</t>
  </si>
  <si>
    <t>Page:</t>
  </si>
  <si>
    <t>BOM#</t>
  </si>
  <si>
    <t>A</t>
  </si>
  <si>
    <t>B</t>
  </si>
  <si>
    <t>C</t>
  </si>
  <si>
    <t>D</t>
  </si>
  <si>
    <t>E</t>
  </si>
  <si>
    <t>SIZE</t>
  </si>
  <si>
    <t>Size</t>
  </si>
  <si>
    <t>Name:</t>
  </si>
  <si>
    <t>No</t>
  </si>
  <si>
    <t>MCS #</t>
  </si>
  <si>
    <t>S.G.(G/CC)</t>
  </si>
  <si>
    <t>Preform Part</t>
  </si>
  <si>
    <t>Lasting Clip Schedule</t>
  </si>
  <si>
    <t>Chiller Mold Specification</t>
  </si>
  <si>
    <t>Type</t>
  </si>
  <si>
    <t>Measuring Tool</t>
  </si>
  <si>
    <t>Ms</t>
  </si>
  <si>
    <t>WB/SB</t>
  </si>
  <si>
    <t>SB</t>
  </si>
  <si>
    <t>WB</t>
  </si>
  <si>
    <t>BOM #</t>
  </si>
  <si>
    <t>5T</t>
  </si>
  <si>
    <t>Model</t>
  </si>
  <si>
    <t>Photo</t>
  </si>
  <si>
    <t>Stitching Guide Detail Information</t>
  </si>
  <si>
    <t>Part Size</t>
  </si>
  <si>
    <t>gr</t>
  </si>
  <si>
    <t>%</t>
  </si>
  <si>
    <t xml:space="preserve">SIZE </t>
  </si>
  <si>
    <t xml:space="preserve">Size </t>
  </si>
  <si>
    <t xml:space="preserve">A </t>
  </si>
  <si>
    <t>Logo</t>
  </si>
  <si>
    <t>PCC/Factory:</t>
  </si>
  <si>
    <t xml:space="preserve"> Size</t>
  </si>
  <si>
    <t>Footform Code</t>
  </si>
  <si>
    <t>Footform Type</t>
  </si>
  <si>
    <t>Molded Foot form</t>
  </si>
  <si>
    <t>Cardboard Foot form</t>
  </si>
  <si>
    <t>Foot form Style / Schedule</t>
  </si>
  <si>
    <t>ARCH SIZE</t>
  </si>
  <si>
    <t>SIZES</t>
  </si>
  <si>
    <t>ARCH COOKIE SCHEDULE</t>
  </si>
  <si>
    <t>Instruction</t>
  </si>
  <si>
    <t>View</t>
  </si>
  <si>
    <t>LENGTH</t>
  </si>
  <si>
    <t>GTM</t>
  </si>
  <si>
    <t>RLF</t>
  </si>
  <si>
    <t>IDS Measurement</t>
  </si>
  <si>
    <t>K-IDs: 10.5C-3Y</t>
  </si>
  <si>
    <t>K-IDs: 10C-5.5Y Adult IDS: 6Y</t>
  </si>
  <si>
    <t>Adult IDS: 6-12#</t>
  </si>
  <si>
    <t>Adult IDS: 6-13#</t>
  </si>
  <si>
    <t>Adult IDS: 6-14#</t>
  </si>
  <si>
    <t>Adult IDS: 6-15#</t>
  </si>
  <si>
    <t>Adult IDS: 4-18#</t>
  </si>
  <si>
    <t>Adult IDS: 5-12#</t>
  </si>
  <si>
    <t>Adult IDS: 5-13#</t>
  </si>
  <si>
    <t>Adult IDS: 7-18#</t>
  </si>
  <si>
    <t>Adult IDS: 6-18#</t>
  </si>
  <si>
    <t>Adult IDS: 4-13#</t>
  </si>
  <si>
    <t>Adult IDS: 4-15#</t>
  </si>
  <si>
    <t>K-IDs: 11C-3Y</t>
  </si>
  <si>
    <t>Adult IDS: 3.5-7Y</t>
  </si>
  <si>
    <t>Adult IDS: 4-7Y</t>
  </si>
  <si>
    <t>Adult IDS: 7-13#</t>
  </si>
  <si>
    <t>Adult IDS: 7-14#</t>
  </si>
  <si>
    <t>Adult IDS: 7-15#</t>
  </si>
  <si>
    <t>Adult IDS: 7-16#</t>
  </si>
  <si>
    <t>Adult IDS: 8-16#</t>
  </si>
  <si>
    <t>K-IDs: 1-3Y    Adult IDS: 3.5-7Y</t>
  </si>
  <si>
    <t>K-IDs: 5-10C</t>
  </si>
  <si>
    <t>K-IDs: 3.5-5.5# Adult IDS: 6-13#</t>
  </si>
  <si>
    <t>Material Number</t>
  </si>
  <si>
    <t>MATERIAL NUMBER :</t>
  </si>
  <si>
    <t>N/A</t>
  </si>
  <si>
    <t>Net</t>
  </si>
  <si>
    <t>Gross</t>
  </si>
  <si>
    <t>Weight Type</t>
  </si>
  <si>
    <t>PATTERN MANAGER</t>
    <phoneticPr fontId="12" type="noConversion"/>
  </si>
  <si>
    <t xml:space="preserve"> TECH/COM MANAGER</t>
    <phoneticPr fontId="12" type="noConversion"/>
  </si>
  <si>
    <t>4T</t>
  </si>
  <si>
    <t>3T</t>
  </si>
  <si>
    <t>LYN</t>
  </si>
  <si>
    <t>Tổng trọng lượng trên size 号码总重量 Total Weight per Size</t>
  </si>
  <si>
    <t>Trước 前 Front</t>
  </si>
  <si>
    <t>Sau 后 Back</t>
  </si>
  <si>
    <t>Kích cỡ khuôn
模具尺寸
Mold Size</t>
  </si>
  <si>
    <t>PATTERN MANAGER</t>
  </si>
  <si>
    <t>TECH/COM MANAGER</t>
  </si>
  <si>
    <t>30''-1'</t>
  </si>
  <si>
    <t>Tech Level :</t>
  </si>
  <si>
    <t>SR#:</t>
  </si>
  <si>
    <t>Style Code:</t>
  </si>
  <si>
    <t>R</t>
  </si>
  <si>
    <t>DPx5</t>
  </si>
  <si>
    <t>LYN inhouse guider</t>
  </si>
  <si>
    <t>Thử RFC
RFC试作
RFC trial</t>
  </si>
  <si>
    <t>Thử dao
斩刀试作
FSR trial</t>
  </si>
  <si>
    <t>Thử lớn trung nhỏ
大中小试作 EST trial</t>
  </si>
  <si>
    <t>20mm</t>
  </si>
  <si>
    <t>Model</t>
    <phoneticPr fontId="39" type="noConversion"/>
  </si>
  <si>
    <t>Size</t>
    <phoneticPr fontId="39" type="noConversion"/>
  </si>
  <si>
    <t>50±5ºC</t>
  </si>
  <si>
    <t>PATTERN MANAGER</t>
    <phoneticPr fontId="40" type="noConversion"/>
  </si>
  <si>
    <t xml:space="preserve">PATTERN MANAGER  </t>
  </si>
  <si>
    <t>FACTORY MANAGERS/ENGINEERS</t>
  </si>
  <si>
    <t>16#</t>
  </si>
  <si>
    <t>14#</t>
  </si>
  <si>
    <t>CONVERSE PE</t>
  </si>
  <si>
    <t>PROCESS FLOW CHART</t>
  </si>
  <si>
    <t xml:space="preserve"> TECH/COM MANAGER</t>
  </si>
  <si>
    <t>2"</t>
  </si>
  <si>
    <t>2.5" ~ 3"</t>
  </si>
  <si>
    <r>
      <t>3.5~4.5 kg/cm</t>
    </r>
    <r>
      <rPr>
        <vertAlign val="superscript"/>
        <sz val="10"/>
        <rFont val="Arial"/>
        <family val="2"/>
      </rPr>
      <t>2</t>
    </r>
  </si>
  <si>
    <t xml:space="preserve">Page: </t>
  </si>
  <si>
    <t>297-1</t>
  </si>
  <si>
    <t xml:space="preserve">Page:  </t>
  </si>
  <si>
    <t xml:space="preserve">Page:   </t>
  </si>
  <si>
    <t>PATTERN MANAGER</t>
    <phoneticPr fontId="0" type="noConversion"/>
  </si>
  <si>
    <t>240"</t>
  </si>
  <si>
    <t xml:space="preserve"> N/A</t>
  </si>
  <si>
    <t>1.5</t>
  </si>
  <si>
    <t>SKU#</t>
  </si>
  <si>
    <t xml:space="preserve">PROD MANAGER  </t>
  </si>
  <si>
    <t>CHEMICAL ENGINEER</t>
  </si>
  <si>
    <t>12T</t>
  </si>
  <si>
    <t>10'</t>
  </si>
  <si>
    <t>6G</t>
  </si>
  <si>
    <t>3G</t>
  </si>
  <si>
    <t>13T</t>
  </si>
  <si>
    <t>1T</t>
  </si>
  <si>
    <t>2T</t>
  </si>
  <si>
    <t>Paxar size label "32*32mm" without Patent Lines,Base/Letters</t>
    <phoneticPr fontId="20" type="noConversion"/>
  </si>
  <si>
    <t>PATTERN MANAGER</t>
    <phoneticPr fontId="12" type="noConversion"/>
  </si>
  <si>
    <t>20/2</t>
  </si>
  <si>
    <t>65mm</t>
    <phoneticPr fontId="53" type="noConversion"/>
  </si>
  <si>
    <t>6mm</t>
    <phoneticPr fontId="53" type="noConversion"/>
  </si>
  <si>
    <t>10T</t>
    <phoneticPr fontId="53" type="noConversion"/>
  </si>
  <si>
    <t>11T</t>
    <phoneticPr fontId="53" type="noConversion"/>
  </si>
  <si>
    <t>12T</t>
    <phoneticPr fontId="53" type="noConversion"/>
  </si>
  <si>
    <t>13T</t>
    <phoneticPr fontId="53" type="noConversion"/>
  </si>
  <si>
    <t>1T</t>
    <phoneticPr fontId="53" type="noConversion"/>
  </si>
  <si>
    <t>2T</t>
    <phoneticPr fontId="53" type="noConversion"/>
  </si>
  <si>
    <t>15 kg</t>
  </si>
  <si>
    <t>3" - 4"</t>
  </si>
  <si>
    <t>15'</t>
  </si>
  <si>
    <t>Page</t>
  </si>
  <si>
    <r>
      <t>240</t>
    </r>
    <r>
      <rPr>
        <vertAlign val="superscript"/>
        <sz val="10"/>
        <rFont val="Arial"/>
        <family val="2"/>
      </rPr>
      <t>o</t>
    </r>
    <r>
      <rPr>
        <sz val="10"/>
        <rFont val="Arial"/>
        <family val="2"/>
      </rPr>
      <t>C ~ 280</t>
    </r>
    <r>
      <rPr>
        <vertAlign val="superscript"/>
        <sz val="10"/>
        <rFont val="Arial"/>
        <family val="2"/>
      </rPr>
      <t>o</t>
    </r>
    <r>
      <rPr>
        <sz val="10"/>
        <rFont val="Arial"/>
        <family val="2"/>
      </rPr>
      <t>C</t>
    </r>
  </si>
  <si>
    <t>#13</t>
  </si>
  <si>
    <t>DPx17</t>
  </si>
  <si>
    <t>CONVERSE CE</t>
  </si>
  <si>
    <t>330"</t>
  </si>
  <si>
    <t>100-120"</t>
  </si>
  <si>
    <t>PRINTING MANAGER</t>
  </si>
  <si>
    <t>N/A</t>
    <phoneticPr fontId="53" type="noConversion"/>
  </si>
  <si>
    <t>4''</t>
  </si>
  <si>
    <t>¶</t>
    <phoneticPr fontId="19" type="noConversion"/>
  </si>
  <si>
    <t>10T~#3</t>
  </si>
  <si>
    <t>Colorway ID:</t>
  </si>
  <si>
    <t>BOM ID#:</t>
  </si>
  <si>
    <t>1.5mm</t>
  </si>
  <si>
    <t>In-House</t>
  </si>
  <si>
    <t>1.3-1.5mm</t>
  </si>
  <si>
    <t>150℃</t>
  </si>
  <si>
    <t>150ºC±5ºC</t>
  </si>
  <si>
    <t xml:space="preserve"> In-House</t>
  </si>
  <si>
    <t>#11~11T</t>
  </si>
  <si>
    <t>#12~12T</t>
  </si>
  <si>
    <t>#13~13T</t>
  </si>
  <si>
    <t>#1~1T</t>
  </si>
  <si>
    <t>#2~2T</t>
  </si>
  <si>
    <t>#3</t>
  </si>
  <si>
    <t>5%YC-280-5523</t>
  </si>
  <si>
    <t>#12</t>
  </si>
  <si>
    <t>#2</t>
  </si>
  <si>
    <t xml:space="preserve">Sử dụng 2 tờ giấy gói 使用2张包装纸
Use 2 pieces of tissue paper </t>
  </si>
  <si>
    <t>900"</t>
  </si>
  <si>
    <t>20℃ ↓</t>
  </si>
  <si>
    <t>360''</t>
  </si>
  <si>
    <t>240''</t>
  </si>
  <si>
    <t>720"</t>
  </si>
  <si>
    <t>Max1.4</t>
  </si>
  <si>
    <t>FOX-1</t>
  </si>
  <si>
    <t>YC-280-110L</t>
  </si>
  <si>
    <t>Thử size chuẩn
基本码试作
MST Trial</t>
  </si>
  <si>
    <t>No</t>
    <phoneticPr fontId="34" type="noConversion"/>
  </si>
  <si>
    <t>Mold</t>
  </si>
  <si>
    <t>S.G.(G/CC)</t>
    <phoneticPr fontId="34" type="noConversion"/>
  </si>
  <si>
    <t>A</t>
    <phoneticPr fontId="34" type="noConversion"/>
  </si>
  <si>
    <t>MCS#</t>
  </si>
  <si>
    <t>CV-465</t>
  </si>
  <si>
    <t xml:space="preserve"> Remarks</t>
  </si>
  <si>
    <t>Latex Sponge</t>
  </si>
  <si>
    <t xml:space="preserve"> 10 - 12 - Asker C</t>
  </si>
  <si>
    <t>S/FO 101</t>
  </si>
  <si>
    <t>10T~#1</t>
  </si>
  <si>
    <t>1T~#3</t>
  </si>
  <si>
    <t>231*171*95MM(BM-2)</t>
  </si>
  <si>
    <t>253*183*101MM(BM-3)</t>
  </si>
  <si>
    <t>PATTERN MANAGER</t>
    <phoneticPr fontId="0" type="noConversion"/>
  </si>
  <si>
    <t>TECH/COM MANAGER</t>
    <phoneticPr fontId="34" type="noConversion"/>
  </si>
  <si>
    <t>Model</t>
    <phoneticPr fontId="34" type="noConversion"/>
  </si>
  <si>
    <t>Size</t>
    <phoneticPr fontId="34" type="noConversion"/>
  </si>
  <si>
    <t>A</t>
    <phoneticPr fontId="34" type="noConversion"/>
  </si>
  <si>
    <t>B</t>
    <phoneticPr fontId="34" type="noConversion"/>
  </si>
  <si>
    <t>Remarks</t>
  </si>
  <si>
    <t>0.27~0.33</t>
  </si>
  <si>
    <t>10T~#6</t>
  </si>
  <si>
    <t>5</t>
  </si>
  <si>
    <t>10</t>
  </si>
  <si>
    <t>7-8</t>
  </si>
  <si>
    <t>2</t>
  </si>
  <si>
    <t>9-10</t>
  </si>
  <si>
    <t>3</t>
  </si>
  <si>
    <t>LỘN LÓT LƯỠI GÀ 翻鞋舌内里 Tongue lining turning</t>
  </si>
  <si>
    <t xml:space="preserve">Trái và phải sử dụng cùng rập giấy 左右脚共用纸板
Left and right use the same paper pattern </t>
  </si>
  <si>
    <t>A = 5mm</t>
  </si>
  <si>
    <t>1=&gt;2=&gt;3=&gt;4=&gt;5=&gt;6</t>
  </si>
  <si>
    <t>A= 5mm, B=3mm</t>
  </si>
  <si>
    <t>A= 15mm, B=25mm</t>
  </si>
  <si>
    <t>A = 15mm</t>
  </si>
  <si>
    <t>2mm</t>
  </si>
  <si>
    <t>#16 R</t>
  </si>
  <si>
    <t>A=0-2mm</t>
  </si>
  <si>
    <t>Genesis (China)</t>
  </si>
  <si>
    <t>2s</t>
  </si>
  <si>
    <r>
      <t>300</t>
    </r>
    <r>
      <rPr>
        <vertAlign val="superscript"/>
        <sz val="10"/>
        <rFont val="Arial"/>
        <family val="2"/>
      </rPr>
      <t>o</t>
    </r>
    <r>
      <rPr>
        <sz val="10"/>
        <rFont val="Arial"/>
        <family val="2"/>
      </rPr>
      <t>C</t>
    </r>
  </si>
  <si>
    <t>20~25 kg/cm2</t>
  </si>
  <si>
    <t>TECH/COM MANAGER</t>
    <phoneticPr fontId="12" type="noConversion"/>
  </si>
  <si>
    <t>32mm</t>
  </si>
  <si>
    <t>#11</t>
    <phoneticPr fontId="5" type="noConversion"/>
  </si>
  <si>
    <t>125-&gt;135ºC</t>
  </si>
  <si>
    <t>6-7 kg/cm²</t>
  </si>
  <si>
    <t>50±10ºC</t>
  </si>
  <si>
    <t>50 ℃↓</t>
  </si>
  <si>
    <t>#1</t>
    <phoneticPr fontId="5" type="noConversion"/>
  </si>
  <si>
    <t>#4</t>
  </si>
  <si>
    <t>#5</t>
  </si>
  <si>
    <t>#6</t>
  </si>
  <si>
    <t>150ºC</t>
  </si>
  <si>
    <t>135kg/cm³</t>
  </si>
  <si>
    <t>PATTERN MANAGER</t>
    <phoneticPr fontId="11" type="noConversion"/>
  </si>
  <si>
    <t xml:space="preserve"> TECH/COM MANAGER</t>
    <phoneticPr fontId="11" type="noConversion"/>
  </si>
  <si>
    <t>Rubber Outsole One Star - - Durometer : 60 - 65 - Shore A</t>
  </si>
  <si>
    <t>1.15~1.2</t>
  </si>
  <si>
    <t>One Star</t>
  </si>
  <si>
    <t>60 - 65 - Shore A</t>
  </si>
  <si>
    <t>65 - 70 - Shore A</t>
  </si>
  <si>
    <t>Rubber Toe Cap FOX-1 1.8-2.0mm - - Durometer : 65 - 70 - Shore A</t>
  </si>
  <si>
    <t>Rubber FOX-1 1.3-1.5 mm - - Durometer : 65 - 70 - Shore A</t>
  </si>
  <si>
    <t>1.7-3.0mm</t>
  </si>
  <si>
    <t>WB/SB</t>
    <phoneticPr fontId="40" type="noConversion"/>
  </si>
  <si>
    <t>35 -40 
kg/cm²</t>
  </si>
  <si>
    <t>WB</t>
    <phoneticPr fontId="40" type="noConversion"/>
  </si>
  <si>
    <t>NA-058</t>
    <phoneticPr fontId="40" type="noConversion"/>
  </si>
  <si>
    <t>10% NA-025B</t>
  </si>
  <si>
    <t>Lasting Lace Type</t>
  </si>
  <si>
    <t>10% NA-025B</t>
    <phoneticPr fontId="40" type="noConversion"/>
  </si>
  <si>
    <t>1'30''-2'</t>
    <phoneticPr fontId="40" type="noConversion"/>
  </si>
  <si>
    <t>30±5 kg/cm²</t>
    <phoneticPr fontId="40" type="noConversion"/>
  </si>
  <si>
    <t>4''</t>
    <phoneticPr fontId="40" type="noConversion"/>
  </si>
  <si>
    <t>NA-036</t>
  </si>
  <si>
    <t>WB</t>
    <phoneticPr fontId="40" type="noConversion"/>
  </si>
  <si>
    <t>NA-047</t>
    <phoneticPr fontId="40" type="noConversion"/>
  </si>
  <si>
    <t>10%NA-015B</t>
    <phoneticPr fontId="40" type="noConversion"/>
  </si>
  <si>
    <t>1'30''-2'</t>
    <phoneticPr fontId="40" type="noConversion"/>
  </si>
  <si>
    <t xml:space="preserve">KP-102 </t>
    <phoneticPr fontId="40" type="noConversion"/>
  </si>
  <si>
    <t>SB</t>
    <phoneticPr fontId="40" type="noConversion"/>
  </si>
  <si>
    <t>30"-1'</t>
    <phoneticPr fontId="40" type="noConversion"/>
  </si>
  <si>
    <t>0.3-0.35 Mpa
(3-3.5kg/cm²)</t>
    <phoneticPr fontId="40" type="noConversion"/>
  </si>
  <si>
    <t>4"</t>
    <phoneticPr fontId="40" type="noConversion"/>
  </si>
  <si>
    <t>10%NA-015B</t>
    <phoneticPr fontId="40" type="noConversion"/>
  </si>
  <si>
    <t>KP-102</t>
    <phoneticPr fontId="40" type="noConversion"/>
  </si>
  <si>
    <t>30''-1'</t>
    <phoneticPr fontId="40" type="noConversion"/>
  </si>
  <si>
    <t>KP-102</t>
    <phoneticPr fontId="40" type="noConversion"/>
  </si>
  <si>
    <t>SB</t>
    <phoneticPr fontId="40" type="noConversion"/>
  </si>
  <si>
    <t>30''-1'</t>
    <phoneticPr fontId="40" type="noConversion"/>
  </si>
  <si>
    <t>6"</t>
    <phoneticPr fontId="40" type="noConversion"/>
  </si>
  <si>
    <t>HM-533B</t>
    <phoneticPr fontId="40" type="noConversion"/>
  </si>
  <si>
    <t>(5 - 6 kg/cm²)
0.35-0.4MPa</t>
    <phoneticPr fontId="40" type="noConversion"/>
  </si>
  <si>
    <t>4"</t>
    <phoneticPr fontId="40" type="noConversion"/>
  </si>
  <si>
    <t>Sử dụng đúng khuôn cho mỗi size:10T=10T-13T;#1=#1-#3.Ép mũi và gót各码使用正确模具:10T=10T-13T;#1=#1-#3.压鞋头和后跟.Using the correct mold for each size:10T=10T-13T;#1=#1-#3. Pressing vamp and heel part.</t>
  </si>
  <si>
    <t>250D/3</t>
  </si>
  <si>
    <t>1.7-3.0mm Rubber (A418)</t>
  </si>
  <si>
    <t>3.5mm</t>
  </si>
  <si>
    <t>3.0mm</t>
  </si>
  <si>
    <t>10T~11T</t>
  </si>
  <si>
    <t>#12~13T</t>
  </si>
  <si>
    <t>#1~2T</t>
  </si>
  <si>
    <t>#3~4T</t>
  </si>
  <si>
    <t>#5~#6</t>
  </si>
  <si>
    <t>3T~#6</t>
  </si>
  <si>
    <t>Transfer Print</t>
  </si>
  <si>
    <t>YC-180-026</t>
  </si>
  <si>
    <t>PATTERN MANAGER</t>
    <phoneticPr fontId="11" type="noConversion"/>
  </si>
  <si>
    <t>PRINTING  MANAGER</t>
  </si>
  <si>
    <t>1-2s</t>
    <phoneticPr fontId="48" type="noConversion"/>
  </si>
  <si>
    <t>4-5 kg/cm²</t>
    <phoneticPr fontId="48" type="noConversion"/>
  </si>
  <si>
    <t>A=0.4mm ±0.1mm</t>
  </si>
  <si>
    <t>#3~3T</t>
  </si>
  <si>
    <t>#4~4T</t>
  </si>
  <si>
    <t>#5~5T</t>
  </si>
  <si>
    <t>Page :</t>
  </si>
  <si>
    <t>KP-102</t>
  </si>
  <si>
    <t>SB</t>
    <phoneticPr fontId="41" type="noConversion"/>
  </si>
  <si>
    <t>30''-1'</t>
    <phoneticPr fontId="41" type="noConversion"/>
  </si>
  <si>
    <t>3-3.5Kg/cm²</t>
  </si>
  <si>
    <t xml:space="preserve">Màu đậm 60-70' 
Màu nhạt 65-75'
深色60-70分钟/ 浅色：65-75分钟
Dark color: 
60 - 70 minutes
Light color: 
65 - 75 minutes </t>
  </si>
  <si>
    <t>253*183*101MM(BM-3) PBX-30762-1-CB-B240</t>
  </si>
  <si>
    <t>275*195*107MM(BM-4) PBX-30762-1-CB-B270</t>
  </si>
  <si>
    <t>10T~13T</t>
  </si>
  <si>
    <t>#1~3T</t>
  </si>
  <si>
    <t>#4~#6</t>
  </si>
  <si>
    <t>780*310MM (T11)</t>
  </si>
  <si>
    <t>860*290MM (T08)</t>
  </si>
  <si>
    <t>#1~#6</t>
  </si>
  <si>
    <t>PATTERN MANAGER</t>
    <phoneticPr fontId="15" type="noConversion"/>
  </si>
  <si>
    <t xml:space="preserve"> TECH/COM MANAGER</t>
    <phoneticPr fontId="5" type="noConversion"/>
  </si>
  <si>
    <t>6G</t>
    <phoneticPr fontId="5" type="noConversion"/>
  </si>
  <si>
    <t xml:space="preserve">Avery Dennison </t>
  </si>
  <si>
    <r>
      <t xml:space="preserve"> Remarks </t>
    </r>
    <r>
      <rPr>
        <sz val="10"/>
        <rFont val="細明體"/>
        <family val="3"/>
        <charset val="136"/>
      </rPr>
      <t>备注</t>
    </r>
    <r>
      <rPr>
        <sz val="10"/>
        <rFont val="Arial"/>
        <family val="2"/>
      </rPr>
      <t xml:space="preserve"> Chú thích </t>
    </r>
    <phoneticPr fontId="53" type="noConversion"/>
  </si>
  <si>
    <r>
      <t xml:space="preserve">Left &amp; Right are same 
</t>
    </r>
    <r>
      <rPr>
        <sz val="10"/>
        <rFont val="細明體"/>
        <family val="3"/>
        <charset val="136"/>
      </rPr>
      <t>左右脚共用</t>
    </r>
    <r>
      <rPr>
        <sz val="10"/>
        <rFont val="Arial"/>
        <family val="2"/>
      </rPr>
      <t xml:space="preserve"> 
Trái phải dùng chung </t>
    </r>
    <phoneticPr fontId="53" type="noConversion"/>
  </si>
  <si>
    <r>
      <t xml:space="preserve">Number of Layers </t>
    </r>
    <r>
      <rPr>
        <sz val="10"/>
        <rFont val="細明體"/>
        <family val="3"/>
        <charset val="136"/>
      </rPr>
      <t>层数</t>
    </r>
    <r>
      <rPr>
        <sz val="10"/>
        <rFont val="Arial"/>
        <family val="2"/>
      </rPr>
      <t xml:space="preserve"> Số lớp </t>
    </r>
    <phoneticPr fontId="53" type="noConversion"/>
  </si>
  <si>
    <r>
      <t xml:space="preserve">Perforation Size </t>
    </r>
    <r>
      <rPr>
        <sz val="10"/>
        <rFont val="細明體"/>
        <family val="3"/>
        <charset val="136"/>
      </rPr>
      <t>冲孔尺寸</t>
    </r>
    <r>
      <rPr>
        <sz val="10"/>
        <rFont val="Arial"/>
        <family val="2"/>
      </rPr>
      <t xml:space="preserve"> Kích cỡ lổ đục </t>
    </r>
    <phoneticPr fontId="53" type="noConversion"/>
  </si>
  <si>
    <r>
      <t xml:space="preserve">Material &amp; Application </t>
    </r>
    <r>
      <rPr>
        <sz val="10"/>
        <rFont val="細明體"/>
        <family val="3"/>
        <charset val="136"/>
      </rPr>
      <t>材料</t>
    </r>
    <r>
      <rPr>
        <sz val="10"/>
        <rFont val="Arial"/>
        <family val="2"/>
      </rPr>
      <t xml:space="preserve"> Vật tư </t>
    </r>
    <phoneticPr fontId="53" type="noConversion"/>
  </si>
  <si>
    <r>
      <t xml:space="preserve">Vendor
</t>
    </r>
    <r>
      <rPr>
        <sz val="10"/>
        <rFont val="細明體"/>
        <family val="3"/>
        <charset val="136"/>
      </rPr>
      <t>厂商</t>
    </r>
    <r>
      <rPr>
        <sz val="10"/>
        <rFont val="Arial"/>
        <family val="2"/>
      </rPr>
      <t xml:space="preserve"> Nhà cung ứng </t>
    </r>
    <phoneticPr fontId="53" type="noConversion"/>
  </si>
  <si>
    <r>
      <t xml:space="preserve">Material &amp; Application </t>
    </r>
    <r>
      <rPr>
        <b/>
        <sz val="10"/>
        <rFont val="細明體"/>
        <family val="3"/>
        <charset val="136"/>
      </rPr>
      <t>材料</t>
    </r>
    <r>
      <rPr>
        <b/>
        <sz val="10"/>
        <rFont val="Arial"/>
        <family val="2"/>
      </rPr>
      <t xml:space="preserve"> Vật tư </t>
    </r>
    <phoneticPr fontId="53" type="noConversion"/>
  </si>
  <si>
    <t>Elastic 20mm SJ0492 55% Polyester, 45% Latex</t>
    <phoneticPr fontId="53" type="noConversion"/>
  </si>
  <si>
    <r>
      <t xml:space="preserve">COMMON STITCHING PROCESS
</t>
    </r>
    <r>
      <rPr>
        <b/>
        <sz val="16"/>
        <rFont val="細明體"/>
        <family val="3"/>
        <charset val="136"/>
      </rPr>
      <t>针车流程共用</t>
    </r>
    <r>
      <rPr>
        <b/>
        <sz val="16"/>
        <rFont val="Arial"/>
        <family val="2"/>
      </rPr>
      <t xml:space="preserve"> LƯU TRÌNH MAY DÙNG CHUNG</t>
    </r>
    <phoneticPr fontId="53" type="noConversion"/>
  </si>
  <si>
    <r>
      <t xml:space="preserve">COMMON MODEL NAMES  </t>
    </r>
    <r>
      <rPr>
        <b/>
        <sz val="20"/>
        <rFont val="細明體"/>
        <family val="3"/>
        <charset val="136"/>
      </rPr>
      <t>形体共用</t>
    </r>
    <r>
      <rPr>
        <b/>
        <sz val="20"/>
        <rFont val="Arial"/>
        <family val="2"/>
      </rPr>
      <t xml:space="preserve"> DÙNG CHUNG VỚI CÁC DẠNG</t>
    </r>
    <phoneticPr fontId="53" type="noConversion"/>
  </si>
  <si>
    <r>
      <t xml:space="preserve">Remarks </t>
    </r>
    <r>
      <rPr>
        <b/>
        <sz val="20"/>
        <rFont val="細明體"/>
        <family val="3"/>
        <charset val="136"/>
      </rPr>
      <t>备注</t>
    </r>
    <r>
      <rPr>
        <b/>
        <sz val="20"/>
        <rFont val="Arial"/>
        <family val="2"/>
      </rPr>
      <t xml:space="preserve"> GHI CHÚ</t>
    </r>
    <phoneticPr fontId="53" type="noConversion"/>
  </si>
  <si>
    <r>
      <t xml:space="preserve"> COMMON MODEL NAMES </t>
    </r>
    <r>
      <rPr>
        <b/>
        <sz val="20"/>
        <rFont val="細明體"/>
        <family val="3"/>
        <charset val="136"/>
      </rPr>
      <t>形体共用</t>
    </r>
    <r>
      <rPr>
        <b/>
        <sz val="20"/>
        <rFont val="Arial"/>
        <family val="2"/>
      </rPr>
      <t xml:space="preserve"> DÙNG CHUNG VỚI CÁC DẠNG</t>
    </r>
    <phoneticPr fontId="53" type="noConversion"/>
  </si>
  <si>
    <r>
      <t xml:space="preserve">Remarks </t>
    </r>
    <r>
      <rPr>
        <b/>
        <sz val="20"/>
        <rFont val="細明體"/>
        <family val="3"/>
        <charset val="136"/>
      </rPr>
      <t>备注</t>
    </r>
    <r>
      <rPr>
        <b/>
        <sz val="20"/>
        <rFont val="Arial"/>
        <family val="2"/>
      </rPr>
      <t xml:space="preserve"> GHI CHÚ </t>
    </r>
    <phoneticPr fontId="53" type="noConversion"/>
  </si>
  <si>
    <r>
      <t xml:space="preserve">Left &amp; Right are same 
</t>
    </r>
    <r>
      <rPr>
        <sz val="10"/>
        <rFont val="細明體"/>
        <family val="3"/>
        <charset val="136"/>
      </rPr>
      <t>左右脚共用</t>
    </r>
    <r>
      <rPr>
        <sz val="10"/>
        <rFont val="Arial"/>
        <family val="2"/>
      </rPr>
      <t xml:space="preserve"> 
Trái phải dùng chung</t>
    </r>
    <phoneticPr fontId="53" type="noConversion"/>
  </si>
  <si>
    <r>
      <t xml:space="preserve">Thickness </t>
    </r>
    <r>
      <rPr>
        <sz val="12"/>
        <rFont val="細明體"/>
        <family val="3"/>
        <charset val="136"/>
      </rPr>
      <t>厚度</t>
    </r>
    <r>
      <rPr>
        <sz val="12"/>
        <rFont val="Arial"/>
        <family val="2"/>
      </rPr>
      <t xml:space="preserve"> Độ dầy: 1.7-3.0mm
 Width </t>
    </r>
    <r>
      <rPr>
        <sz val="12"/>
        <rFont val="細明體"/>
        <family val="3"/>
        <charset val="136"/>
      </rPr>
      <t>宽度</t>
    </r>
    <r>
      <rPr>
        <sz val="12"/>
        <rFont val="Arial"/>
        <family val="2"/>
      </rPr>
      <t xml:space="preserve">Rộng: 10T~#3= 26mm, 3T~#6= 30mm
 Hardness </t>
    </r>
    <r>
      <rPr>
        <sz val="12"/>
        <rFont val="細明體"/>
        <family val="3"/>
        <charset val="136"/>
      </rPr>
      <t>硬度</t>
    </r>
    <r>
      <rPr>
        <sz val="12"/>
        <rFont val="Arial"/>
        <family val="2"/>
      </rPr>
      <t>Độ cứng: 65 - 70 shore A</t>
    </r>
    <phoneticPr fontId="53" type="noConversion"/>
  </si>
  <si>
    <r>
      <t xml:space="preserve"> Thickness</t>
    </r>
    <r>
      <rPr>
        <sz val="12"/>
        <rFont val="細明體"/>
        <family val="3"/>
        <charset val="136"/>
      </rPr>
      <t>厚度</t>
    </r>
    <r>
      <rPr>
        <sz val="12"/>
        <rFont val="Arial"/>
        <family val="2"/>
      </rPr>
      <t xml:space="preserve"> Độ dầy : 1.3-1.5mm 
Width </t>
    </r>
    <r>
      <rPr>
        <sz val="12"/>
        <rFont val="細明體"/>
        <family val="3"/>
        <charset val="136"/>
      </rPr>
      <t>宽度</t>
    </r>
    <r>
      <rPr>
        <sz val="12"/>
        <rFont val="Arial"/>
        <family val="2"/>
      </rPr>
      <t xml:space="preserve"> Rộng : 10T~#3= 35*20mm, 3T~#6= 41*23mm
 Hardness </t>
    </r>
    <r>
      <rPr>
        <sz val="12"/>
        <rFont val="細明體"/>
        <family val="3"/>
        <charset val="136"/>
      </rPr>
      <t>硬度</t>
    </r>
    <r>
      <rPr>
        <sz val="12"/>
        <rFont val="Arial"/>
        <family val="2"/>
      </rPr>
      <t>Độ cứng:  65 - 70 shore A</t>
    </r>
    <phoneticPr fontId="53" type="noConversion"/>
  </si>
  <si>
    <r>
      <t xml:space="preserve">Component  </t>
    </r>
    <r>
      <rPr>
        <sz val="10"/>
        <rFont val="細明體"/>
        <family val="3"/>
        <charset val="136"/>
      </rPr>
      <t xml:space="preserve">部件名称
</t>
    </r>
    <r>
      <rPr>
        <sz val="10"/>
        <rFont val="Arial"/>
        <family val="2"/>
      </rPr>
      <t>T</t>
    </r>
    <r>
      <rPr>
        <sz val="10"/>
        <rFont val="細明體"/>
        <family val="3"/>
        <charset val="136"/>
      </rPr>
      <t>ê</t>
    </r>
    <r>
      <rPr>
        <sz val="10"/>
        <rFont val="Arial"/>
        <family val="2"/>
      </rPr>
      <t>n chi ti</t>
    </r>
    <r>
      <rPr>
        <sz val="10"/>
        <rFont val="細明體"/>
        <family val="3"/>
        <charset val="136"/>
      </rPr>
      <t>ế</t>
    </r>
    <r>
      <rPr>
        <sz val="10"/>
        <rFont val="Arial"/>
        <family val="2"/>
      </rPr>
      <t>t:</t>
    </r>
    <phoneticPr fontId="53" type="noConversion"/>
  </si>
  <si>
    <r>
      <t xml:space="preserve"> Vendor </t>
    </r>
    <r>
      <rPr>
        <sz val="10"/>
        <rFont val="細明體"/>
        <family val="3"/>
        <charset val="136"/>
      </rPr>
      <t xml:space="preserve">厂商
</t>
    </r>
    <r>
      <rPr>
        <sz val="10"/>
        <rFont val="Arial"/>
        <family val="2"/>
      </rPr>
      <t xml:space="preserve"> Nhà cung ứng</t>
    </r>
    <phoneticPr fontId="53" type="noConversion"/>
  </si>
  <si>
    <r>
      <t xml:space="preserve">Material &amp; Application </t>
    </r>
    <r>
      <rPr>
        <sz val="10"/>
        <rFont val="細明體"/>
        <family val="3"/>
        <charset val="136"/>
      </rPr>
      <t>材料</t>
    </r>
    <r>
      <rPr>
        <sz val="10"/>
        <rFont val="Arial"/>
        <family val="2"/>
      </rPr>
      <t xml:space="preserve"> Vật tư  </t>
    </r>
    <phoneticPr fontId="53" type="noConversion"/>
  </si>
  <si>
    <t>2.0mm  Rubber (19F-CT001J-P1-A)</t>
    <phoneticPr fontId="53" type="noConversion"/>
  </si>
  <si>
    <r>
      <t xml:space="preserve">COMMON SILK SCREEN PROCESS 
</t>
    </r>
    <r>
      <rPr>
        <b/>
        <sz val="20"/>
        <rFont val="細明體"/>
        <family val="3"/>
        <charset val="136"/>
      </rPr>
      <t>印刷流程共用</t>
    </r>
    <r>
      <rPr>
        <b/>
        <sz val="20"/>
        <rFont val="Arial"/>
        <family val="2"/>
      </rPr>
      <t xml:space="preserve"> LƯU TRÌNH IN LỤA DÙNG CHUNG</t>
    </r>
    <phoneticPr fontId="53" type="noConversion"/>
  </si>
  <si>
    <r>
      <t xml:space="preserve">COMMON ASSEMBLING PROCESS
 </t>
    </r>
    <r>
      <rPr>
        <b/>
        <sz val="18"/>
        <rFont val="細明體"/>
        <family val="3"/>
        <charset val="136"/>
      </rPr>
      <t>成型流程共用</t>
    </r>
    <r>
      <rPr>
        <b/>
        <sz val="18"/>
        <rFont val="Arial"/>
        <family val="2"/>
      </rPr>
      <t xml:space="preserve"> LƯU TRÌNH GÒ DÙNG CHUNG</t>
    </r>
    <phoneticPr fontId="53" type="noConversion"/>
  </si>
  <si>
    <t xml:space="preserve"> KEY MANUFACTURING PROCESSES DETAILS
生产重点问题点 CÁC CHI TIẾT LƯU TRÌNH SẢN XUẤT TRỌNG ĐIỂM </t>
  </si>
  <si>
    <r>
      <t xml:space="preserve"> Detail Picture  图示</t>
    </r>
    <r>
      <rPr>
        <sz val="10"/>
        <rFont val="Arial"/>
        <family val="2"/>
      </rPr>
      <t>Hình ảnh chi tiết</t>
    </r>
  </si>
  <si>
    <t xml:space="preserve"> Detail Picture  图示Hình ảnh chi tiết</t>
  </si>
  <si>
    <t xml:space="preserve"> Process Detail / Key Check point 流程明细/重点需注意Chi tiết lưu trình/ trọng điểm cần chú ý </t>
  </si>
  <si>
    <t xml:space="preserve">Process Detail / Key Check point  流程明细/重点需注意 Chi tiết lưu trình/ trọng điểm cần chú ý </t>
  </si>
  <si>
    <r>
      <t xml:space="preserve">Key Manufacturing Process
生产重点流程
Lưu trình sản xuất trọng điểm </t>
    </r>
    <r>
      <rPr>
        <b/>
        <sz val="10"/>
        <rFont val="細明體"/>
        <family val="3"/>
        <charset val="136"/>
      </rPr>
      <t/>
    </r>
  </si>
  <si>
    <t xml:space="preserve">Common cutting process 裁断流程共用LƯU TRÌNH CHẶT DÙNG CHUNG </t>
  </si>
  <si>
    <t>Perforation Specification 冲孔规格 QUY CÁCH ĐỤC LỔ</t>
  </si>
  <si>
    <t xml:space="preserve">Autoclave- rubber component specification  加硫橡胶料部位规格 QUY CÁCH CHI TIẾT CAO SU HẤP </t>
  </si>
  <si>
    <t xml:space="preserve">Upper heating pressing process/spec 面部热压流程/规格LƯU TRÌNH/ QUY CÁCH ÉP NHIỆT MẶT GIÀY  </t>
  </si>
  <si>
    <t xml:space="preserve">Skiving Instructions 削边流程 LƯU TRÌNH LẠNG </t>
  </si>
  <si>
    <t xml:space="preserve"> Marking Location  画线 ĐỊNH VỊ </t>
  </si>
  <si>
    <t xml:space="preserve"> Heel Wedge Specification 半叉规格 QUY CÁCH MIẾNG ĐỆM ĐẾ </t>
  </si>
  <si>
    <t xml:space="preserve"> Common stitching process 针车流程共用 LƯU TRÌNH MAY DÙNG CHUNG </t>
  </si>
  <si>
    <t xml:space="preserve"> Sockliner molding process/spec 鞋垫定型流程 LƯU TRÌNH ĐỊNH HÌNH ĐẾ TRUNG THÁO </t>
  </si>
  <si>
    <t xml:space="preserve"> Sockliner graphic process 鞋垫logo流程 LƯU TRÌNH LOGO ĐẾ TRUNG THÁO </t>
  </si>
  <si>
    <t xml:space="preserve"> Outside Conveyor Process 线外加工流程 LƯU TRÌNH GIA CÔNG NGOÀI CHUYỀN </t>
  </si>
  <si>
    <t xml:space="preserve">Stitching Overview Sketch 针车总视图 PHÁC HỌA TỔNG THÀNH HÌNH MAY </t>
  </si>
  <si>
    <t xml:space="preserve"> Common assembling process 成型流程共用 LƯU TRÌNH GÒ DÙNG CHUNG </t>
  </si>
  <si>
    <t xml:space="preserve">Stitching Instruction 针车部件 LƯU TRÌNH MAY </t>
  </si>
  <si>
    <t xml:space="preserve"> Assembling Process 成型流程 LƯU TRÌNH GÒ </t>
  </si>
  <si>
    <t xml:space="preserve"> Common Stockfitting process 大车流程共用 LƯU TRÌNH CÁN CAO SU DÙNG CHUNG  </t>
  </si>
  <si>
    <t xml:space="preserve">Pressing Pad Specification 压机模具规格 QUY CÁCH KHUÔN MÁY ÉP </t>
  </si>
  <si>
    <t xml:space="preserve"> Production Checklist 量产对照表 BẢNG ĐỐI CHIẾU SẢN XUẤT </t>
  </si>
  <si>
    <t xml:space="preserve"> Packing Process 包装流程 LƯU TRÌNH ĐÓNG GÓI </t>
  </si>
  <si>
    <t xml:space="preserve">Size Label  尺寸标 Tem size </t>
  </si>
  <si>
    <t xml:space="preserve">Material 材料
Vật tư </t>
  </si>
  <si>
    <t xml:space="preserve"> Process 工段 Công đoạn </t>
  </si>
  <si>
    <t xml:space="preserve">Process details 明细流程 Chi tiết lưu trình </t>
  </si>
  <si>
    <t>Current Intensity
 电流
Cường độ dòng điện</t>
  </si>
  <si>
    <t xml:space="preserve"> Temp(actual temp. for mold) 温度(模具实际温度) Nhiệt độ (nhiệt độ thực tế của khuôn)</t>
  </si>
  <si>
    <t xml:space="preserve">Time
时间
Thời gian </t>
  </si>
  <si>
    <t>Pressure
 压力
Lực ép</t>
  </si>
  <si>
    <t xml:space="preserve">Comments
备注
Ghi chú </t>
  </si>
  <si>
    <t xml:space="preserve"> Vendor 厂商
Nhà cung ứng </t>
  </si>
  <si>
    <t>Top Plate down
下板 Hạ cần</t>
  </si>
  <si>
    <t>Heating pressing process
热压流程 Lưu trình ép nhiệt</t>
  </si>
  <si>
    <t>Top plate up
升板 Nâng cần</t>
  </si>
  <si>
    <t>Take the finished parts out
拿成品出来 Lấy thành phẩm ra</t>
  </si>
  <si>
    <t xml:space="preserve">Inspecting &amp; packing
检查&amp;包装 Kiểm tra và đóng gói </t>
  </si>
  <si>
    <t>Put components onto heating pressing machine 放部件进热压机 Đặt bộ vị vào trong máy ép nhiệt</t>
  </si>
  <si>
    <t>Material preparation
准备材料 Chuẩn bị vật tư</t>
  </si>
  <si>
    <t>Component Name
Tên chi tiết 部件名称</t>
  </si>
  <si>
    <t xml:space="preserve">Remarks 备注
Ghi chú </t>
  </si>
  <si>
    <t xml:space="preserve">Component Name 部件名称 Tên chi tiết </t>
  </si>
  <si>
    <t xml:space="preserve"> Material 材料 Vật tư</t>
  </si>
  <si>
    <t>Vendor 厂商 Nhà cung ứng</t>
  </si>
  <si>
    <t xml:space="preserve">Process 工段 Công đoạn </t>
  </si>
  <si>
    <t>Current Intensity 电流
Cường độ dòng
điện</t>
  </si>
  <si>
    <t>Temp℃
(actual temp. for mold)  温度(模具实际温度) Nhiệt độ (nhiệt độ thực tế của khuôn)</t>
  </si>
  <si>
    <t>Chemical
化品名称
 Hóa chất</t>
  </si>
  <si>
    <t>Material preparation 准备材料 Chuẩn bị vật tư</t>
  </si>
  <si>
    <t>Remark : Based on machine conditions to adjust the temperature, pressure and current intencsity. 
备注：按照机器的条件调整温度，压力及电流。
Ghi chú: Dựa theo điều kiện máy để điều chỉnh nhiệtđộ, lực ép và cường độ dòng điện.</t>
  </si>
  <si>
    <t xml:space="preserve">Elastic Gore Pressing
壓松紧带 ÉP DÂY THUN </t>
  </si>
  <si>
    <t xml:space="preserve"> Heating pressing process
热压流程 Lưu trình ép nhiệt </t>
  </si>
  <si>
    <t xml:space="preserve">Top Plate down
下板 Hạ cần </t>
  </si>
  <si>
    <t xml:space="preserve">Top plate up
升板 Nâng cần </t>
  </si>
  <si>
    <t xml:space="preserve">Take the finished parts out
拿成品出来 Lấy thành phẩm ra </t>
  </si>
  <si>
    <t xml:space="preserve">Put components onto heating pressing machine
放部件进热压机 Đặt bộ vị vào trong máy ép nhiệt </t>
  </si>
  <si>
    <t>KEY 记号 Ký hiệu</t>
  </si>
  <si>
    <t>: Skiving inside (thin) 削内面（薄） Lạng mặt trong (mỏng)</t>
  </si>
  <si>
    <t xml:space="preserve">:Skiving inside (medium 削内面（中平） Lạng mặt trong( vừa ) </t>
  </si>
  <si>
    <t>Heel counter 後襯 PHO</t>
  </si>
  <si>
    <t xml:space="preserve">Tongue padding
鞋舌泡棉 MOUSE LƯỠI GÀ </t>
  </si>
  <si>
    <t>Collar foam
外反口泡棉MOUSE VÒNG CỔ</t>
  </si>
  <si>
    <t>Component
部件名称 Tên chi tiết</t>
  </si>
  <si>
    <t>Skived Edge Thickness
削边出尾 Độ dày lạng biên</t>
  </si>
  <si>
    <t xml:space="preserve">Skiving the laminated side
削皮面有夹布 Lạng mặt có cán vải </t>
  </si>
  <si>
    <t>Skiving non-cement side
削不上胶面 Lạng mặt không lên keo</t>
  </si>
  <si>
    <t>Skiving width
削边宽度 Độ rộng lạng</t>
  </si>
  <si>
    <t>Skiving Instructions
削边流程 LƯU TRÌNH LẠNG</t>
  </si>
  <si>
    <t>Marking on right surface 画线正面 Định vị mặt phải</t>
  </si>
  <si>
    <t xml:space="preserve"> 2 pieces / 1 frame 2片/1板 2 miếng/1 khuôn </t>
  </si>
  <si>
    <t>2 pieces / 1 frame 2片/1板 2 miếng/1 khuôn .</t>
  </si>
  <si>
    <t xml:space="preserve"> 2 pieces / 1 frame2片/1板 2 miếng/1 khuôn . </t>
  </si>
  <si>
    <t xml:space="preserve">Process
工段 Công đoạn </t>
  </si>
  <si>
    <t>Screen marking  印刷 Kéo lụa</t>
  </si>
  <si>
    <t xml:space="preserve"> Screen marking 印刷 Kéo lụa</t>
  </si>
  <si>
    <t xml:space="preserve"> marking 划线 Định vị </t>
  </si>
  <si>
    <t>Left and right use the same paper pattern 左右脚共用纸板Trái và phải sử dụng cùng rập giấy</t>
  </si>
  <si>
    <t>marking 划线 Định vị</t>
  </si>
  <si>
    <t>Component  部件名称
Tên chi tiết</t>
  </si>
  <si>
    <t>Marking Location
画线 ĐỊNH VỊ</t>
  </si>
  <si>
    <t xml:space="preserve">Adhesive 胶水 Keo : </t>
  </si>
  <si>
    <t xml:space="preserve">Attaching method 贴法 Phương pháp dán: </t>
  </si>
  <si>
    <t>By hand 手工 Bằng tay</t>
  </si>
  <si>
    <t xml:space="preserve">Pressure 压力 Lực ép: </t>
  </si>
  <si>
    <t>REINFORCEMENT PLACEMENT
贴补强流程 LƯU TRÌNH DÁN TĂNG CƯỜNG</t>
  </si>
  <si>
    <t>Time 时间 Thời gian:</t>
  </si>
  <si>
    <t>Temp 温度 Nhiệt độ:</t>
  </si>
  <si>
    <t>Second process 加工GIA CÔNG</t>
  </si>
  <si>
    <t xml:space="preserve">Crossing elastic gore / Fixed stitching elastic gore and  quarter media lining
穿松紧带/松紧带 与鞋身内里外腰固定车合
XỎ DÂY THUN/ MAY CỐ ĐỊNH DÂY THUN VÀO LÓT THÂN HN </t>
  </si>
  <si>
    <t>Overlap elastic marking 0.5mm
盖记号点松紧带0.5mm
Lắp định vị dây thun 0.5mm</t>
  </si>
  <si>
    <t>Picture of the Jig 电脑版图片 Hình khuôn lập trình</t>
  </si>
  <si>
    <t xml:space="preserve">Crossing elastic gore follow marking line on elastic gore
穿松紧带按照画线在松紧带
Xỏ dây thun dựa theo định vị trên dây thun </t>
  </si>
  <si>
    <t>COMPONENT 部件名称 Tên chi tiết :</t>
  </si>
  <si>
    <t>RIGHT FOOT 右脚 Chân phải</t>
  </si>
  <si>
    <t xml:space="preserve"> STITCHING OVERVIEW SKETCH
针车总视图 PHÁC HỌA TỔNG THÀNH HÌNH MAY</t>
  </si>
  <si>
    <t>M/C Type
机器
Loại máy</t>
  </si>
  <si>
    <t>Stitching Margin 边距 Cách biên  (mm)</t>
  </si>
  <si>
    <t>3-points zig zag machine
三點式 萬能车
Máy zíc zắc 3 điểm</t>
  </si>
  <si>
    <t xml:space="preserve">Attaching Method
贴法 Phương pháp dán </t>
  </si>
  <si>
    <t>Single needle stitching machine 单针车 Máy 1 kim</t>
  </si>
  <si>
    <t>Computer stitching machine 電腦車 
Máy lập trình</t>
  </si>
  <si>
    <t>Start and end need back stitching 2-3 stitches
起收点需倒针2-3针
May bắt đầu và kết thúc lại 2-3 mũi.</t>
  </si>
  <si>
    <t>By hand
手工
Bằng tay</t>
  </si>
  <si>
    <t>Hammering machine
捶平機
Máy đập bằng</t>
  </si>
  <si>
    <t>3mm collar gathering reinforcement should be put and stitched at the same time with seam stitching. (this operation only applies to models that SPEC has the request) 
 将领口补强3mm同时一起车（此工段只应用对于SPEC有要求的形体）
Đặt dây tăng cường vòng cổ 3mm may cùng lúc ( Công đoạn này chỉ sử dụng cho những dạng giày SPEC có yêu cầu ) .</t>
  </si>
  <si>
    <t>Start and end need back stitching 3 stitches
起收点需倒针3针
May bắt đầu và kết thúc lại 3 mũi.</t>
  </si>
  <si>
    <t xml:space="preserve">Need to rip off kraft-paper before attaching 
贴之前要撕自粘纸
Trước khi dán cần xé giấy tự dán </t>
  </si>
  <si>
    <t>Start and end need back stitching 2-3 stitches.
起收点需倒针2-3针
May bắt đầu và kết thúc lại 2-3 mũi</t>
  </si>
  <si>
    <t>Eyeleting machine
打扣子机器
Máy tán ô dê</t>
  </si>
  <si>
    <t>Collar lining and quarter lining seam stitching
鞋身內里與領口內里反接 MAY NỐI LÓT VÒNG CỔ VỚI LÓT THÂN</t>
  </si>
  <si>
    <t>Back stitching should refer to CFM sample
回针参考确认鞋
Lại mũi tham khảo giày mẫu</t>
  </si>
  <si>
    <t xml:space="preserve"> M/L quarter lining seam stitching
鞋身內裡 內外腰接合MAY NỐI LÓT THÂN HT/HN</t>
  </si>
  <si>
    <t>Quarter and quarter lining stitching
鞋身與領口里車反 MAY ÉP LÓT</t>
  </si>
  <si>
    <t>Dark-color V-HM-101,
Light-color C-237FK
深色V-HM-101、淺色C-237FK
Màu tối V-HM-101, Màu sáng C-237FK</t>
  </si>
  <si>
    <t>Putting heel counter with textile side contacts with quarter 有布对面
Đặt pho mặt có cán vải vào thân</t>
  </si>
  <si>
    <t xml:space="preserve">Tongue and tongue lining stitching
鞋舌反車 MAY ÉP LÓT LƯỠI GÀ </t>
  </si>
  <si>
    <t>Bottom Cutting Die Schedule
底部斩刀明细表 BẢNG CHI TIẾT DAO CHẶT BỘ PHẬN ĐẾ</t>
  </si>
  <si>
    <t xml:space="preserve"> Component Name 部件名称 Tên chi tiết</t>
  </si>
  <si>
    <t xml:space="preserve">Heel License plate Logo
后跟Logo标 Logo nhãn gót </t>
  </si>
  <si>
    <t xml:space="preserve">Foxing tape
單围条 DÂY TALON THÂN </t>
  </si>
  <si>
    <t>Component Name 部件名称 Tên chi tiết</t>
  </si>
  <si>
    <t>Remarks
备注 Chú thích</t>
  </si>
  <si>
    <r>
      <t xml:space="preserve">Number of Layers
</t>
    </r>
    <r>
      <rPr>
        <sz val="10"/>
        <rFont val="細明體"/>
        <family val="3"/>
        <charset val="136"/>
      </rPr>
      <t xml:space="preserve">层数 </t>
    </r>
    <r>
      <rPr>
        <sz val="10"/>
        <rFont val="Arial"/>
        <family val="2"/>
      </rPr>
      <t xml:space="preserve">Số lớp </t>
    </r>
  </si>
  <si>
    <t xml:space="preserve">  Toe Bumper
前九齒 DÂY TALON MŨI</t>
  </si>
  <si>
    <t>Toe cap
前包頭 MIẾNG BAO MŨI</t>
  </si>
  <si>
    <r>
      <t xml:space="preserve">Thickness </t>
    </r>
    <r>
      <rPr>
        <sz val="12"/>
        <rFont val="細明體"/>
        <family val="3"/>
        <charset val="136"/>
      </rPr>
      <t>厚度</t>
    </r>
    <r>
      <rPr>
        <sz val="12"/>
        <rFont val="Arial"/>
        <family val="2"/>
      </rPr>
      <t xml:space="preserve"> Độ dầy : 2.0mm 
Width </t>
    </r>
    <r>
      <rPr>
        <sz val="12"/>
        <rFont val="細明體"/>
        <family val="3"/>
        <charset val="136"/>
      </rPr>
      <t>宽度</t>
    </r>
    <r>
      <rPr>
        <sz val="12"/>
        <rFont val="Arial"/>
        <family val="2"/>
      </rPr>
      <t xml:space="preserve"> Rộng : 10T~#3= 21mm, 3T~#6= 25mm
Hardness </t>
    </r>
    <r>
      <rPr>
        <sz val="12"/>
        <rFont val="細明體"/>
        <family val="3"/>
        <charset val="136"/>
      </rPr>
      <t>硬度</t>
    </r>
    <r>
      <rPr>
        <sz val="12"/>
        <rFont val="Arial"/>
        <family val="2"/>
      </rPr>
      <t>Độ cứng:  65 - 70 shore A</t>
    </r>
  </si>
  <si>
    <r>
      <t xml:space="preserve">Heel License plate Logo 
</t>
    </r>
    <r>
      <rPr>
        <b/>
        <sz val="10"/>
        <rFont val="細明體"/>
        <family val="3"/>
        <charset val="136"/>
      </rPr>
      <t>后跟</t>
    </r>
    <r>
      <rPr>
        <b/>
        <sz val="10"/>
        <rFont val="Arial"/>
        <family val="2"/>
      </rPr>
      <t>Logo</t>
    </r>
    <r>
      <rPr>
        <b/>
        <sz val="10"/>
        <rFont val="細明體"/>
        <family val="3"/>
        <charset val="136"/>
      </rPr>
      <t xml:space="preserve">标 </t>
    </r>
    <r>
      <rPr>
        <b/>
        <sz val="10"/>
        <rFont val="Arial"/>
        <family val="2"/>
      </rPr>
      <t>Logo nhãn gót</t>
    </r>
  </si>
  <si>
    <t xml:space="preserve">Bottom Logo Specification
 橡胶料部位的 LOGO规格
QUY CÁCH LOGO CÁC CHI TIẾT CAO SU </t>
  </si>
  <si>
    <t xml:space="preserve">Process 工段Công đoạn  </t>
  </si>
  <si>
    <r>
      <t xml:space="preserve">Toe bumper </t>
    </r>
    <r>
      <rPr>
        <sz val="11"/>
        <rFont val="Arial"/>
        <family val="2"/>
      </rPr>
      <t xml:space="preserve">前九齒 TALON MŨI </t>
    </r>
  </si>
  <si>
    <t>Cutting / scheduling 裁料/分段 Chặt liệu/ phân đoạn</t>
  </si>
  <si>
    <t>Two-roller machine 大车 Máy 2 trục ra tấm</t>
  </si>
  <si>
    <t>Checking vulcanizer 检查硫变 Kiểm tra lưu hóa</t>
  </si>
  <si>
    <r>
      <t xml:space="preserve"> Foxing tape </t>
    </r>
    <r>
      <rPr>
        <sz val="11"/>
        <rFont val="Arial"/>
        <family val="2"/>
      </rPr>
      <t>單围条 DÂY TALON THÂN</t>
    </r>
  </si>
  <si>
    <t>Weigh material 原料磅重 Cân nguyên vật liệu</t>
  </si>
  <si>
    <t>Section  部件Chi tiết</t>
  </si>
  <si>
    <t xml:space="preserve"> Material  材料 Vật tư</t>
  </si>
  <si>
    <t xml:space="preserve">Hardness 硬度Độ cứng </t>
  </si>
  <si>
    <t>Preform parts &amp; Nesting Diagram 大底与垫片还没压 Đế lớn và miếng chêm chưa ép</t>
  </si>
  <si>
    <t xml:space="preserve">Final part 成品 Thành phẩm </t>
  </si>
  <si>
    <t xml:space="preserve">Thickness 厚度Độ dầy </t>
  </si>
  <si>
    <t>Weight per Size(Grams/ Half Pair) 号码重量（grams/只）Trọng lượng trên size (grams trên chiếc)</t>
  </si>
  <si>
    <t>OUTSOLE SPECIFICATION
大底规格  QUY CÁCH ĐẾ LỚN</t>
  </si>
  <si>
    <t>Outsole Pressing Process
压大底流程 LƯU TRÌNH ÉP ĐẾ LỚN</t>
  </si>
  <si>
    <t>Process 工段 Công đoạn</t>
  </si>
  <si>
    <t xml:space="preserve">Pressimg 压 Ép </t>
  </si>
  <si>
    <t>Additional Information
副信息
Thông tin thêm</t>
  </si>
  <si>
    <t>Preform Weight
起初重量Trọng lượng
ban đầu</t>
  </si>
  <si>
    <t xml:space="preserve">Part Weight
剩下重量
Trọng lượng
còn lại </t>
  </si>
  <si>
    <t>Weight
耗損重量 Waste Trọng lượng
hao hụt</t>
  </si>
  <si>
    <t>Waste rate
耗損率
Tỷ lệ hao hụt</t>
  </si>
  <si>
    <t>Temp℃
 温度
nhiệt độ</t>
  </si>
  <si>
    <t>Time
时间
Thời gian</t>
  </si>
  <si>
    <t>Pressure
压力
Lực ép</t>
  </si>
  <si>
    <t>Making sheet 出片 Thành tấm</t>
  </si>
  <si>
    <t>Add sulfur 加硫磺 Vô lưu huỳnh</t>
  </si>
  <si>
    <t xml:space="preserve">Cutting machine 裁斷機 Máy chặt </t>
  </si>
  <si>
    <t xml:space="preserve">Outsole mould pressing machine 热压台 Máy ép nhiệt </t>
  </si>
  <si>
    <t>Inspection  品检 Kiểm phẩm</t>
  </si>
  <si>
    <r>
      <t xml:space="preserve">AVERAGE  WASTE PER PART
</t>
    </r>
    <r>
      <rPr>
        <sz val="11"/>
        <rFont val="Arial"/>
        <family val="2"/>
      </rPr>
      <t>每部分的耗損量平均
Lượng hao hụt trung bình trên từng phần:</t>
    </r>
  </si>
  <si>
    <r>
      <t xml:space="preserve">VERAGE  WASTE RATE PER PART
</t>
    </r>
    <r>
      <rPr>
        <sz val="11"/>
        <rFont val="Arial"/>
        <family val="2"/>
      </rPr>
      <t>每部分的耗損率平均
Tỷ lệ hao hụt trung bình trên từng phầnA:</t>
    </r>
  </si>
  <si>
    <t>Inspection 品检 Kiểm phẩm</t>
  </si>
  <si>
    <t xml:space="preserve">Metal detector金屬檢測 Qua máy rà kim </t>
  </si>
  <si>
    <t xml:space="preserve">Packing &amp; Storing包装&amp;储存 Đóng gói &amp; Lưu trữ </t>
  </si>
  <si>
    <t>Banbury 万马力 Máy vạn mã lực pha trộn keo</t>
  </si>
  <si>
    <t xml:space="preserve">Material  材料 Vật tư </t>
  </si>
  <si>
    <t>SOCKLINER SPECIFICATION
鞋垫规格 QUY CÁCH ĐẾ TRUNG THÁO</t>
  </si>
  <si>
    <t>Component 部件名称 Tên chi tiết</t>
  </si>
  <si>
    <t xml:space="preserve"> Logo Dimensions 规格Qui cách logo logo</t>
  </si>
  <si>
    <t>Sockliner 鞋垫 Đế trung tháo</t>
  </si>
  <si>
    <t>Heel Wedge Specification
半叉规格 QUY CÁCH MIẾNG ĐỆM ĐẾ</t>
  </si>
  <si>
    <r>
      <t xml:space="preserve">Section </t>
    </r>
    <r>
      <rPr>
        <sz val="11"/>
        <rFont val="Arial"/>
        <family val="2"/>
      </rPr>
      <t xml:space="preserve">部件 Chi tiết </t>
    </r>
  </si>
  <si>
    <r>
      <t xml:space="preserve">Material </t>
    </r>
    <r>
      <rPr>
        <sz val="11"/>
        <rFont val="Arial"/>
        <family val="2"/>
      </rPr>
      <t>材料 Vật tư</t>
    </r>
  </si>
  <si>
    <r>
      <t xml:space="preserve">Hardness </t>
    </r>
    <r>
      <rPr>
        <sz val="11"/>
        <rFont val="Arial"/>
        <family val="2"/>
      </rPr>
      <t xml:space="preserve">硬度Độ cứng </t>
    </r>
  </si>
  <si>
    <t>Thickness 厚度 Độ dày:
 0.5 - 5mm</t>
  </si>
  <si>
    <t xml:space="preserve">Heel Wedge
半叉 Miếng đệm đế </t>
  </si>
  <si>
    <t>Ghi chú 备注 Remarks</t>
  </si>
  <si>
    <t xml:space="preserve"> Logo-Sockliner 鞋垫Logo/ LOGO ĐẾ TRUNG</t>
  </si>
  <si>
    <t xml:space="preserve">Process details 明细流程Chi tiết lưu trình </t>
  </si>
  <si>
    <t>Temp℃ 温度Nhiệt độ
(Movable oven
移动烤箱
Lò sấy di động )</t>
  </si>
  <si>
    <t xml:space="preserve">Mesh
网 
Lưới  # </t>
  </si>
  <si>
    <t>Sockliner Graphic / Logo Application  Process
流程鞋垫 logo LƯU TRÌNH  IN LOGO ĐẾ TRUNG THÁO</t>
  </si>
  <si>
    <t xml:space="preserve">SOCKLINER ASSEMBLING PROCESS/SPEC
鞋垫定型流程 LƯU TRÌNH ĐỊNH HÌNH ĐẾ TRUNG THÁO </t>
  </si>
  <si>
    <t>Remarks 备注 Ghi chú</t>
  </si>
  <si>
    <t>Raw Material  Name 
原材料名称
Tên vật tư gốc</t>
  </si>
  <si>
    <t xml:space="preserve">Chemical
化品
Hóa chất </t>
  </si>
  <si>
    <t>Temp℃
温度
Nhiệt độ</t>
  </si>
  <si>
    <t xml:space="preserve"> Cutting 冲裁Chặt</t>
  </si>
  <si>
    <t xml:space="preserve">Latex cement /Latex  胶/Keo  Latex </t>
  </si>
  <si>
    <t>Latex cement /
Latex 胶/Keo Latex</t>
  </si>
  <si>
    <t xml:space="preserve">Passing oven  过烘箱 Qua lò sấy </t>
  </si>
  <si>
    <t>65℃ ± 5℃</t>
  </si>
  <si>
    <t xml:space="preserve"> Remark : 备注Ghi chú  
1. The sockliner must pass  the metal detector to check whether they have metal objects. If having the metal objects, they should be disposed immediately.
2. The B standard for the sensitiveness of the metal detector is at 3-4  level.
3. Checking sockliner if the printed logo label  is clear and correct ; no overcement or lack of cement. 
1. 鞋垫需过验针机检验是否含有金属物,如有金属需即时处理;
2. 机器所定标准:B型标准3-4级;
3. 品检鞋垫时要注意logo标印刷是否清晰正确，不可有欠胶、溢胶现象;
1. Đế trung tháo phải qua máy rà kim để kiểm xem có kim loại hay không. Nếu có phải xử lý ngay
2. Tiêu chuẩn B cho độ nhạy của máy rà kim ở mức 3-4
3. Kiểm tra đế trung tháo xem nhãn logo có in rõ ràng và chính xác hay không,không được có hiện tượng lem keo, thiếu keo. </t>
  </si>
  <si>
    <t>Heat pressing Sockliner Logo 
热压鞋垫logo Ép nhiệt logo đế trung tháo</t>
  </si>
  <si>
    <t xml:space="preserve">Sockliner through roller pressing machine
鞋墊過滾輪壓機 Đế trung  qua trục lăn máy ép </t>
  </si>
  <si>
    <t>PU Foam and heel wedge attaching
與半叉貼合 Dán PU Foam và mousse đệm PU Foam</t>
  </si>
  <si>
    <t xml:space="preserve">Heel wedge cementing
后半插上胶 Lên keo mouse đệm sau </t>
  </si>
  <si>
    <t xml:space="preserve">Sockliner cementing
鞋垫上胶 Lên keo đế trung </t>
  </si>
  <si>
    <t xml:space="preserve">Metal detector
过验针机 Qua máy rà kim </t>
  </si>
  <si>
    <t>Sockliners collected &amp; stored
收鞋墊&amp; 儲存 Lưu trữ và bảo quản</t>
  </si>
  <si>
    <t>VENDOR
厂商
Nhà cung ứng</t>
  </si>
  <si>
    <t>Sockliner graphic process 
鞋垫logo流程 LƯU TRÌNH LOGO ĐẾ TRUNG THÁO</t>
  </si>
  <si>
    <r>
      <t xml:space="preserve"> Process details  </t>
    </r>
    <r>
      <rPr>
        <sz val="11"/>
        <rFont val="Arial"/>
        <family val="2"/>
      </rPr>
      <t>明细流程Chi tiết lưu trình</t>
    </r>
  </si>
  <si>
    <r>
      <t>130</t>
    </r>
    <r>
      <rPr>
        <sz val="11"/>
        <rFont val="Arial"/>
        <family val="2"/>
      </rPr>
      <t>ºC±5</t>
    </r>
  </si>
  <si>
    <r>
      <rPr>
        <sz val="11"/>
        <rFont val="Arial"/>
        <family val="2"/>
      </rPr>
      <t xml:space="preserve">
Remark : Based on machine conditions to adjust the temperature, pressure and current intensity.
备注：按照机器的条件调整温度，压力及电流。Ghi chú: Dựa theo điều kiện máy để điều chỉnh nhiệt độ,lực ép và cường độ dòng điện。</t>
    </r>
  </si>
  <si>
    <r>
      <t xml:space="preserve">Material preparation
</t>
    </r>
    <r>
      <rPr>
        <sz val="11"/>
        <rFont val="Arial"/>
        <family val="2"/>
      </rPr>
      <t>准备材料 Chuẩn bị vật tư</t>
    </r>
  </si>
  <si>
    <t>Put Sockliner component on heating machine
将鞋垫材 料入热压机
Đưa vật tư đế trung tháo vào trong máy ép nhiệt</t>
  </si>
  <si>
    <t xml:space="preserve">Correct Logo &amp; Sockliner component's positions on heating machine
整logo与鞋垫对位
Điều chỉnh logo và đế trung tháo đúng vị trí  </t>
  </si>
  <si>
    <r>
      <t xml:space="preserve">Heat pressing Sockliner Logo
</t>
    </r>
    <r>
      <rPr>
        <sz val="11"/>
        <rFont val="Arial"/>
        <family val="2"/>
      </rPr>
      <t xml:space="preserve">热压鞋垫logo
Ép nhiệt logo đế trung tháo 
</t>
    </r>
  </si>
  <si>
    <r>
      <t xml:space="preserve">Take finished part out
</t>
    </r>
    <r>
      <rPr>
        <sz val="11"/>
        <rFont val="Arial"/>
        <family val="2"/>
      </rPr>
      <t xml:space="preserve">拿成品出来
Lấy thành phẩm ra 
</t>
    </r>
  </si>
  <si>
    <r>
      <t xml:space="preserve">Inspecting and packing
</t>
    </r>
    <r>
      <rPr>
        <sz val="11"/>
        <rFont val="Arial"/>
        <family val="2"/>
      </rPr>
      <t xml:space="preserve">检查及包装
Kiểm tra và đóng gói 
</t>
    </r>
  </si>
  <si>
    <r>
      <t xml:space="preserve"> Process </t>
    </r>
    <r>
      <rPr>
        <sz val="11"/>
        <rFont val="Arial"/>
        <family val="2"/>
      </rPr>
      <t xml:space="preserve">工段 Công đoạn  </t>
    </r>
  </si>
  <si>
    <r>
      <t xml:space="preserve">Current Intensity
</t>
    </r>
    <r>
      <rPr>
        <sz val="11"/>
        <rFont val="Arial"/>
        <family val="2"/>
      </rPr>
      <t>电流
Cường độ dòng điện</t>
    </r>
    <r>
      <rPr>
        <sz val="11"/>
        <rFont val="細明體"/>
        <family val="3"/>
        <charset val="136"/>
      </rPr>
      <t/>
    </r>
  </si>
  <si>
    <r>
      <t xml:space="preserve"> Temp</t>
    </r>
    <r>
      <rPr>
        <sz val="11"/>
        <rFont val="Arial"/>
        <family val="2"/>
      </rPr>
      <t>℃温度
Nhiệt độ
(Movable oven
移动烤箱 Lò sấy di động)</t>
    </r>
  </si>
  <si>
    <r>
      <t xml:space="preserve">Time
</t>
    </r>
    <r>
      <rPr>
        <sz val="11"/>
        <rFont val="Arial"/>
        <family val="2"/>
      </rPr>
      <t>时间
Thời gian</t>
    </r>
  </si>
  <si>
    <r>
      <t xml:space="preserve">Pressure
</t>
    </r>
    <r>
      <rPr>
        <sz val="11"/>
        <rFont val="Arial"/>
        <family val="2"/>
      </rPr>
      <t>压力
Lực ép</t>
    </r>
  </si>
  <si>
    <r>
      <t xml:space="preserve">Comments
</t>
    </r>
    <r>
      <rPr>
        <sz val="11"/>
        <rFont val="Arial"/>
        <family val="2"/>
      </rPr>
      <t>备注
Ghi chú</t>
    </r>
  </si>
  <si>
    <r>
      <t xml:space="preserve">VENDOR
</t>
    </r>
    <r>
      <rPr>
        <sz val="11"/>
        <rFont val="Arial"/>
        <family val="2"/>
      </rPr>
      <t xml:space="preserve">厂商
Nhà cung ứng </t>
    </r>
  </si>
  <si>
    <t xml:space="preserve"> Sockliner Logo 鞋垫Logo Logo đế trung </t>
  </si>
  <si>
    <r>
      <t xml:space="preserve">Component Name </t>
    </r>
    <r>
      <rPr>
        <sz val="11"/>
        <rFont val="Arial"/>
        <family val="2"/>
      </rPr>
      <t xml:space="preserve">部件名称Tên chi tiết </t>
    </r>
  </si>
  <si>
    <t xml:space="preserve">Remarks
 备注 Ghi chú </t>
  </si>
  <si>
    <t xml:space="preserve">Outside Conveyor Process
线外加工流程 LƯU TRÌNH GIA CÔNG NGOÀI CHUYỀN </t>
  </si>
  <si>
    <t xml:space="preserve"> Process 工段Công đoạn </t>
  </si>
  <si>
    <t xml:space="preserve">Pictures 图示Hình </t>
  </si>
  <si>
    <t xml:space="preserve">Component Name
部件名称 Tên chi tiết 
</t>
  </si>
  <si>
    <t xml:space="preserve"> Outsole 打粗 Đế lớn</t>
  </si>
  <si>
    <t xml:space="preserve"> Remarks 备注 Ghi chú </t>
  </si>
  <si>
    <r>
      <t xml:space="preserve">
Buffing outsole inside then sidewall
</t>
    </r>
    <r>
      <rPr>
        <sz val="11"/>
        <rFont val="Arial"/>
        <family val="2"/>
      </rPr>
      <t xml:space="preserve">先打粗大底内仁再打粗大底外边墙。
Mài bên trong đế trước sau đó mài biên ngoài đế. </t>
    </r>
    <r>
      <rPr>
        <sz val="11"/>
        <rFont val="細明體"/>
        <family val="3"/>
        <charset val="136"/>
      </rPr>
      <t/>
    </r>
  </si>
  <si>
    <r>
      <t xml:space="preserve">Buffing outsole
</t>
    </r>
    <r>
      <rPr>
        <sz val="11"/>
        <rFont val="Arial"/>
        <family val="2"/>
      </rPr>
      <t xml:space="preserve">打粗
Mài đế lớn </t>
    </r>
  </si>
  <si>
    <r>
      <t xml:space="preserve">Clean up 
</t>
    </r>
    <r>
      <rPr>
        <sz val="11"/>
        <rFont val="Arial"/>
        <family val="2"/>
      </rPr>
      <t>除尘
Làm sạch bụi</t>
    </r>
  </si>
  <si>
    <r>
      <t xml:space="preserve">
Using air-gun to blow dust on inner and outer of outsole cleanly
</t>
    </r>
    <r>
      <rPr>
        <sz val="11"/>
        <rFont val="Arial"/>
        <family val="2"/>
      </rPr>
      <t>用气管吹大底内外要吹干净
Dùng ống hơi xịt bụi bên trong và bên ngoài đế lớn sạch sẽ</t>
    </r>
  </si>
  <si>
    <r>
      <t xml:space="preserve">Metal detector
</t>
    </r>
    <r>
      <rPr>
        <sz val="11"/>
        <rFont val="Arial"/>
        <family val="2"/>
      </rPr>
      <t xml:space="preserve">金屬檢測
Qua máy rà kim </t>
    </r>
  </si>
  <si>
    <r>
      <t xml:space="preserve">
The sockliner/ outsole should be crossed metal detector to check whether they have metal objects. If they have any the metal objects, it   should be disposed immediately. Grade 3-5
</t>
    </r>
    <r>
      <rPr>
        <sz val="11"/>
        <rFont val="Arial"/>
        <family val="2"/>
      </rPr>
      <t>大底需过验针机检验是否含有金属物,如有金属需即时处理;3-5级
Đế cần phải qua máy rà kim kiểm tra, nếu có vật kim loại phải xử lí ngay . Mức 3-5</t>
    </r>
    <r>
      <rPr>
        <sz val="11"/>
        <rFont val="細明體"/>
        <family val="3"/>
        <charset val="136"/>
      </rPr>
      <t/>
    </r>
  </si>
  <si>
    <t xml:space="preserve">Process information 流程信息Thông tin lưu trình  </t>
  </si>
  <si>
    <t xml:space="preserve">Comments  备注Ghi chú  </t>
  </si>
  <si>
    <t xml:space="preserve">Additional Instructions 指南Chỉ dẫn thêm  </t>
  </si>
  <si>
    <t>A ( Trên 上Top)</t>
  </si>
  <si>
    <t>B( Dưới 下 Bottom)</t>
  </si>
  <si>
    <t>Kích cỡ mặt giày
鞋面尺寸
Upper Size</t>
  </si>
  <si>
    <t>Mã khuôn
 模具编号
Mold Code</t>
  </si>
  <si>
    <t xml:space="preserve"> Total WB Processes: 使用总工段 WBTổng số công đoạn sử dụng</t>
  </si>
  <si>
    <t>Total SB Processes: 使用总工段 SB Tổng số công đoạn sử dụng</t>
  </si>
  <si>
    <t>Assembling Process 
成型流程LƯU TRÌNH GÒ  (2)</t>
  </si>
  <si>
    <t xml:space="preserve">Apply cement back and forth evenly.
来回刷胶需均匀。Quét keo qua lại đều. 
</t>
  </si>
  <si>
    <t>45±5ºC</t>
  </si>
  <si>
    <t>55ºC ± 5ºC</t>
  </si>
  <si>
    <t>Assembling Process 
成型流程LƯU TRÌNH GÒ  (3)</t>
  </si>
  <si>
    <t>25±5 kg/cm²</t>
  </si>
  <si>
    <t xml:space="preserve"> Assembling Process
成型流程 LƯU TRÌNH GÒ (5)</t>
  </si>
  <si>
    <r>
      <t xml:space="preserve">
Dark color 120℃, 
Light color:120ºC 深色120度，
浅色：110度Màu đậm 120 độ, Màu nhạt 110 độ</t>
    </r>
    <r>
      <rPr>
        <sz val="10"/>
        <rFont val="細明體"/>
        <family val="3"/>
        <charset val="136"/>
      </rPr>
      <t/>
    </r>
  </si>
  <si>
    <t>Use the proper pressure,Eyestay cannot get damaged. Eyelet cannot get deformed.. 用力适合，鞋眼和扣子不能变形.Dùng lực thích hợp. Điệm và ô dê không bị biến dạng</t>
  </si>
  <si>
    <t>170℃ ± 5℃</t>
  </si>
  <si>
    <t xml:space="preserve"> Using：1 piece  使用1 张Sử dụng 1 tờ</t>
  </si>
  <si>
    <t xml:space="preserve">Grade 5-6 5-6级Mức 5-6 </t>
  </si>
  <si>
    <t>Pressing roller toe bumper, heel logo 手輪前久齒和後跟標
Cà lăn talon mũi, nhãn gót</t>
  </si>
  <si>
    <r>
      <t xml:space="preserve">Using 30mm roller. Pressing roller with a proper and moderate manner. </t>
    </r>
    <r>
      <rPr>
        <sz val="11"/>
        <rFont val="Arial"/>
        <family val="2"/>
      </rPr>
      <t>使用30mm手轮均匀用力全面轮压，力度适中
Dùng cà lăn 30mm dùng lực cà đều, lực cần điều chỉnh thích hợp</t>
    </r>
    <r>
      <rPr>
        <sz val="11"/>
        <rFont val="細明體"/>
        <family val="3"/>
        <charset val="136"/>
      </rPr>
      <t/>
    </r>
  </si>
  <si>
    <t xml:space="preserve">Cross pressing (right foot)
十字壓 (右腳) Ép chữ thập (chân phải ) </t>
  </si>
  <si>
    <t xml:space="preserve">Attach sockliner from heel to vamp
上鞋垫从后跟到鞋头 Dán đế trung tháo từ gót đến mũi </t>
  </si>
  <si>
    <t xml:space="preserve">Sockliner pressing
鞋墊压機
Ép đế trung tháo </t>
  </si>
  <si>
    <t>Using brush and white textile to clean stained upper areas clearly.
使用刷子与白翠布清洁污染位置。
Dùng bàn chải và vải vụn màu trắng vệ sinh chổ giày bị dơ。</t>
  </si>
  <si>
    <t xml:space="preserve">The shoes cleaness must be paid high attention.
需特别注意清潔度. 
Cần đặc biệt chú ý vệ sinh </t>
  </si>
  <si>
    <r>
      <t>To use the suitable operation of inner box diameter,  it should follow the schedules in the BOM. 根据指令表分段使用对应规格的内盒作业
Căn cứ vào phân đoạn trong bảng chỉ lệnh mà sử dụng thao tác của qui cách hộp cho phù hợp.</t>
    </r>
    <r>
      <rPr>
        <sz val="12"/>
        <rFont val="細明體"/>
        <family val="3"/>
        <charset val="136"/>
      </rPr>
      <t/>
    </r>
  </si>
  <si>
    <t>Follow exact position to attach label.
贴内盒标需到位。Dán tem đúng vị trí.</t>
  </si>
  <si>
    <t>Leave top eyelet after lacing,Length  after tied 55mm 穿鞋带留一孔上面，鞋帶長度打結后55mm.
Xỏ chừa lỗ ô dê trên cùng, Độ dài dây sau khi thắt còn lại 55mm.</t>
  </si>
  <si>
    <t>Right foot-medial must face down and Left foot-medial face up. Then, attaching QC label at the inner of box cover.
右脚内腰朝下,左脚内腰朝上,然后在内盒的盖子里面贴QC标。
Hong trong chân phải hướng xuống. Hong trong chân trái hướng lên và Sau đó dán nhãn QC bên trong nắp hộp.</t>
  </si>
  <si>
    <t>Attach Trade-Mark Sticker &amp; Outer Carton Sticker. 贴商标与外箱标。Dán tem thương hiệu và tem thùng</t>
  </si>
  <si>
    <t>Tissue paper wrapping
包裝鞋子 Gói giày</t>
  </si>
  <si>
    <t xml:space="preserve">Inner  box packing
入內盒
Vô hộp </t>
  </si>
  <si>
    <t xml:space="preserve">Metal Detector
金屬檢測 Qua máy rà kim </t>
  </si>
  <si>
    <t>Packing
裝箱  Đóng thùng</t>
  </si>
  <si>
    <t>Sockliner cementing
鞋墊過膠
Qua keo đế trung</t>
  </si>
  <si>
    <t xml:space="preserve">Sockliner inserting
入鞋墊 Vô đế trung </t>
  </si>
  <si>
    <t>Check the Foxing Tape no deform
检查边条不可变形。
Kiểm tra dây talon không biến dạng</t>
  </si>
  <si>
    <t xml:space="preserve">Hanging-Vulcanizing
掛鞋  - 加硫
Máng giày - hấp giày  </t>
  </si>
  <si>
    <t xml:space="preserve">Cleaning
清潔
Vệ sinh </t>
  </si>
  <si>
    <r>
      <t>Inspection
品檢
Kiểm phẩm</t>
    </r>
    <r>
      <rPr>
        <sz val="12"/>
        <rFont val="細明體"/>
        <family val="3"/>
        <charset val="136"/>
      </rPr>
      <t/>
    </r>
  </si>
  <si>
    <t xml:space="preserve">Removing Lasting Laces
拔鞋带
Tháo dây giày </t>
  </si>
  <si>
    <r>
      <t>De-lasting
脫楦
Nhổ phom</t>
    </r>
    <r>
      <rPr>
        <sz val="12"/>
        <rFont val="細明體"/>
        <family val="3"/>
        <charset val="136"/>
      </rPr>
      <t/>
    </r>
  </si>
  <si>
    <t xml:space="preserve">Pair matching
配雙
So đồng đôi  </t>
  </si>
  <si>
    <t xml:space="preserve">Lace should not tighten too tight before vulcanizing, need to adjust in a proper tension to avoid impacting on the quality of shoe鞋子加硫前不能绑鞋带太紧，要调整松紧度适合，避免影响鞋子品质. Giày trước khi hấp dây không được buột quá chặt ,cần điều chỉnh chặt lỏng thích hợp, tránh ảnh hưởng chất lượng của giày  </t>
  </si>
  <si>
    <r>
      <t>Last temperature should be lower than 45ºC. 
楦头温度需低于45度方可脱楦。
Nhiệt độ phom cần phải thấp hơn 45º mới có thể tháo phom.</t>
    </r>
    <r>
      <rPr>
        <sz val="12"/>
        <rFont val="細明體"/>
        <family val="3"/>
        <charset val="136"/>
      </rPr>
      <t/>
    </r>
  </si>
  <si>
    <t xml:space="preserve">Check outsole size and upper size. Left and right foot needs to be the same. 检查大底号码和鞋面号码一样左右脚一样 .
Kiểm tra size đế lớn và size mặt giày. Chân trái và chân phải giống nhau. </t>
  </si>
  <si>
    <t>Deformed Foxing is not accepted 
不接收边条变形
Không chấp nhận talon bị biến dạng</t>
  </si>
  <si>
    <t>Foxing tape attaching
貼邊條
Dán dây talon thân</t>
  </si>
  <si>
    <t xml:space="preserve">Foxing tape roller pressing
手輪邊條
Cà lăn dây talon thân </t>
  </si>
  <si>
    <t xml:space="preserve">Toe bumper priming
前九齒刷處理劑
Quét xử lý talon mũi </t>
  </si>
  <si>
    <t xml:space="preserve">Heel logo attaching
貼後跟標
Dán nhãn gót </t>
  </si>
  <si>
    <t xml:space="preserve">Cross pressing (left  foot)
十字壓 (左腳) Ép chữ thập (chân trái) 
</t>
  </si>
  <si>
    <t>Deformed Foxing is not accepted
不接收边条变形
Không chấp nhận talon bị biến dạng</t>
  </si>
  <si>
    <t xml:space="preserve">Airdry 
 自然干燥
Khô tự nhiên </t>
  </si>
  <si>
    <t>Apply the primer back and forth evenly.
来回刷处理剂需均匀 Quét xử lý qua lại đều
Light color 浅色 Màu nhạt  : KP-102
 Dark color深色Màu đậm: KP-102 + 6%KP-115B</t>
  </si>
  <si>
    <t>Apply cement back and forth evenly
来回刷胶需均匀
Quét keo qua lại đều. .</t>
  </si>
  <si>
    <t xml:space="preserve">Apply cement back and forth evenly
来回刷胶需均匀
Quét keo qua lại đều. </t>
  </si>
  <si>
    <t xml:space="preserve"> Outsole sidewall cementing
大底外邊牆刷膠 Quét keo vành biên đế </t>
  </si>
  <si>
    <t xml:space="preserve">Upperline cementing 
鞋身刷膠 Quét keo thân </t>
  </si>
  <si>
    <t>Foxing tape priming
邊條刷處理劑
Quét xử lý talon thân</t>
  </si>
  <si>
    <t>Foxing tape cementing
 邊條刷膠
Quét keo talon thân</t>
  </si>
  <si>
    <r>
      <t xml:space="preserve">Toe cap pressing
前包頭压机 Ép bao mũi </t>
    </r>
    <r>
      <rPr>
        <sz val="12"/>
        <rFont val="細明體"/>
        <family val="3"/>
        <charset val="136"/>
      </rPr>
      <t/>
    </r>
  </si>
  <si>
    <t>Toe cap attching
貼前包頭
Dán bao mũi</t>
  </si>
  <si>
    <t xml:space="preserve">Toe cap rolling
手輪前包頭
Cà lăn bao mũi </t>
  </si>
  <si>
    <t xml:space="preserve">Toe cap attaching is even up the glue line,pull slightly and stroke 2 sides smoothly,Stroke toe cap slightly 贴包头平齐胶线，轻拉和按两边平顺，轻按包头.
Dán bao mũi bằng với đường keo, kéo nhẹ và vuốt 2 bên bằng phẳng. Vuốt nhẹ bao mũi. </t>
  </si>
  <si>
    <t>Press tighten on the topline of toe cap.
手轮轮死包头最上边缘。
Cà lăn chặt đường trên cùng của bao mũi.</t>
  </si>
  <si>
    <t>Toe cap can't get damaged after pressing.
不可压伤包头片. Không được ép bao mũi bị hư.</t>
  </si>
  <si>
    <t>Apply the primer back and forth evenly.
来回刷处理剂需均匀 Quét xử lý qua lại đều.
Light color浅色 Màu nhạt: KP-102
Dark color深色Màu đậm: KP-102 + 6%KP-115B</t>
  </si>
  <si>
    <t>Apply cement back and forth evenly.
来回刷胶需均匀。Quét keo qua lại đều.</t>
  </si>
  <si>
    <t>Cement must dry well after passing oven
胶过烤箱要干. Keo phải khô sau khi qua lò sấy</t>
  </si>
  <si>
    <r>
      <t>Unflat areas must be hammered (box stitch, backstay) 捶平在不平的位置,（夹角，后跟条）
Đập bằng các vị trí không bằng phẳng (bọ, dây gót)</t>
    </r>
    <r>
      <rPr>
        <sz val="12"/>
        <rFont val="細明體"/>
        <family val="3"/>
        <charset val="136"/>
      </rPr>
      <t/>
    </r>
  </si>
  <si>
    <t>Apply the primer back and forth evenly
来回刷处理剂需均匀 Quét xử lý qua lại đều.
Light color 浅色 Màu nhạt : KP-102
Dark color深色 Màu đậm : KP-102 + 6%KP-115B</t>
  </si>
  <si>
    <t xml:space="preserve">Apply the primer back and forth evenly.
来回刷处理剂需均匀
Quét xử lý qua lại đều. </t>
  </si>
  <si>
    <t xml:space="preserve"> Apply cement back and forth evenly.
来回刷胶需均匀。Quét keo qua lại đều.</t>
  </si>
  <si>
    <t>Upper gauge marking 
鞋身劃線 Định vị thân</t>
  </si>
  <si>
    <t xml:space="preserve">Upper priming
鞋身刷處理劑 Quét xử lý thân  </t>
  </si>
  <si>
    <t xml:space="preserve">Vamp cementing
鞋頭刷膠 Quét keo vòng mũi </t>
  </si>
  <si>
    <t xml:space="preserve">Passing oven
過烘箱Qua lò sấy </t>
  </si>
  <si>
    <t xml:space="preserve">Knocking
 敲平(重疊處) Gõ </t>
  </si>
  <si>
    <t>Toe cap priming
前包头刷處
Quét xử lý bao mũi</t>
  </si>
  <si>
    <t xml:space="preserve">Outsole attaching
貼大底
Dán đế </t>
  </si>
  <si>
    <t xml:space="preserve">Attaching outsole in order: toe – heel – lateral - medial.
贴大底顺序：鞋头，后跟，外腰，内腰 .
Trình tự dán đế: Mũi-gót-hong ngoài-hong trong </t>
  </si>
  <si>
    <t>Outsole inner cementing
大底內仁刷膠 Thoa keo bên trong đế</t>
  </si>
  <si>
    <t xml:space="preserve">Outsole pressing
壓大底 Ép đế </t>
  </si>
  <si>
    <t>Strobel stitching
中底拉幚
May cóp đế</t>
  </si>
  <si>
    <t xml:space="preserve">Last- Upper match in pair 
楦头-鞋面配双
Phối phom - mũ giày </t>
  </si>
  <si>
    <t xml:space="preserve">Last inserting
入楦頭
Nong phom  </t>
  </si>
  <si>
    <t xml:space="preserve">Lacing
穿鞋帶 Xỏ dây  </t>
  </si>
  <si>
    <t>Heel lasting 
打后幫 Gò gót</t>
  </si>
  <si>
    <r>
      <t xml:space="preserve">Lace tightening
绑鞋带 Cột dây giày </t>
    </r>
    <r>
      <rPr>
        <sz val="12"/>
        <rFont val="細明體"/>
        <family val="3"/>
        <charset val="136"/>
      </rPr>
      <t/>
    </r>
  </si>
  <si>
    <t xml:space="preserve">Vamp priming
鞋頭刷處理劑
Quét xử lý vòng mũi  </t>
  </si>
  <si>
    <t xml:space="preserve">Apply cement back and forth evenly.
来回刷胶需均匀。
Quét keo qua lại đều. </t>
  </si>
  <si>
    <t>Upper bottom and margin cementing
鞋身幫腳刷膠/ 幫腳底部刷膠 
Quét keo chân gò thân/ Thoa keo chân gò</t>
  </si>
  <si>
    <t>Heel lasting must be even up the heel height mark on the last.. 后跟条要平齐楦头后跟定位的高度.
Gò gót phải bằng với đường định vị độ cao gót trên phom</t>
  </si>
  <si>
    <t>Eyelets can not get deformed. Tongue is free from wrinkles
扣子不变形，鞋舌不打皱.
Ô dê không bị biến dạng. Lưỡi gà không bị nhăn</t>
  </si>
  <si>
    <t>Punch holes on the strobel should match in the red marks on last bottom.
拉帮中底孔吻合楦头红色孔. 
Lỗ đục trên đế trung labang khớp với định vị màu đỏ trên đế phom.</t>
  </si>
  <si>
    <t xml:space="preserve">Last and upper size must be the same. Left and right foot needs to match in pair.
 楦头size號與鞋面size號一致。
Size phom và size mũ giày phải giống nhau, đúng chân trái phải. </t>
  </si>
  <si>
    <t>Stitching margin:3mm,needle size：21#round needle, 1"=8-10  车边距3mm， 21# 针圆头，车1"=8-10 针. 
May cách biên 3mm, kim 21# đầu tròn, may 1"=8-10 mũi.</t>
  </si>
  <si>
    <t>Size need to be correct and matching in pair, check medial / lateral Height. 
尺寸需正确与配双，检查内腰和外腰的高度. 
Kích cỡ phải đúng và phối đôi, kiểm tra độ cao hong trong và hong ngoài.</t>
  </si>
  <si>
    <t>Chemical
化品名称
Hóa chất</t>
  </si>
  <si>
    <r>
      <t>Surface Temp
温度表面
Nhiệt độ bề mặt</t>
    </r>
    <r>
      <rPr>
        <sz val="12"/>
        <rFont val="細明體"/>
        <family val="3"/>
        <charset val="136"/>
      </rPr>
      <t/>
    </r>
  </si>
  <si>
    <r>
      <t xml:space="preserve">
Lasting Lace/Clip Instruction
绑鞋带/绑鞋带指南
Dây gò/ Hướng dẫn buộc dây</t>
    </r>
    <r>
      <rPr>
        <b/>
        <sz val="12"/>
        <rFont val="細明體"/>
        <family val="3"/>
        <charset val="136"/>
      </rPr>
      <t/>
    </r>
  </si>
  <si>
    <t xml:space="preserve"> Assembling Process  成型流程 Lưu trình gò</t>
  </si>
  <si>
    <t xml:space="preserve">Assembling Process 成型流程 LƯU TRÌNH GÒ  (1) </t>
  </si>
  <si>
    <t>Total SB Processes:
使用总工段 SB
Tổng số công đoạn sử dụng SB</t>
  </si>
  <si>
    <t>Total WB Processes:
使用总工段 WB
Tổng số công đoạn sử dụng WB</t>
  </si>
  <si>
    <t xml:space="preserve">Airdry 
 自然干燥
Khô tự nhiên  </t>
  </si>
  <si>
    <t xml:space="preserve">Pad Material 
Information 材料模压信息Thông tin vật tư khuôn ép </t>
  </si>
  <si>
    <t>Hardness: 硬度Độ cứng 
65-70 AskerC</t>
  </si>
  <si>
    <t xml:space="preserve">Top View上面 Mặt trên  </t>
  </si>
  <si>
    <t xml:space="preserve"> Photos 图片 Hình</t>
  </si>
  <si>
    <t xml:space="preserve">Process
工段 Công đoạn 
</t>
  </si>
  <si>
    <t xml:space="preserve">Outsole pressing
压底
Ép đế
</t>
  </si>
  <si>
    <t xml:space="preserve">Side View 侧腰面 Mặt bên hong </t>
  </si>
  <si>
    <t xml:space="preserve">  Features: 特点 Đặc điểm</t>
  </si>
  <si>
    <t xml:space="preserve">  Material Type 材料类 Loại vật tư:
PU</t>
  </si>
  <si>
    <t xml:space="preserve">  Material Type 材料类 Loại vật tư 
Press sponge 泡棉模具 Thun ép </t>
  </si>
  <si>
    <t>Hardness 硬度 Độ cứng: 
60-65 AskerC</t>
  </si>
  <si>
    <t>Features 特点 Đặc điểm:</t>
  </si>
  <si>
    <t xml:space="preserve"> Material Type 材料类 Loại vật tư
  Press sponge 压模 Thun ép:  PU</t>
  </si>
  <si>
    <t xml:space="preserve">
 Features 特点 Đặc điểm:</t>
  </si>
  <si>
    <r>
      <t xml:space="preserve">
Cross pressing mold
十字压机模
Khuôn ép chữ thập</t>
    </r>
    <r>
      <rPr>
        <b/>
        <sz val="10"/>
        <color indexed="8"/>
        <rFont val="細明體"/>
        <family val="3"/>
        <charset val="136"/>
      </rPr>
      <t/>
    </r>
  </si>
  <si>
    <t xml:space="preserve"> Toe cap pressing mold 压包头模
KHUÔN ÉP BAO MŨI</t>
  </si>
  <si>
    <t xml:space="preserve">PRESSING PAD SPECIFICATION
 压机模具规格 QUY CÁCH KHUÔN MÁY ÉP
</t>
  </si>
  <si>
    <t xml:space="preserve">PRODUCTION CHECKLIST
量产对照表 BẢNG ĐỐI CHIẾU SẢN XUẤT </t>
  </si>
  <si>
    <t xml:space="preserve">Shoe Lacing Instruction 穿鞋带方法 Cách thức xỏ dây giày </t>
  </si>
  <si>
    <t xml:space="preserve">INNER BOX SCHEDULE
内盒分段
Phân đoạn hộp </t>
  </si>
  <si>
    <t xml:space="preserve">INNER BOX SCHEDULE 内盒规格 Quy cách hộp </t>
  </si>
  <si>
    <t xml:space="preserve">LACE SCHEDULE 鞋带分段 Phân đoạn dây giày </t>
  </si>
  <si>
    <t xml:space="preserve">Wrapping paper schedule 包装纸分段 Phân đoạn giấy gói </t>
  </si>
  <si>
    <t xml:space="preserve">Paper size 纸尺寸 Kích cỡ giấy </t>
  </si>
  <si>
    <t xml:space="preserve">Using 使用 Sử dụng: 1piece 張 tờ </t>
  </si>
  <si>
    <t xml:space="preserve">Top View 前面 Mặt trước </t>
  </si>
  <si>
    <t xml:space="preserve">Back View 后面 Mặt sau </t>
  </si>
  <si>
    <t xml:space="preserve">Other Accessory info 其它辅料通讯 Thông tin phụ liệu khác </t>
  </si>
  <si>
    <t xml:space="preserve">Stuffing Paper 土報紙 Giấy độn </t>
  </si>
  <si>
    <t xml:space="preserve">Stuffing paper Size
土报纸规格
Qui cách giấy độn </t>
  </si>
  <si>
    <t xml:space="preserve">Upper Measurement Specification
鞋面测量规格 QUY CÁCH SỐ ĐO MẶT GIÀY </t>
  </si>
  <si>
    <r>
      <t xml:space="preserve">
Step 5: Put wrapped shoes onto the Inner.Right foot-medial must face down and Left foot-medial face up. Then, attaching QC label at the inner of box cover.
第五步：将鞋子已包好放进内盒。右脚内腰朝下,左脚内腰朝上,然后在内盒的盖子里面贴QC标。
Bước 5: Đặt giày đã gói vào hộp.  
Hong trong chân phải hướng xuống. Hong trong chân trái hướng lên và Sau đó dán nhãn QC bên trong nắp hộp.</t>
    </r>
    <r>
      <rPr>
        <sz val="10"/>
        <rFont val="細明體"/>
        <family val="3"/>
        <charset val="136"/>
      </rPr>
      <t/>
    </r>
  </si>
  <si>
    <r>
      <t xml:space="preserve">
Step 6: The machine's sensitiveness standard is at 5-6 level. Inner box must go through the metal detector for checking whether it has metal inside or not.
第六步：灵敏度标准为5,6类别。内盒需放于验针机上检测里面是否有金属物体。
Bước 6: Tiêu chuẩn độ nhạy của máy ở mức 5-6. Hộp giày phải đi qua máy rà kim để kiểm tra xem có kim loại bên trong hay không.</t>
    </r>
    <r>
      <rPr>
        <sz val="10"/>
        <rFont val="細明體"/>
        <family val="3"/>
        <charset val="136"/>
      </rPr>
      <t/>
    </r>
  </si>
  <si>
    <r>
      <t xml:space="preserve">
Step 7: Follow the carton packing description details.
第七步：按装箱方法作业。
Bước 7: Chiếu theo thao tác đóng thùng. </t>
    </r>
    <r>
      <rPr>
        <sz val="10"/>
        <rFont val="細明體"/>
        <family val="3"/>
        <charset val="136"/>
      </rPr>
      <t/>
    </r>
  </si>
  <si>
    <r>
      <t xml:space="preserve">
Step2: Attaching inner box label. 
Inner box label must be correct with all information of this model
第2步：贴内盒标。 内盒标跟形体名称需正确。
Bước 2: Dán nhãn hộp. 
Nhãn hộp phải đúng với mỗi tên hình thể.</t>
    </r>
    <r>
      <rPr>
        <sz val="10"/>
        <rFont val="細明體"/>
        <family val="3"/>
        <charset val="136"/>
      </rPr>
      <t/>
    </r>
  </si>
  <si>
    <r>
      <t xml:space="preserve">
Step 3: Do inspection and put onto the inner box
第3步：检查外观与放鞋子入内盒。
Bước 3: Kiểm tra ngoại quan và đặt giày vào trong hộp.</t>
    </r>
    <r>
      <rPr>
        <sz val="10"/>
        <rFont val="細明體"/>
        <family val="3"/>
        <charset val="136"/>
      </rPr>
      <t/>
    </r>
  </si>
  <si>
    <r>
      <t xml:space="preserve">
Step 4: Wrapping shoe.
Right foot-medial face down and left foot-medial face up. (For SKU, E-BOM/SPEC requests using 2 sheets of tissue papers, using 1 sheet for ech foot)
第四步：包装鞋子。
先放右脚入包装纸，内腰朝下。用纸包起来然后放左脚入包装纸，内腰朝上。（针对 SKU, EBOM/SPEC 有要 求使用2张 包装纸。那么包1脚1 张包装纸）
Bước 4: Gói giày.
Chân phải hong trong hướng xuống.Chân trái hong trong hướng lên. (Đối với SKU, EBOM/SPEC yêu cầu sử dụng 2 tờ .Thì gói mỗi chân 1 tờ )</t>
    </r>
    <r>
      <rPr>
        <sz val="10"/>
        <rFont val="細明體"/>
        <family val="3"/>
        <charset val="136"/>
      </rPr>
      <t/>
    </r>
  </si>
  <si>
    <t xml:space="preserve">PACKING PROCESS
包装流程 LƯU TRÌNH ĐÓNG GÓI </t>
  </si>
  <si>
    <t xml:space="preserve">Remark 注意Chú ý
1.Tissue follows spec of develop 
2. Method of packing shoe follows to package manual
1. 包装纸按开发SPEC
2. 包装方式按照业务包装手册
1. Giấy gói dựa theo SPEC khai thác
2. Phương thức gói giày dựa theo sổ tay đóng gói 
</t>
  </si>
  <si>
    <t xml:space="preserve">Common cutting process
裁断流程共用 LƯU TRÌNH CHẶT DÙNG CHUNG </t>
  </si>
  <si>
    <t xml:space="preserve">COMMON MODEL NAMES  形体共用 DÙNG CHUNG VỚI CÁC DẠNG </t>
  </si>
  <si>
    <t xml:space="preserve"> Remarks 备注 GHI CHÚ </t>
  </si>
  <si>
    <t>Upper Cutting Die Schedule 
面部斩刀明细表 BẢNG CHI TIẾT DAO CHẶT MẶT GIÀY (1)</t>
  </si>
  <si>
    <t xml:space="preserve">Arrow indicates the direction of the Tightness
箭头表示材料弹伸性方向
Mũi tên hiển thị hướng giãn của vật tư </t>
  </si>
  <si>
    <t xml:space="preserve">Strobel 中底布 VẢI ĐẾ TRUNG </t>
  </si>
  <si>
    <t>Upper Cutting Die Schedule
面部斩刀明细表 BẢNG CHI TIẾT DAO CHẶT MẶT GIÀY  (2)</t>
  </si>
  <si>
    <t xml:space="preserve">Component Name 
部件名称 Tên chi tiết </t>
  </si>
  <si>
    <t xml:space="preserve">Quarter Lining Medial
鞋身內裡內 LÓT THÂN HT </t>
  </si>
  <si>
    <t xml:space="preserve">Quarter Lining Lateral
鞋身里外腰 LÓT THÂN HN </t>
  </si>
  <si>
    <r>
      <t xml:space="preserve">Collar lining
</t>
    </r>
    <r>
      <rPr>
        <b/>
        <sz val="13"/>
        <rFont val="細明體"/>
        <family val="3"/>
        <charset val="136"/>
      </rPr>
      <t>領口內裡</t>
    </r>
    <r>
      <rPr>
        <b/>
        <sz val="13"/>
        <rFont val="Arial"/>
        <family val="2"/>
      </rPr>
      <t xml:space="preserve"> LÓT VÒNG CỔ </t>
    </r>
  </si>
  <si>
    <r>
      <t xml:space="preserve">Heel Counter
</t>
    </r>
    <r>
      <rPr>
        <b/>
        <sz val="13"/>
        <rFont val="細明體"/>
        <family val="3"/>
        <charset val="136"/>
      </rPr>
      <t>后衬</t>
    </r>
    <r>
      <rPr>
        <b/>
        <sz val="13"/>
        <rFont val="Arial"/>
        <family val="2"/>
      </rPr>
      <t xml:space="preserve"> PHO </t>
    </r>
  </si>
  <si>
    <r>
      <t xml:space="preserve"> Eyestay reinf. 
</t>
    </r>
    <r>
      <rPr>
        <b/>
        <sz val="13"/>
        <rFont val="細明體"/>
        <family val="3"/>
        <charset val="136"/>
      </rPr>
      <t>眼片補強</t>
    </r>
    <r>
      <rPr>
        <b/>
        <sz val="13"/>
        <rFont val="Arial"/>
        <family val="2"/>
      </rPr>
      <t xml:space="preserve"> TĂNG CƯỜNG ĐỆM </t>
    </r>
  </si>
  <si>
    <r>
      <t xml:space="preserve">PERFORATION SPECIFICATION
</t>
    </r>
    <r>
      <rPr>
        <b/>
        <sz val="16"/>
        <rFont val="細明體"/>
        <family val="3"/>
        <charset val="136"/>
      </rPr>
      <t>冲孔规格</t>
    </r>
    <r>
      <rPr>
        <b/>
        <sz val="16"/>
        <rFont val="Arial"/>
        <family val="2"/>
      </rPr>
      <t xml:space="preserve"> QUY CÁCH ĐỤC LỔ </t>
    </r>
  </si>
  <si>
    <t xml:space="preserve"> Component 部件名称 Tên chi tiết :  </t>
  </si>
  <si>
    <t xml:space="preserve">Media/  Lateral quarter 鞋身内腰/外腰 THÂN  HT/ HN </t>
  </si>
  <si>
    <r>
      <t xml:space="preserve">Size Group
</t>
    </r>
    <r>
      <rPr>
        <sz val="10"/>
        <rFont val="細明體"/>
        <family val="3"/>
        <charset val="136"/>
      </rPr>
      <t>分段</t>
    </r>
    <r>
      <rPr>
        <sz val="10"/>
        <rFont val="Arial"/>
        <family val="2"/>
      </rPr>
      <t xml:space="preserve"> Phân đoạn size </t>
    </r>
  </si>
  <si>
    <t>Upper Logo Specification
面部logo规格 QUY CÁCH LOGO MẶT GIÀY</t>
  </si>
  <si>
    <r>
      <t xml:space="preserve">Vendor
</t>
    </r>
    <r>
      <rPr>
        <sz val="10"/>
        <rFont val="細明體"/>
        <family val="3"/>
        <charset val="136"/>
      </rPr>
      <t>厂商</t>
    </r>
    <r>
      <rPr>
        <sz val="10"/>
        <rFont val="Arial"/>
        <family val="2"/>
      </rPr>
      <t xml:space="preserve"> Nhà cung ứng </t>
    </r>
  </si>
  <si>
    <t xml:space="preserve">Logo Tongue Logo
鞋舌Logo lưỡi gà </t>
  </si>
  <si>
    <r>
      <t xml:space="preserve"> Elastic gore Specification
</t>
    </r>
    <r>
      <rPr>
        <b/>
        <sz val="16"/>
        <rFont val="細明體"/>
        <family val="3"/>
        <charset val="136"/>
      </rPr>
      <t>松紧带规格</t>
    </r>
    <r>
      <rPr>
        <b/>
        <sz val="16"/>
        <rFont val="Arial"/>
        <family val="2"/>
      </rPr>
      <t xml:space="preserve"> QUY CÁCH DÂY THUN</t>
    </r>
  </si>
  <si>
    <t xml:space="preserve">Component
 部件名称 Tên chi tiết </t>
  </si>
  <si>
    <t xml:space="preserve">Tongue Elastic
鞋舌松紧带 DÂY THUN LƯỠI GÀ </t>
  </si>
  <si>
    <t xml:space="preserve">Cement spraying machine
喷胶机 Máy phun keo </t>
  </si>
  <si>
    <t>Computer stitching machine
電腦車 Máy lập trình</t>
  </si>
  <si>
    <t>Thread Type
车线
Loại chỉ</t>
  </si>
  <si>
    <t xml:space="preserve">Needle
Point Type
针型头类
Loại đầu kim  </t>
  </si>
  <si>
    <t xml:space="preserve">Needle
System
针类 Loại kim </t>
  </si>
  <si>
    <t>Needle Size
尺寸
Kích cỡ kim</t>
  </si>
  <si>
    <r>
      <rPr>
        <sz val="8"/>
        <rFont val="Arial"/>
        <family val="2"/>
      </rPr>
      <t>SPI (Stitch Per Inch)</t>
    </r>
    <r>
      <rPr>
        <sz val="9"/>
        <rFont val="Arial"/>
        <family val="2"/>
      </rPr>
      <t xml:space="preserve">
针数/英寸
Số mũi/inch</t>
    </r>
  </si>
  <si>
    <t xml:space="preserve">Tongue
鞋舌 LƯỠI GÀ  </t>
  </si>
  <si>
    <t xml:space="preserve">Lateral quarter
鞋身外腰 THÂN  HN </t>
  </si>
  <si>
    <t xml:space="preserve">Tongue lining
鞋舌內裡 LÓT LƯỠI GÀ </t>
  </si>
  <si>
    <r>
      <t xml:space="preserve">Tongue Reinf
</t>
    </r>
    <r>
      <rPr>
        <b/>
        <sz val="13"/>
        <rFont val="細明體"/>
        <family val="3"/>
        <charset val="136"/>
      </rPr>
      <t>鞋舌补强</t>
    </r>
    <r>
      <rPr>
        <b/>
        <sz val="13"/>
        <rFont val="Arial"/>
        <family val="2"/>
      </rPr>
      <t xml:space="preserve"> TĂNG CƯỜNG LƯỠI GÀ </t>
    </r>
  </si>
  <si>
    <r>
      <t xml:space="preserve">Tongue padding
</t>
    </r>
    <r>
      <rPr>
        <b/>
        <sz val="14"/>
        <rFont val="細明體"/>
        <family val="3"/>
        <charset val="136"/>
      </rPr>
      <t>鞋舌泡棉</t>
    </r>
    <r>
      <rPr>
        <b/>
        <sz val="14"/>
        <rFont val="Arial"/>
        <family val="2"/>
      </rPr>
      <t xml:space="preserve"> MOUSE LƯỠI GÀ </t>
    </r>
  </si>
  <si>
    <r>
      <t xml:space="preserve">Collar foam
</t>
    </r>
    <r>
      <rPr>
        <b/>
        <sz val="14"/>
        <rFont val="細明體"/>
        <family val="3"/>
        <charset val="136"/>
      </rPr>
      <t>外反口泡棉</t>
    </r>
    <r>
      <rPr>
        <b/>
        <sz val="14"/>
        <rFont val="Arial"/>
        <family val="2"/>
      </rPr>
      <t xml:space="preserve"> MOUSE VÒNG CỔ </t>
    </r>
  </si>
  <si>
    <t xml:space="preserve">Toe Cap Skirt
前包挡布 TĂNG CƯỜNG BAO MŨI </t>
  </si>
  <si>
    <t>Left and Right use same screen  左右共用印刷网版
Trái và phải sử dụng cùng khuôn in</t>
  </si>
  <si>
    <t xml:space="preserve"> Lateral quarter
鞋身外腰 THÂN  HN </t>
  </si>
  <si>
    <t xml:space="preserve"> Media quarter
鞋身内腰 THÂN  HT</t>
  </si>
  <si>
    <t xml:space="preserve"> Tongue
鞋舌 LƯỠI GÀ</t>
  </si>
  <si>
    <t xml:space="preserve">Tongue Elastic
 鞋舌松紧带 DÂY THUN LƯỠI GÀ  </t>
  </si>
  <si>
    <t xml:space="preserve">Backstay
后跟条 DÂY GÓT </t>
  </si>
  <si>
    <t>Material 材料 Vật tư : SHP170AD 1.0mm - 100% Polyester - 54.00 in</t>
  </si>
  <si>
    <t xml:space="preserve"> Eyestay reinf. Attaching
貼鞋眼補強 DÁN TĂNG CƯỜNG ĐỆM</t>
  </si>
  <si>
    <t>Photo of Jig / Machine
机器/Jig 图片 Hình rập Jig/ máy</t>
  </si>
  <si>
    <t xml:space="preserve">Backstay cutting
剪后吊 CẮT DÂY GÓT </t>
  </si>
  <si>
    <t xml:space="preserve"> Elastic cutting
剪松紧带 CẮT DÂY THUN </t>
  </si>
  <si>
    <t>Material 材料Vật tư  : Polyester Webbing 20mm UTT0245 100% Polyester</t>
  </si>
  <si>
    <t>Material 材料 Vật tư : Elastic 20mm SJ0492AD 55% Polyester, 45% Latex</t>
  </si>
  <si>
    <t>Material 材料Vật tư  : Round Polyester Webbing 3mm YC-5312 100% Polyester</t>
  </si>
  <si>
    <t>Material 材料 Vật tư : Canvas 245VIII 44" Width - 100% Cotton - Woven - Plain Weave - 44.00 in</t>
  </si>
  <si>
    <t>Heel Loop cutting
剪后提带 CẮT DÂY XÁCH</t>
  </si>
  <si>
    <t xml:space="preserve">Method 方法 Phương pháp: By machine  用机器 Dùng máy </t>
  </si>
  <si>
    <t>Method 方法 Phương pháp:  By hand 手工 Bằng tay</t>
  </si>
  <si>
    <t>Heelp loop reinf Cutting
剪后提带补强 CẮT TĂNG CƯỜNG DÂY XÁCH</t>
  </si>
  <si>
    <t xml:space="preserve">Zigzag deco stitching eyestay 
眼片万能饰线 ZÍC ZẮC TRANG TRÍ ĐỆM </t>
  </si>
  <si>
    <t>250D/3 #30</t>
  </si>
  <si>
    <t>7</t>
  </si>
  <si>
    <t xml:space="preserve">Seam stitching quarter 
鞋身车合 MAY NỐI THÂN HN/HT </t>
  </si>
  <si>
    <t xml:space="preserve">250D/3 #30 </t>
  </si>
  <si>
    <t xml:space="preserve">Attach backside. Need to rip off kraft-paper before attaching
贴反面. 贴之前要撕自粘纸
Dán mặt trái. Trước khi dán cần xé giấy tự dán </t>
  </si>
  <si>
    <t xml:space="preserve">Quarter Zig-Zag stitching
鞋身合萬能 ZÍC ZẮC NỐI THÂN </t>
  </si>
  <si>
    <t xml:space="preserve">Zigzag stitching loop 
万能提带 ZÍC ZẮC DÂY XÁCH </t>
  </si>
  <si>
    <t xml:space="preserve">Crossing/ stitching reinf reinf to heel loop
 穿/车后吊补强入提带 XỎ / MAY TĂNG CƯỜNG DÂY GÓT VÀO DÂY XÁCH </t>
  </si>
  <si>
    <t>May qua lại 3 lần</t>
  </si>
  <si>
    <t>8</t>
  </si>
  <si>
    <t>8-9</t>
  </si>
  <si>
    <t>Backstay stitching
車後吊 MAY DÂY GÓT</t>
  </si>
  <si>
    <t xml:space="preserve"> Foxing tape skirt seam stitching 
鞋身擋片內外接合 MAY NỐI TĂNG CƯỜNG TALON THÂN  </t>
  </si>
  <si>
    <t xml:space="preserve">Hammering 
捶平 ĐẬP TẺ </t>
  </si>
  <si>
    <t xml:space="preserve"> Skirt cementing 
档布刷胶 THOA KEO TĂNG CƯỜNG </t>
  </si>
  <si>
    <t>Stitching foxing tape skirt and quarter 
车边条挡布与鞋身 MAY TĂNG CƯỜNG TALON VÀO THÂN</t>
  </si>
  <si>
    <t>1</t>
  </si>
  <si>
    <t>Margin stitching foxing tape skirt to quarter
车边条挡布与鞋身车压线 DẰN TĂNG CƯỜNG TALON VÀO THÂN</t>
  </si>
  <si>
    <t xml:space="preserve">Margin stitching 1 line with 7mm spacing from upper margin to avoid peeling off 
离帮脚7mm车一条压边线以免挡布脱落 
May dằn một đường cách chân gò lên 7mm tránh tăng cường bị tróc lớp. </t>
  </si>
  <si>
    <t xml:space="preserve">Counter zig zag
后套合万能 ZÍC ZẮC PHO </t>
  </si>
  <si>
    <t xml:space="preserve"> Fixed stitching counter and quarter
 内后套与鞋身固定 CỐ ĐỊNH PHO VÀO THÂN</t>
  </si>
  <si>
    <t xml:space="preserve">Quarter and quarter lining attaching
鞋身与鞋身内里贴合 DÁN THÂN VỚI LÓT THÂN </t>
  </si>
  <si>
    <t xml:space="preserve"> Eyestay margin stitching
车压眼片 MAY DẰN BIÊN ĐỆM</t>
  </si>
  <si>
    <t>Collar decoration stitching
車領口飾線 MAY TRANG TRÍ VÒNG CỔ</t>
  </si>
  <si>
    <t>Outer upper margin stitching
鞋身-车帮脚压线 MAY DẰN CHÂN GÒ THÂN</t>
  </si>
  <si>
    <t>6</t>
  </si>
  <si>
    <t xml:space="preserve">Tongue deco stitching
车饰鞋舌 MAY TRANG TRÍ LƯỠI GÀ </t>
  </si>
  <si>
    <t>Attaching tongue reinf on tongue foam
贴鞋舌补强进泡棉鞋舌 DÁN TĂNG CƯỜNG LƯỠI GÀ VÀO MOUSE LƯỜI GÀ</t>
  </si>
  <si>
    <t>Hot-melt HM-115
热熔胶HM-115
Keo nóng chảy HM-115</t>
  </si>
  <si>
    <t>Tongue margin stitching
鞋舌走邊 DẰN LƯỠI GÀ</t>
  </si>
  <si>
    <t xml:space="preserve">Hammering
捶平 ĐẬP BẰNG </t>
  </si>
  <si>
    <t xml:space="preserve"> Vent eyelet inserting
打透氣孔 TÁN Ô DÊ THÔNG HƠI</t>
  </si>
  <si>
    <t>Tongue and tongue lining attaching
鞋舌内里与鞋舌贴合 DÁN LƯỠI GÀ VÀO LÓT LƯỠI GÀ</t>
  </si>
  <si>
    <t>Tongue foam attaching
贴鞋舌泡棉 DÁN MOUSSE LƯỠI GÀ</t>
  </si>
  <si>
    <t>Spraying on tongue cementing
鞋舌喷胶 PHUN KEO LƯỠI GÀ</t>
  </si>
  <si>
    <t>Tongue logo zig-zag stitching
鞋舌LOGO 合万能 ZÍC- ZẮC LOGO LƯỠI GÀ</t>
  </si>
  <si>
    <t>Lamination Process
 贴合流程 LƯU TRÌNH GIA CÔNG</t>
  </si>
  <si>
    <t>Lamination Process 贴合流程 Lưu Trình Gia Công</t>
  </si>
  <si>
    <t>2nd Roll
第二次滚轮
Cuộn thứ hai</t>
  </si>
  <si>
    <t>Winding
风干
Cuộn</t>
  </si>
  <si>
    <t>Cooling
冷却
Làm mát</t>
  </si>
  <si>
    <t>WB Cement</t>
  </si>
  <si>
    <t>N/A</t>
    <phoneticPr fontId="0" type="noConversion"/>
  </si>
  <si>
    <t>HM Film</t>
  </si>
  <si>
    <t>Other Type</t>
  </si>
  <si>
    <t>Roll Size 滚轮大小
Kích cở cuộn:N/A</t>
  </si>
  <si>
    <t>南宝</t>
  </si>
  <si>
    <t>Time 时间Thời gian: N/A</t>
  </si>
  <si>
    <t>Type
类型
Loại</t>
  </si>
  <si>
    <t>Material  材料  Vật tư</t>
  </si>
  <si>
    <t xml:space="preserve"> Hardness 硬度Độ cứng</t>
  </si>
  <si>
    <t>Rubber Foxing FOX-1 1.7-3.0mm - - Durometer : 65 - 70 - Shore A</t>
  </si>
  <si>
    <t>Part Information 部位通讯Thông tin bộ vị</t>
  </si>
  <si>
    <t>Length Grading 长度规格 Qui cách chiều dài</t>
  </si>
  <si>
    <t>Foxing Tape  Length Grading  内边条长度规格 Qui cách chiều talon thân trong (mm)</t>
  </si>
  <si>
    <t>Group</t>
  </si>
  <si>
    <t>Length
长度 Chiều dài</t>
  </si>
  <si>
    <t>Length 长度
chiều dài</t>
  </si>
  <si>
    <t>#11 - 11T</t>
  </si>
  <si>
    <t>3# - 3T</t>
  </si>
  <si>
    <t>3#</t>
  </si>
  <si>
    <t>11# - 11T</t>
  </si>
  <si>
    <t>11#</t>
  </si>
  <si>
    <t>#4 - 4T</t>
  </si>
  <si>
    <t>4# - 4T</t>
  </si>
  <si>
    <t>4#</t>
  </si>
  <si>
    <t xml:space="preserve">12# </t>
  </si>
  <si>
    <t>#5 - 5T</t>
  </si>
  <si>
    <t>5# - 5T</t>
  </si>
  <si>
    <t>5#</t>
  </si>
  <si>
    <t>13#</t>
  </si>
  <si>
    <t>6# - 6T</t>
  </si>
  <si>
    <t>6#</t>
  </si>
  <si>
    <t>6T</t>
  </si>
  <si>
    <t>7# - 7T</t>
  </si>
  <si>
    <t>7#</t>
  </si>
  <si>
    <t xml:space="preserve">15# </t>
  </si>
  <si>
    <t>7T</t>
  </si>
  <si>
    <t>8# -8T</t>
  </si>
  <si>
    <t>8#</t>
  </si>
  <si>
    <t>8T</t>
  </si>
  <si>
    <t>9# - 9T</t>
  </si>
  <si>
    <t>9#</t>
  </si>
  <si>
    <t>9T</t>
  </si>
  <si>
    <t>10# - 10T</t>
  </si>
  <si>
    <t>10#</t>
  </si>
  <si>
    <t xml:space="preserve"> Thickness 厚度 Độ dầy </t>
  </si>
  <si>
    <t xml:space="preserve">Weight per Size (Grams/ Half Pair) 号码重量（grams/只) Trọng lượng trên size (grams trên chiếc) </t>
  </si>
  <si>
    <t>Length Grading 长度规格Qui cách chiều dài</t>
  </si>
  <si>
    <t>Toe Bumper Length Grading 前九齿长度规格 Qui cách chiều dài talon mũi(mm)</t>
  </si>
  <si>
    <t xml:space="preserve">Weight per Size(Grams/ Half Pair)号码重量（grams/只Trọng lượng trên size (grams trên chiếc) </t>
  </si>
  <si>
    <t>1.8-2.0mm</t>
  </si>
  <si>
    <t>Section  部件 Chi tiết</t>
  </si>
  <si>
    <r>
      <t xml:space="preserve">Thickness </t>
    </r>
    <r>
      <rPr>
        <sz val="14"/>
        <color rgb="FF000000"/>
        <rFont val="新細明體"/>
        <family val="1"/>
        <charset val="136"/>
      </rPr>
      <t xml:space="preserve">厚度 </t>
    </r>
    <r>
      <rPr>
        <sz val="14"/>
        <color rgb="FF000000"/>
        <rFont val="Calibri"/>
        <family val="2"/>
      </rPr>
      <t>Độ dầy: 1.3-1.5mm</t>
    </r>
  </si>
  <si>
    <t>#12 - 12T</t>
  </si>
  <si>
    <t>#13 - 13T</t>
  </si>
  <si>
    <t>#1 - 1T</t>
  </si>
  <si>
    <t>#2 -2T</t>
  </si>
  <si>
    <t>Rubber Toe Bumper FOX-1 2.0mm - - Durometer : 65 - 70 - Shore A</t>
  </si>
  <si>
    <t>FOXING TAPE
單围条 DÂY TALON THÂN (A418)</t>
  </si>
  <si>
    <t>Toe Bumper 前九齒 TALON MŨI (19F-CT001J-P1-A)</t>
  </si>
  <si>
    <t>TOE CAP  前包 MIẾNG BAO MŨI (B496)</t>
  </si>
  <si>
    <t>Part Information 部位通讯 Thông tin bộ vị</t>
  </si>
  <si>
    <t xml:space="preserve"> Hardness 硬度 Độ cứng</t>
  </si>
  <si>
    <r>
      <t xml:space="preserve">COMMON STOCKFITTING PROCESS
</t>
    </r>
    <r>
      <rPr>
        <b/>
        <sz val="16"/>
        <rFont val="細明體"/>
        <family val="3"/>
        <charset val="136"/>
      </rPr>
      <t>大车流程共用</t>
    </r>
    <r>
      <rPr>
        <b/>
        <sz val="16"/>
        <rFont val="Arial"/>
        <family val="2"/>
      </rPr>
      <t xml:space="preserve">  LƯU TRÌNH CÁN CAO SU DÙNG CHUNG</t>
    </r>
  </si>
  <si>
    <t>Stitching Margin 边距
 Cách biên  (mm)</t>
  </si>
  <si>
    <t xml:space="preserve">Needle Point Type
针型头类
Loại đầu kim  </t>
  </si>
  <si>
    <t>1=&gt;2=&gt;3=&gt;4=&gt;5=&gt;2=&gt;3=&gt;6</t>
  </si>
  <si>
    <t>Stitching line should be in the center of heel loop. Stitching back and forth stitching 3 times 
车在提带中间位置。车来回3次
Đường may ở giữa dây xách. May qua lại 3 lần</t>
  </si>
  <si>
    <t>Cementing/ attaching backstay to quarter 
刷胶/贴后吊进入鞋身 THOA KEO/ DÁN DÂY GÓT VÀO THÂN</t>
  </si>
  <si>
    <t xml:space="preserve">Dark-color C-237FK/ 
light-color 6326K-3
深色C-237FK/ 淺色6326K-3
Màu tối C-237FK/ màu sáng 6326K-3 </t>
  </si>
  <si>
    <t>Spraying cement on quarter
鞋身喷胶 PHUN KEO THÂN</t>
  </si>
  <si>
    <t xml:space="preserve">Toe cap skirt seam stitching
车包头挡布  MAY NỐI TĂNG CƯỜNG BAO MŨI </t>
  </si>
  <si>
    <t>Spraying cement on tongue (toe cap skirt attaching area)
鞋舌喷胶（在贴包头补强位置）PHUN KEO LƯỠI GÀ (VỊ TRÍ DÁN TĂNG CƯỜNG BAO MŨI)</t>
  </si>
  <si>
    <t>Follow marking 
按照画线位置
Dựa theo vị trí định vị</t>
  </si>
  <si>
    <t xml:space="preserve">Foxing Tape Skirt 围条挡布
TĂNG CƯỜNG TALON THÂN </t>
  </si>
  <si>
    <t xml:space="preserve">Toe Cap Skirt 前包挡布
TĂNG CƯỜNG BAO MŨI </t>
  </si>
  <si>
    <t>Elastic
松紧带 DÂY THUN</t>
  </si>
  <si>
    <t>QUARTER
鞋身 Thân</t>
  </si>
  <si>
    <t>Strobel Sock
中底布 VẢI ĐẾ TRUNG</t>
  </si>
  <si>
    <t>Tongue 
鞋舌 LƯỠI GÀ</t>
  </si>
  <si>
    <t xml:space="preserve"> TONGUE LOGO
鞋舌 logo LOGO LƯỠI GÀ</t>
  </si>
  <si>
    <t>BACKSTAY
後吊 DÂY GÓT</t>
  </si>
  <si>
    <t>Eyelet
鞋眼扣 Ô DÊ</t>
  </si>
  <si>
    <t>Eyelets-Vent  透气扣
Ô DÊ THÔNG HƠI</t>
  </si>
  <si>
    <t>Inserting elastic gore to quarter M/ eyestay M deco stitching  (elastic gore area)
穿松紧带进入鞋身内里内腰/车眼片饰线内腰（在松紧带位置）
XỎ DÂY THUN VÀO LÓT THÂN HT / MAY TRANG TRÍ ĐỆM  HT ( VỊ TRÍ DÂY THUN)</t>
  </si>
  <si>
    <t>Eyestay L deco stitching (elastic gore area)
车眼片饰线外腰（在松紧带位置）MAY TRANG TRÍ ĐỆM HN (VỊ TRÍ DÂY THUN)</t>
  </si>
  <si>
    <t>Sockliner
鞋垫 ĐẾ TRUNG THÁO</t>
  </si>
  <si>
    <r>
      <t xml:space="preserve">Thickness </t>
    </r>
    <r>
      <rPr>
        <sz val="12"/>
        <rFont val="細明體"/>
        <family val="3"/>
        <charset val="136"/>
      </rPr>
      <t>厚度</t>
    </r>
    <r>
      <rPr>
        <sz val="12"/>
        <rFont val="Arial"/>
        <family val="2"/>
      </rPr>
      <t xml:space="preserve"> Độ dày: 1.8-2.0mm
Hardness </t>
    </r>
    <r>
      <rPr>
        <sz val="12"/>
        <rFont val="細明體"/>
        <family val="3"/>
        <charset val="136"/>
      </rPr>
      <t xml:space="preserve">硬度 </t>
    </r>
    <r>
      <rPr>
        <sz val="12"/>
        <rFont val="Arial"/>
        <family val="2"/>
      </rPr>
      <t>Độ cứng:  65 - 70 shoreA</t>
    </r>
  </si>
  <si>
    <r>
      <t xml:space="preserve">Thickness </t>
    </r>
    <r>
      <rPr>
        <sz val="14"/>
        <color rgb="FF000000"/>
        <rFont val="新細明體"/>
        <family val="1"/>
        <charset val="136"/>
      </rPr>
      <t xml:space="preserve">厚度 </t>
    </r>
    <r>
      <rPr>
        <sz val="14"/>
        <color rgb="FF000000"/>
        <rFont val="Calibri"/>
        <family val="2"/>
      </rPr>
      <t>Độ dầy: 1.8-2.0mm</t>
    </r>
  </si>
  <si>
    <t>50% Recycled CK Mesh 200g Unbacked - 100% Polyester - 185.00 gm/m2 - 46.00 in</t>
  </si>
  <si>
    <t>CPU(Open Cell) Smart Foam 5mm- BASF-Durometer: 29 - 37 - Asker C</t>
  </si>
  <si>
    <t xml:space="preserve"> Top cloth 鞋垫面 Vải mặt đế trung</t>
  </si>
  <si>
    <t>Autoclave- Rubber Component Specification 
加硫橡胶料部位规格 QUY CÁCH CHI TIẾT CAO SU HẤP (4)</t>
  </si>
  <si>
    <t>Autoclave- Rubber Component Specification 
加硫橡胶料部位规格 QUY CÁCH CHI TIẾT CAO SU HẤP (3)</t>
  </si>
  <si>
    <t>Autoclave- Rubber Component Specification 
加硫橡胶料部位规格 QUY CÁCH CHI TIẾT CAO SU HẤP (2)</t>
  </si>
  <si>
    <t>Autoclave- Rubber Component Specification 
加硫橡胶料部位规格 QUY CÁCH CHI TIẾT CAO SU HẤP (1)</t>
  </si>
  <si>
    <t>Logo-Heel Patch
后跟Logo标 LOGO NHÃN GÓT (CT-L-002N)</t>
  </si>
  <si>
    <t>Step 1: Folding the InnerBox. 
The Inner Box's size must be correct with shoe's size.
第一步：折内盒。
内盒号码与鞋子号码需一致
Bước 1:  Gấp hộp. 
Size số hộp và size số giày phải giống nhau.</t>
  </si>
  <si>
    <r>
      <t xml:space="preserve">Component </t>
    </r>
    <r>
      <rPr>
        <sz val="10"/>
        <rFont val="細明體"/>
        <family val="3"/>
        <charset val="136"/>
      </rPr>
      <t>部件名称</t>
    </r>
    <r>
      <rPr>
        <sz val="10"/>
        <rFont val="Arial"/>
        <family val="2"/>
      </rPr>
      <t xml:space="preserve"> Tên chi tiết</t>
    </r>
  </si>
  <si>
    <r>
      <t xml:space="preserve">Back Height </t>
    </r>
    <r>
      <rPr>
        <sz val="10"/>
        <rFont val="細明體"/>
        <family val="3"/>
        <charset val="136"/>
      </rPr>
      <t>后跟高度</t>
    </r>
    <r>
      <rPr>
        <sz val="10"/>
        <rFont val="Arial"/>
        <family val="2"/>
      </rPr>
      <t xml:space="preserve"> Độ cao gót</t>
    </r>
  </si>
  <si>
    <t>Medial Height 内腰高度 Độ cao HT</t>
  </si>
  <si>
    <t xml:space="preserve">Lateral Height 外腰高度 Độ cao HN </t>
  </si>
  <si>
    <t>Tongue Length 鞋舌长 Chiều dài lưỡi gà</t>
  </si>
  <si>
    <r>
      <t xml:space="preserve">Toe cap length </t>
    </r>
    <r>
      <rPr>
        <sz val="10"/>
        <rFont val="細明體"/>
        <family val="3"/>
        <charset val="136"/>
      </rPr>
      <t>前包頭长度</t>
    </r>
    <r>
      <rPr>
        <sz val="10"/>
        <rFont val="Arial"/>
        <family val="2"/>
      </rPr>
      <t xml:space="preserve"> 
Chiều dài bao mũi</t>
    </r>
  </si>
  <si>
    <t xml:space="preserve">Number of stuffing paper 
土报纸数量
Số miếng giấy độn </t>
  </si>
  <si>
    <t>1.3-1.5mm rubber (CT-L-002N)</t>
  </si>
  <si>
    <r>
      <t xml:space="preserve">Bottom Printing Components Process / Spec
</t>
    </r>
    <r>
      <rPr>
        <b/>
        <sz val="20"/>
        <rFont val="細明體"/>
        <family val="3"/>
        <charset val="136"/>
      </rPr>
      <t xml:space="preserve">各橡胶料部件印刷流程 </t>
    </r>
    <r>
      <rPr>
        <b/>
        <sz val="20"/>
        <rFont val="Arial"/>
        <family val="2"/>
      </rPr>
      <t>LƯU TRÌNH IN CÁC CHI TIẾT CAO SU.</t>
    </r>
  </si>
  <si>
    <r>
      <t xml:space="preserve">Remarks </t>
    </r>
    <r>
      <rPr>
        <b/>
        <sz val="12"/>
        <rFont val="細明體"/>
        <family val="3"/>
        <charset val="136"/>
      </rPr>
      <t>备注</t>
    </r>
    <r>
      <rPr>
        <b/>
        <sz val="12"/>
        <rFont val="Arial"/>
        <family val="2"/>
      </rPr>
      <t xml:space="preserve"> Ghi chú</t>
    </r>
  </si>
  <si>
    <t>1.3-1.5mm rubber (CT-F-001N)</t>
  </si>
  <si>
    <r>
      <t xml:space="preserve"> Process </t>
    </r>
    <r>
      <rPr>
        <sz val="12"/>
        <rFont val="細明體"/>
        <family val="3"/>
        <charset val="136"/>
      </rPr>
      <t>工段</t>
    </r>
    <r>
      <rPr>
        <sz val="12"/>
        <rFont val="Arial"/>
        <family val="2"/>
      </rPr>
      <t xml:space="preserve"> Công đoạn</t>
    </r>
  </si>
  <si>
    <r>
      <t xml:space="preserve">Process details </t>
    </r>
    <r>
      <rPr>
        <sz val="12"/>
        <rFont val="細明體"/>
        <family val="3"/>
        <charset val="136"/>
      </rPr>
      <t>明细流程</t>
    </r>
    <r>
      <rPr>
        <sz val="12"/>
        <rFont val="Arial"/>
        <family val="2"/>
      </rPr>
      <t xml:space="preserve"> Chi tiết lưu trình</t>
    </r>
  </si>
  <si>
    <t>Hardener
 硬化剂
Chất đông cứng</t>
  </si>
  <si>
    <r>
      <t>Temp℃
温度
Nhiệt độ</t>
    </r>
    <r>
      <rPr>
        <sz val="11"/>
        <rFont val="Arial"/>
        <family val="2"/>
      </rPr>
      <t/>
    </r>
  </si>
  <si>
    <t>5%YC-180R-110-50 +10%YC-180-11</t>
  </si>
  <si>
    <t xml:space="preserve">Airdry
自然干燥  Khô tự nhiên </t>
  </si>
  <si>
    <t>YC-180-LTS-110</t>
  </si>
  <si>
    <t>5%YC-180R-110-50 +30%YC-180-1113</t>
  </si>
  <si>
    <t xml:space="preserve">Remark : 
Printing follows the printing screen's the order. Every printing time is separated in 5 minutes. Every printing color is seperated in 10 minutes.
备注:
按照网板号码印刷。第一次與第二次印刷間隔時間為５分鐘，第一種顏色與第二種顏色間隔時間為１０分鐘.
Chú ý :
1. In theo thứ tự của khung in. In lần thứ nhất với lần thứ 2 thời gian cách nhau là 5 phút, màu thứ nhất với màu thứ 2 thời gian cách nhau là 10 phút.
Remark: Cleaning the mold for each printing
注意每次印刷需清洗网版
Chú ý: Mỗi lần in cần rửa khuôn </t>
  </si>
  <si>
    <t>Take finished part out 拿成品片出来 Lấy thành phẩm ra</t>
  </si>
  <si>
    <t>Inspecting &amp; packing 检查&amp;包装Kiểm tra và đóng gói</t>
  </si>
  <si>
    <t>Total WB Processes:</t>
  </si>
  <si>
    <t>Total SB Processes:</t>
  </si>
  <si>
    <t>PATTERN MANAGER</t>
    <phoneticPr fontId="9" type="noConversion"/>
  </si>
  <si>
    <t>STOCKFITTING MANAGER</t>
  </si>
  <si>
    <t>Attaching material follows the marking position . It can not off-position after attaching
按画线位置将材片贴好，不可移位。
Dựa theo vị trí định vị vật tư dán xong không được lệch.</t>
  </si>
  <si>
    <t>Heel License plate Logo
后跟Logo标  LOGO NHÃN GÓT</t>
  </si>
  <si>
    <r>
      <t xml:space="preserve">VENDOR
</t>
    </r>
    <r>
      <rPr>
        <sz val="12"/>
        <rFont val="細明體"/>
        <family val="3"/>
        <charset val="136"/>
      </rPr>
      <t>厂商</t>
    </r>
    <r>
      <rPr>
        <sz val="12"/>
        <rFont val="Arial"/>
        <family val="2"/>
      </rPr>
      <t xml:space="preserve">
Nhà cung ứng:</t>
    </r>
  </si>
  <si>
    <r>
      <t xml:space="preserve">Component Name
</t>
    </r>
    <r>
      <rPr>
        <sz val="12"/>
        <rFont val="細明體"/>
        <family val="3"/>
        <charset val="136"/>
      </rPr>
      <t>部件名称</t>
    </r>
    <r>
      <rPr>
        <sz val="12"/>
        <rFont val="Arial"/>
        <family val="2"/>
      </rPr>
      <t xml:space="preserve"> Tên chi tiết</t>
    </r>
  </si>
  <si>
    <t>10T~#3
3T~#6</t>
  </si>
  <si>
    <t>Drying 风干 Phơi khô</t>
  </si>
  <si>
    <t>Passing cool water 过冷冻水 Qua nước lạnh</t>
  </si>
  <si>
    <t xml:space="preserve">Slicing machine 出片机轮台温度 Máy chạy miếng </t>
  </si>
  <si>
    <t xml:space="preserve">Checking color 检查颜色 Kiểm tra màu sắc </t>
  </si>
  <si>
    <t>Trimming machine修边 Máy xén biên</t>
  </si>
  <si>
    <t xml:space="preserve">Medial quarter
鞋身内腰 THÂN  HT </t>
  </si>
  <si>
    <t>Foxing Tape Skirt Medial
鞋身内腰围条挡布 TĂNG CƯỜNG TALON THÂN HT</t>
  </si>
  <si>
    <t xml:space="preserve">Foxing Tape Skirt Lateral
鞋身外腰围条挡布 TĂNG CƯỜNG TALON THÂN HN </t>
  </si>
  <si>
    <t>669289C/F</t>
  </si>
  <si>
    <t xml:space="preserve">Start and end position need back stitching with 3-4 stitches (I) 开始与结束车重叠3-4针(I) 
Bắt đầu và kết thúc may chồng 3-4 mũi (I) </t>
  </si>
  <si>
    <t>"CONVERSE ALL STAR" Adult woven label (3 colors) BA-NAS1-3A 22.5mm (width) x 48mm (face)/ 62mm (overall) 100% Polyester</t>
  </si>
  <si>
    <t>Elastic 20mm SJ0492AD 55% Polyester, 45% Latex</t>
  </si>
  <si>
    <t xml:space="preserve">Tongue logo zig-zag stitching
鞋舌LOGO 合万能  ZÍC- ZẮC LOGO LƯỠI GÀ </t>
  </si>
  <si>
    <t>Lemon Venom 74Y</t>
  </si>
  <si>
    <t>Varnish printing (1 times / 3knives)
印亮油（1次/3刀）In dầu bóng (1 lần/3 dao)</t>
  </si>
  <si>
    <t>Color Printing (4 times / 12knives)
印彩色 （4次/ 12刀）
In màu (4 lần/ 12 dao)</t>
  </si>
  <si>
    <t>Apply primer 2nd
刷处理剂2 次 Thoa  xử lý lần 2</t>
  </si>
  <si>
    <t>Apply primer 1st
刷处理剂1 次 Thoa  xử lý lần 1</t>
  </si>
  <si>
    <t xml:space="preserve">Material Preparation
准备材料 Chuẩn bị vật tư </t>
  </si>
  <si>
    <t>COMMON MODEL NAMES   形体共用 DÙNG CHUNG VỚI CÁC DẠNG</t>
  </si>
  <si>
    <t xml:space="preserve">Remarks 备注 GHI CHÚ </t>
  </si>
  <si>
    <t>VENDOR
厂商 Nhà cung ứng:</t>
  </si>
  <si>
    <r>
      <t xml:space="preserve">Component Name </t>
    </r>
    <r>
      <rPr>
        <sz val="11"/>
        <rFont val="Arial"/>
        <family val="2"/>
      </rPr>
      <t xml:space="preserve">部件名称 Tên chi tiết </t>
    </r>
  </si>
  <si>
    <t>Material Preparation
准备材料 Chuẩn bị vật tư</t>
  </si>
  <si>
    <t>Attaching material follows the marking position. It can not off-position after attaching
按画线位置将材片贴好，不可移位。
Dựa theo vị trí định vị vật tư dán xong không được lệch.</t>
  </si>
  <si>
    <t xml:space="preserve">Color Printing  (2 times / 4 knives)
印刷彩色（2次/4刀）
In màu( 2lần/ 4 dao) </t>
  </si>
  <si>
    <t xml:space="preserve">Printing cement  (3 times / 9 knives) 
印刷金油  （3次/9刀）
In keo (3 lần/ 9 dao) </t>
  </si>
  <si>
    <t xml:space="preserve">Printing : print transfer cement (3 times / 9 knives)
印转印胶 （3次/9刀）In keo chuyển in (3 lần/ 9 dao) </t>
  </si>
  <si>
    <t>Take finished part out
拿成品片出来 Lấy thành phẩm ra</t>
  </si>
  <si>
    <t>Inspecting &amp; packing
检查&amp;包装 Kiểm tra và đóng gói</t>
  </si>
  <si>
    <t xml:space="preserve">Chemical 
化品
Hóa chất </t>
  </si>
  <si>
    <t>Hardener
硬化剂
Chất đông cứng</t>
  </si>
  <si>
    <t xml:space="preserve"> Remark 备注Chú ý  : 
1. Printing follows the printing screen's the order. Every printing time is separated in 5 minutes. Every printing color is seperated in 10 minutes.
2. Printing ink belongs to Phu Thanh company.
1.按照网板号码印刷。第一次與第二次印刷間隔時間為５分鐘，第一種顏色與第二種顏色間隔時間為１０分鐘.
2.油墨厂商 富诚.
1. In theo thứ tự của khung in. In lần thứ nhất với lần thứ 2 thời gian cách nhau là 5 phút, màu thứ nhất với màu thứ 2 thời gian cách nhau là 10 phút.
2. Mực in của công ty Phú Thành
Remark: Washing the mold for each printing
注意每次印刷需清洗网版
Chú ý: Mỗi lần in cần rửa khuôn </t>
  </si>
  <si>
    <t>50% Recycled CK Mesh 200g Unbacked - 100% Polyester - 185.00 gm/m2 - 46.00 in+ PU(Open Cell) Smart Foam 5mm - BASF - Durometer : 29 - 37 - Asker C+Latex Sponge Heel Wedge  0-5mm - - Durometer : 10 - 12 - Asker C</t>
  </si>
  <si>
    <t>COMMON MODEL NAMES  形体共用 DÙNG CHUNG VỚI CÁC DẠNG</t>
  </si>
  <si>
    <t xml:space="preserve">Remarks 备注 GHI CHÚ  </t>
  </si>
  <si>
    <t xml:space="preserve"> Rubber TD-035</t>
  </si>
  <si>
    <t>Upper: Lacing through all holes
鞋面 :穿满孔。Mủ giày : Xỏ đầy lỗ.</t>
  </si>
  <si>
    <t xml:space="preserve">Passing oven
過烘箱 Qua lò sấy  </t>
  </si>
  <si>
    <t xml:space="preserve">Roller pressing at outsole sidewall and joint areas closely. Gap is not allowed.
輪壓大底邊墻與鞋面接合處，使之密合 不欠暴開.
Cà lăn vành đế với chổ mối nối mũ giày, phải khít mí không được nhô ra.  </t>
  </si>
  <si>
    <t>Passing oven
過烘箱 Qua lò sấy</t>
  </si>
  <si>
    <t xml:space="preserve">Toe bumper attaching
貼前九齒 Dán dây talon mũi </t>
  </si>
  <si>
    <t xml:space="preserve">Priming heel logo / cutting heel logo
後跟標刷处理 / 割后跟标
Quét xử lý nhãn gót / cắt nhãn gót </t>
  </si>
  <si>
    <t>Apply the primer back and forth evenly.
来回刷处理剂需均匀。Quét xử lý qua lại đều.</t>
  </si>
  <si>
    <t xml:space="preserve">Outsole sidewall roller pressing
手輪大底
Cà lăn đế  </t>
  </si>
  <si>
    <t xml:space="preserve">Inner box folding
折内盒
Xếp hộp </t>
  </si>
  <si>
    <t xml:space="preserve">Inspection
品檢
Kiểm phẩm </t>
  </si>
  <si>
    <t>Cleaning
清潔
Vệ sinh</t>
  </si>
  <si>
    <t xml:space="preserve">Lacing
穿鞋帶
Xỏ dây giày </t>
  </si>
  <si>
    <r>
      <t xml:space="preserve">Inner box label attaching
貼内盒標 Dán nhãn hộp </t>
    </r>
    <r>
      <rPr>
        <sz val="12"/>
        <rFont val="細明體"/>
        <family val="3"/>
        <charset val="136"/>
      </rPr>
      <t/>
    </r>
  </si>
  <si>
    <t>Last, upper &amp; strobel preparing: TV-01L-1
準備楦頭-鞋面 - 中底
Chuẩn bị phom , mũ giày , đế trung</t>
  </si>
  <si>
    <r>
      <t xml:space="preserve">Toe gathering stitching
 </t>
    </r>
    <r>
      <rPr>
        <sz val="11"/>
        <rFont val="Arial"/>
        <family val="2"/>
      </rPr>
      <t xml:space="preserve">車鞋头缩头 
May rút mũi giày </t>
    </r>
  </si>
  <si>
    <t xml:space="preserve"> Stitching margin:2mm,needle size: 16#round needle, 1"=10
 车边距2mm， 16# 针圆头，车1"=10 针.
May cách biên 2mm, kim 16# đầu tròn, may 1"=10 mũi.</t>
  </si>
  <si>
    <r>
      <t>Outsole sidewall should be smooth and closed with the upper. 大底边墙需平，紧贴于鞋面。
Thành đế phải bằng phẳng và ôm chặt vào mặt giày.</t>
    </r>
    <r>
      <rPr>
        <sz val="12"/>
        <rFont val="細明體"/>
        <family val="3"/>
        <charset val="136"/>
      </rPr>
      <t/>
    </r>
  </si>
  <si>
    <r>
      <t>Use a piece of white textile to apply a suitable amount of gas and clean the upper and rubber. 用白色碎布以适量清洁剂清洗鞋面与橡胶料有污染的地方。
Dùng vải trắng nhúng một lượng xăng thích hợp chùi sạch sẽ mũ giày với chổ cao su bị dơ</t>
    </r>
    <r>
      <rPr>
        <sz val="12"/>
        <rFont val="細明體"/>
        <family val="3"/>
        <charset val="136"/>
      </rPr>
      <t/>
    </r>
  </si>
  <si>
    <t>5%E766R</t>
  </si>
  <si>
    <t>Dimension 规格 Quy cách: 10T~#3=26mm, 3T~#6= 30mm.</t>
  </si>
  <si>
    <r>
      <t xml:space="preserve">Using 10mm rolling the foxing. It needs to close up to the upper position. Then, using 30mm roller to roll the foxing. Operation should be moderate. Ensure friction tape is not deformed. 先用10mm手輪均匀用力轮壓邊條與大底/鞋面粘着的位置， 再以30mm手轮全面滚压，力度适中，边条不可变形。
Dùng cà lăn (10mm) dây talon thân với đế lớn bám sát vào vị trí mũ giày, sau đó dùng cà lăn 30mm, lực cần điều chỉnh thích hợp, talon thân không được biên dạng. </t>
    </r>
    <r>
      <rPr>
        <sz val="12"/>
        <rFont val="細明體"/>
        <family val="3"/>
        <charset val="136"/>
      </rPr>
      <t/>
    </r>
  </si>
  <si>
    <t>Apply the primer back and forth evenly.
来回刷处理剂需均匀 Quét xử lý qua lại đều.
 Light color浅色Màu nhạt : KP-102
 Dark color: 深色Màu đậm KP-102 + 6%KP-115B</t>
  </si>
  <si>
    <t>Start and end point must follow up the marks on outsole. 起收点按照大底点。
Điểm bắt đầu và kết thúc phải dựa theo định vị trên đế lớn.
Dimension 规格Quy cách :10T~#3 =21mm, 3T~#6= 25mm.</t>
  </si>
  <si>
    <t>Apply the primer back and forth evenly
来回刷处理剂需均匀 Quét xử lý qua lại đều
Light color 浅色 Màu nhạt KP-102
Dark color 深色 Màu đậm : KP-102 + 6%KP-115B</t>
  </si>
  <si>
    <t>20'</t>
  </si>
  <si>
    <t>Outsole  大底 Đế lớn (TD-035)</t>
  </si>
  <si>
    <t>Hardener 
硬化剂
Chất đông cứng</t>
  </si>
  <si>
    <t>NM</t>
  </si>
  <si>
    <t>Upper Cutting Die Schedule  面部斩刀明细表 BẢNG CHI TIẾT DAO CHẶT MẶT GIÀY</t>
  </si>
  <si>
    <t>Lamination Process 贴合流程 LƯU TRÌNH GIA CÔNG</t>
  </si>
  <si>
    <t>3-1~3-2</t>
  </si>
  <si>
    <t>Upper Logo Specification 面部logo规格 QUY CÁCH LOGO MẶT GIÀY</t>
  </si>
  <si>
    <t xml:space="preserve"> Elastic gore Specification 松紧带规格 QUY CÁCH DÂY THUN</t>
  </si>
  <si>
    <t>Second process 加工 GIA CÔNG</t>
  </si>
  <si>
    <t xml:space="preserve">Outsole Specification 大底规格 QUY CÁCH ĐẾ LỚN </t>
  </si>
  <si>
    <t>Bottom Cutting Die Schedule 底部斩刀明细表 BẢNG CHI TIẾT DAO CHẶT BỘ PHẬN ĐẾ</t>
  </si>
  <si>
    <t>Bottom Patrs Process 橡胶料流程 LƯU TRÌNH CHI TIẾT CAO SU</t>
  </si>
  <si>
    <t>Bottom Printing Components Process / Spec 各橡胶料部件印刷流程 LƯU TRÌNH IN CÁC CHI TIẾT CAO SU</t>
  </si>
  <si>
    <t xml:space="preserve">Sockliner Graphic / Logo Application  Process  流程鞋垫印logo LƯU TRÌNH  IN LOGO ĐẾ TRUNG THÁO  </t>
  </si>
  <si>
    <t xml:space="preserve">Common Silk screen process 印刷流程共用 LƯU TRÌNH IN LỤA DÙNG CHUNG </t>
  </si>
  <si>
    <t>Outsole Pressing Process 压大底流程 LƯU TRÌNH ÉP ĐẾ LỚN</t>
  </si>
  <si>
    <t>Sockliner Specification 鞋垫规格 QUY CÁCH ĐẾ TRUNG THÁO</t>
  </si>
  <si>
    <t>Folding machine
折边机
Máy gấp biên</t>
  </si>
  <si>
    <t>Start and end need back stitching
2-3 stitches
起收点需倒针2-3针
May bắt đầu và kết thúc lại 2-3 mũi.</t>
  </si>
  <si>
    <t xml:space="preserve">Heel License plate Logo
后跟Logo标 LOGO NHÃN GÓT  </t>
  </si>
  <si>
    <t xml:space="preserve">
1. Pay high attention to heel loop stitching to prevent loosen
Cementing/ Attaching heel loop and heel loop reinf → Heel loop and heel loop reinf margin stitching → Backstay stitching.
2. Eyelet zigzag deco stitching is 5mm width.
1. 操作车后吊织带补强要注意让避免爆开刷胶/贴织带与织带
补强→车压织带与织带补强→车后吊.
2. 眼片合万能饰线宽度5mm.
1. Chú ý thao tác may tăng cường dây xỏ dây gót để tránh bị bung Quét keo/ Dán dây xỏ và tăng cường dây xỏ → May dằn dây xỏ và tăng cường dây xỏ → May dây gót.
2. Đường may zigzag trang trí đệm độ rộng 5mm
</t>
  </si>
  <si>
    <t>COMPILER: LIÊN/A-KT-WQ826</t>
  </si>
  <si>
    <t xml:space="preserve">INDEX
目录 MỤC LỤC </t>
  </si>
  <si>
    <t xml:space="preserve">Description
内容 Nội dung </t>
  </si>
  <si>
    <t>Page NO
页数 Số trang</t>
  </si>
  <si>
    <t>STITCHING INSTRUCTION
针车部件LƯU TRÌNH MAY (1)</t>
  </si>
  <si>
    <t>Stitching Guide Name  靠边机名称Tên cử may</t>
  </si>
  <si>
    <t>Applying cement on seam stitching area 
接合位置刷胶 THOA KEO VỊ TRÍ MAY NỐI</t>
  </si>
  <si>
    <t>Seam stitching area hammering
 接车处捶平 ĐẬP TẺ VỊ TRÍ MAY NỐI</t>
  </si>
  <si>
    <t xml:space="preserve"> TECH/COM MANAGER</t>
    <phoneticPr fontId="4" type="noConversion"/>
  </si>
  <si>
    <t>STITCHING INSTRUCTION
针车部件LƯU TRÌNH MAY (2)</t>
  </si>
  <si>
    <t>Attach reinf at seam stitching area
贴补强在车接合位置 DÁN TĂNG CƯỜNG VỊ TRÍ MAY NỐI</t>
  </si>
  <si>
    <t xml:space="preserve">This operation only applies to models that SPEC has the request 
此工段只应用对于SPEC有要求的形体 
Công đoạn này chỉ sử dụng cho những dạng giày SPEC có yêu cầu </t>
  </si>
  <si>
    <t>Cementing/attaching heel loop and heel loop reinf 
刷胶/贴提带与提带补强THOA KEO / DÁN DÂY XỎ DÂY XÁCH VÀ TĂNG CƯỜNG DÂY XỎ DÂY XÁCH</t>
  </si>
  <si>
    <t>Stitching heel loop reinf to heel loop 
车提带补强进入提带MAY TĂNG CƯỜNG DÂY XỎ DÂY XÁCH VÀO DÂY XỎ DÂY XÁCH</t>
  </si>
  <si>
    <t>Dark-color C-237FK,Light-color 6326K-3
深色C-237FK、淺色6326K-3
Màu tối C-237FK, Màu sáng 6326K-3</t>
  </si>
  <si>
    <t>STITCHING INSTRUCTION
针车部件LƯU TRÌNH MAY (3)</t>
  </si>
  <si>
    <t>Cementing heel loop and backstay top area/ inserting – attaching backstay to heel loop 
刷胶提带补强与后吊头/穿-贴后吊进入提带 THOA KEO TĂNG CƯỜNG DÂY XỎ DÂY XÁCH VÀ ĐẦU TRÊN DÂY GÓT/ XỎ- DÁN DÂY GÓT VÀO DÂY XỎ DÂY XÁCH</t>
  </si>
  <si>
    <t>7 - 8</t>
  </si>
  <si>
    <t>It need to cross the end of backstay inside.
Follow marking 
需要塞后吊头进去内里.
按照画线位置
Cần nhét đầu dây gót vào trong.
Dựa theo vị trí định vị</t>
  </si>
  <si>
    <t>STITCHING INSTRUCTION
针车部件LƯU TRÌNH MAY(4)</t>
  </si>
  <si>
    <t>Skirt folding
折边档布 GẤP BIÊN TĂNG CƯỜNG</t>
  </si>
  <si>
    <t>STITCHING INSTRUCTION
针车部件LƯU TRÌNH MAY(5)</t>
  </si>
  <si>
    <t>Collar lining deco stitching (inserting elastic gore area)
车饰领口内里（穿松紧带位置）MAY TRANG TRÍ LÓT VÒNG CỔ (CHỔ XỎ DÂY THUN)</t>
  </si>
  <si>
    <t>Start and end points stitch over heel counter edge from 3stitches 
起收针,车过内后套,3针
Điểm đầu và cuối may qua biên pho 3 mũi</t>
  </si>
  <si>
    <t>STITCHING INSTRUCTION
针车部件LƯU TRÌNH MAY(6)</t>
  </si>
  <si>
    <t>Apply cement at seam area
接合位置刷胶 THOA KEO VỊ TRÍ MAY NỐI</t>
  </si>
  <si>
    <t xml:space="preserve">Seam stitching area hammering
接车处捶平 ĐẬP TẺ VỊ TRÍ MAY NỐI </t>
  </si>
  <si>
    <t>STITCHING INSTRUCTION
针车部件LƯU TRÌNH MAY (7)</t>
  </si>
  <si>
    <t xml:space="preserve">Crossing elastic gore / Fixed stitching elastic gore and  quarter media lining
 穿松紧带/松紧带与鞋 身内里外腰 固定车合XỎ DÂY THUN/ MAY CỐ ĐỊNH DÂY THUN VÀO LÓT THÂN HN  </t>
  </si>
  <si>
    <t>9 - 10</t>
  </si>
  <si>
    <t>STITCHING INSTRUCTION
针车部件LƯU TRÌNH MAY (8)</t>
  </si>
  <si>
    <t>Cement spraying machine 喷胶机 Máy phun keo</t>
  </si>
  <si>
    <t xml:space="preserve">Temperature of machine
机器温度 Nhiệt độ máy 
180°C-200°C
</t>
  </si>
  <si>
    <t>Collar turning  
翻领口LỘN VÒNG CỔ</t>
  </si>
  <si>
    <t>STITCHING INSTRUCTION
针车部件LƯU TRÌNH MAY (9)</t>
  </si>
  <si>
    <t>Hammering
捶平 ĐẬP BẰNG</t>
  </si>
  <si>
    <t xml:space="preserve">Stitching position follow marking line 
车的位置 定位
Vị trí may dựa theo định vị 
</t>
  </si>
  <si>
    <t xml:space="preserve">Follow marking 
按照画线位置
Dựa theo vị trí định vị
</t>
  </si>
  <si>
    <t>STITCHING INSTRUCTION
针车部件LƯU TRÌNH MAY(10)</t>
  </si>
  <si>
    <t xml:space="preserve">Stitching back and forth 3 times
车来回3 次
May qua lại 3 lần
</t>
  </si>
  <si>
    <t xml:space="preserve"> 250D/3 #30</t>
  </si>
  <si>
    <t>Start and end position need back stitching with 3-4 stitches(I)
开始与结束车重叠3-4针(I)
Bắt đầu và kết thúc may chồng 3-4 mũi(I)</t>
  </si>
  <si>
    <t>STITCHING INSTRUCTION
针车部件LƯU TRÌNH MAY(11)</t>
  </si>
  <si>
    <t>Temperature of machine   
机器温度 Nhiệt độ máy
180°C-200°C</t>
  </si>
  <si>
    <t>Hammering 
捶平 ĐẬP BẰNG</t>
  </si>
  <si>
    <t>Hammering machine   捶平機 
Máy đập bằng</t>
  </si>
  <si>
    <t>3mm gathering reinforcement should be put and stitched at the same time. (this operation only applies to models that SPEC has the request) 
放补强3mm同时一起车（这工段只应用对SPEC有要求的形体） 
Đặt dây tăng cường 3mm may cùng lúc (Công đoạn này chỉ sử dụng cho những dạng giày SPEC có yêu cầu).</t>
  </si>
  <si>
    <t>STITCHING INSTRUCTION
针车部件LƯU TRÌNH MAY(12)</t>
  </si>
  <si>
    <t>Attaching reinf follow notch  
贴补强按照记号点
Dán tăng cường dựa theo dấu bấm dao</t>
  </si>
  <si>
    <t>Tongue lining turning
翻鞋舌内里 LỘN LÓT LƯỠI GÀ</t>
  </si>
  <si>
    <t xml:space="preserve">Temperature of machine 
机器温度 
Nhiệt độ máy
180°C-200°C </t>
  </si>
  <si>
    <t xml:space="preserve">Temperature of machine
机器温度
Nhiệt độ máy
180°C-200°C </t>
  </si>
  <si>
    <t>STITCHING INSTRUCTION
针车部件LƯU TRÌNH MAY(13)</t>
  </si>
  <si>
    <t xml:space="preserve"> Inserting elastic gore to tongue
穿鬆緊帶過鞋舌 XỎ DÂY THUN QUA LƯỠI GÀ </t>
  </si>
  <si>
    <t>Start and end need back stitching 3 stitches 起收针需倒针3针
May bắt đầu và kết thúc lại 3 mũi.</t>
  </si>
  <si>
    <t>STITCHING INSTRUCTION
针车部件LƯU TRÌNH MAY(14)</t>
  </si>
  <si>
    <t xml:space="preserve">Punching 
沖孔 ĐỤC LỔ </t>
  </si>
  <si>
    <t>Punching machine
冲孔
Máy đục lổ</t>
  </si>
  <si>
    <t>Crossing elastic gore follow marking line on elastic gore
 穿松紧带按照画线在松紧带
Xỏ dây thun dựa theo định vị trên dây thun</t>
  </si>
  <si>
    <t xml:space="preserve">
</t>
  </si>
  <si>
    <t xml:space="preserve">Eyeleting 
打扣子 TÁN Ô DÊ </t>
  </si>
  <si>
    <t xml:space="preserve"> Vent eyelet hole punching
沖透气孔 ĐỤC LỔ THÔNG HƠI</t>
  </si>
  <si>
    <t>STITCHING INSTRUCTION
针车部件LƯU TRÌNH MAY(15)</t>
  </si>
  <si>
    <t xml:space="preserve"> Box stitching
车夹头 MAY ĐÍNH BỌ </t>
  </si>
  <si>
    <t>Stitching is even up the marking line. Double needle stitching width is 2.5-2.8mm.
平齐画线车.双针间距2.5-2.8mm.
May bằng định vị. Độ rộng hai kim 2.5-2.8mm</t>
  </si>
  <si>
    <t xml:space="preserve">Adjustment /pairing 
整理／配雙 CHỈNH LÝ/ PHỐI ĐÔI </t>
  </si>
  <si>
    <t>PRODUCTION CONFIRMATION</t>
  </si>
  <si>
    <t>Stitching is even up the marking line
平齐画线车
May bằng định vị</t>
  </si>
  <si>
    <t xml:space="preserve">Attach backside. Need to rip off kraft-paper before attaching
贴反面. 贴之前要撕自粘纸 
Dán mặt trái. Trước khi dán cần xé giấy tự dán </t>
  </si>
  <si>
    <t>Attaching collar padding
貼外反口泡棉 DÁN MOUSE VÒNG CỔ</t>
  </si>
  <si>
    <t>Cement spraying machine
 喷胶机 Máy phun keo</t>
  </si>
  <si>
    <t>Single needle stitching machine
单针车 Máy 1 kim</t>
  </si>
  <si>
    <t xml:space="preserve">Toe cap skirt attaching
贴包头挡布 DÁN TĂNG CƯỜNG BAO MŨI </t>
  </si>
  <si>
    <t>BOTTOM PATRS PROCESS  
橡胶料流程 LƯU TRÌNH CHI TIẾT CAO SU (1)</t>
  </si>
  <si>
    <t>Page:</t>
    <phoneticPr fontId="47" type="noConversion"/>
  </si>
  <si>
    <t xml:space="preserve"> Remarks
 备注 Ghi chú</t>
  </si>
  <si>
    <t>Component
部件名称Tên chi tiết</t>
  </si>
  <si>
    <t xml:space="preserve"> Vendor
 厂商 Nhà cung ứng</t>
  </si>
  <si>
    <t>Material材料 Vật tư</t>
  </si>
  <si>
    <t xml:space="preserve"> Process
 工段
Công đoạn</t>
  </si>
  <si>
    <t xml:space="preserve">Pressing 
压 Ép </t>
  </si>
  <si>
    <t>#11~ 11T</t>
  </si>
  <si>
    <t>Temp
 温度 Nhiệt độ</t>
  </si>
  <si>
    <t xml:space="preserve">Time
时间Thời gian </t>
  </si>
  <si>
    <t xml:space="preserve">Pressure
 压力Lực ép </t>
  </si>
  <si>
    <t>#12~ 12T</t>
  </si>
  <si>
    <t xml:space="preserve">Weigh material 
原料磅重 Cân nguyên vật liệu </t>
  </si>
  <si>
    <t>#13~ 13T</t>
  </si>
  <si>
    <t>#1~ 1T</t>
  </si>
  <si>
    <t>Banbury 
万马力 Máy vạn mã lực pha trộn keo</t>
  </si>
  <si>
    <r>
      <t>125-&gt;135</t>
    </r>
    <r>
      <rPr>
        <vertAlign val="superscript"/>
        <sz val="10"/>
        <rFont val="Arial"/>
        <family val="2"/>
      </rPr>
      <t>o</t>
    </r>
    <r>
      <rPr>
        <sz val="10"/>
        <rFont val="Arial"/>
        <family val="2"/>
      </rPr>
      <t>C</t>
    </r>
  </si>
  <si>
    <r>
      <t>6-7kg/cm</t>
    </r>
    <r>
      <rPr>
        <sz val="10"/>
        <rFont val="Times New Roman"/>
        <family val="1"/>
      </rPr>
      <t>²</t>
    </r>
  </si>
  <si>
    <t>#2~ 2T</t>
  </si>
  <si>
    <t xml:space="preserve"> Two-roller machine 
大车 Máy 2 trục ra tấm</t>
  </si>
  <si>
    <r>
      <t>55</t>
    </r>
    <r>
      <rPr>
        <sz val="10"/>
        <rFont val="新細明體"/>
        <family val="1"/>
        <charset val="136"/>
      </rPr>
      <t>±</t>
    </r>
    <r>
      <rPr>
        <sz val="10"/>
        <rFont val="Arial"/>
        <family val="2"/>
      </rPr>
      <t>10</t>
    </r>
    <r>
      <rPr>
        <sz val="10"/>
        <rFont val="細明體"/>
        <family val="3"/>
        <charset val="136"/>
      </rPr>
      <t>℃</t>
    </r>
  </si>
  <si>
    <t>#4 ~ 4T</t>
  </si>
  <si>
    <t xml:space="preserve">Output sheet
出片 Ra tấm </t>
  </si>
  <si>
    <r>
      <t>50</t>
    </r>
    <r>
      <rPr>
        <sz val="10"/>
        <rFont val="細明體"/>
        <family val="3"/>
        <charset val="136"/>
      </rPr>
      <t>℃</t>
    </r>
    <r>
      <rPr>
        <sz val="10"/>
        <rFont val="新細明體"/>
        <family val="1"/>
        <charset val="136"/>
      </rPr>
      <t>↓</t>
    </r>
  </si>
  <si>
    <t>#5~ 5T</t>
  </si>
  <si>
    <t>Mixing color 
调色 Pha màu</t>
  </si>
  <si>
    <t>Add sulphur  
加硫磺Vô lưu huỳnh</t>
  </si>
  <si>
    <t>Cooling down 
冷却机器Làm lạnh</t>
  </si>
  <si>
    <r>
      <t>20</t>
    </r>
    <r>
      <rPr>
        <sz val="10"/>
        <rFont val="細明體"/>
        <family val="3"/>
        <charset val="136"/>
      </rPr>
      <t>℃</t>
    </r>
    <r>
      <rPr>
        <sz val="10"/>
        <rFont val="新細明體"/>
        <family val="1"/>
        <charset val="136"/>
      </rPr>
      <t>↓</t>
    </r>
  </si>
  <si>
    <t xml:space="preserve">Output sheet 
出片Ra tấm  </t>
  </si>
  <si>
    <t>Checking vulcanizer  
检查硫变 Kiểm tra lưu hóa</t>
  </si>
  <si>
    <r>
      <t>150</t>
    </r>
    <r>
      <rPr>
        <sz val="10"/>
        <rFont val="細明體"/>
        <family val="3"/>
        <charset val="136"/>
      </rPr>
      <t>℃</t>
    </r>
  </si>
  <si>
    <t xml:space="preserve">Checking color 
检查颜色Kiểm tra màu sắc </t>
  </si>
  <si>
    <t>150"</t>
  </si>
  <si>
    <t xml:space="preserve">16# Rubber inserting machine
 开练机16# Máy cán keo16#  </t>
  </si>
  <si>
    <t>Cement inserting machine 
炮管機 Máy đầu ói</t>
  </si>
  <si>
    <r>
      <t>65</t>
    </r>
    <r>
      <rPr>
        <sz val="10"/>
        <rFont val="新細明體"/>
        <family val="1"/>
        <charset val="136"/>
      </rPr>
      <t>±</t>
    </r>
    <r>
      <rPr>
        <sz val="10"/>
        <rFont val="Arial"/>
        <family val="2"/>
      </rPr>
      <t>15</t>
    </r>
    <r>
      <rPr>
        <sz val="10"/>
        <rFont val="細明體"/>
        <family val="3"/>
        <charset val="136"/>
      </rPr>
      <t>℃</t>
    </r>
  </si>
  <si>
    <t>The 3-axis machine  
三轴机器 Máy 3 trục</t>
  </si>
  <si>
    <t xml:space="preserve"> Sheet  cutting machine 
裁片机 Máy cắt tấm </t>
  </si>
  <si>
    <t>Finished part  
成品 Thành phẩm</t>
  </si>
  <si>
    <t>PATTERN MANAGER</t>
    <phoneticPr fontId="11" type="noConversion"/>
  </si>
  <si>
    <t>BOTTOM PATRS PROCESS  
橡胶料流程 LƯU TRÌNH CHI TIẾT CAO SU (2)</t>
  </si>
  <si>
    <t xml:space="preserve"> Remarks 
备注 Ghi chú</t>
  </si>
  <si>
    <t xml:space="preserve">Pressing
压 Ép </t>
  </si>
  <si>
    <t xml:space="preserve">Pressure
 压力 Lực ép </t>
  </si>
  <si>
    <t>Banbury 
万马力Máy vạn mã lực pha trộn keo</t>
  </si>
  <si>
    <t>Two-roller machine   
大车 Máy 2 trục ra tấm</t>
  </si>
  <si>
    <t>Add sulphur 
加硫磺Vô lưu huỳnh</t>
  </si>
  <si>
    <t>Cooling down 
冷却机器 Làm lạnh</t>
  </si>
  <si>
    <r>
      <t>20</t>
    </r>
    <r>
      <rPr>
        <vertAlign val="superscript"/>
        <sz val="10"/>
        <rFont val="Arial"/>
        <family val="2"/>
      </rPr>
      <t>o</t>
    </r>
    <r>
      <rPr>
        <sz val="10"/>
        <rFont val="Arial"/>
        <family val="2"/>
      </rPr>
      <t>C↓</t>
    </r>
  </si>
  <si>
    <r>
      <t>50</t>
    </r>
    <r>
      <rPr>
        <vertAlign val="superscript"/>
        <sz val="10"/>
        <rFont val="Arial"/>
        <family val="2"/>
      </rPr>
      <t>o</t>
    </r>
    <r>
      <rPr>
        <sz val="10"/>
        <rFont val="Arial"/>
        <family val="2"/>
      </rPr>
      <t>C↓</t>
    </r>
  </si>
  <si>
    <r>
      <t>65±15</t>
    </r>
    <r>
      <rPr>
        <vertAlign val="superscript"/>
        <sz val="10"/>
        <rFont val="Arial"/>
        <family val="2"/>
      </rPr>
      <t>o</t>
    </r>
    <r>
      <rPr>
        <sz val="10"/>
        <rFont val="Arial"/>
        <family val="2"/>
      </rPr>
      <t>C</t>
    </r>
  </si>
  <si>
    <t xml:space="preserve">Sheet  cutting machine 
裁片机 Máy cắt tấm </t>
  </si>
  <si>
    <t>Cutting / scheduling
 裁料/分段 Chặt liệu/ phân đoạn</t>
  </si>
  <si>
    <t>Finished part  
成品Thành phẩm</t>
  </si>
  <si>
    <t>BOTTOM PATRS PROCESS  
橡胶料流程 LƯU TRÌNH CHI TIẾT CAO SU (3)</t>
  </si>
  <si>
    <t xml:space="preserve"> TOE CAP 
前包頭 MIẾNG BAO MŨI</t>
  </si>
  <si>
    <t>IN HOUSE</t>
    <phoneticPr fontId="44" type="noConversion"/>
  </si>
  <si>
    <t xml:space="preserve"> Process 
工段
Công đoạn</t>
  </si>
  <si>
    <t xml:space="preserve">Pressing压 Ép </t>
  </si>
  <si>
    <t xml:space="preserve">Two-roller machine 
大车 Máy 2 trục ra tấm  </t>
  </si>
  <si>
    <t xml:space="preserve">Output sheet
 出片Ra tấm  </t>
  </si>
  <si>
    <t xml:space="preserve">16# Rubber inserting machine 
开练机16# Máy cán keo16#  </t>
  </si>
  <si>
    <t>Cutting / scheduling 
裁料/分段 Chặt liệu/ phân đoạn</t>
  </si>
  <si>
    <t>BOTTOM PATRS PROCESS  
橡胶料流程 LƯU TRÌNH CHI TIẾT CAO SU (4)</t>
  </si>
  <si>
    <r>
      <t xml:space="preserve">VENDOR
</t>
    </r>
    <r>
      <rPr>
        <sz val="11"/>
        <rFont val="細明體"/>
        <family val="3"/>
        <charset val="136"/>
      </rPr>
      <t>厂商</t>
    </r>
    <r>
      <rPr>
        <sz val="11"/>
        <rFont val="Arial"/>
        <family val="2"/>
      </rPr>
      <t xml:space="preserve"> 
Nhà cung ứng</t>
    </r>
  </si>
  <si>
    <t>IN HOUSE</t>
    <phoneticPr fontId="44" type="noConversion"/>
  </si>
  <si>
    <t>#9</t>
  </si>
  <si>
    <t xml:space="preserve"> Process 工段Công đoạn</t>
  </si>
  <si>
    <t>Weigh material 原料磅重Cân nguyên vật liệu</t>
  </si>
  <si>
    <r>
      <t>6-7kg/cm</t>
    </r>
    <r>
      <rPr>
        <vertAlign val="superscript"/>
        <sz val="10"/>
        <rFont val="Arial"/>
        <family val="2"/>
      </rPr>
      <t>2</t>
    </r>
  </si>
  <si>
    <t xml:space="preserve"> Two-roller machine 大车Máy 2 trục ra tấm</t>
  </si>
  <si>
    <t>Output sheet  出片 Ra tấm</t>
  </si>
  <si>
    <t>Mixing color  调色 Pha màu</t>
  </si>
  <si>
    <t>Cooling down 冷却机Làm lạnh</t>
  </si>
  <si>
    <t xml:space="preserve">Output sheet  出片 Ra tấm </t>
  </si>
  <si>
    <t>Checking color 检查颜色 Kiểm tra màu sắc</t>
  </si>
  <si>
    <t xml:space="preserve">16# Rubber inserting machine  开练机16# Máy cán keo16# </t>
  </si>
  <si>
    <r>
      <t>55±10</t>
    </r>
    <r>
      <rPr>
        <vertAlign val="superscript"/>
        <sz val="10"/>
        <rFont val="Arial"/>
        <family val="2"/>
      </rPr>
      <t>o</t>
    </r>
    <r>
      <rPr>
        <sz val="10"/>
        <rFont val="Arial"/>
        <family val="2"/>
      </rPr>
      <t>C</t>
    </r>
  </si>
  <si>
    <t xml:space="preserve">Rubber injecting machine 炮管機Máy đầu ói </t>
  </si>
  <si>
    <t>The 3-axis machine  三轴机 Máy 3 trục</t>
  </si>
  <si>
    <t xml:space="preserve">Sheet  cutting machine 切片机 Máy cắt tấm </t>
  </si>
  <si>
    <t>Printing 印  In</t>
  </si>
  <si>
    <t>Finished part  成品Thành phẩm</t>
  </si>
  <si>
    <t>PATTERN MANAGER</t>
    <phoneticPr fontId="11" type="noConversion"/>
  </si>
  <si>
    <t>BOTTOM PATRS PROCESS  
橡胶料流程 LƯU TRÌNH CHI TIẾT CAO SU (5)</t>
  </si>
  <si>
    <r>
      <t xml:space="preserve">Tên chi tiết </t>
    </r>
    <r>
      <rPr>
        <sz val="11"/>
        <rFont val="細明體"/>
        <family val="3"/>
        <charset val="136"/>
      </rPr>
      <t>部件名称</t>
    </r>
    <r>
      <rPr>
        <sz val="11"/>
        <rFont val="Arial"/>
        <family val="2"/>
      </rPr>
      <t xml:space="preserve"> 
Component Name</t>
    </r>
  </si>
  <si>
    <t>NHÃN GÓT 后跟标  Heel logo</t>
  </si>
  <si>
    <r>
      <t xml:space="preserve">Nhà cung ứng
</t>
    </r>
    <r>
      <rPr>
        <sz val="11"/>
        <rFont val="細明體"/>
        <family val="3"/>
        <charset val="136"/>
      </rPr>
      <t>厂商</t>
    </r>
    <r>
      <rPr>
        <sz val="11"/>
        <rFont val="Arial"/>
        <family val="2"/>
      </rPr>
      <t xml:space="preserve"> VENDOR:</t>
    </r>
  </si>
  <si>
    <t xml:space="preserve">Vật tư 材料  Material </t>
  </si>
  <si>
    <t>FOX-1 1.3-1.5mm -Durometer : 65 - 70 - Shore A  (B496)</t>
  </si>
  <si>
    <t>Công đoạn 工段 Process</t>
  </si>
  <si>
    <t>Ép 压 Pressing</t>
  </si>
  <si>
    <t>Thông tin thêm 
副信息
Additional Information</t>
  </si>
  <si>
    <t>Nhiệt độ 温度Temp℃</t>
  </si>
  <si>
    <t>Thời gian
时间 Time</t>
  </si>
  <si>
    <t>Lực ép
压力Pressure</t>
  </si>
  <si>
    <t xml:space="preserve">Cân nguyên vật liệu  原料磅重 Weigh material </t>
  </si>
  <si>
    <t>Máy vạn mã lực pha trộn keo 万马力 Banbury</t>
  </si>
  <si>
    <t>Máy 2 trục ra tấm 大车 Two-roller machine</t>
  </si>
  <si>
    <t>Ra tấm  出片 Output sheet</t>
  </si>
  <si>
    <t xml:space="preserve"> Pha màu 调色 Mixing color</t>
  </si>
  <si>
    <t>Vô lưu huỳnh 加硫磺 Add sulfur</t>
  </si>
  <si>
    <t>Làm lạnh  冷却机Cooling down</t>
  </si>
  <si>
    <t>Kiểm tra lưu hóa 检查硫变 Checking vulcanizer</t>
  </si>
  <si>
    <t>Kiểm tra màu sắc检查颜色 Checking color</t>
  </si>
  <si>
    <t xml:space="preserve">Máy cán keo16#  开练机16# 16# Rubber inserting machine </t>
  </si>
  <si>
    <t xml:space="preserve">Máy đầu ói 炮管機Rubber injecting machine </t>
  </si>
  <si>
    <t xml:space="preserve">Máy 3 trục 三轴机 The 3-axis machine </t>
  </si>
  <si>
    <t>Máy cắt tấm 切片机 Sheet  cutting machine</t>
  </si>
  <si>
    <t>Chặt liệu/ phân đoạn 裁料/分段 Cutting / scheduling</t>
  </si>
  <si>
    <t>In 印 Printing</t>
  </si>
  <si>
    <t xml:space="preserve">Thành phẩm 成品Finished part </t>
  </si>
  <si>
    <t xml:space="preserve">Nhập kho 入库 Storing </t>
  </si>
  <si>
    <t xml:space="preserve"> TECH/COM MANAGER</t>
    <phoneticPr fontId="11" type="noConversion"/>
  </si>
  <si>
    <t>1.8-2.0mm Rubber  (B496)</t>
  </si>
  <si>
    <t xml:space="preserve"> Vendor
 厂商 
Nhà cung ứng</t>
  </si>
  <si>
    <t>10T~#3 = 35mm * 20mm</t>
  </si>
  <si>
    <t>3T~#6 = 41mm * 23mm</t>
  </si>
  <si>
    <t>#3 - 3T</t>
  </si>
  <si>
    <r>
      <t>Toe cap priming (the area to attach foxing tape) 包頭外落刷處理劑(貼邊條位置）
Quét xử lý bao mũi  (vị trí dán talon thân)</t>
    </r>
    <r>
      <rPr>
        <sz val="12"/>
        <rFont val="細明體"/>
        <family val="3"/>
        <charset val="136"/>
      </rPr>
      <t/>
    </r>
  </si>
  <si>
    <t>Assembling Process 
成型流程 LƯU TRÌNH GÒ (4)</t>
  </si>
  <si>
    <t>The joint of foxing tape need to be trimmed by 45º angle, then applying the primer on the foxing end. Foxing tape attaching position must should refer to the confirmed shoe. oth start and end should be trimed with a 45º angle and overlapped by 3mm.Foxing tape bottom edge must be even up outsole edge or hove 0.5mm. 
將一端向外斜剪3ｍｍ(45º) 上溶劑，邊條起收位置參照確認鞋逆
時針貼合 ,接 兩邊各斜剪３ｍｍ重疊并壓死,邊條下沿平齊大底 邊或大底外露0.5ｍｍ. Cắt xéo 1 đoạn dây 3mm (45º) rồi thoa dung dịch lên đầu dây, vị trí dán talon thân xin tham khảo giày mẫu. Hai bên chỗ mối cắt xéo 3mm chồng lên nhau dán cố định, biên dưới dây talon thân bằng hoặc đế lớn loe ra 0.5mm.</t>
  </si>
  <si>
    <t>Attach heel logo 1mm above the foxing edge.
贴后跟条上边条. Dán logo nhãn gót trên biên talon 1mm.
Dimension 规格 Quy cách: 10T~#3= 35*20mm, 3T~#6= 41*23mm.</t>
  </si>
  <si>
    <t xml:space="preserve">Toe bumper/ heel logo area priming 貼前九齒&amp;後跟標處擦處理劑
Quét xử lý vị trí dán talon mũi - nhãn gót </t>
  </si>
  <si>
    <r>
      <t>Supplier: NanPao. 100% sockliner pass hotmelt M/C
厂商: NanPao. 鞋垫100%过胶. Nhà cung ứng: NanPao. 100% đế trung tháo qua máy keo nóng chảy.</t>
    </r>
    <r>
      <rPr>
        <sz val="12"/>
        <rFont val="細明體"/>
        <family val="3"/>
        <charset val="136"/>
      </rPr>
      <t/>
    </r>
  </si>
  <si>
    <t>231*171*95MM(BM-2) PBX-30762-1-CB-B130</t>
  </si>
  <si>
    <t>10T-1T</t>
  </si>
  <si>
    <t>#2-#6</t>
  </si>
  <si>
    <t>COMPUTER STITCHING SCHEDULE 
电脑车明细表 BẢNG CHI TIẾT MAY LẬP TRÌNH (1)</t>
  </si>
  <si>
    <r>
      <t xml:space="preserve">Stitching margin </t>
    </r>
    <r>
      <rPr>
        <sz val="10"/>
        <rFont val="細明體"/>
        <family val="3"/>
        <charset val="136"/>
      </rPr>
      <t>边距</t>
    </r>
    <r>
      <rPr>
        <sz val="10"/>
        <rFont val="Arial"/>
        <family val="2"/>
      </rPr>
      <t xml:space="preserve"> Cách biên</t>
    </r>
  </si>
  <si>
    <r>
      <t xml:space="preserve">Needle Type &amp; Size </t>
    </r>
    <r>
      <rPr>
        <sz val="10"/>
        <rFont val="細明體"/>
        <family val="3"/>
        <charset val="136"/>
      </rPr>
      <t>针类与尺寸</t>
    </r>
    <r>
      <rPr>
        <sz val="10"/>
        <rFont val="Arial"/>
        <family val="2"/>
      </rPr>
      <t xml:space="preserve"> Loại và kích cỡ kim</t>
    </r>
  </si>
  <si>
    <t>16 R</t>
    <phoneticPr fontId="32" type="noConversion"/>
  </si>
  <si>
    <t>SPI (Stitch Per Inch) 针数/英寸
Số mũi/inch</t>
  </si>
  <si>
    <t>COMPUTER STITCHING SCHEDULE 
电脑车明细表 BẢNG CHI TIẾT MAY LẬP TRÌNH (2)</t>
  </si>
  <si>
    <t>16R</t>
  </si>
  <si>
    <t>COMPUTER STITCHING SCHEDULE 
电脑车明细表 BẢNG CHI TIẾT MAY LẬP TRÌNH (3)</t>
  </si>
  <si>
    <t>COMPUTER STITCHING SCHEDULE 
电脑车明细表 BẢNG CHI TIẾT MAY LẬP TRÌNH (4)</t>
  </si>
  <si>
    <t>Collar lining deco stitching (inserting elastic gore area)
车饰领口内里（穿松紧带位置）
MAY TRANG TRÍ LÓT VÒNG CỔ (CHỔ XỎ DÂY THUN)</t>
  </si>
  <si>
    <t>Box stitching 
车夹头 MAY ĐÍNH BỌ</t>
  </si>
  <si>
    <t>Hanging hang tag on first lace of right foot
掛吊牌入第一鞋帶在鞋頭右腳
Treo mạc treo vào dây giày đầu tiên chân phải</t>
  </si>
  <si>
    <t>Hanging hangtag 掛吊牌 Treo mạc treo
(This operation only applies for models requiring by SPEC. 
这工段只应用对于形体有要求的 Công đoạn này chỉ sử dụng cho những dạng giày SPEC có yêu cầu).</t>
  </si>
  <si>
    <t>Using the correct mold for each size:10T=10T-13T;#1=#1-#6. Pressing vamp and heel part.各码使用正确模具:10T=10T-13T;#1=#1-#6. 压鞋头和后跟. Sử dụng đúng khuôn cho mỗi size:10T=10T-13T;#1=#1-#6. Ép mũi và gót</t>
  </si>
  <si>
    <t>Assembling Process
成型流程LƯU TRÌNH GÒ   (6)</t>
  </si>
  <si>
    <t>Avery Dennison (China)</t>
  </si>
  <si>
    <t xml:space="preserve">Upper Heating Pressing process / Spec (2)
面部热压流程/规格 LƯU TRÌNH/ QUY CÁCH ÉP NHIỆT MẶT GIÀY </t>
  </si>
  <si>
    <t xml:space="preserve">UPPER HEATING PRESSING PROCESS/SPEC (1)
面部热压流程/规格 LƯU TRÌNH/ QUY CÁCH ÉP NHIỆT MẶT GIÀY </t>
  </si>
  <si>
    <t>7-1~7-2</t>
  </si>
  <si>
    <t>13-1~13-4</t>
  </si>
  <si>
    <t>15-1~15-15</t>
  </si>
  <si>
    <t>19-1~19-4</t>
  </si>
  <si>
    <t>23-1~23-4</t>
  </si>
  <si>
    <t>32-1~32-6</t>
  </si>
  <si>
    <t xml:space="preserve">                   </t>
  </si>
  <si>
    <t>Upper Measurement Specification 鞋面测量规格 QUY CÁCH SỐ ĐO MẶT GIÀY</t>
  </si>
  <si>
    <t xml:space="preserve">Key Manufacturing Processes Details 生产重点问题点CÁC CHI TIẾT LƯU TRÌNH SẢN XUẤT TRỌNG ĐIỂM </t>
  </si>
  <si>
    <t xml:space="preserve">Bottom Logo Specification 橡胶料部位的 LOGO规格  QUY CÁCH LOGO CÁC CHI TIẾT CAO SU </t>
  </si>
  <si>
    <t xml:space="preserve">Computer Stitching Schedule 电脑车明细表 BẢNG CHI TIẾT MAY LẬP TRÌNH </t>
  </si>
  <si>
    <t xml:space="preserve">Reinforcement Placement 贴补强流程 LƯU TRÌNH DÁN TĂNG CƯỜNG   </t>
  </si>
  <si>
    <t xml:space="preserve">Room condition
房间条件 
Điều kiện phòng </t>
  </si>
  <si>
    <t>It can use computer stitching machine 
可以使用电脑车
Có thể sử dụng máy lập trình</t>
  </si>
  <si>
    <t>Remark: attaching collar foam and then do margin stitching 
注意： 貼外反口泡棉好后领口泡棉走边  
Chú ý: dán mouse xong dằn mouse vòng cổ.</t>
  </si>
  <si>
    <t>Attaching reinf to cementing side
贴补强上表面有胶
Dán tăng cường lên mặt có keo</t>
  </si>
  <si>
    <t>Remark: attaching tongue foam and then do margin stitching 
注意： 貼外鞋舌泡棉好鞋舌泡棉走边  
Chú ý: dán mouse lưỡi gà rồi dằn mouse lưỡi gà</t>
  </si>
  <si>
    <t>Bottom view</t>
    <phoneticPr fontId="53" type="noConversion"/>
  </si>
  <si>
    <r>
      <rPr>
        <b/>
        <sz val="12"/>
        <rFont val="Arial"/>
        <family val="2"/>
      </rPr>
      <t xml:space="preserve">1. Pay high attention to heel loop stitching to prevent loosen
Cementing/ Attaching heel loop and heel loop reinf </t>
    </r>
    <r>
      <rPr>
        <b/>
        <sz val="12"/>
        <rFont val="細明體"/>
        <family val="3"/>
        <charset val="136"/>
      </rPr>
      <t>→</t>
    </r>
    <r>
      <rPr>
        <b/>
        <sz val="12"/>
        <rFont val="Arial"/>
        <family val="2"/>
      </rPr>
      <t xml:space="preserve"> Heel loop and heel loop reinf margin stitching </t>
    </r>
    <r>
      <rPr>
        <b/>
        <sz val="12"/>
        <rFont val="細明體"/>
        <family val="3"/>
        <charset val="136"/>
      </rPr>
      <t>→</t>
    </r>
    <r>
      <rPr>
        <b/>
        <sz val="12"/>
        <rFont val="Arial"/>
        <family val="2"/>
      </rPr>
      <t xml:space="preserve"> Backstay stitching.
2. Eyelet zigzag deco stitching is 5mm width.</t>
    </r>
    <r>
      <rPr>
        <sz val="11"/>
        <rFont val="Arial"/>
        <family val="2"/>
      </rPr>
      <t xml:space="preserve">
1. </t>
    </r>
    <r>
      <rPr>
        <sz val="11"/>
        <rFont val="細明體"/>
        <family val="3"/>
        <charset val="136"/>
      </rPr>
      <t>操作车后吊织带补强要注意让避免爆开刷胶</t>
    </r>
    <r>
      <rPr>
        <sz val="11"/>
        <rFont val="Arial"/>
        <family val="2"/>
      </rPr>
      <t>/</t>
    </r>
    <r>
      <rPr>
        <sz val="11"/>
        <rFont val="細明體"/>
        <family val="3"/>
        <charset val="136"/>
      </rPr>
      <t>贴织带与织带
补强→车压织带与织带补强→车后吊</t>
    </r>
    <r>
      <rPr>
        <sz val="11"/>
        <rFont val="Arial"/>
        <family val="2"/>
      </rPr>
      <t xml:space="preserve">.
2. </t>
    </r>
    <r>
      <rPr>
        <sz val="11"/>
        <rFont val="細明體"/>
        <family val="3"/>
        <charset val="136"/>
      </rPr>
      <t>眼片合万能饰线宽度</t>
    </r>
    <r>
      <rPr>
        <sz val="11"/>
        <rFont val="Arial"/>
        <family val="2"/>
      </rPr>
      <t xml:space="preserve">5mm.
</t>
    </r>
    <r>
      <rPr>
        <b/>
        <sz val="11"/>
        <rFont val="Arial"/>
        <family val="2"/>
      </rPr>
      <t xml:space="preserve">1. Chú ý thao tác may tăng cường dây xỏ dây gót để tránh bị bung Quét keo/ Dán dây xỏ và tăng cường dây xỏ </t>
    </r>
    <r>
      <rPr>
        <b/>
        <sz val="11"/>
        <rFont val="細明體"/>
        <family val="3"/>
        <charset val="136"/>
      </rPr>
      <t>→</t>
    </r>
    <r>
      <rPr>
        <b/>
        <sz val="11"/>
        <rFont val="Arial"/>
        <family val="2"/>
      </rPr>
      <t xml:space="preserve"> May dằn dây xỏ và tăng cường dây xỏ </t>
    </r>
    <r>
      <rPr>
        <b/>
        <sz val="11"/>
        <rFont val="細明體"/>
        <family val="3"/>
        <charset val="136"/>
      </rPr>
      <t>→</t>
    </r>
    <r>
      <rPr>
        <b/>
        <sz val="11"/>
        <rFont val="Arial"/>
        <family val="2"/>
      </rPr>
      <t xml:space="preserve"> May dây gót.
2. Đường may zigzag trang trí đệm độ rộng 5mm</t>
    </r>
    <r>
      <rPr>
        <sz val="11"/>
        <rFont val="Arial"/>
        <family val="2"/>
      </rPr>
      <t xml:space="preserve">
</t>
    </r>
    <phoneticPr fontId="53" type="noConversion"/>
  </si>
  <si>
    <t>See Key Manufacturing Processes Details page for more details.</t>
    <phoneticPr fontId="53" type="noConversion"/>
  </si>
  <si>
    <t>Key Manufacturing Processes:</t>
    <phoneticPr fontId="53" type="noConversion"/>
  </si>
  <si>
    <r>
      <t xml:space="preserve">Material Description
</t>
    </r>
    <r>
      <rPr>
        <sz val="12"/>
        <rFont val="細明體"/>
        <family val="3"/>
        <charset val="136"/>
      </rPr>
      <t xml:space="preserve">材料描述
</t>
    </r>
    <r>
      <rPr>
        <sz val="12"/>
        <rFont val="Arial"/>
        <family val="2"/>
      </rPr>
      <t>Miêu tả vật tư</t>
    </r>
    <phoneticPr fontId="53" type="noConversion"/>
  </si>
  <si>
    <r>
      <t xml:space="preserve">Component 
Name
</t>
    </r>
    <r>
      <rPr>
        <sz val="12"/>
        <rFont val="細明體"/>
        <family val="3"/>
        <charset val="136"/>
      </rPr>
      <t xml:space="preserve">部件名称
</t>
    </r>
    <r>
      <rPr>
        <sz val="12"/>
        <rFont val="Arial"/>
        <family val="2"/>
      </rPr>
      <t>Tên bộ vị</t>
    </r>
    <phoneticPr fontId="53" type="noConversion"/>
  </si>
  <si>
    <r>
      <t xml:space="preserve">Vendor
</t>
    </r>
    <r>
      <rPr>
        <sz val="12"/>
        <rFont val="細明體"/>
        <family val="3"/>
        <charset val="136"/>
      </rPr>
      <t xml:space="preserve">厂商
</t>
    </r>
    <r>
      <rPr>
        <sz val="12"/>
        <rFont val="Arial"/>
        <family val="2"/>
      </rPr>
      <t>Nhà cung ứng</t>
    </r>
    <phoneticPr fontId="53" type="noConversion"/>
  </si>
  <si>
    <r>
      <t xml:space="preserve">Adhesive </t>
    </r>
    <r>
      <rPr>
        <sz val="12"/>
        <rFont val="細明體"/>
        <family val="3"/>
        <charset val="136"/>
      </rPr>
      <t>胶水</t>
    </r>
    <r>
      <rPr>
        <sz val="12"/>
        <rFont val="Arial"/>
        <family val="2"/>
      </rPr>
      <t>Keo</t>
    </r>
    <phoneticPr fontId="53" type="noConversion"/>
  </si>
  <si>
    <r>
      <t xml:space="preserve">Other Type
</t>
    </r>
    <r>
      <rPr>
        <sz val="12"/>
        <rFont val="細明體"/>
        <family val="3"/>
        <charset val="136"/>
      </rPr>
      <t xml:space="preserve">另外类型
</t>
    </r>
    <r>
      <rPr>
        <sz val="12"/>
        <rFont val="Arial"/>
        <family val="2"/>
      </rPr>
      <t>Khác</t>
    </r>
    <phoneticPr fontId="53" type="noConversion"/>
  </si>
  <si>
    <r>
      <t xml:space="preserve">1st Roll
</t>
    </r>
    <r>
      <rPr>
        <sz val="12"/>
        <rFont val="細明體"/>
        <family val="3"/>
        <charset val="136"/>
      </rPr>
      <t xml:space="preserve">第一次滚轮
</t>
    </r>
    <r>
      <rPr>
        <sz val="12"/>
        <rFont val="Arial"/>
        <family val="2"/>
      </rPr>
      <t>Cuộn thứ nhất</t>
    </r>
    <phoneticPr fontId="53" type="noConversion"/>
  </si>
  <si>
    <r>
      <t xml:space="preserve">Winding
</t>
    </r>
    <r>
      <rPr>
        <sz val="12"/>
        <rFont val="細明體"/>
        <family val="3"/>
        <charset val="136"/>
      </rPr>
      <t xml:space="preserve">风干
</t>
    </r>
    <r>
      <rPr>
        <sz val="12"/>
        <rFont val="Arial"/>
        <family val="2"/>
      </rPr>
      <t>cuộn</t>
    </r>
    <phoneticPr fontId="53" type="noConversion"/>
  </si>
  <si>
    <r>
      <t xml:space="preserve">Cooling
</t>
    </r>
    <r>
      <rPr>
        <sz val="12"/>
        <rFont val="細明體"/>
        <family val="3"/>
        <charset val="136"/>
      </rPr>
      <t xml:space="preserve">冷却
</t>
    </r>
    <r>
      <rPr>
        <sz val="12"/>
        <rFont val="Arial"/>
        <family val="2"/>
      </rPr>
      <t>Làm mát</t>
    </r>
    <phoneticPr fontId="53" type="noConversion"/>
  </si>
  <si>
    <r>
      <t xml:space="preserve">Sockliner
</t>
    </r>
    <r>
      <rPr>
        <sz val="12"/>
        <rFont val="細明體"/>
        <family val="3"/>
        <charset val="136"/>
      </rPr>
      <t xml:space="preserve">鞋垫
</t>
    </r>
    <r>
      <rPr>
        <sz val="12"/>
        <rFont val="Arial"/>
        <family val="2"/>
      </rPr>
      <t>Đ</t>
    </r>
    <r>
      <rPr>
        <sz val="12"/>
        <rFont val="細明體"/>
        <family val="3"/>
        <charset val="136"/>
      </rPr>
      <t>ế</t>
    </r>
    <r>
      <rPr>
        <sz val="12"/>
        <rFont val="Arial"/>
        <family val="2"/>
      </rPr>
      <t xml:space="preserve"> trung</t>
    </r>
    <phoneticPr fontId="53" type="noConversion"/>
  </si>
  <si>
    <r>
      <t xml:space="preserve">Component 
Name
</t>
    </r>
    <r>
      <rPr>
        <sz val="12"/>
        <rFont val="細明體"/>
        <family val="3"/>
        <charset val="136"/>
      </rPr>
      <t xml:space="preserve">部件名称
</t>
    </r>
    <r>
      <rPr>
        <sz val="12"/>
        <rFont val="Arial"/>
        <family val="2"/>
      </rPr>
      <t>Tên bộ vị</t>
    </r>
    <phoneticPr fontId="53" type="noConversion"/>
  </si>
  <si>
    <r>
      <t xml:space="preserve">Vendor </t>
    </r>
    <r>
      <rPr>
        <sz val="12"/>
        <rFont val="細明體"/>
        <family val="3"/>
        <charset val="136"/>
      </rPr>
      <t xml:space="preserve">厂商
</t>
    </r>
    <r>
      <rPr>
        <sz val="12"/>
        <rFont val="Arial"/>
        <family val="2"/>
      </rPr>
      <t>Nhà cung ứng</t>
    </r>
    <phoneticPr fontId="53" type="noConversion"/>
  </si>
  <si>
    <t>Mat# (MCS#): CL-SOC-PU001</t>
    <phoneticPr fontId="53" type="noConversion"/>
  </si>
  <si>
    <r>
      <t xml:space="preserve">Name </t>
    </r>
    <r>
      <rPr>
        <sz val="12"/>
        <rFont val="細明體"/>
        <family val="3"/>
        <charset val="136"/>
      </rPr>
      <t>名称</t>
    </r>
    <r>
      <rPr>
        <sz val="12"/>
        <rFont val="Arial"/>
        <family val="2"/>
      </rPr>
      <t xml:space="preserve"> Tên: 50% Recycled CK Mesh 200g Unbacked - 100% Polyester - 185.00 gm/m</t>
    </r>
    <r>
      <rPr>
        <sz val="12"/>
        <rFont val="Calibri"/>
        <family val="2"/>
      </rPr>
      <t>²</t>
    </r>
    <r>
      <rPr>
        <sz val="12"/>
        <rFont val="Arial"/>
        <family val="2"/>
      </rPr>
      <t xml:space="preserve"> - 46.00 in</t>
    </r>
    <phoneticPr fontId="53" type="noConversion"/>
  </si>
  <si>
    <t>Mat# (MCS#): N/A</t>
    <phoneticPr fontId="53" type="noConversion"/>
  </si>
  <si>
    <r>
      <t xml:space="preserve">Roll Size </t>
    </r>
    <r>
      <rPr>
        <sz val="12"/>
        <rFont val="細明體"/>
        <family val="3"/>
        <charset val="136"/>
      </rPr>
      <t xml:space="preserve">滚轮大小
</t>
    </r>
    <r>
      <rPr>
        <sz val="12"/>
        <rFont val="Arial"/>
        <family val="2"/>
      </rPr>
      <t>Kích cở cuộn: N/A</t>
    </r>
    <phoneticPr fontId="53" type="noConversion"/>
  </si>
  <si>
    <r>
      <t xml:space="preserve">Temp </t>
    </r>
    <r>
      <rPr>
        <sz val="12"/>
        <rFont val="細明體"/>
        <family val="3"/>
        <charset val="136"/>
      </rPr>
      <t>温度</t>
    </r>
    <r>
      <rPr>
        <sz val="12"/>
        <rFont val="Arial"/>
        <family val="2"/>
      </rPr>
      <t xml:space="preserve"> Nhiệt độ:
150°C ± 5</t>
    </r>
    <phoneticPr fontId="53" type="noConversion"/>
  </si>
  <si>
    <r>
      <t xml:space="preserve">Time </t>
    </r>
    <r>
      <rPr>
        <sz val="12"/>
        <rFont val="細明體"/>
        <family val="3"/>
        <charset val="136"/>
      </rPr>
      <t>时间</t>
    </r>
    <r>
      <rPr>
        <sz val="12"/>
        <rFont val="Arial"/>
        <family val="2"/>
      </rPr>
      <t xml:space="preserve"> Thời gian: 
N/A</t>
    </r>
    <phoneticPr fontId="53" type="noConversion"/>
  </si>
  <si>
    <r>
      <t xml:space="preserve">Type </t>
    </r>
    <r>
      <rPr>
        <sz val="12"/>
        <rFont val="細明體"/>
        <family val="3"/>
        <charset val="136"/>
      </rPr>
      <t>类型</t>
    </r>
    <r>
      <rPr>
        <sz val="12"/>
        <rFont val="Arial"/>
        <family val="2"/>
      </rPr>
      <t xml:space="preserve"> Loại:
</t>
    </r>
    <r>
      <rPr>
        <b/>
        <sz val="12"/>
        <rFont val="Arial"/>
        <family val="2"/>
      </rPr>
      <t xml:space="preserve">Sockliner </t>
    </r>
    <r>
      <rPr>
        <b/>
        <sz val="12"/>
        <rFont val="細明體"/>
        <family val="3"/>
        <charset val="136"/>
      </rPr>
      <t>鞋垫</t>
    </r>
    <r>
      <rPr>
        <b/>
        <sz val="12"/>
        <rFont val="Arial"/>
        <family val="2"/>
      </rPr>
      <t xml:space="preserve"> đ</t>
    </r>
    <r>
      <rPr>
        <b/>
        <sz val="12"/>
        <rFont val="細明體"/>
        <family val="3"/>
        <charset val="136"/>
      </rPr>
      <t>ế</t>
    </r>
    <r>
      <rPr>
        <b/>
        <sz val="12"/>
        <rFont val="Arial"/>
        <family val="2"/>
      </rPr>
      <t xml:space="preserve"> trung</t>
    </r>
    <phoneticPr fontId="53" type="noConversion"/>
  </si>
  <si>
    <r>
      <t xml:space="preserve">Vendor </t>
    </r>
    <r>
      <rPr>
        <sz val="12"/>
        <rFont val="細明體"/>
        <family val="3"/>
        <charset val="136"/>
      </rPr>
      <t>厂商</t>
    </r>
    <r>
      <rPr>
        <sz val="12"/>
        <rFont val="Arial"/>
        <family val="2"/>
      </rPr>
      <t xml:space="preserve"> Nhà cung ứng: ZhongBu</t>
    </r>
    <phoneticPr fontId="53" type="noConversion"/>
  </si>
  <si>
    <r>
      <t xml:space="preserve">Melting point </t>
    </r>
    <r>
      <rPr>
        <sz val="12"/>
        <rFont val="細明體"/>
        <family val="3"/>
        <charset val="136"/>
      </rPr>
      <t xml:space="preserve">熔点
</t>
    </r>
    <r>
      <rPr>
        <sz val="12"/>
        <rFont val="Arial"/>
        <family val="2"/>
      </rPr>
      <t>Điểm nóng chảy: N/A</t>
    </r>
    <phoneticPr fontId="53" type="noConversion"/>
  </si>
  <si>
    <r>
      <t xml:space="preserve">Adhesive </t>
    </r>
    <r>
      <rPr>
        <sz val="12"/>
        <rFont val="細明體"/>
        <family val="3"/>
        <charset val="136"/>
      </rPr>
      <t>胶水</t>
    </r>
    <r>
      <rPr>
        <sz val="12"/>
        <rFont val="Arial"/>
        <family val="2"/>
      </rPr>
      <t xml:space="preserve"> Keo</t>
    </r>
    <phoneticPr fontId="53" type="noConversion"/>
  </si>
  <si>
    <r>
      <t xml:space="preserve">Adhesive
</t>
    </r>
    <r>
      <rPr>
        <sz val="12"/>
        <rFont val="細明體"/>
        <family val="3"/>
        <charset val="136"/>
      </rPr>
      <t xml:space="preserve">胶水
</t>
    </r>
    <r>
      <rPr>
        <sz val="12"/>
        <rFont val="Arial"/>
        <family val="2"/>
      </rPr>
      <t>Keo</t>
    </r>
    <phoneticPr fontId="53" type="noConversion"/>
  </si>
  <si>
    <t>Laminate in LYN</t>
    <phoneticPr fontId="53" type="noConversion"/>
  </si>
  <si>
    <t>50% Recycled CK Mesh 200g Unbacked - 100% Polyester - 185.00 gm/m² - 46.00 in</t>
    <phoneticPr fontId="53" type="noConversion"/>
  </si>
  <si>
    <r>
      <t xml:space="preserve">Storage
</t>
    </r>
    <r>
      <rPr>
        <sz val="11"/>
        <rFont val="細明體"/>
        <family val="3"/>
        <charset val="136"/>
      </rPr>
      <t xml:space="preserve">储存
</t>
    </r>
    <r>
      <rPr>
        <sz val="11"/>
        <rFont val="Arial"/>
        <family val="2"/>
      </rPr>
      <t>Lưu trữ</t>
    </r>
    <phoneticPr fontId="53" type="noConversion"/>
  </si>
  <si>
    <r>
      <t xml:space="preserve">Name </t>
    </r>
    <r>
      <rPr>
        <sz val="12"/>
        <rFont val="細明體"/>
        <family val="3"/>
        <charset val="136"/>
      </rPr>
      <t>名称</t>
    </r>
    <r>
      <rPr>
        <sz val="12"/>
        <rFont val="Arial"/>
        <family val="2"/>
      </rPr>
      <t xml:space="preserve"> Tên: PU(Open Cell) Smart Foam 5mm - BASF - Durometer : 29 - 37 - Asker C</t>
    </r>
    <phoneticPr fontId="53" type="noConversion"/>
  </si>
  <si>
    <r>
      <t xml:space="preserve">Name </t>
    </r>
    <r>
      <rPr>
        <sz val="12"/>
        <rFont val="細明體"/>
        <family val="3"/>
        <charset val="136"/>
      </rPr>
      <t>名称</t>
    </r>
    <r>
      <rPr>
        <sz val="12"/>
        <rFont val="Arial"/>
        <family val="2"/>
      </rPr>
      <t xml:space="preserve"> Tên: WT019  </t>
    </r>
    <phoneticPr fontId="53" type="noConversion"/>
  </si>
  <si>
    <r>
      <t xml:space="preserve">Thickness </t>
    </r>
    <r>
      <rPr>
        <sz val="12"/>
        <rFont val="細明體"/>
        <family val="3"/>
        <charset val="136"/>
      </rPr>
      <t>厚度</t>
    </r>
    <r>
      <rPr>
        <sz val="12"/>
        <rFont val="Arial"/>
        <family val="2"/>
      </rPr>
      <t xml:space="preserve"> Độ dày: N/A</t>
    </r>
    <phoneticPr fontId="53" type="noConversion"/>
  </si>
  <si>
    <t>Chuck Taylor All Star Street</t>
    <phoneticPr fontId="53" type="noConversion"/>
  </si>
  <si>
    <t>669288C/F</t>
    <phoneticPr fontId="53" type="noConversion"/>
  </si>
  <si>
    <t>G35887-CT080J-20H02</t>
    <phoneticPr fontId="53" type="noConversion"/>
  </si>
  <si>
    <t>10T~#6</t>
    <phoneticPr fontId="53" type="noConversion"/>
  </si>
  <si>
    <t>TV-01L-1</t>
    <phoneticPr fontId="53" type="noConversion"/>
  </si>
  <si>
    <t>6S1-TD035</t>
    <phoneticPr fontId="53" type="noConversion"/>
  </si>
  <si>
    <t>CT080J-20H-G35887-T-ZZ-LYN(9Z)</t>
    <phoneticPr fontId="53" type="noConversion"/>
  </si>
  <si>
    <t>LYN</t>
    <phoneticPr fontId="5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</si>
</sst>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2" formatCode="_-&quot;$&quot;* #,##0_-;\-&quot;$&quot;* #,##0_-;_-&quot;$&quot;* &quot;-&quot;_-;_-@_-"/>
    <numFmt numFmtId="176" formatCode="_(&quot;$&quot;* #,##0.00_);_(&quot;$&quot;* \(#,##0.00\);_(&quot;$&quot;* &quot;-&quot;??_);_(@_)"/>
    <numFmt numFmtId="177" formatCode="_(* #,##0.00_);_(* \(#,##0.00\);_(* &quot;-&quot;??_);_(@_)"/>
    <numFmt numFmtId="178" formatCode="dd&quot;-&quot;mmm&quot;-&quot;yy"/>
    <numFmt numFmtId="179" formatCode="0.0%"/>
    <numFmt numFmtId="180" formatCode="0.0"/>
    <numFmt numFmtId="181" formatCode="_ * #,##0.00_ ;_ * \-#,##0.00_ ;_ * &quot;-&quot;??_ ;_ @_ "/>
    <numFmt numFmtId="182" formatCode="[$-409]mmm\-d\-yyyy;@"/>
    <numFmt numFmtId="183" formatCode="General&quot;mm&quot;"/>
    <numFmt numFmtId="184" formatCode="General\T"/>
  </numFmts>
  <fonts count="113">
    <font>
      <sz val="11"/>
      <name val="Arial"/>
      <family val="2"/>
    </font>
    <font>
      <sz val="11"/>
      <color theme="1"/>
      <name val="新細明體"/>
      <family val="2"/>
      <charset val="136"/>
      <scheme val="minor"/>
    </font>
    <font>
      <sz val="11"/>
      <color theme="1"/>
      <name val="新細明體"/>
      <family val="2"/>
      <charset val="136"/>
      <scheme val="minor"/>
    </font>
    <font>
      <sz val="11"/>
      <color theme="1"/>
      <name val="新細明體"/>
      <family val="2"/>
      <charset val="136"/>
      <scheme val="minor"/>
    </font>
    <font>
      <sz val="11"/>
      <color theme="1"/>
      <name val="新細明體"/>
      <family val="2"/>
      <charset val="136"/>
      <scheme val="minor"/>
    </font>
    <font>
      <b/>
      <sz val="36"/>
      <name val="Arial"/>
      <family val="2"/>
    </font>
    <font>
      <b/>
      <sz val="48"/>
      <name val="Arial"/>
      <family val="2"/>
    </font>
    <font>
      <b/>
      <sz val="11"/>
      <name val="Arial"/>
      <family val="2"/>
    </font>
    <font>
      <sz val="20"/>
      <name val="Arial"/>
      <family val="2"/>
    </font>
    <font>
      <b/>
      <sz val="12"/>
      <name val="Arial"/>
      <family val="2"/>
    </font>
    <font>
      <sz val="12"/>
      <name val="Arial"/>
      <family val="2"/>
    </font>
    <font>
      <sz val="12"/>
      <color indexed="10"/>
      <name val="Arial"/>
      <family val="2"/>
    </font>
    <font>
      <sz val="9"/>
      <name val="Arial"/>
      <family val="2"/>
    </font>
    <font>
      <u/>
      <sz val="16"/>
      <color indexed="12"/>
      <name val="Arial"/>
      <family val="2"/>
    </font>
    <font>
      <sz val="11"/>
      <name val="돋움"/>
      <family val="3"/>
      <charset val="129"/>
    </font>
    <font>
      <b/>
      <sz val="16"/>
      <name val="Arial"/>
      <family val="2"/>
    </font>
    <font>
      <b/>
      <sz val="14"/>
      <name val="Arial"/>
      <family val="2"/>
    </font>
    <font>
      <b/>
      <sz val="18"/>
      <name val="Arial"/>
      <family val="2"/>
    </font>
    <font>
      <sz val="10"/>
      <name val="Arial"/>
      <family val="2"/>
    </font>
    <font>
      <sz val="12"/>
      <color indexed="12"/>
      <name val="Arial"/>
      <family val="2"/>
    </font>
    <font>
      <sz val="8"/>
      <name val="Arial"/>
      <family val="2"/>
    </font>
    <font>
      <b/>
      <sz val="22"/>
      <name val="Arial"/>
      <family val="2"/>
    </font>
    <font>
      <sz val="16"/>
      <name val="Arial"/>
      <family val="2"/>
    </font>
    <font>
      <sz val="14"/>
      <name val="Arial"/>
      <family val="2"/>
    </font>
    <font>
      <b/>
      <sz val="10"/>
      <name val="Arial"/>
      <family val="2"/>
    </font>
    <font>
      <b/>
      <sz val="20"/>
      <name val="Arial"/>
      <family val="2"/>
    </font>
    <font>
      <sz val="10"/>
      <color indexed="8"/>
      <name val="Arial"/>
      <family val="2"/>
    </font>
    <font>
      <sz val="11"/>
      <name val="Arial"/>
      <family val="2"/>
    </font>
    <font>
      <sz val="12"/>
      <name val="Times New Roman"/>
      <family val="1"/>
    </font>
    <font>
      <sz val="12"/>
      <name val="EucrosiaUPC"/>
      <family val="1"/>
    </font>
    <font>
      <b/>
      <sz val="10"/>
      <color indexed="8"/>
      <name val="Arial"/>
      <family val="2"/>
    </font>
    <font>
      <sz val="13"/>
      <name val="Arial"/>
      <family val="2"/>
    </font>
    <font>
      <sz val="11"/>
      <color indexed="9"/>
      <name val="Arial"/>
      <family val="2"/>
    </font>
    <font>
      <sz val="10"/>
      <name val="DejaVu Sans"/>
      <family val="2"/>
    </font>
    <font>
      <sz val="15"/>
      <name val="Arial"/>
      <family val="2"/>
    </font>
    <font>
      <sz val="10"/>
      <name val="細明體"/>
      <family val="3"/>
      <charset val="136"/>
    </font>
    <font>
      <b/>
      <sz val="10"/>
      <name val="細明體"/>
      <family val="3"/>
      <charset val="136"/>
    </font>
    <font>
      <b/>
      <sz val="19"/>
      <name val="Arial"/>
      <family val="2"/>
    </font>
    <font>
      <sz val="10"/>
      <color theme="1"/>
      <name val="Arial"/>
      <family val="2"/>
    </font>
    <font>
      <sz val="12"/>
      <color rgb="FFFF0000"/>
      <name val="Arial"/>
      <family val="2"/>
    </font>
    <font>
      <b/>
      <sz val="12"/>
      <color rgb="FFFF0000"/>
      <name val="Arial"/>
      <family val="2"/>
    </font>
    <font>
      <vertAlign val="superscript"/>
      <sz val="10"/>
      <name val="Arial"/>
      <family val="2"/>
    </font>
    <font>
      <b/>
      <sz val="20"/>
      <name val="細明體"/>
      <family val="3"/>
      <charset val="136"/>
    </font>
    <font>
      <sz val="7"/>
      <name val="Arial"/>
      <family val="2"/>
    </font>
    <font>
      <sz val="10"/>
      <name val="돋움"/>
      <family val="3"/>
      <charset val="129"/>
    </font>
    <font>
      <sz val="10"/>
      <color indexed="9"/>
      <name val="Arial"/>
      <family val="2"/>
    </font>
    <font>
      <sz val="24"/>
      <name val="Arial"/>
      <family val="2"/>
    </font>
    <font>
      <sz val="12"/>
      <name val="돋움"/>
      <family val="3"/>
      <charset val="129"/>
    </font>
    <font>
      <sz val="10"/>
      <color rgb="FFFF0000"/>
      <name val="Arial"/>
      <family val="2"/>
    </font>
    <font>
      <sz val="11"/>
      <color theme="1"/>
      <name val="新細明體"/>
      <family val="1"/>
      <charset val="136"/>
      <scheme val="minor"/>
    </font>
    <font>
      <sz val="12"/>
      <color theme="1"/>
      <name val="新細明體"/>
      <family val="2"/>
      <charset val="136"/>
      <scheme val="minor"/>
    </font>
    <font>
      <sz val="12"/>
      <name val="新細明體"/>
      <family val="1"/>
      <charset val="136"/>
    </font>
    <font>
      <sz val="10"/>
      <color indexed="10"/>
      <name val="Arial"/>
      <family val="2"/>
    </font>
    <font>
      <sz val="9"/>
      <name val="細明體"/>
      <family val="3"/>
      <charset val="136"/>
    </font>
    <font>
      <sz val="11"/>
      <color indexed="8"/>
      <name val="新細明體"/>
      <family val="1"/>
    </font>
    <font>
      <sz val="11"/>
      <color indexed="9"/>
      <name val="新細明體"/>
      <family val="1"/>
    </font>
    <font>
      <sz val="11"/>
      <color indexed="60"/>
      <name val="新細明體"/>
      <family val="1"/>
    </font>
    <font>
      <b/>
      <sz val="11"/>
      <color indexed="8"/>
      <name val="新細明體"/>
      <family val="1"/>
    </font>
    <font>
      <sz val="11"/>
      <color indexed="17"/>
      <name val="新細明體"/>
      <family val="1"/>
    </font>
    <font>
      <sz val="12"/>
      <color indexed="17"/>
      <name val="新細明體"/>
      <family val="1"/>
    </font>
    <font>
      <b/>
      <sz val="11"/>
      <color indexed="52"/>
      <name val="新細明體"/>
      <family val="1"/>
    </font>
    <font>
      <sz val="11"/>
      <color indexed="52"/>
      <name val="新細明體"/>
      <family val="1"/>
    </font>
    <font>
      <sz val="12"/>
      <name val="宋体"/>
      <charset val="134"/>
    </font>
    <font>
      <i/>
      <sz val="11"/>
      <color indexed="23"/>
      <name val="新細明體"/>
      <family val="1"/>
    </font>
    <font>
      <b/>
      <sz val="18"/>
      <color indexed="56"/>
      <name val="新細明體"/>
      <family val="1"/>
    </font>
    <font>
      <b/>
      <sz val="15"/>
      <color indexed="56"/>
      <name val="新細明體"/>
      <family val="1"/>
    </font>
    <font>
      <b/>
      <sz val="13"/>
      <color indexed="56"/>
      <name val="新細明體"/>
      <family val="1"/>
    </font>
    <font>
      <b/>
      <sz val="11"/>
      <color indexed="56"/>
      <name val="新細明體"/>
      <family val="1"/>
    </font>
    <font>
      <sz val="11"/>
      <color indexed="62"/>
      <name val="新細明體"/>
      <family val="1"/>
    </font>
    <font>
      <b/>
      <sz val="11"/>
      <color indexed="63"/>
      <name val="新細明體"/>
      <family val="1"/>
    </font>
    <font>
      <b/>
      <sz val="11"/>
      <color indexed="9"/>
      <name val="新細明體"/>
      <family val="1"/>
    </font>
    <font>
      <sz val="11"/>
      <color indexed="20"/>
      <name val="新細明體"/>
      <family val="1"/>
    </font>
    <font>
      <sz val="12"/>
      <color indexed="20"/>
      <name val="新細明體"/>
      <family val="1"/>
    </font>
    <font>
      <sz val="11"/>
      <color indexed="10"/>
      <name val="新細明體"/>
      <family val="1"/>
    </font>
    <font>
      <sz val="11"/>
      <color theme="1"/>
      <name val="新細明體"/>
      <family val="2"/>
      <scheme val="minor"/>
    </font>
    <font>
      <sz val="20"/>
      <name val="돋움"/>
      <family val="3"/>
      <charset val="129"/>
    </font>
    <font>
      <sz val="11"/>
      <name val="細明體"/>
      <family val="3"/>
      <charset val="136"/>
    </font>
    <font>
      <b/>
      <sz val="10"/>
      <color indexed="8"/>
      <name val="細明體"/>
      <family val="3"/>
      <charset val="136"/>
    </font>
    <font>
      <sz val="6"/>
      <name val="Arial"/>
      <family val="2"/>
    </font>
    <font>
      <b/>
      <sz val="9"/>
      <color indexed="81"/>
      <name val="Tahoma"/>
      <family val="2"/>
    </font>
    <font>
      <sz val="12"/>
      <name val="宋体"/>
      <family val="2"/>
      <charset val="134"/>
    </font>
    <font>
      <sz val="12"/>
      <name val="宋体"/>
      <charset val="134"/>
    </font>
    <font>
      <sz val="10"/>
      <name val="宋体"/>
      <charset val="134"/>
    </font>
    <font>
      <sz val="12"/>
      <color theme="1"/>
      <name val="新細明體"/>
      <family val="1"/>
      <charset val="136"/>
      <scheme val="minor"/>
    </font>
    <font>
      <b/>
      <sz val="13"/>
      <name val="Arial"/>
      <family val="2"/>
    </font>
    <font>
      <b/>
      <sz val="13"/>
      <name val="Wingdings"/>
      <charset val="2"/>
    </font>
    <font>
      <sz val="12"/>
      <name val="細明體"/>
      <family val="3"/>
      <charset val="136"/>
    </font>
    <font>
      <b/>
      <sz val="12"/>
      <name val="細明體"/>
      <family val="3"/>
      <charset val="136"/>
    </font>
    <font>
      <b/>
      <sz val="24"/>
      <name val="Arial"/>
      <family val="2"/>
    </font>
    <font>
      <b/>
      <sz val="10"/>
      <color indexed="9"/>
      <name val="Arial"/>
      <family val="2"/>
    </font>
    <font>
      <sz val="12"/>
      <color indexed="9"/>
      <name val="Arial"/>
      <family val="2"/>
    </font>
    <font>
      <sz val="9"/>
      <color indexed="81"/>
      <name val="Tahoma"/>
      <family val="2"/>
    </font>
    <font>
      <b/>
      <sz val="18"/>
      <name val="細明體"/>
      <family val="3"/>
      <charset val="136"/>
    </font>
    <font>
      <b/>
      <sz val="13"/>
      <name val="細明體"/>
      <family val="3"/>
      <charset val="136"/>
    </font>
    <font>
      <b/>
      <sz val="16"/>
      <name val="細明體"/>
      <family val="3"/>
      <charset val="136"/>
    </font>
    <font>
      <sz val="10"/>
      <color rgb="FF000000"/>
      <name val="Arial"/>
      <family val="2"/>
    </font>
    <font>
      <b/>
      <sz val="14"/>
      <name val="細明體"/>
      <family val="3"/>
      <charset val="136"/>
    </font>
    <font>
      <sz val="12"/>
      <name val="宋体"/>
      <family val="3"/>
      <charset val="134"/>
    </font>
    <font>
      <sz val="12"/>
      <name val="Calibri"/>
      <family val="2"/>
    </font>
    <font>
      <sz val="14"/>
      <color rgb="FF000000"/>
      <name val="Calibri"/>
      <family val="2"/>
    </font>
    <font>
      <sz val="14"/>
      <color rgb="FF000000"/>
      <name val="新細明體"/>
      <family val="1"/>
      <charset val="136"/>
    </font>
    <font>
      <sz val="10"/>
      <name val="Times New Roman"/>
      <family val="1"/>
    </font>
    <font>
      <sz val="12"/>
      <name val="宋体"/>
      <family val="3"/>
      <charset val="136"/>
    </font>
    <font>
      <b/>
      <sz val="11"/>
      <color indexed="8"/>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b/>
      <sz val="11"/>
      <color indexed="52"/>
      <name val="新細明體"/>
      <family val="1"/>
      <charset val="136"/>
    </font>
    <font>
      <sz val="11"/>
      <color indexed="62"/>
      <name val="新細明體"/>
      <family val="1"/>
      <charset val="136"/>
    </font>
    <font>
      <b/>
      <sz val="11"/>
      <color indexed="63"/>
      <name val="新細明體"/>
      <family val="1"/>
      <charset val="136"/>
    </font>
    <font>
      <sz val="10"/>
      <name val="新細明體"/>
      <family val="1"/>
      <charset val="136"/>
    </font>
    <font>
      <sz val="11"/>
      <color indexed="10"/>
      <name val="Arial"/>
      <family val="2"/>
    </font>
    <font>
      <b/>
      <sz val="11"/>
      <name val="細明體"/>
      <family val="3"/>
      <charset val="136"/>
    </font>
  </fonts>
  <fills count="33">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3"/>
        <bgColor indexed="64"/>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theme="0"/>
        <bgColor indexed="64"/>
      </patternFill>
    </fill>
    <fill>
      <patternFill patternType="solid">
        <fgColor indexed="31"/>
        <bgColor indexed="64"/>
      </patternFill>
    </fill>
    <fill>
      <patternFill patternType="solid">
        <fgColor indexed="45"/>
        <bgColor indexed="64"/>
      </patternFill>
    </fill>
    <fill>
      <patternFill patternType="solid">
        <fgColor indexed="46"/>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26"/>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55"/>
        <bgColor indexed="64"/>
      </patternFill>
    </fill>
    <fill>
      <patternFill patternType="solid">
        <fgColor rgb="FFFFFF99"/>
        <bgColor indexed="64"/>
      </patternFill>
    </fill>
    <fill>
      <patternFill patternType="solid">
        <fgColor rgb="FFFFFFFF"/>
        <bgColor indexed="64"/>
      </patternFill>
    </fill>
    <fill>
      <patternFill patternType="solid">
        <fgColor rgb="FFFFFF66"/>
        <bgColor indexed="64"/>
      </patternFill>
    </fill>
    <fill>
      <patternFill patternType="solid">
        <fgColor theme="3" tint="0.399975585192419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0" tint="-0.14999847407452621"/>
        <bgColor indexed="64"/>
      </patternFill>
    </fill>
  </fills>
  <borders count="106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thin">
        <color indexed="64"/>
      </right>
      <top/>
      <bottom/>
      <diagonal/>
    </border>
    <border>
      <left style="thin">
        <color indexed="64"/>
      </left>
      <right/>
      <top/>
      <bottom/>
      <diagonal/>
    </border>
    <border>
      <left/>
      <right style="thin">
        <color indexed="8"/>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double">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diagonal/>
    </border>
    <border>
      <left/>
      <right/>
      <top style="thin">
        <color indexed="64"/>
      </top>
      <bottom style="thin">
        <color indexed="64"/>
      </bottom>
      <diagonal/>
    </border>
    <border>
      <left/>
      <right/>
      <top/>
      <bottom style="double">
        <color indexed="64"/>
      </bottom>
      <diagonal/>
    </border>
    <border>
      <left/>
      <right style="medium">
        <color indexed="64"/>
      </right>
      <top/>
      <bottom style="double">
        <color indexed="64"/>
      </bottom>
      <diagonal/>
    </border>
    <border>
      <left/>
      <right style="thin">
        <color indexed="64"/>
      </right>
      <top style="thin">
        <color indexed="64"/>
      </top>
      <bottom/>
      <diagonal/>
    </border>
    <border>
      <left style="medium">
        <color indexed="64"/>
      </left>
      <right/>
      <top/>
      <bottom style="double">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right style="medium">
        <color indexed="8"/>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8"/>
      </right>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style="medium">
        <color indexed="8"/>
      </right>
      <top style="medium">
        <color indexed="64"/>
      </top>
      <bottom/>
      <diagonal/>
    </border>
    <border>
      <left/>
      <right style="medium">
        <color indexed="8"/>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dashed">
        <color indexed="64"/>
      </bottom>
      <diagonal/>
    </border>
    <border>
      <left/>
      <right/>
      <top/>
      <bottom style="dashed">
        <color indexed="64"/>
      </bottom>
      <diagonal/>
    </border>
    <border>
      <left/>
      <right/>
      <top/>
      <bottom style="medium">
        <color indexed="8"/>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double">
        <color indexed="8"/>
      </right>
      <top style="thin">
        <color indexed="64"/>
      </top>
      <bottom style="medium">
        <color indexed="64"/>
      </bottom>
      <diagonal/>
    </border>
    <border>
      <left/>
      <right style="thin">
        <color indexed="8"/>
      </right>
      <top style="thin">
        <color indexed="64"/>
      </top>
      <bottom style="thin">
        <color indexed="64"/>
      </bottom>
      <diagonal/>
    </border>
    <border>
      <left/>
      <right style="medium">
        <color indexed="64"/>
      </right>
      <top style="thin">
        <color indexed="64"/>
      </top>
      <bottom/>
      <diagonal/>
    </border>
    <border>
      <left/>
      <right/>
      <top style="thin">
        <color indexed="64"/>
      </top>
      <bottom style="double">
        <color indexed="64"/>
      </bottom>
      <diagonal/>
    </border>
    <border>
      <left/>
      <right style="thin">
        <color indexed="8"/>
      </right>
      <top/>
      <bottom style="thin">
        <color indexed="64"/>
      </bottom>
      <diagonal/>
    </border>
    <border>
      <left style="thin">
        <color indexed="8"/>
      </left>
      <right/>
      <top style="thin">
        <color indexed="64"/>
      </top>
      <bottom style="thin">
        <color indexed="64"/>
      </bottom>
      <diagonal/>
    </border>
    <border>
      <left style="thin">
        <color indexed="8"/>
      </left>
      <right/>
      <top/>
      <bottom/>
      <diagonal/>
    </border>
    <border>
      <left/>
      <right style="thin">
        <color indexed="8"/>
      </right>
      <top style="medium">
        <color indexed="64"/>
      </top>
      <bottom style="thin">
        <color indexed="64"/>
      </bottom>
      <diagonal/>
    </border>
    <border>
      <left style="thin">
        <color indexed="8"/>
      </left>
      <right/>
      <top style="medium">
        <color indexed="64"/>
      </top>
      <bottom style="thin">
        <color indexed="64"/>
      </bottom>
      <diagonal/>
    </border>
    <border>
      <left style="medium">
        <color indexed="64"/>
      </left>
      <right/>
      <top style="thin">
        <color indexed="64"/>
      </top>
      <bottom style="double">
        <color indexed="64"/>
      </bottom>
      <diagonal/>
    </border>
    <border>
      <left/>
      <right style="thin">
        <color indexed="64"/>
      </right>
      <top style="thin">
        <color indexed="64"/>
      </top>
      <bottom style="double">
        <color indexed="64"/>
      </bottom>
      <diagonal/>
    </border>
    <border>
      <left style="medium">
        <color indexed="64"/>
      </left>
      <right/>
      <top style="thin">
        <color indexed="64"/>
      </top>
      <bottom style="medium">
        <color indexed="64"/>
      </bottom>
      <diagonal/>
    </border>
    <border>
      <left style="thin">
        <color indexed="64"/>
      </left>
      <right/>
      <top style="medium">
        <color indexed="64"/>
      </top>
      <bottom/>
      <diagonal/>
    </border>
    <border>
      <left/>
      <right style="medium">
        <color indexed="8"/>
      </right>
      <top style="medium">
        <color indexed="64"/>
      </top>
      <bottom style="medium">
        <color indexed="64"/>
      </bottom>
      <diagonal/>
    </border>
    <border>
      <left/>
      <right style="double">
        <color indexed="8"/>
      </right>
      <top style="thin">
        <color indexed="64"/>
      </top>
      <bottom style="thin">
        <color indexed="64"/>
      </bottom>
      <diagonal/>
    </border>
    <border>
      <left style="medium">
        <color indexed="64"/>
      </left>
      <right/>
      <top style="double">
        <color indexed="64"/>
      </top>
      <bottom style="thin">
        <color indexed="64"/>
      </bottom>
      <diagonal/>
    </border>
    <border>
      <left/>
      <right/>
      <top style="double">
        <color indexed="64"/>
      </top>
      <bottom style="thin">
        <color indexed="64"/>
      </bottom>
      <diagonal/>
    </border>
    <border>
      <left/>
      <right style="medium">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8"/>
      </bottom>
      <diagonal/>
    </border>
    <border>
      <left/>
      <right style="thin">
        <color indexed="8"/>
      </right>
      <top style="medium">
        <color indexed="64"/>
      </top>
      <bottom style="medium">
        <color indexed="64"/>
      </bottom>
      <diagonal/>
    </border>
    <border>
      <left style="thin">
        <color indexed="8"/>
      </left>
      <right/>
      <top style="medium">
        <color indexed="64"/>
      </top>
      <bottom style="medium">
        <color indexed="64"/>
      </bottom>
      <diagonal/>
    </border>
    <border>
      <left/>
      <right style="thin">
        <color indexed="8"/>
      </right>
      <top style="medium">
        <color indexed="64"/>
      </top>
      <bottom/>
      <diagonal/>
    </border>
    <border>
      <left/>
      <right style="medium">
        <color indexed="8"/>
      </right>
      <top/>
      <bottom style="thin">
        <color indexed="64"/>
      </bottom>
      <diagonal/>
    </border>
    <border>
      <left style="medium">
        <color indexed="8"/>
      </left>
      <right/>
      <top style="medium">
        <color indexed="64"/>
      </top>
      <bottom style="thin">
        <color indexed="64"/>
      </bottom>
      <diagonal/>
    </border>
    <border>
      <left/>
      <right style="thin">
        <color indexed="8"/>
      </right>
      <top/>
      <bottom style="medium">
        <color indexed="8"/>
      </bottom>
      <diagonal/>
    </border>
    <border>
      <left style="thin">
        <color indexed="8"/>
      </left>
      <right/>
      <top style="thin">
        <color indexed="64"/>
      </top>
      <bottom style="medium">
        <color indexed="64"/>
      </bottom>
      <diagonal/>
    </border>
    <border>
      <left/>
      <right style="thin">
        <color indexed="8"/>
      </right>
      <top style="thin">
        <color indexed="64"/>
      </top>
      <bottom style="medium">
        <color indexed="64"/>
      </bottom>
      <diagonal/>
    </border>
    <border>
      <left/>
      <right style="medium">
        <color indexed="8"/>
      </right>
      <top style="thin">
        <color indexed="64"/>
      </top>
      <bottom style="medium">
        <color indexed="64"/>
      </bottom>
      <diagonal/>
    </border>
    <border>
      <left/>
      <right style="medium">
        <color indexed="8"/>
      </right>
      <top style="thin">
        <color indexed="64"/>
      </top>
      <bottom style="thin">
        <color indexed="64"/>
      </bottom>
      <diagonal/>
    </border>
    <border>
      <left style="double">
        <color indexed="8"/>
      </left>
      <right/>
      <top style="thin">
        <color indexed="64"/>
      </top>
      <bottom style="medium">
        <color indexed="64"/>
      </bottom>
      <diagonal/>
    </border>
    <border>
      <left/>
      <right style="double">
        <color indexed="8"/>
      </right>
      <top style="medium">
        <color indexed="64"/>
      </top>
      <bottom style="medium">
        <color indexed="64"/>
      </bottom>
      <diagonal/>
    </border>
    <border>
      <left style="double">
        <color indexed="8"/>
      </left>
      <right/>
      <top style="medium">
        <color indexed="64"/>
      </top>
      <bottom style="medium">
        <color indexed="64"/>
      </bottom>
      <diagonal/>
    </border>
    <border>
      <left style="medium">
        <color indexed="8"/>
      </left>
      <right/>
      <top style="thin">
        <color indexed="64"/>
      </top>
      <bottom style="thin">
        <color indexed="64"/>
      </bottom>
      <diagonal/>
    </border>
    <border>
      <left style="medium">
        <color indexed="8"/>
      </left>
      <right/>
      <top style="medium">
        <color indexed="64"/>
      </top>
      <bottom style="medium">
        <color indexed="64"/>
      </bottom>
      <diagonal/>
    </border>
    <border>
      <left style="medium">
        <color indexed="8"/>
      </left>
      <right/>
      <top/>
      <bottom style="medium">
        <color indexed="64"/>
      </bottom>
      <diagonal/>
    </border>
    <border>
      <left style="medium">
        <color indexed="64"/>
      </left>
      <right style="thin">
        <color indexed="64"/>
      </right>
      <top/>
      <bottom style="thin">
        <color indexed="8"/>
      </bottom>
      <diagonal/>
    </border>
    <border>
      <left style="medium">
        <color indexed="64"/>
      </left>
      <right style="thin">
        <color indexed="64"/>
      </right>
      <top style="thin">
        <color indexed="8"/>
      </top>
      <bottom/>
      <diagonal/>
    </border>
    <border>
      <left style="medium">
        <color indexed="8"/>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double">
        <color indexed="8"/>
      </left>
      <right/>
      <top/>
      <bottom/>
      <diagonal/>
    </border>
    <border>
      <left/>
      <right style="double">
        <color indexed="8"/>
      </right>
      <top style="medium">
        <color indexed="64"/>
      </top>
      <bottom style="thin">
        <color indexed="64"/>
      </bottom>
      <diagonal/>
    </border>
    <border>
      <left style="thin">
        <color indexed="64"/>
      </left>
      <right style="medium">
        <color indexed="8"/>
      </right>
      <top/>
      <bottom style="thin">
        <color indexed="64"/>
      </bottom>
      <diagonal/>
    </border>
    <border>
      <left/>
      <right/>
      <top style="medium">
        <color indexed="8"/>
      </top>
      <bottom style="thin">
        <color indexed="64"/>
      </bottom>
      <diagonal/>
    </border>
    <border>
      <left/>
      <right style="medium">
        <color indexed="8"/>
      </right>
      <top style="medium">
        <color indexed="8"/>
      </top>
      <bottom style="thin">
        <color indexed="64"/>
      </bottom>
      <diagonal/>
    </border>
    <border>
      <left style="medium">
        <color indexed="64"/>
      </left>
      <right/>
      <top style="medium">
        <color indexed="8"/>
      </top>
      <bottom style="thin">
        <color indexed="64"/>
      </bottom>
      <diagonal/>
    </border>
    <border>
      <left style="double">
        <color indexed="8"/>
      </left>
      <right/>
      <top style="thin">
        <color indexed="64"/>
      </top>
      <bottom style="thin">
        <color indexed="64"/>
      </bottom>
      <diagonal/>
    </border>
    <border>
      <left style="double">
        <color indexed="8"/>
      </left>
      <right/>
      <top style="medium">
        <color indexed="64"/>
      </top>
      <bottom style="thin">
        <color indexed="64"/>
      </bottom>
      <diagonal/>
    </border>
    <border>
      <left style="double">
        <color indexed="8"/>
      </left>
      <right/>
      <top style="medium">
        <color indexed="64"/>
      </top>
      <bottom/>
      <diagonal/>
    </border>
    <border>
      <left style="double">
        <color indexed="8"/>
      </left>
      <right/>
      <top/>
      <bottom style="medium">
        <color indexed="8"/>
      </bottom>
      <diagonal/>
    </border>
    <border>
      <left style="medium">
        <color auto="1"/>
      </left>
      <right/>
      <top/>
      <bottom/>
      <diagonal/>
    </border>
    <border>
      <left style="medium">
        <color indexed="8"/>
      </left>
      <right/>
      <top/>
      <bottom style="thin">
        <color indexed="64"/>
      </bottom>
      <diagonal/>
    </border>
    <border>
      <left style="thin">
        <color indexed="8"/>
      </left>
      <right style="thin">
        <color indexed="8"/>
      </right>
      <top style="medium">
        <color indexed="64"/>
      </top>
      <bottom style="thin">
        <color indexed="64"/>
      </bottom>
      <diagonal/>
    </border>
    <border>
      <left style="medium">
        <color auto="1"/>
      </left>
      <right/>
      <top style="medium">
        <color auto="1"/>
      </top>
      <bottom/>
      <diagonal/>
    </border>
    <border>
      <left/>
      <right/>
      <top style="medium">
        <color auto="1"/>
      </top>
      <bottom/>
      <diagonal/>
    </border>
    <border>
      <left/>
      <right/>
      <top/>
      <bottom style="medium">
        <color auto="1"/>
      </bottom>
      <diagonal/>
    </border>
    <border>
      <left/>
      <right/>
      <top style="medium">
        <color auto="1"/>
      </top>
      <bottom style="medium">
        <color indexed="64"/>
      </bottom>
      <diagonal/>
    </border>
    <border>
      <left/>
      <right style="thin">
        <color indexed="8"/>
      </right>
      <top style="medium">
        <color indexed="64"/>
      </top>
      <bottom/>
      <diagonal/>
    </border>
    <border>
      <left style="thin">
        <color indexed="8"/>
      </left>
      <right/>
      <top style="medium">
        <color indexed="64"/>
      </top>
      <bottom style="thin">
        <color indexed="64"/>
      </bottom>
      <diagonal/>
    </border>
    <border>
      <left/>
      <right/>
      <top style="medium">
        <color indexed="64"/>
      </top>
      <bottom style="thin">
        <color indexed="64"/>
      </bottom>
      <diagonal/>
    </border>
    <border>
      <left style="medium">
        <color auto="1"/>
      </left>
      <right/>
      <top style="medium">
        <color auto="1"/>
      </top>
      <bottom style="medium">
        <color auto="1"/>
      </bottom>
      <diagonal/>
    </border>
    <border>
      <left style="medium">
        <color indexed="64"/>
      </left>
      <right/>
      <top style="medium">
        <color indexed="64"/>
      </top>
      <bottom style="thin">
        <color indexed="64"/>
      </bottom>
      <diagonal/>
    </border>
    <border>
      <left/>
      <right style="thin">
        <color indexed="64"/>
      </right>
      <top style="medium">
        <color indexed="64"/>
      </top>
      <bottom/>
      <diagonal/>
    </border>
    <border>
      <left/>
      <right/>
      <top style="medium">
        <color indexed="64"/>
      </top>
      <bottom style="medium">
        <color indexed="64"/>
      </bottom>
      <diagonal/>
    </border>
    <border>
      <left/>
      <right/>
      <top style="medium">
        <color indexed="64"/>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right style="thin">
        <color indexed="8"/>
      </right>
      <top style="medium">
        <color indexed="64"/>
      </top>
      <bottom style="thin">
        <color indexed="64"/>
      </bottom>
      <diagonal/>
    </border>
    <border>
      <left/>
      <right/>
      <top/>
      <bottom style="medium">
        <color indexed="64"/>
      </bottom>
      <diagonal/>
    </border>
    <border>
      <left/>
      <right style="thin">
        <color indexed="64"/>
      </right>
      <top style="medium">
        <color indexed="64"/>
      </top>
      <bottom style="medium">
        <color indexed="64"/>
      </bottom>
      <diagonal/>
    </border>
    <border>
      <left/>
      <right/>
      <top style="thin">
        <color indexed="64"/>
      </top>
      <bottom style="medium">
        <color indexed="64"/>
      </bottom>
      <diagonal/>
    </border>
    <border>
      <left/>
      <right/>
      <top style="thin">
        <color indexed="64"/>
      </top>
      <bottom style="thin">
        <color indexed="64"/>
      </bottom>
      <diagonal/>
    </border>
    <border>
      <left/>
      <right style="thin">
        <color indexed="64"/>
      </right>
      <top style="thin">
        <color auto="1"/>
      </top>
      <bottom style="thin">
        <color indexed="64"/>
      </bottom>
      <diagonal/>
    </border>
    <border>
      <left style="thin">
        <color indexed="64"/>
      </left>
      <right/>
      <top style="thin">
        <color auto="1"/>
      </top>
      <bottom style="thin">
        <color indexed="64"/>
      </bottom>
      <diagonal/>
    </border>
    <border>
      <left style="medium">
        <color auto="1"/>
      </left>
      <right/>
      <top style="thin">
        <color auto="1"/>
      </top>
      <bottom style="thin">
        <color indexed="64"/>
      </bottom>
      <diagonal/>
    </border>
    <border>
      <left/>
      <right/>
      <top style="thin">
        <color auto="1"/>
      </top>
      <bottom/>
      <diagonal/>
    </border>
    <border>
      <left/>
      <right style="thin">
        <color indexed="64"/>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bottom style="medium">
        <color indexed="8"/>
      </bottom>
      <diagonal/>
    </border>
    <border>
      <left/>
      <right/>
      <top style="thin">
        <color indexed="64"/>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8"/>
      </right>
      <top style="thin">
        <color auto="1"/>
      </top>
      <bottom/>
      <diagonal/>
    </border>
    <border>
      <left style="medium">
        <color auto="1"/>
      </left>
      <right/>
      <top/>
      <bottom style="thin">
        <color indexed="64"/>
      </bottom>
      <diagonal/>
    </border>
    <border>
      <left/>
      <right style="medium">
        <color indexed="8"/>
      </right>
      <top style="thin">
        <color indexed="64"/>
      </top>
      <bottom style="thin">
        <color indexed="64"/>
      </bottom>
      <diagonal/>
    </border>
    <border>
      <left/>
      <right/>
      <top style="medium">
        <color indexed="64"/>
      </top>
      <bottom style="medium">
        <color auto="1"/>
      </bottom>
      <diagonal/>
    </border>
    <border>
      <left/>
      <right/>
      <top style="medium">
        <color indexed="64"/>
      </top>
      <bottom/>
      <diagonal/>
    </border>
    <border>
      <left style="medium">
        <color auto="1"/>
      </left>
      <right/>
      <top/>
      <bottom style="medium">
        <color auto="1"/>
      </bottom>
      <diagonal/>
    </border>
    <border>
      <left/>
      <right/>
      <top/>
      <bottom style="medium">
        <color auto="1"/>
      </bottom>
      <diagonal/>
    </border>
    <border>
      <left/>
      <right style="medium">
        <color indexed="64"/>
      </right>
      <top/>
      <bottom style="medium">
        <color auto="1"/>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
      <left/>
      <right/>
      <top style="medium">
        <color indexed="64"/>
      </top>
      <bottom style="thin">
        <color indexed="64"/>
      </bottom>
      <diagonal/>
    </border>
    <border>
      <left/>
      <right style="medium">
        <color indexed="8"/>
      </right>
      <top style="medium">
        <color indexed="64"/>
      </top>
      <bottom style="medium">
        <color indexed="64"/>
      </bottom>
      <diagonal/>
    </border>
    <border>
      <left/>
      <right/>
      <top style="medium">
        <color indexed="8"/>
      </top>
      <bottom style="thin">
        <color indexed="64"/>
      </bottom>
      <diagonal/>
    </border>
    <border>
      <left style="medium">
        <color indexed="8"/>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8"/>
      </left>
      <right/>
      <top style="medium">
        <color indexed="64"/>
      </top>
      <bottom style="thin">
        <color indexed="64"/>
      </bottom>
      <diagonal/>
    </border>
    <border>
      <left/>
      <right style="medium">
        <color indexed="64"/>
      </right>
      <top/>
      <bottom style="medium">
        <color indexed="8"/>
      </bottom>
      <diagonal/>
    </border>
    <border>
      <left style="medium">
        <color indexed="64"/>
      </left>
      <right/>
      <top/>
      <bottom/>
      <diagonal/>
    </border>
    <border>
      <left/>
      <right style="medium">
        <color indexed="64"/>
      </right>
      <top style="medium">
        <color indexed="64"/>
      </top>
      <bottom/>
      <diagonal/>
    </border>
    <border>
      <left/>
      <right/>
      <top style="medium">
        <color indexed="64"/>
      </top>
      <bottom style="thin">
        <color indexed="64"/>
      </bottom>
      <diagonal/>
    </border>
    <border>
      <left style="medium">
        <color indexed="64"/>
      </left>
      <right/>
      <top style="medium">
        <color indexed="64"/>
      </top>
      <bottom/>
      <diagonal/>
    </border>
    <border>
      <left style="thin">
        <color indexed="8"/>
      </left>
      <right/>
      <top style="medium">
        <color indexed="64"/>
      </top>
      <bottom style="thin">
        <color indexed="64"/>
      </bottom>
      <diagonal/>
    </border>
    <border>
      <left/>
      <right style="thin">
        <color indexed="8"/>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auto="1"/>
      </bottom>
      <diagonal/>
    </border>
    <border>
      <left/>
      <right style="thin">
        <color indexed="64"/>
      </right>
      <top style="medium">
        <color auto="1"/>
      </top>
      <bottom style="thin">
        <color indexed="64"/>
      </bottom>
      <diagonal/>
    </border>
    <border>
      <left/>
      <right style="medium">
        <color indexed="8"/>
      </right>
      <top style="medium">
        <color indexed="64"/>
      </top>
      <bottom/>
      <diagonal/>
    </border>
    <border>
      <left/>
      <right style="medium">
        <color auto="1"/>
      </right>
      <top style="medium">
        <color auto="1"/>
      </top>
      <bottom style="thin">
        <color indexed="64"/>
      </bottom>
      <diagonal/>
    </border>
    <border>
      <left/>
      <right/>
      <top style="dashed">
        <color indexed="64"/>
      </top>
      <bottom style="medium">
        <color indexed="64"/>
      </bottom>
      <diagonal/>
    </border>
    <border>
      <left style="thin">
        <color indexed="64"/>
      </left>
      <right/>
      <top style="medium">
        <color auto="1"/>
      </top>
      <bottom style="dashed">
        <color indexed="64"/>
      </bottom>
      <diagonal/>
    </border>
    <border>
      <left/>
      <right/>
      <top style="medium">
        <color auto="1"/>
      </top>
      <bottom style="dashed">
        <color indexed="64"/>
      </bottom>
      <diagonal/>
    </border>
    <border>
      <left style="thin">
        <color indexed="64"/>
      </left>
      <right/>
      <top/>
      <bottom style="dashed">
        <color indexed="64"/>
      </bottom>
      <diagonal/>
    </border>
    <border>
      <left style="medium">
        <color indexed="64"/>
      </left>
      <right/>
      <top style="medium">
        <color indexed="64"/>
      </top>
      <bottom style="dashed">
        <color indexed="64"/>
      </bottom>
      <diagonal/>
    </border>
    <border>
      <left/>
      <right style="thin">
        <color indexed="64"/>
      </right>
      <top style="medium">
        <color indexed="64"/>
      </top>
      <bottom style="dashed">
        <color indexed="64"/>
      </bottom>
      <diagonal/>
    </border>
    <border>
      <left style="medium">
        <color indexed="64"/>
      </left>
      <right/>
      <top style="dashed">
        <color indexed="64"/>
      </top>
      <bottom style="dashed">
        <color indexed="64"/>
      </bottom>
      <diagonal/>
    </border>
    <border>
      <left/>
      <right/>
      <top style="dashed">
        <color indexed="64"/>
      </top>
      <bottom style="dashed">
        <color indexed="64"/>
      </bottom>
      <diagonal/>
    </border>
    <border>
      <left/>
      <right style="thin">
        <color indexed="64"/>
      </right>
      <top style="dashed">
        <color indexed="64"/>
      </top>
      <bottom style="dashed">
        <color indexed="64"/>
      </bottom>
      <diagonal/>
    </border>
    <border>
      <left/>
      <right style="thin">
        <color indexed="64"/>
      </right>
      <top/>
      <bottom style="dashed">
        <color indexed="64"/>
      </bottom>
      <diagonal/>
    </border>
    <border>
      <left/>
      <right style="medium">
        <color auto="1"/>
      </right>
      <top style="medium">
        <color auto="1"/>
      </top>
      <bottom style="dashed">
        <color indexed="64"/>
      </bottom>
      <diagonal/>
    </border>
    <border>
      <left/>
      <right style="medium">
        <color auto="1"/>
      </right>
      <top/>
      <bottom style="dashed">
        <color indexed="64"/>
      </bottom>
      <diagonal/>
    </border>
    <border>
      <left style="thin">
        <color indexed="64"/>
      </left>
      <right/>
      <top style="dashed">
        <color indexed="64"/>
      </top>
      <bottom style="dashed">
        <color indexed="64"/>
      </bottom>
      <diagonal/>
    </border>
    <border>
      <left style="medium">
        <color indexed="8"/>
      </left>
      <right/>
      <top style="medium">
        <color indexed="64"/>
      </top>
      <bottom/>
      <diagonal/>
    </border>
    <border>
      <left/>
      <right style="medium">
        <color indexed="64"/>
      </right>
      <top style="medium">
        <color indexed="64"/>
      </top>
      <bottom style="medium">
        <color indexed="64"/>
      </bottom>
      <diagonal/>
    </border>
    <border>
      <left/>
      <right style="medium">
        <color indexed="8"/>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8"/>
      </bottom>
      <diagonal/>
    </border>
    <border>
      <left/>
      <right style="medium">
        <color indexed="8"/>
      </right>
      <top/>
      <bottom style="medium">
        <color indexed="8"/>
      </bottom>
      <diagonal/>
    </border>
    <border>
      <left style="medium">
        <color indexed="8"/>
      </left>
      <right/>
      <top/>
      <bottom style="thin">
        <color indexed="64"/>
      </bottom>
      <diagonal/>
    </border>
    <border>
      <left style="medium">
        <color indexed="64"/>
      </left>
      <right style="thin">
        <color indexed="64"/>
      </right>
      <top style="medium">
        <color indexed="64"/>
      </top>
      <bottom/>
      <diagonal/>
    </border>
    <border>
      <left/>
      <right style="thin">
        <color indexed="8"/>
      </right>
      <top style="medium">
        <color indexed="64"/>
      </top>
      <bottom/>
      <diagonal/>
    </border>
    <border>
      <left style="thin">
        <color indexed="64"/>
      </left>
      <right style="thin">
        <color indexed="64"/>
      </right>
      <top/>
      <bottom/>
      <diagonal/>
    </border>
    <border>
      <left/>
      <right/>
      <top/>
      <bottom style="medium">
        <color indexed="64"/>
      </bottom>
      <diagonal/>
    </border>
    <border>
      <left/>
      <right style="thin">
        <color indexed="8"/>
      </right>
      <top/>
      <bottom style="medium">
        <color indexed="64"/>
      </bottom>
      <diagonal/>
    </border>
    <border>
      <left style="thin">
        <color indexed="8"/>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8"/>
      </right>
      <top/>
      <bottom style="medium">
        <color indexed="64"/>
      </bottom>
      <diagonal/>
    </border>
    <border>
      <left/>
      <right style="medium">
        <color indexed="64"/>
      </right>
      <top/>
      <bottom style="medium">
        <color indexed="64"/>
      </bottom>
      <diagonal/>
    </border>
    <border>
      <left style="medium">
        <color auto="1"/>
      </left>
      <right/>
      <top/>
      <bottom style="medium">
        <color indexed="64"/>
      </bottom>
      <diagonal/>
    </border>
    <border>
      <left/>
      <right/>
      <top/>
      <bottom style="thin">
        <color auto="1"/>
      </bottom>
      <diagonal/>
    </border>
    <border>
      <left style="thin">
        <color indexed="8"/>
      </left>
      <right/>
      <top style="thin">
        <color indexed="64"/>
      </top>
      <bottom/>
      <diagonal/>
    </border>
    <border>
      <left style="thin">
        <color indexed="64"/>
      </left>
      <right/>
      <top style="thin">
        <color indexed="64"/>
      </top>
      <bottom/>
      <diagonal/>
    </border>
    <border>
      <left/>
      <right style="medium">
        <color indexed="8"/>
      </right>
      <top style="thin">
        <color indexed="64"/>
      </top>
      <bottom/>
      <diagonal/>
    </border>
    <border>
      <left style="medium">
        <color auto="1"/>
      </left>
      <right/>
      <top style="medium">
        <color indexed="64"/>
      </top>
      <bottom style="thin">
        <color indexed="64"/>
      </bottom>
      <diagonal/>
    </border>
    <border>
      <left/>
      <right/>
      <top style="thin">
        <color indexed="64"/>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double">
        <color indexed="64"/>
      </right>
      <top/>
      <bottom style="medium">
        <color indexed="8"/>
      </bottom>
      <diagonal/>
    </border>
    <border>
      <left style="double">
        <color indexed="64"/>
      </left>
      <right/>
      <top/>
      <bottom style="medium">
        <color indexed="8"/>
      </bottom>
      <diagonal/>
    </border>
    <border>
      <left style="thin">
        <color indexed="64"/>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top style="thin">
        <color indexed="64"/>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8"/>
      </right>
      <top style="medium">
        <color indexed="64"/>
      </top>
      <bottom style="thin">
        <color indexed="64"/>
      </bottom>
      <diagonal/>
    </border>
    <border>
      <left style="medium">
        <color indexed="8"/>
      </left>
      <right/>
      <top style="thin">
        <color indexed="64"/>
      </top>
      <bottom style="thin">
        <color indexed="64"/>
      </bottom>
      <diagonal/>
    </border>
    <border>
      <left/>
      <right/>
      <top style="medium">
        <color indexed="64"/>
      </top>
      <bottom style="medium">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8"/>
      </right>
      <top style="medium">
        <color indexed="64"/>
      </top>
      <bottom style="medium">
        <color indexed="64"/>
      </bottom>
      <diagonal/>
    </border>
    <border>
      <left/>
      <right style="double">
        <color indexed="64"/>
      </right>
      <top style="medium">
        <color indexed="64"/>
      </top>
      <bottom/>
      <diagonal/>
    </border>
    <border>
      <left style="double">
        <color indexed="64"/>
      </left>
      <right/>
      <top style="medium">
        <color indexed="64"/>
      </top>
      <bottom/>
      <diagonal/>
    </border>
    <border>
      <left/>
      <right style="medium">
        <color indexed="8"/>
      </right>
      <top style="medium">
        <color indexed="64"/>
      </top>
      <bottom/>
      <diagonal/>
    </border>
    <border>
      <left/>
      <right/>
      <top style="medium">
        <color indexed="8"/>
      </top>
      <bottom/>
      <diagonal/>
    </border>
    <border>
      <left/>
      <right style="medium">
        <color indexed="64"/>
      </right>
      <top style="medium">
        <color indexed="8"/>
      </top>
      <bottom/>
      <diagonal/>
    </border>
    <border>
      <left/>
      <right style="double">
        <color indexed="8"/>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8"/>
      </right>
      <top style="medium">
        <color indexed="64"/>
      </top>
      <bottom style="thin">
        <color indexed="64"/>
      </bottom>
      <diagonal/>
    </border>
    <border>
      <left style="thin">
        <color indexed="8"/>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bottom style="thin">
        <color indexed="64"/>
      </bottom>
      <diagonal/>
    </border>
    <border>
      <left/>
      <right style="medium">
        <color auto="1"/>
      </right>
      <top style="medium">
        <color auto="1"/>
      </top>
      <bottom style="medium">
        <color auto="1"/>
      </bottom>
      <diagonal/>
    </border>
    <border>
      <left/>
      <right style="thin">
        <color indexed="64"/>
      </right>
      <top style="medium">
        <color indexed="64"/>
      </top>
      <bottom style="thin">
        <color indexed="64"/>
      </bottom>
      <diagonal/>
    </border>
    <border>
      <left/>
      <right style="medium">
        <color auto="1"/>
      </right>
      <top/>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right/>
      <top style="medium">
        <color indexed="8"/>
      </top>
      <bottom/>
      <diagonal/>
    </border>
    <border>
      <left/>
      <right/>
      <top style="medium">
        <color auto="1"/>
      </top>
      <bottom style="medium">
        <color auto="1"/>
      </bottom>
      <diagonal/>
    </border>
    <border>
      <left/>
      <right/>
      <top style="medium">
        <color indexed="64"/>
      </top>
      <bottom style="thin">
        <color indexed="64"/>
      </bottom>
      <diagonal/>
    </border>
    <border>
      <left/>
      <right/>
      <top style="medium">
        <color indexed="64"/>
      </top>
      <bottom/>
      <diagonal/>
    </border>
    <border>
      <left/>
      <right/>
      <top style="medium">
        <color indexed="8"/>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auto="1"/>
      </right>
      <top style="medium">
        <color indexed="64"/>
      </top>
      <bottom style="thin">
        <color indexed="64"/>
      </bottom>
      <diagonal/>
    </border>
    <border>
      <left/>
      <right style="medium">
        <color auto="1"/>
      </right>
      <top/>
      <bottom style="thin">
        <color indexed="64"/>
      </bottom>
      <diagonal/>
    </border>
    <border>
      <left/>
      <right style="thin">
        <color indexed="8"/>
      </right>
      <top style="thin">
        <color indexed="64"/>
      </top>
      <bottom style="medium">
        <color indexed="64"/>
      </bottom>
      <diagonal/>
    </border>
    <border>
      <left style="thin">
        <color indexed="64"/>
      </left>
      <right/>
      <top style="thin">
        <color indexed="64"/>
      </top>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8"/>
      </right>
      <top style="thin">
        <color indexed="64"/>
      </top>
      <bottom style="thin">
        <color indexed="64"/>
      </bottom>
      <diagonal/>
    </border>
    <border>
      <left/>
      <right/>
      <top style="medium">
        <color auto="1"/>
      </top>
      <bottom/>
      <diagonal/>
    </border>
    <border>
      <left/>
      <right/>
      <top style="thin">
        <color indexed="64"/>
      </top>
      <bottom style="medium">
        <color indexed="64"/>
      </bottom>
      <diagonal/>
    </border>
    <border>
      <left/>
      <right style="medium">
        <color indexed="8"/>
      </right>
      <top style="thin">
        <color indexed="64"/>
      </top>
      <bottom style="medium">
        <color indexed="64"/>
      </bottom>
      <diagonal/>
    </border>
    <border>
      <left style="thin">
        <color indexed="64"/>
      </left>
      <right/>
      <top style="thin">
        <color indexed="64"/>
      </top>
      <bottom style="medium">
        <color indexed="64"/>
      </bottom>
      <diagonal/>
    </border>
    <border>
      <left style="thin">
        <color indexed="8"/>
      </left>
      <right/>
      <top style="thin">
        <color indexed="64"/>
      </top>
      <bottom/>
      <diagonal/>
    </border>
    <border>
      <left style="medium">
        <color indexed="8"/>
      </left>
      <right/>
      <top/>
      <bottom style="medium">
        <color indexed="8"/>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diagonal/>
    </border>
    <border>
      <left style="medium">
        <color auto="1"/>
      </left>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thin">
        <color indexed="64"/>
      </left>
      <right/>
      <top style="medium">
        <color indexed="64"/>
      </top>
      <bottom style="thin">
        <color indexed="64"/>
      </bottom>
      <diagonal/>
    </border>
    <border>
      <left/>
      <right style="medium">
        <color indexed="8"/>
      </right>
      <top style="medium">
        <color indexed="64"/>
      </top>
      <bottom style="thin">
        <color indexed="64"/>
      </bottom>
      <diagonal/>
    </border>
    <border>
      <left style="thin">
        <color indexed="8"/>
      </left>
      <right/>
      <top/>
      <bottom style="thin">
        <color indexed="64"/>
      </bottom>
      <diagonal/>
    </border>
    <border>
      <left/>
      <right style="medium">
        <color indexed="8"/>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top style="thin">
        <color auto="1"/>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auto="1"/>
      </left>
      <right/>
      <top style="thin">
        <color auto="1"/>
      </top>
      <bottom/>
      <diagonal/>
    </border>
    <border>
      <left/>
      <right style="thin">
        <color indexed="64"/>
      </right>
      <top style="thin">
        <color indexed="64"/>
      </top>
      <bottom/>
      <diagonal/>
    </border>
    <border>
      <left/>
      <right style="thin">
        <color indexed="64"/>
      </right>
      <top style="thin">
        <color auto="1"/>
      </top>
      <bottom style="thin">
        <color indexed="64"/>
      </bottom>
      <diagonal/>
    </border>
    <border>
      <left style="thin">
        <color indexed="64"/>
      </left>
      <right/>
      <top style="thin">
        <color indexed="64"/>
      </top>
      <bottom style="thin">
        <color indexed="64"/>
      </bottom>
      <diagonal/>
    </border>
    <border>
      <left/>
      <right style="thin">
        <color indexed="8"/>
      </right>
      <top style="medium">
        <color indexed="64"/>
      </top>
      <bottom style="medium">
        <color indexed="64"/>
      </bottom>
      <diagonal/>
    </border>
    <border>
      <left style="thin">
        <color indexed="8"/>
      </left>
      <right/>
      <top style="medium">
        <color indexed="64"/>
      </top>
      <bottom style="medium">
        <color indexed="64"/>
      </bottom>
      <diagonal/>
    </border>
    <border>
      <left/>
      <right/>
      <top style="medium">
        <color auto="1"/>
      </top>
      <bottom/>
      <diagonal/>
    </border>
    <border>
      <left style="medium">
        <color indexed="8"/>
      </left>
      <right/>
      <top style="medium">
        <color indexed="64"/>
      </top>
      <bottom style="thin">
        <color indexed="64"/>
      </bottom>
      <diagonal/>
    </border>
    <border>
      <left/>
      <right style="medium">
        <color indexed="64"/>
      </right>
      <top style="medium">
        <color indexed="64"/>
      </top>
      <bottom style="medium">
        <color indexed="64"/>
      </bottom>
      <diagonal/>
    </border>
    <border>
      <left/>
      <right style="medium">
        <color auto="1"/>
      </right>
      <top/>
      <bottom style="medium">
        <color indexed="64"/>
      </bottom>
      <diagonal/>
    </border>
    <border>
      <left style="medium">
        <color indexed="8"/>
      </left>
      <right/>
      <top/>
      <bottom/>
      <diagonal/>
    </border>
    <border>
      <left style="medium">
        <color auto="1"/>
      </left>
      <right/>
      <top style="thin">
        <color auto="1"/>
      </top>
      <bottom style="medium">
        <color indexed="64"/>
      </bottom>
      <diagonal/>
    </border>
    <border>
      <left style="medium">
        <color indexed="64"/>
      </left>
      <right/>
      <top/>
      <bottom/>
      <diagonal/>
    </border>
    <border>
      <left/>
      <right style="medium">
        <color indexed="64"/>
      </right>
      <top style="medium">
        <color indexed="8"/>
      </top>
      <bottom style="thin">
        <color indexed="64"/>
      </bottom>
      <diagonal/>
    </border>
    <border>
      <left/>
      <right/>
      <top style="medium">
        <color indexed="8"/>
      </top>
      <bottom style="thin">
        <color indexed="64"/>
      </bottom>
      <diagonal/>
    </border>
    <border>
      <left style="thin">
        <color indexed="64"/>
      </left>
      <right/>
      <top style="medium">
        <color indexed="8"/>
      </top>
      <bottom style="thin">
        <color indexed="64"/>
      </bottom>
      <diagonal/>
    </border>
    <border>
      <left/>
      <right style="thin">
        <color indexed="64"/>
      </right>
      <top style="medium">
        <color indexed="8"/>
      </top>
      <bottom style="thin">
        <color indexed="64"/>
      </bottom>
      <diagonal/>
    </border>
    <border>
      <left/>
      <right style="medium">
        <color auto="1"/>
      </right>
      <top/>
      <bottom style="medium">
        <color indexed="8"/>
      </bottom>
      <diagonal/>
    </border>
    <border>
      <left style="thin">
        <color indexed="8"/>
      </left>
      <right/>
      <top/>
      <bottom style="medium">
        <color indexed="8"/>
      </bottom>
      <diagonal/>
    </border>
    <border>
      <left/>
      <right style="thin">
        <color indexed="8"/>
      </right>
      <top/>
      <bottom style="medium">
        <color indexed="8"/>
      </bottom>
      <diagonal/>
    </border>
    <border>
      <left style="medium">
        <color indexed="64"/>
      </left>
      <right style="thin">
        <color indexed="64"/>
      </right>
      <top/>
      <bottom style="medium">
        <color indexed="8"/>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indexed="8"/>
      </left>
      <right/>
      <top style="medium">
        <color indexed="64"/>
      </top>
      <bottom/>
      <diagonal/>
    </border>
    <border>
      <left/>
      <right style="thin">
        <color indexed="8"/>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diagonal/>
    </border>
    <border>
      <left/>
      <right style="medium">
        <color indexed="8"/>
      </right>
      <top style="medium">
        <color indexed="8"/>
      </top>
      <bottom/>
      <diagonal/>
    </border>
    <border>
      <left/>
      <right/>
      <top style="medium">
        <color indexed="8"/>
      </top>
      <bottom/>
      <diagonal/>
    </border>
    <border>
      <left style="medium">
        <color indexed="8"/>
      </left>
      <right/>
      <top style="medium">
        <color indexed="8"/>
      </top>
      <bottom/>
      <diagonal/>
    </border>
    <border>
      <left style="medium">
        <color auto="1"/>
      </left>
      <right/>
      <top style="medium">
        <color indexed="64"/>
      </top>
      <bottom style="thin">
        <color auto="1"/>
      </bottom>
      <diagonal/>
    </border>
    <border>
      <left/>
      <right style="thin">
        <color indexed="64"/>
      </right>
      <top style="medium">
        <color indexed="64"/>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medium">
        <color indexed="64"/>
      </top>
      <bottom style="thin">
        <color indexed="64"/>
      </bottom>
      <diagonal/>
    </border>
    <border>
      <left/>
      <right style="medium">
        <color indexed="8"/>
      </right>
      <top style="medium">
        <color indexed="64"/>
      </top>
      <bottom style="thin">
        <color indexed="64"/>
      </bottom>
      <diagonal/>
    </border>
    <border>
      <left/>
      <right style="medium">
        <color indexed="64"/>
      </right>
      <top style="medium">
        <color indexed="64"/>
      </top>
      <bottom style="thin">
        <color indexed="64"/>
      </bottom>
      <diagonal/>
    </border>
    <border>
      <left/>
      <right style="medium">
        <color auto="1"/>
      </right>
      <top style="dashed">
        <color indexed="64"/>
      </top>
      <bottom style="dashed">
        <color indexed="64"/>
      </bottom>
      <diagonal/>
    </border>
    <border>
      <left/>
      <right style="medium">
        <color indexed="8"/>
      </right>
      <top style="thin">
        <color indexed="64"/>
      </top>
      <bottom style="thin">
        <color indexed="64"/>
      </bottom>
      <diagonal/>
    </border>
    <border>
      <left style="thin">
        <color indexed="8"/>
      </left>
      <right/>
      <top style="medium">
        <color indexed="64"/>
      </top>
      <bottom style="thin">
        <color indexed="64"/>
      </bottom>
      <diagonal/>
    </border>
    <border>
      <left/>
      <right style="medium">
        <color indexed="8"/>
      </right>
      <top style="thin">
        <color indexed="64"/>
      </top>
      <bottom/>
      <diagonal/>
    </border>
    <border>
      <left/>
      <right style="medium">
        <color indexed="64"/>
      </right>
      <top style="thin">
        <color indexed="64"/>
      </top>
      <bottom/>
      <diagonal/>
    </border>
    <border>
      <left/>
      <right style="medium">
        <color auto="1"/>
      </right>
      <top style="thin">
        <color indexed="64"/>
      </top>
      <bottom style="thin">
        <color indexed="64"/>
      </bottom>
      <diagonal/>
    </border>
    <border>
      <left style="medium">
        <color indexed="8"/>
      </left>
      <right style="medium">
        <color auto="1"/>
      </right>
      <top/>
      <bottom/>
      <diagonal/>
    </border>
    <border>
      <left/>
      <right style="thin">
        <color indexed="8"/>
      </right>
      <top style="thin">
        <color auto="1"/>
      </top>
      <bottom/>
      <diagonal/>
    </border>
    <border>
      <left style="medium">
        <color indexed="64"/>
      </left>
      <right style="thin">
        <color indexed="64"/>
      </right>
      <top/>
      <bottom style="thin">
        <color indexed="8"/>
      </bottom>
      <diagonal/>
    </border>
    <border>
      <left/>
      <right/>
      <top/>
      <bottom style="thin">
        <color indexed="64"/>
      </bottom>
      <diagonal/>
    </border>
    <border>
      <left/>
      <right style="thin">
        <color indexed="8"/>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8"/>
      </right>
      <top/>
      <bottom style="thin">
        <color indexed="64"/>
      </bottom>
      <diagonal/>
    </border>
    <border>
      <left/>
      <right style="thin">
        <color indexed="8"/>
      </right>
      <top style="medium">
        <color indexed="64"/>
      </top>
      <bottom style="thin">
        <color indexed="64"/>
      </bottom>
      <diagonal/>
    </border>
    <border>
      <left style="medium">
        <color auto="1"/>
      </left>
      <right/>
      <top style="thin">
        <color auto="1"/>
      </top>
      <bottom style="thin">
        <color indexed="64"/>
      </bottom>
      <diagonal/>
    </border>
    <border>
      <left/>
      <right/>
      <top/>
      <bottom style="thin">
        <color indexed="64"/>
      </bottom>
      <diagonal/>
    </border>
    <border>
      <left/>
      <right style="thin">
        <color indexed="8"/>
      </right>
      <top/>
      <bottom style="thin">
        <color indexed="64"/>
      </bottom>
      <diagonal/>
    </border>
    <border>
      <left/>
      <right style="thin">
        <color indexed="64"/>
      </right>
      <top/>
      <bottom style="thin">
        <color indexed="64"/>
      </bottom>
      <diagonal/>
    </border>
    <border>
      <left/>
      <right style="medium">
        <color indexed="8"/>
      </right>
      <top/>
      <bottom style="thin">
        <color indexed="64"/>
      </bottom>
      <diagonal/>
    </border>
    <border>
      <left style="medium">
        <color auto="1"/>
      </left>
      <right/>
      <top style="medium">
        <color indexed="64"/>
      </top>
      <bottom/>
      <diagonal/>
    </border>
    <border>
      <left/>
      <right style="thin">
        <color indexed="64"/>
      </right>
      <top style="medium">
        <color indexed="64"/>
      </top>
      <bottom/>
      <diagonal/>
    </border>
    <border>
      <left/>
      <right style="medium">
        <color indexed="64"/>
      </right>
      <top style="medium">
        <color auto="1"/>
      </top>
      <bottom/>
      <diagonal/>
    </border>
    <border>
      <left style="thin">
        <color auto="1"/>
      </left>
      <right/>
      <top style="medium">
        <color indexed="64"/>
      </top>
      <bottom style="medium">
        <color indexed="64"/>
      </bottom>
      <diagonal/>
    </border>
    <border>
      <left/>
      <right/>
      <top style="thin">
        <color auto="1"/>
      </top>
      <bottom/>
      <diagonal/>
    </border>
    <border>
      <left/>
      <right style="medium">
        <color indexed="64"/>
      </right>
      <top style="medium">
        <color indexed="64"/>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style="thin">
        <color indexed="64"/>
      </left>
      <right/>
      <top style="thin">
        <color indexed="64"/>
      </top>
      <bottom/>
      <diagonal/>
    </border>
    <border>
      <left/>
      <right/>
      <top style="thin">
        <color indexed="64"/>
      </top>
      <bottom/>
      <diagonal/>
    </border>
    <border>
      <left/>
      <right style="thin">
        <color indexed="8"/>
      </right>
      <top style="thin">
        <color indexed="64"/>
      </top>
      <bottom/>
      <diagonal/>
    </border>
    <border>
      <left/>
      <right style="thin">
        <color indexed="64"/>
      </right>
      <top style="thin">
        <color indexed="64"/>
      </top>
      <bottom/>
      <diagonal/>
    </border>
    <border>
      <left style="thin">
        <color indexed="8"/>
      </left>
      <right/>
      <top style="thin">
        <color indexed="64"/>
      </top>
      <bottom style="thin">
        <color indexed="64"/>
      </bottom>
      <diagonal/>
    </border>
    <border>
      <left style="thin">
        <color indexed="64"/>
      </left>
      <right/>
      <top style="thin">
        <color indexed="64"/>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indexed="64"/>
      </left>
      <right/>
      <top style="medium">
        <color indexed="64"/>
      </top>
      <bottom/>
      <diagonal/>
    </border>
    <border>
      <left style="thin">
        <color indexed="8"/>
      </left>
      <right/>
      <top style="medium">
        <color indexed="64"/>
      </top>
      <bottom style="thin">
        <color indexed="64"/>
      </bottom>
      <diagonal/>
    </border>
    <border>
      <left/>
      <right/>
      <top style="medium">
        <color indexed="64"/>
      </top>
      <bottom style="thin">
        <color indexed="64"/>
      </bottom>
      <diagonal/>
    </border>
    <border>
      <left/>
      <right style="thin">
        <color indexed="8"/>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8"/>
      </right>
      <top style="medium">
        <color indexed="64"/>
      </top>
      <bottom style="thin">
        <color indexed="64"/>
      </bottom>
      <diagonal/>
    </border>
    <border>
      <left style="thin">
        <color indexed="64"/>
      </left>
      <right/>
      <top/>
      <bottom style="medium">
        <color indexed="64"/>
      </bottom>
      <diagonal/>
    </border>
    <border>
      <left/>
      <right style="medium">
        <color indexed="64"/>
      </right>
      <top style="medium">
        <color auto="1"/>
      </top>
      <bottom/>
      <diagonal/>
    </border>
    <border>
      <left style="thin">
        <color indexed="64"/>
      </left>
      <right/>
      <top style="thin">
        <color indexed="64"/>
      </top>
      <bottom style="thin">
        <color indexed="64"/>
      </bottom>
      <diagonal/>
    </border>
    <border>
      <left/>
      <right/>
      <top style="thin">
        <color indexed="64"/>
      </top>
      <bottom style="medium">
        <color indexed="64"/>
      </bottom>
      <diagonal/>
    </border>
    <border>
      <left style="medium">
        <color auto="1"/>
      </left>
      <right/>
      <top style="medium">
        <color auto="1"/>
      </top>
      <bottom/>
      <diagonal/>
    </border>
    <border>
      <left/>
      <right/>
      <top style="medium">
        <color auto="1"/>
      </top>
      <bottom/>
      <diagonal/>
    </border>
    <border>
      <left style="double">
        <color auto="1"/>
      </left>
      <right style="double">
        <color auto="1"/>
      </right>
      <top/>
      <bottom style="thin">
        <color auto="1"/>
      </bottom>
      <diagonal/>
    </border>
    <border>
      <left style="double">
        <color auto="1"/>
      </left>
      <right/>
      <top/>
      <bottom style="thin">
        <color auto="1"/>
      </bottom>
      <diagonal/>
    </border>
    <border>
      <left style="medium">
        <color indexed="64"/>
      </left>
      <right style="thin">
        <color indexed="64"/>
      </right>
      <top/>
      <bottom style="thin">
        <color auto="1"/>
      </bottom>
      <diagonal/>
    </border>
    <border>
      <left/>
      <right/>
      <top style="medium">
        <color auto="1"/>
      </top>
      <bottom/>
      <diagonal/>
    </border>
    <border>
      <left style="medium">
        <color auto="1"/>
      </left>
      <right style="double">
        <color auto="1"/>
      </right>
      <top/>
      <bottom style="thin">
        <color auto="1"/>
      </bottom>
      <diagonal/>
    </border>
    <border>
      <left style="thin">
        <color indexed="64"/>
      </left>
      <right style="thin">
        <color indexed="64"/>
      </right>
      <top/>
      <bottom style="thin">
        <color indexed="64"/>
      </bottom>
      <diagonal/>
    </border>
    <border>
      <left/>
      <right style="double">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indexed="64"/>
      </top>
      <bottom style="medium">
        <color indexed="64"/>
      </bottom>
      <diagonal/>
    </border>
    <border>
      <left style="thin">
        <color indexed="64"/>
      </left>
      <right/>
      <top style="thin">
        <color indexed="64"/>
      </top>
      <bottom/>
      <diagonal/>
    </border>
    <border>
      <left/>
      <right style="medium">
        <color auto="1"/>
      </right>
      <top style="thin">
        <color indexed="64"/>
      </top>
      <bottom/>
      <diagonal/>
    </border>
    <border>
      <left style="medium">
        <color indexed="64"/>
      </left>
      <right/>
      <top style="thin">
        <color indexed="64"/>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style="medium">
        <color auto="1"/>
      </bottom>
      <diagonal/>
    </border>
    <border>
      <left/>
      <right/>
      <top style="medium">
        <color indexed="64"/>
      </top>
      <bottom/>
      <diagonal/>
    </border>
    <border>
      <left/>
      <right style="medium">
        <color indexed="64"/>
      </right>
      <top style="medium">
        <color indexed="64"/>
      </top>
      <bottom/>
      <diagonal/>
    </border>
    <border>
      <left/>
      <right style="medium">
        <color indexed="8"/>
      </right>
      <top/>
      <bottom style="medium">
        <color indexed="64"/>
      </bottom>
      <diagonal/>
    </border>
    <border>
      <left/>
      <right style="thin">
        <color auto="1"/>
      </right>
      <top/>
      <bottom/>
      <diagonal/>
    </border>
    <border>
      <left style="thin">
        <color indexed="8"/>
      </left>
      <right/>
      <top style="medium">
        <color indexed="64"/>
      </top>
      <bottom style="thin">
        <color indexed="8"/>
      </bottom>
      <diagonal/>
    </border>
    <border>
      <left/>
      <right/>
      <top style="medium">
        <color indexed="64"/>
      </top>
      <bottom style="thin">
        <color indexed="8"/>
      </bottom>
      <diagonal/>
    </border>
    <border>
      <left/>
      <right style="thin">
        <color indexed="8"/>
      </right>
      <top style="medium">
        <color indexed="64"/>
      </top>
      <bottom style="thin">
        <color indexed="8"/>
      </bottom>
      <diagonal/>
    </border>
    <border>
      <left/>
      <right style="thin">
        <color indexed="64"/>
      </right>
      <top style="medium">
        <color indexed="64"/>
      </top>
      <bottom style="thin">
        <color indexed="8"/>
      </bottom>
      <diagonal/>
    </border>
    <border>
      <left style="thin">
        <color indexed="64"/>
      </left>
      <right/>
      <top style="medium">
        <color indexed="64"/>
      </top>
      <bottom style="thin">
        <color indexed="8"/>
      </bottom>
      <diagonal/>
    </border>
    <border>
      <left/>
      <right style="medium">
        <color indexed="8"/>
      </right>
      <top style="medium">
        <color indexed="64"/>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style="thin">
        <color indexed="64"/>
      </right>
      <top style="thin">
        <color indexed="8"/>
      </top>
      <bottom style="thin">
        <color indexed="8"/>
      </bottom>
      <diagonal/>
    </border>
    <border>
      <left style="thin">
        <color indexed="64"/>
      </left>
      <right/>
      <top style="thin">
        <color indexed="8"/>
      </top>
      <bottom style="thin">
        <color indexed="8"/>
      </bottom>
      <diagonal/>
    </border>
    <border>
      <left/>
      <right style="medium">
        <color indexed="8"/>
      </right>
      <top style="thin">
        <color indexed="8"/>
      </top>
      <bottom style="thin">
        <color indexed="8"/>
      </bottom>
      <diagonal/>
    </border>
    <border>
      <left style="medium">
        <color indexed="64"/>
      </left>
      <right style="thin">
        <color indexed="64"/>
      </right>
      <top style="thin">
        <color indexed="8"/>
      </top>
      <bottom/>
      <diagonal/>
    </border>
    <border>
      <left/>
      <right style="thin">
        <color indexed="8"/>
      </right>
      <top style="thin">
        <color indexed="64"/>
      </top>
      <bottom/>
      <diagonal/>
    </border>
    <border>
      <left style="thin">
        <color indexed="8"/>
      </left>
      <right/>
      <top style="thin">
        <color indexed="8"/>
      </top>
      <bottom style="thin">
        <color auto="1"/>
      </bottom>
      <diagonal/>
    </border>
    <border>
      <left/>
      <right/>
      <top style="thin">
        <color indexed="8"/>
      </top>
      <bottom style="thin">
        <color auto="1"/>
      </bottom>
      <diagonal/>
    </border>
    <border>
      <left/>
      <right style="thin">
        <color indexed="8"/>
      </right>
      <top style="thin">
        <color indexed="8"/>
      </top>
      <bottom style="thin">
        <color auto="1"/>
      </bottom>
      <diagonal/>
    </border>
    <border>
      <left/>
      <right style="thin">
        <color indexed="64"/>
      </right>
      <top style="thin">
        <color indexed="8"/>
      </top>
      <bottom style="thin">
        <color auto="1"/>
      </bottom>
      <diagonal/>
    </border>
    <border>
      <left style="thin">
        <color indexed="64"/>
      </left>
      <right/>
      <top style="thin">
        <color indexed="8"/>
      </top>
      <bottom style="thin">
        <color auto="1"/>
      </bottom>
      <diagonal/>
    </border>
    <border>
      <left/>
      <right style="medium">
        <color indexed="8"/>
      </right>
      <top style="thin">
        <color indexed="8"/>
      </top>
      <bottom style="thin">
        <color auto="1"/>
      </bottom>
      <diagonal/>
    </border>
    <border>
      <left style="medium">
        <color indexed="64"/>
      </left>
      <right/>
      <top style="medium">
        <color indexed="64"/>
      </top>
      <bottom/>
      <diagonal/>
    </border>
    <border>
      <left/>
      <right style="medium">
        <color indexed="64"/>
      </right>
      <top/>
      <bottom style="thin">
        <color indexed="64"/>
      </bottom>
      <diagonal/>
    </border>
    <border>
      <left style="medium">
        <color auto="1"/>
      </left>
      <right/>
      <top/>
      <bottom style="thin">
        <color indexed="64"/>
      </bottom>
      <diagonal/>
    </border>
    <border>
      <left style="medium">
        <color indexed="64"/>
      </left>
      <right/>
      <top style="dashed">
        <color indexed="64"/>
      </top>
      <bottom style="medium">
        <color indexed="64"/>
      </bottom>
      <diagonal/>
    </border>
    <border>
      <left style="thin">
        <color indexed="64"/>
      </left>
      <right/>
      <top/>
      <bottom style="thin">
        <color indexed="64"/>
      </bottom>
      <diagonal/>
    </border>
    <border>
      <left/>
      <right style="medium">
        <color auto="1"/>
      </right>
      <top/>
      <bottom style="thin">
        <color indexed="64"/>
      </bottom>
      <diagonal/>
    </border>
    <border>
      <left/>
      <right style="thin">
        <color indexed="64"/>
      </right>
      <top style="thin">
        <color indexed="64"/>
      </top>
      <bottom/>
      <diagonal/>
    </border>
    <border>
      <left style="thin">
        <color auto="1"/>
      </left>
      <right/>
      <top/>
      <bottom/>
      <diagonal/>
    </border>
    <border>
      <left style="thin">
        <color indexed="64"/>
      </left>
      <right/>
      <top style="thin">
        <color indexed="64"/>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diagonal/>
    </border>
    <border>
      <left/>
      <right style="thin">
        <color indexed="8"/>
      </right>
      <top/>
      <bottom/>
      <diagonal/>
    </border>
    <border>
      <left/>
      <right style="thin">
        <color indexed="64"/>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auto="1"/>
      </left>
      <right/>
      <top style="thin">
        <color auto="1"/>
      </top>
      <bottom style="medium">
        <color indexed="64"/>
      </bottom>
      <diagonal/>
    </border>
    <border>
      <left/>
      <right style="thin">
        <color indexed="8"/>
      </right>
      <top style="thin">
        <color indexed="64"/>
      </top>
      <bottom style="medium">
        <color indexed="64"/>
      </bottom>
      <diagonal/>
    </border>
    <border>
      <left style="thin">
        <color indexed="8"/>
      </left>
      <right/>
      <top style="thin">
        <color indexed="64"/>
      </top>
      <bottom style="medium">
        <color indexed="64"/>
      </bottom>
      <diagonal/>
    </border>
    <border>
      <left/>
      <right/>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medium">
        <color indexed="64"/>
      </right>
      <top/>
      <bottom style="hair">
        <color indexed="64"/>
      </bottom>
      <diagonal/>
    </border>
    <border>
      <left style="thin">
        <color indexed="64"/>
      </left>
      <right/>
      <top style="hair">
        <color indexed="64"/>
      </top>
      <bottom style="medium">
        <color indexed="64"/>
      </bottom>
      <diagonal/>
    </border>
    <border>
      <left/>
      <right/>
      <top style="hair">
        <color indexed="64"/>
      </top>
      <bottom style="medium">
        <color indexed="64"/>
      </bottom>
      <diagonal/>
    </border>
    <border>
      <left style="medium">
        <color auto="1"/>
      </left>
      <right/>
      <top style="thin">
        <color auto="1"/>
      </top>
      <bottom/>
      <diagonal/>
    </border>
    <border>
      <left style="medium">
        <color indexed="8"/>
      </left>
      <right/>
      <top style="thin">
        <color indexed="64"/>
      </top>
      <bottom style="thin">
        <color indexed="64"/>
      </bottom>
      <diagonal/>
    </border>
    <border>
      <left/>
      <right/>
      <top/>
      <bottom style="thin">
        <color auto="1"/>
      </bottom>
      <diagonal/>
    </border>
    <border>
      <left/>
      <right/>
      <top style="thin">
        <color indexed="64"/>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thin">
        <color indexed="64"/>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medium">
        <color auto="1"/>
      </left>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8"/>
      </right>
      <top style="medium">
        <color indexed="64"/>
      </top>
      <bottom style="thin">
        <color indexed="64"/>
      </bottom>
      <diagonal/>
    </border>
    <border>
      <left/>
      <right/>
      <top style="thin">
        <color indexed="64"/>
      </top>
      <bottom style="medium">
        <color indexed="64"/>
      </bottom>
      <diagonal/>
    </border>
    <border>
      <left/>
      <right style="thin">
        <color indexed="8"/>
      </right>
      <top style="thin">
        <color indexed="64"/>
      </top>
      <bottom style="medium">
        <color indexed="64"/>
      </bottom>
      <diagonal/>
    </border>
    <border>
      <left style="thin">
        <color indexed="8"/>
      </left>
      <right/>
      <top style="thin">
        <color indexed="64"/>
      </top>
      <bottom style="medium">
        <color indexed="64"/>
      </bottom>
      <diagonal/>
    </border>
    <border>
      <left/>
      <right style="medium">
        <color indexed="8"/>
      </right>
      <top style="thin">
        <color indexed="64"/>
      </top>
      <bottom style="medium">
        <color auto="1"/>
      </bottom>
      <diagonal/>
    </border>
    <border>
      <left/>
      <right style="thin">
        <color indexed="64"/>
      </right>
      <top/>
      <bottom style="thin">
        <color indexed="64"/>
      </bottom>
      <diagonal/>
    </border>
    <border>
      <left/>
      <right style="medium">
        <color indexed="64"/>
      </right>
      <top style="thin">
        <color auto="1"/>
      </top>
      <bottom style="medium">
        <color auto="1"/>
      </bottom>
      <diagonal/>
    </border>
    <border>
      <left style="thin">
        <color indexed="64"/>
      </left>
      <right/>
      <top style="thin">
        <color auto="1"/>
      </top>
      <bottom style="medium">
        <color auto="1"/>
      </bottom>
      <diagonal/>
    </border>
    <border>
      <left/>
      <right style="medium">
        <color auto="1"/>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medium">
        <color auto="1"/>
      </right>
      <top style="thin">
        <color indexed="64"/>
      </top>
      <bottom/>
      <diagonal/>
    </border>
    <border>
      <left/>
      <right style="medium">
        <color indexed="64"/>
      </right>
      <top style="thin">
        <color indexed="64"/>
      </top>
      <bottom style="thin">
        <color indexed="64"/>
      </bottom>
      <diagonal/>
    </border>
    <border>
      <left/>
      <right/>
      <top style="medium">
        <color auto="1"/>
      </top>
      <bottom/>
      <diagonal/>
    </border>
    <border>
      <left style="thin">
        <color indexed="64"/>
      </left>
      <right/>
      <top style="thin">
        <color indexed="64"/>
      </top>
      <bottom/>
      <diagonal/>
    </border>
    <border>
      <left style="medium">
        <color auto="1"/>
      </left>
      <right/>
      <top style="thin">
        <color auto="1"/>
      </top>
      <bottom style="thin">
        <color indexed="64"/>
      </bottom>
      <diagonal/>
    </border>
    <border>
      <left/>
      <right style="thin">
        <color indexed="8"/>
      </right>
      <top style="thin">
        <color indexed="64"/>
      </top>
      <bottom style="thin">
        <color indexed="64"/>
      </bottom>
      <diagonal/>
    </border>
    <border>
      <left style="thin">
        <color indexed="8"/>
      </left>
      <right/>
      <top style="thin">
        <color indexed="64"/>
      </top>
      <bottom style="thin">
        <color indexed="64"/>
      </bottom>
      <diagonal/>
    </border>
    <border>
      <left style="thin">
        <color indexed="64"/>
      </left>
      <right/>
      <top style="medium">
        <color indexed="64"/>
      </top>
      <bottom/>
      <diagonal/>
    </border>
    <border>
      <left/>
      <right style="medium">
        <color indexed="8"/>
      </right>
      <top style="medium">
        <color indexed="64"/>
      </top>
      <bottom/>
      <diagonal/>
    </border>
    <border>
      <left/>
      <right style="medium">
        <color indexed="8"/>
      </right>
      <top style="thin">
        <color indexed="64"/>
      </top>
      <bottom/>
      <diagonal/>
    </border>
    <border>
      <left style="medium">
        <color auto="1"/>
      </left>
      <right/>
      <top style="medium">
        <color auto="1"/>
      </top>
      <bottom/>
      <diagonal/>
    </border>
    <border>
      <left style="thin">
        <color indexed="8"/>
      </left>
      <right/>
      <top style="dashed">
        <color indexed="64"/>
      </top>
      <bottom style="dashed">
        <color indexed="64"/>
      </bottom>
      <diagonal/>
    </border>
    <border>
      <left/>
      <right/>
      <top style="thin">
        <color auto="1"/>
      </top>
      <bottom style="thin">
        <color indexed="64"/>
      </bottom>
      <diagonal/>
    </border>
    <border>
      <left style="medium">
        <color auto="1"/>
      </left>
      <right/>
      <top style="thin">
        <color indexed="64"/>
      </top>
      <bottom style="medium">
        <color auto="1"/>
      </bottom>
      <diagonal/>
    </border>
    <border>
      <left style="medium">
        <color auto="1"/>
      </left>
      <right/>
      <top style="medium">
        <color auto="1"/>
      </top>
      <bottom style="medium">
        <color auto="1"/>
      </bottom>
      <diagonal/>
    </border>
    <border>
      <left style="medium">
        <color auto="1"/>
      </left>
      <right/>
      <top style="medium">
        <color indexed="64"/>
      </top>
      <bottom style="thin">
        <color indexed="64"/>
      </bottom>
      <diagonal/>
    </border>
    <border>
      <left/>
      <right/>
      <top style="thin">
        <color auto="1"/>
      </top>
      <bottom/>
      <diagonal/>
    </border>
    <border>
      <left style="medium">
        <color auto="1"/>
      </left>
      <right/>
      <top style="medium">
        <color auto="1"/>
      </top>
      <bottom style="medium">
        <color auto="1"/>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8"/>
      </right>
      <top style="medium">
        <color indexed="64"/>
      </top>
      <bottom style="thin">
        <color indexed="64"/>
      </bottom>
      <diagonal/>
    </border>
    <border>
      <left style="medium">
        <color auto="1"/>
      </left>
      <right/>
      <top style="medium">
        <color auto="1"/>
      </top>
      <bottom style="medium">
        <color auto="1"/>
      </bottom>
      <diagonal/>
    </border>
    <border>
      <left/>
      <right/>
      <top style="medium">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thin">
        <color indexed="8"/>
      </left>
      <right/>
      <top style="medium">
        <color indexed="64"/>
      </top>
      <bottom style="thin">
        <color indexed="64"/>
      </bottom>
      <diagonal/>
    </border>
    <border>
      <left/>
      <right style="thin">
        <color indexed="8"/>
      </right>
      <top style="medium">
        <color indexed="64"/>
      </top>
      <bottom style="thin">
        <color indexed="64"/>
      </bottom>
      <diagonal/>
    </border>
    <border>
      <left/>
      <right style="thin">
        <color indexed="64"/>
      </right>
      <top style="medium">
        <color indexed="64"/>
      </top>
      <bottom/>
      <diagonal/>
    </border>
    <border>
      <left/>
      <right style="medium">
        <color indexed="8"/>
      </right>
      <top style="medium">
        <color indexed="64"/>
      </top>
      <bottom/>
      <diagonal/>
    </border>
    <border>
      <left style="thin">
        <color auto="1"/>
      </left>
      <right/>
      <top/>
      <bottom style="thin">
        <color auto="1"/>
      </bottom>
      <diagonal/>
    </border>
    <border>
      <left/>
      <right style="thin">
        <color indexed="64"/>
      </right>
      <top/>
      <bottom style="thin">
        <color indexed="64"/>
      </bottom>
      <diagonal/>
    </border>
    <border>
      <left/>
      <right style="medium">
        <color indexed="64"/>
      </right>
      <top style="medium">
        <color auto="1"/>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8"/>
      </right>
      <top style="medium">
        <color indexed="64"/>
      </top>
      <bottom/>
      <diagonal/>
    </border>
    <border>
      <left/>
      <right style="medium">
        <color indexed="8"/>
      </right>
      <top style="medium">
        <color indexed="64"/>
      </top>
      <bottom style="thin">
        <color indexed="64"/>
      </bottom>
      <diagonal/>
    </border>
    <border>
      <left style="thin">
        <color indexed="8"/>
      </left>
      <right/>
      <top/>
      <bottom/>
      <diagonal/>
    </border>
    <border>
      <left style="thin">
        <color indexed="8"/>
      </left>
      <right style="thin">
        <color indexed="8"/>
      </right>
      <top/>
      <bottom/>
      <diagonal/>
    </border>
    <border>
      <left style="thin">
        <color indexed="8"/>
      </left>
      <right style="medium">
        <color indexed="8"/>
      </right>
      <top/>
      <bottom/>
      <diagonal/>
    </border>
    <border>
      <left style="thin">
        <color indexed="8"/>
      </left>
      <right style="thin">
        <color indexed="8"/>
      </right>
      <top/>
      <bottom style="medium">
        <color indexed="64"/>
      </bottom>
      <diagonal/>
    </border>
    <border>
      <left style="thin">
        <color indexed="8"/>
      </left>
      <right style="medium">
        <color indexed="8"/>
      </right>
      <top/>
      <bottom style="medium">
        <color indexed="64"/>
      </bottom>
      <diagonal/>
    </border>
    <border>
      <left/>
      <right/>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auto="1"/>
      </right>
      <top style="thin">
        <color auto="1"/>
      </top>
      <bottom/>
      <diagonal/>
    </border>
    <border>
      <left style="thin">
        <color indexed="64"/>
      </left>
      <right/>
      <top/>
      <bottom/>
      <diagonal/>
    </border>
    <border>
      <left/>
      <right style="medium">
        <color indexed="8"/>
      </right>
      <top style="medium">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thin">
        <color indexed="64"/>
      </left>
      <right/>
      <top/>
      <bottom style="thin">
        <color indexed="64"/>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right style="thin">
        <color indexed="64"/>
      </right>
      <top style="thin">
        <color indexed="64"/>
      </top>
      <bottom/>
      <diagonal/>
    </border>
    <border>
      <left/>
      <right style="thin">
        <color indexed="8"/>
      </right>
      <top style="thin">
        <color indexed="64"/>
      </top>
      <bottom style="thin">
        <color indexed="64"/>
      </bottom>
      <diagonal/>
    </border>
    <border>
      <left style="medium">
        <color indexed="8"/>
      </left>
      <right/>
      <top style="medium">
        <color indexed="64"/>
      </top>
      <bottom style="thin">
        <color indexed="64"/>
      </bottom>
      <diagonal/>
    </border>
    <border>
      <left style="thin">
        <color indexed="8"/>
      </left>
      <right/>
      <top style="thin">
        <color indexed="64"/>
      </top>
      <bottom style="thin">
        <color indexed="64"/>
      </bottom>
      <diagonal/>
    </border>
    <border>
      <left/>
      <right style="medium">
        <color indexed="8"/>
      </right>
      <top style="thin">
        <color indexed="64"/>
      </top>
      <bottom style="thin">
        <color indexed="64"/>
      </bottom>
      <diagonal/>
    </border>
    <border>
      <left style="thin">
        <color indexed="8"/>
      </left>
      <right/>
      <top style="thin">
        <color indexed="64"/>
      </top>
      <bottom/>
      <diagonal/>
    </border>
    <border>
      <left style="thin">
        <color indexed="64"/>
      </left>
      <right/>
      <top/>
      <bottom style="thin">
        <color auto="1"/>
      </bottom>
      <diagonal/>
    </border>
    <border>
      <left/>
      <right style="double">
        <color auto="1"/>
      </right>
      <top/>
      <bottom style="thin">
        <color auto="1"/>
      </bottom>
      <diagonal/>
    </border>
    <border>
      <left style="medium">
        <color auto="1"/>
      </left>
      <right/>
      <top style="thin">
        <color auto="1"/>
      </top>
      <bottom style="thin">
        <color indexed="64"/>
      </bottom>
      <diagonal/>
    </border>
    <border>
      <left style="medium">
        <color indexed="64"/>
      </left>
      <right/>
      <top style="medium">
        <color indexed="64"/>
      </top>
      <bottom style="thin">
        <color indexed="64"/>
      </bottom>
      <diagonal/>
    </border>
    <border>
      <left style="thin">
        <color indexed="64"/>
      </left>
      <right/>
      <top style="thin">
        <color auto="1"/>
      </top>
      <bottom style="medium">
        <color auto="1"/>
      </bottom>
      <diagonal/>
    </border>
    <border>
      <left style="medium">
        <color indexed="8"/>
      </left>
      <right/>
      <top/>
      <bottom style="thin">
        <color indexed="64"/>
      </bottom>
      <diagonal/>
    </border>
    <border>
      <left/>
      <right style="medium">
        <color indexed="8"/>
      </right>
      <top/>
      <bottom style="thin">
        <color indexed="64"/>
      </bottom>
      <diagonal/>
    </border>
    <border>
      <left style="medium">
        <color indexed="8"/>
      </left>
      <right/>
      <top style="thin">
        <color indexed="64"/>
      </top>
      <bottom/>
      <diagonal/>
    </border>
    <border>
      <left/>
      <right style="medium">
        <color indexed="8"/>
      </right>
      <top style="thin">
        <color indexed="64"/>
      </top>
      <bottom/>
      <diagonal/>
    </border>
    <border>
      <left style="medium">
        <color indexed="8"/>
      </left>
      <right/>
      <top style="thin">
        <color indexed="64"/>
      </top>
      <bottom/>
      <diagonal/>
    </border>
    <border>
      <left/>
      <right style="medium">
        <color indexed="8"/>
      </right>
      <top style="thin">
        <color indexed="64"/>
      </top>
      <bottom/>
      <diagonal/>
    </border>
    <border>
      <left style="medium">
        <color indexed="8"/>
      </left>
      <right/>
      <top style="thin">
        <color indexed="8"/>
      </top>
      <bottom/>
      <diagonal/>
    </border>
    <border>
      <left/>
      <right/>
      <top style="thin">
        <color indexed="8"/>
      </top>
      <bottom/>
      <diagonal/>
    </border>
    <border>
      <left/>
      <right style="medium">
        <color indexed="8"/>
      </right>
      <top style="thin">
        <color indexed="8"/>
      </top>
      <bottom/>
      <diagonal/>
    </border>
    <border>
      <left/>
      <right style="thin">
        <color indexed="8"/>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double">
        <color auto="1"/>
      </right>
      <top style="thin">
        <color indexed="64"/>
      </top>
      <bottom/>
      <diagonal/>
    </border>
    <border>
      <left/>
      <right style="medium">
        <color auto="1"/>
      </right>
      <top style="medium">
        <color auto="1"/>
      </top>
      <bottom/>
      <diagonal/>
    </border>
    <border>
      <left style="thin">
        <color indexed="8"/>
      </left>
      <right/>
      <top/>
      <bottom style="hair">
        <color indexed="64"/>
      </bottom>
      <diagonal/>
    </border>
    <border>
      <left/>
      <right style="thin">
        <color indexed="8"/>
      </right>
      <top/>
      <bottom style="hair">
        <color indexed="64"/>
      </bottom>
      <diagonal/>
    </border>
    <border>
      <left style="thin">
        <color indexed="64"/>
      </left>
      <right style="thin">
        <color indexed="64"/>
      </right>
      <top/>
      <bottom style="hair">
        <color indexed="64"/>
      </bottom>
      <diagonal/>
    </border>
    <border>
      <left/>
      <right style="medium">
        <color indexed="8"/>
      </right>
      <top/>
      <bottom style="hair">
        <color indexed="64"/>
      </bottom>
      <diagonal/>
    </border>
    <border>
      <left style="thin">
        <color indexed="8"/>
      </left>
      <right/>
      <top style="hair">
        <color indexed="64"/>
      </top>
      <bottom style="thin">
        <color indexed="64"/>
      </bottom>
      <diagonal/>
    </border>
    <border>
      <left/>
      <right/>
      <top style="hair">
        <color indexed="64"/>
      </top>
      <bottom style="thin">
        <color indexed="64"/>
      </bottom>
      <diagonal/>
    </border>
    <border>
      <left/>
      <right style="thin">
        <color indexed="8"/>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right style="medium">
        <color indexed="8"/>
      </right>
      <top style="hair">
        <color indexed="64"/>
      </top>
      <bottom style="thin">
        <color indexed="64"/>
      </bottom>
      <diagonal/>
    </border>
    <border>
      <left style="thin">
        <color indexed="8"/>
      </left>
      <right/>
      <top style="thin">
        <color indexed="64"/>
      </top>
      <bottom style="hair">
        <color indexed="64"/>
      </bottom>
      <diagonal/>
    </border>
    <border>
      <left/>
      <right style="thin">
        <color indexed="8"/>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right style="medium">
        <color indexed="8"/>
      </right>
      <top style="thin">
        <color indexed="64"/>
      </top>
      <bottom style="hair">
        <color indexed="64"/>
      </bottom>
      <diagonal/>
    </border>
    <border>
      <left/>
      <right style="medium">
        <color indexed="8"/>
      </right>
      <top style="medium">
        <color indexed="64"/>
      </top>
      <bottom/>
      <diagonal/>
    </border>
    <border>
      <left/>
      <right/>
      <top style="medium">
        <color indexed="8"/>
      </top>
      <bottom/>
      <diagonal/>
    </border>
    <border>
      <left/>
      <right style="medium">
        <color indexed="8"/>
      </right>
      <top style="medium">
        <color indexed="8"/>
      </top>
      <bottom/>
      <diagonal/>
    </border>
    <border>
      <left/>
      <right/>
      <top style="medium">
        <color indexed="64"/>
      </top>
      <bottom/>
      <diagonal/>
    </border>
    <border>
      <left/>
      <right style="thin">
        <color indexed="8"/>
      </right>
      <top style="medium">
        <color indexed="64"/>
      </top>
      <bottom/>
      <diagonal/>
    </border>
    <border>
      <left style="thin">
        <color indexed="8"/>
      </left>
      <right/>
      <top/>
      <bottom style="medium">
        <color indexed="64"/>
      </bottom>
      <diagonal/>
    </border>
    <border>
      <left style="medium">
        <color indexed="64"/>
      </left>
      <right style="thin">
        <color indexed="64"/>
      </right>
      <top/>
      <bottom style="thin">
        <color indexed="8"/>
      </bottom>
      <diagonal/>
    </border>
    <border>
      <left/>
      <right style="medium">
        <color indexed="8"/>
      </right>
      <top style="thin">
        <color indexed="64"/>
      </top>
      <bottom/>
      <diagonal/>
    </border>
    <border>
      <left style="medium">
        <color indexed="64"/>
      </left>
      <right style="thin">
        <color indexed="64"/>
      </right>
      <top style="thin">
        <color indexed="8"/>
      </top>
      <bottom/>
      <diagonal/>
    </border>
    <border>
      <left style="medium">
        <color indexed="64"/>
      </left>
      <right style="thin">
        <color indexed="64"/>
      </right>
      <top/>
      <bottom style="thin">
        <color indexed="8"/>
      </bottom>
      <diagonal/>
    </border>
    <border>
      <left style="thin">
        <color auto="1"/>
      </left>
      <right/>
      <top/>
      <bottom style="thin">
        <color indexed="64"/>
      </bottom>
      <diagonal/>
    </border>
    <border>
      <left/>
      <right/>
      <top/>
      <bottom style="thin">
        <color indexed="64"/>
      </bottom>
      <diagonal/>
    </border>
    <border>
      <left/>
      <right style="thin">
        <color indexed="8"/>
      </right>
      <top/>
      <bottom style="thin">
        <color indexed="64"/>
      </bottom>
      <diagonal/>
    </border>
    <border>
      <left style="thin">
        <color indexed="8"/>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medium">
        <color indexed="8"/>
      </right>
      <top/>
      <bottom style="thin">
        <color indexed="64"/>
      </bottom>
      <diagonal/>
    </border>
    <border>
      <left/>
      <right/>
      <top style="thin">
        <color indexed="64"/>
      </top>
      <bottom/>
      <diagonal/>
    </border>
    <border>
      <left/>
      <right style="thin">
        <color indexed="8"/>
      </right>
      <top style="thin">
        <color indexed="64"/>
      </top>
      <bottom/>
      <diagonal/>
    </border>
    <border>
      <left style="thin">
        <color indexed="64"/>
      </left>
      <right/>
      <top style="hair">
        <color indexed="64"/>
      </top>
      <bottom style="thin">
        <color indexed="64"/>
      </bottom>
      <diagonal/>
    </border>
    <border>
      <left/>
      <right style="thin">
        <color indexed="8"/>
      </right>
      <top style="hair">
        <color indexed="64"/>
      </top>
      <bottom style="medium">
        <color indexed="64"/>
      </bottom>
      <diagonal/>
    </border>
    <border>
      <left style="thin">
        <color indexed="8"/>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right style="medium">
        <color indexed="8"/>
      </right>
      <top style="hair">
        <color indexed="64"/>
      </top>
      <bottom style="medium">
        <color indexed="64"/>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thin">
        <color auto="1"/>
      </top>
      <bottom style="medium">
        <color indexed="64"/>
      </bottom>
      <diagonal/>
    </border>
    <border>
      <left style="thin">
        <color indexed="64"/>
      </left>
      <right/>
      <top/>
      <bottom style="medium">
        <color indexed="64"/>
      </bottom>
      <diagonal/>
    </border>
    <border>
      <left style="thin">
        <color indexed="8"/>
      </left>
      <right style="thin">
        <color indexed="8"/>
      </right>
      <top style="thin">
        <color indexed="64"/>
      </top>
      <bottom/>
      <diagonal/>
    </border>
    <border>
      <left style="thin">
        <color indexed="8"/>
      </left>
      <right style="medium">
        <color indexed="8"/>
      </right>
      <top style="thin">
        <color indexed="64"/>
      </top>
      <bottom/>
      <diagonal/>
    </border>
    <border>
      <left style="thin">
        <color indexed="64"/>
      </left>
      <right/>
      <top/>
      <bottom style="medium">
        <color indexed="64"/>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right style="medium">
        <color indexed="8"/>
      </right>
      <top style="thin">
        <color indexed="8"/>
      </top>
      <bottom/>
      <diagonal/>
    </border>
    <border>
      <left/>
      <right style="medium">
        <color indexed="8"/>
      </right>
      <top/>
      <bottom style="medium">
        <color indexed="64"/>
      </bottom>
      <diagonal/>
    </border>
    <border>
      <left/>
      <right/>
      <top/>
      <bottom style="medium">
        <color indexed="8"/>
      </bottom>
      <diagonal/>
    </border>
    <border>
      <left/>
      <right style="medium">
        <color indexed="8"/>
      </right>
      <top/>
      <bottom style="medium">
        <color indexed="8"/>
      </bottom>
      <diagonal/>
    </border>
    <border>
      <left/>
      <right/>
      <top/>
      <bottom style="medium">
        <color indexed="64"/>
      </bottom>
      <diagonal/>
    </border>
    <border>
      <left style="medium">
        <color auto="1"/>
      </left>
      <right/>
      <top style="thin">
        <color indexed="64"/>
      </top>
      <bottom/>
      <diagonal/>
    </border>
    <border>
      <left/>
      <right style="medium">
        <color indexed="64"/>
      </right>
      <top/>
      <bottom style="thin">
        <color indexed="64"/>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style="medium">
        <color auto="1"/>
      </right>
      <top style="medium">
        <color auto="1"/>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right style="medium">
        <color auto="1"/>
      </right>
      <top style="thin">
        <color indexed="64"/>
      </top>
      <bottom/>
      <diagonal/>
    </border>
    <border>
      <left style="medium">
        <color indexed="64"/>
      </left>
      <right/>
      <top/>
      <bottom style="thin">
        <color indexed="64"/>
      </bottom>
      <diagonal/>
    </border>
    <border>
      <left/>
      <right style="medium">
        <color auto="1"/>
      </right>
      <top style="medium">
        <color auto="1"/>
      </top>
      <bottom/>
      <diagonal/>
    </border>
    <border>
      <left/>
      <right/>
      <top style="medium">
        <color auto="1"/>
      </top>
      <bottom style="medium">
        <color auto="1"/>
      </bottom>
      <diagonal/>
    </border>
    <border>
      <left style="medium">
        <color auto="1"/>
      </left>
      <right/>
      <top style="medium">
        <color indexed="64"/>
      </top>
      <bottom/>
      <diagonal/>
    </border>
    <border>
      <left/>
      <right style="medium">
        <color indexed="8"/>
      </right>
      <top style="medium">
        <color auto="1"/>
      </top>
      <bottom/>
      <diagonal/>
    </border>
    <border>
      <left style="medium">
        <color indexed="8"/>
      </left>
      <right/>
      <top style="medium">
        <color indexed="8"/>
      </top>
      <bottom style="medium">
        <color indexed="64"/>
      </bottom>
      <diagonal/>
    </border>
    <border>
      <left/>
      <right/>
      <top style="medium">
        <color indexed="8"/>
      </top>
      <bottom style="medium">
        <color indexed="64"/>
      </bottom>
      <diagonal/>
    </border>
    <border>
      <left/>
      <right style="medium">
        <color indexed="8"/>
      </right>
      <top style="medium">
        <color indexed="8"/>
      </top>
      <bottom style="medium">
        <color indexed="64"/>
      </bottom>
      <diagonal/>
    </border>
    <border>
      <left/>
      <right/>
      <top style="medium">
        <color auto="1"/>
      </top>
      <bottom style="medium">
        <color auto="1"/>
      </bottom>
      <diagonal/>
    </border>
    <border>
      <left style="medium">
        <color auto="1"/>
      </left>
      <right/>
      <top style="medium">
        <color indexed="64"/>
      </top>
      <bottom/>
      <diagonal/>
    </border>
    <border>
      <left/>
      <right/>
      <top style="medium">
        <color indexed="64"/>
      </top>
      <bottom style="thin">
        <color indexed="64"/>
      </bottom>
      <diagonal/>
    </border>
    <border>
      <left/>
      <right style="medium">
        <color indexed="8"/>
      </right>
      <top style="medium">
        <color indexed="64"/>
      </top>
      <bottom style="thin">
        <color indexed="64"/>
      </bottom>
      <diagonal/>
    </border>
    <border>
      <left style="medium">
        <color indexed="64"/>
      </left>
      <right/>
      <top style="medium">
        <color auto="1"/>
      </top>
      <bottom style="thin">
        <color indexed="64"/>
      </bottom>
      <diagonal/>
    </border>
    <border>
      <left/>
      <right style="medium">
        <color auto="1"/>
      </right>
      <top style="thin">
        <color indexed="64"/>
      </top>
      <bottom style="thin">
        <color indexed="64"/>
      </bottom>
      <diagonal/>
    </border>
    <border>
      <left/>
      <right style="medium">
        <color auto="1"/>
      </right>
      <top style="thin">
        <color indexed="64"/>
      </top>
      <bottom style="medium">
        <color auto="1"/>
      </bottom>
      <diagonal/>
    </border>
    <border>
      <left style="medium">
        <color auto="1"/>
      </left>
      <right style="double">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double">
        <color auto="1"/>
      </left>
      <right style="thin">
        <color indexed="64"/>
      </right>
      <top style="medium">
        <color auto="1"/>
      </top>
      <bottom style="thin">
        <color auto="1"/>
      </bottom>
      <diagonal/>
    </border>
    <border>
      <left style="medium">
        <color indexed="64"/>
      </left>
      <right/>
      <top style="thin">
        <color indexed="64"/>
      </top>
      <bottom/>
      <diagonal/>
    </border>
    <border>
      <left/>
      <right/>
      <top style="thin">
        <color auto="1"/>
      </top>
      <bottom/>
      <diagonal/>
    </border>
    <border>
      <left style="medium">
        <color auto="1"/>
      </left>
      <right style="double">
        <color auto="1"/>
      </right>
      <top style="thin">
        <color auto="1"/>
      </top>
      <bottom style="thin">
        <color auto="1"/>
      </bottom>
      <diagonal/>
    </border>
    <border>
      <left style="double">
        <color auto="1"/>
      </left>
      <right style="double">
        <color auto="1"/>
      </right>
      <top style="thin">
        <color auto="1"/>
      </top>
      <bottom style="thin">
        <color auto="1"/>
      </bottom>
      <diagonal/>
    </border>
    <border>
      <left style="double">
        <color auto="1"/>
      </left>
      <right style="thin">
        <color indexed="64"/>
      </right>
      <top style="thin">
        <color auto="1"/>
      </top>
      <bottom style="thin">
        <color auto="1"/>
      </bottom>
      <diagonal/>
    </border>
    <border>
      <left/>
      <right style="medium">
        <color indexed="8"/>
      </right>
      <top/>
      <bottom style="medium">
        <color auto="1"/>
      </bottom>
      <diagonal/>
    </border>
    <border>
      <left/>
      <right style="thin">
        <color auto="1"/>
      </right>
      <top/>
      <bottom style="thin">
        <color indexed="64"/>
      </bottom>
      <diagonal/>
    </border>
    <border>
      <left/>
      <right style="medium">
        <color auto="1"/>
      </right>
      <top/>
      <bottom style="medium">
        <color indexed="64"/>
      </bottom>
      <diagonal/>
    </border>
    <border>
      <left/>
      <right style="thin">
        <color indexed="64"/>
      </right>
      <top/>
      <bottom style="medium">
        <color indexed="64"/>
      </bottom>
      <diagonal/>
    </border>
    <border>
      <left style="medium">
        <color auto="1"/>
      </left>
      <right/>
      <top style="medium">
        <color auto="1"/>
      </top>
      <bottom/>
      <diagonal/>
    </border>
    <border>
      <left/>
      <right style="medium">
        <color auto="1"/>
      </right>
      <top style="medium">
        <color auto="1"/>
      </top>
      <bottom style="medium">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thin">
        <color auto="1"/>
      </right>
      <top style="medium">
        <color auto="1"/>
      </top>
      <bottom style="medium">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8"/>
      </right>
      <top style="medium">
        <color indexed="64"/>
      </top>
      <bottom style="medium">
        <color indexed="64"/>
      </bottom>
      <diagonal/>
    </border>
    <border>
      <left/>
      <right style="medium">
        <color indexed="64"/>
      </right>
      <top style="medium">
        <color indexed="64"/>
      </top>
      <bottom/>
      <diagonal/>
    </border>
    <border>
      <left style="medium">
        <color indexed="8"/>
      </left>
      <right/>
      <top style="medium">
        <color indexed="64"/>
      </top>
      <bottom style="thin">
        <color indexed="64"/>
      </bottom>
      <diagonal/>
    </border>
    <border>
      <left/>
      <right/>
      <top style="medium">
        <color indexed="64"/>
      </top>
      <bottom style="thin">
        <color indexed="64"/>
      </bottom>
      <diagonal/>
    </border>
    <border>
      <left/>
      <right style="thin">
        <color indexed="8"/>
      </right>
      <top style="medium">
        <color indexed="64"/>
      </top>
      <bottom style="thin">
        <color indexed="64"/>
      </bottom>
      <diagonal/>
    </border>
    <border>
      <left style="thin">
        <color indexed="8"/>
      </left>
      <right/>
      <top style="medium">
        <color indexed="64"/>
      </top>
      <bottom style="thin">
        <color indexed="64"/>
      </bottom>
      <diagonal/>
    </border>
    <border>
      <left/>
      <right style="medium">
        <color indexed="8"/>
      </right>
      <top style="medium">
        <color indexed="64"/>
      </top>
      <bottom style="thin">
        <color indexed="64"/>
      </bottom>
      <diagonal/>
    </border>
    <border>
      <left style="medium">
        <color indexed="64"/>
      </left>
      <right/>
      <top style="medium">
        <color indexed="64"/>
      </top>
      <bottom style="thin">
        <color indexed="64"/>
      </bottom>
      <diagonal/>
    </border>
    <border>
      <left/>
      <right/>
      <top/>
      <bottom style="medium">
        <color indexed="8"/>
      </bottom>
      <diagonal/>
    </border>
    <border>
      <left/>
      <right style="medium">
        <color indexed="8"/>
      </right>
      <top/>
      <bottom style="medium">
        <color indexed="8"/>
      </bottom>
      <diagonal/>
    </border>
    <border>
      <left style="medium">
        <color indexed="8"/>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top style="thin">
        <color indexed="64"/>
      </top>
      <bottom style="thin">
        <color indexed="64"/>
      </bottom>
      <diagonal/>
    </border>
    <border>
      <left/>
      <right style="medium">
        <color indexed="8"/>
      </right>
      <top style="thin">
        <color indexed="64"/>
      </top>
      <bottom style="thin">
        <color indexed="64"/>
      </bottom>
      <diagonal/>
    </border>
    <border>
      <left/>
      <right style="thin">
        <color indexed="8"/>
      </right>
      <top style="thin">
        <color indexed="64"/>
      </top>
      <bottom style="medium">
        <color indexed="64"/>
      </bottom>
      <diagonal/>
    </border>
    <border>
      <left style="thin">
        <color indexed="8"/>
      </left>
      <right/>
      <top style="thin">
        <color indexed="64"/>
      </top>
      <bottom style="medium">
        <color indexed="64"/>
      </bottom>
      <diagonal/>
    </border>
    <border>
      <left/>
      <right style="medium">
        <color indexed="8"/>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right style="thin">
        <color indexed="8"/>
      </right>
      <top style="thin">
        <color indexed="64"/>
      </top>
      <bottom/>
      <diagonal/>
    </border>
    <border>
      <left style="thin">
        <color indexed="8"/>
      </left>
      <right/>
      <top style="thin">
        <color indexed="64"/>
      </top>
      <bottom style="hair">
        <color indexed="8"/>
      </bottom>
      <diagonal/>
    </border>
    <border>
      <left/>
      <right/>
      <top style="thin">
        <color indexed="64"/>
      </top>
      <bottom style="hair">
        <color indexed="8"/>
      </bottom>
      <diagonal/>
    </border>
    <border>
      <left style="thin">
        <color indexed="64"/>
      </left>
      <right/>
      <top style="thin">
        <color indexed="64"/>
      </top>
      <bottom style="hair">
        <color indexed="8"/>
      </bottom>
      <diagonal/>
    </border>
    <border>
      <left/>
      <right style="thin">
        <color indexed="64"/>
      </right>
      <top style="thin">
        <color indexed="64"/>
      </top>
      <bottom style="hair">
        <color indexed="8"/>
      </bottom>
      <diagonal/>
    </border>
    <border>
      <left/>
      <right style="thin">
        <color indexed="8"/>
      </right>
      <top style="thin">
        <color indexed="64"/>
      </top>
      <bottom style="hair">
        <color indexed="8"/>
      </bottom>
      <diagonal/>
    </border>
    <border>
      <left/>
      <right style="medium">
        <color indexed="8"/>
      </right>
      <top style="thin">
        <color indexed="64"/>
      </top>
      <bottom style="hair">
        <color indexed="8"/>
      </bottom>
      <diagonal/>
    </border>
    <border>
      <left style="thin">
        <color indexed="8"/>
      </left>
      <right/>
      <top style="hair">
        <color indexed="8"/>
      </top>
      <bottom style="thin">
        <color indexed="64"/>
      </bottom>
      <diagonal/>
    </border>
    <border>
      <left/>
      <right/>
      <top style="hair">
        <color indexed="8"/>
      </top>
      <bottom style="thin">
        <color indexed="64"/>
      </bottom>
      <diagonal/>
    </border>
    <border>
      <left style="thin">
        <color indexed="64"/>
      </left>
      <right/>
      <top style="hair">
        <color indexed="8"/>
      </top>
      <bottom style="thin">
        <color indexed="64"/>
      </bottom>
      <diagonal/>
    </border>
    <border>
      <left/>
      <right style="thin">
        <color indexed="64"/>
      </right>
      <top style="hair">
        <color indexed="8"/>
      </top>
      <bottom style="thin">
        <color indexed="64"/>
      </bottom>
      <diagonal/>
    </border>
    <border>
      <left/>
      <right style="thin">
        <color indexed="8"/>
      </right>
      <top style="hair">
        <color indexed="8"/>
      </top>
      <bottom style="thin">
        <color indexed="64"/>
      </bottom>
      <diagonal/>
    </border>
    <border>
      <left/>
      <right style="medium">
        <color indexed="8"/>
      </right>
      <top style="hair">
        <color indexed="8"/>
      </top>
      <bottom style="thin">
        <color indexed="64"/>
      </bottom>
      <diagonal/>
    </border>
    <border>
      <left style="medium">
        <color indexed="64"/>
      </left>
      <right style="thin">
        <color indexed="64"/>
      </right>
      <top style="thin">
        <color indexed="8"/>
      </top>
      <bottom/>
      <diagonal/>
    </border>
    <border>
      <left/>
      <right/>
      <top style="thin">
        <color indexed="64"/>
      </top>
      <bottom/>
      <diagonal/>
    </border>
    <border>
      <left/>
      <right/>
      <top/>
      <bottom style="medium">
        <color indexed="64"/>
      </bottom>
      <diagonal/>
    </border>
    <border>
      <left/>
      <right style="medium">
        <color indexed="8"/>
      </right>
      <top/>
      <bottom style="medium">
        <color indexed="64"/>
      </bottom>
      <diagonal/>
    </border>
    <border>
      <left/>
      <right style="medium">
        <color indexed="64"/>
      </right>
      <top style="thin">
        <color auto="1"/>
      </top>
      <bottom/>
      <diagonal/>
    </border>
    <border>
      <left/>
      <right/>
      <top style="thin">
        <color auto="1"/>
      </top>
      <bottom style="medium">
        <color indexed="64"/>
      </bottom>
      <diagonal/>
    </border>
    <border>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thin">
        <color indexed="8"/>
      </left>
      <right/>
      <top style="medium">
        <color indexed="64"/>
      </top>
      <bottom/>
      <diagonal/>
    </border>
    <border>
      <left style="medium">
        <color indexed="8"/>
      </left>
      <right/>
      <top style="medium">
        <color indexed="64"/>
      </top>
      <bottom/>
      <diagonal/>
    </border>
    <border>
      <left style="medium">
        <color indexed="64"/>
      </left>
      <right style="thin">
        <color indexed="64"/>
      </right>
      <top/>
      <bottom style="medium">
        <color indexed="8"/>
      </bottom>
      <diagonal/>
    </border>
    <border>
      <left style="thin">
        <color indexed="64"/>
      </left>
      <right/>
      <top/>
      <bottom style="medium">
        <color indexed="8"/>
      </bottom>
      <diagonal/>
    </border>
    <border>
      <left/>
      <right style="thin">
        <color indexed="8"/>
      </right>
      <top/>
      <bottom style="medium">
        <color indexed="8"/>
      </bottom>
      <diagonal/>
    </border>
    <border>
      <left style="thin">
        <color indexed="8"/>
      </left>
      <right/>
      <top/>
      <bottom style="medium">
        <color indexed="8"/>
      </bottom>
      <diagonal/>
    </border>
    <border>
      <left style="medium">
        <color indexed="64"/>
      </left>
      <right style="thin">
        <color indexed="64"/>
      </right>
      <top style="medium">
        <color indexed="8"/>
      </top>
      <bottom/>
      <diagonal/>
    </border>
    <border>
      <left style="thin">
        <color indexed="64"/>
      </left>
      <right/>
      <top style="medium">
        <color indexed="8"/>
      </top>
      <bottom/>
      <diagonal/>
    </border>
    <border>
      <left/>
      <right/>
      <top style="medium">
        <color indexed="8"/>
      </top>
      <bottom/>
      <diagonal/>
    </border>
    <border>
      <left/>
      <right style="thin">
        <color indexed="64"/>
      </right>
      <top style="medium">
        <color indexed="8"/>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8"/>
      </top>
      <bottom/>
      <diagonal/>
    </border>
    <border>
      <left style="medium">
        <color indexed="64"/>
      </left>
      <right/>
      <top style="medium">
        <color auto="1"/>
      </top>
      <bottom style="thin">
        <color indexed="64"/>
      </bottom>
      <diagonal/>
    </border>
    <border>
      <left/>
      <right/>
      <top style="medium">
        <color indexed="64"/>
      </top>
      <bottom style="thin">
        <color indexed="64"/>
      </bottom>
      <diagonal/>
    </border>
    <border>
      <left/>
      <right style="thin">
        <color indexed="8"/>
      </right>
      <top style="medium">
        <color auto="1"/>
      </top>
      <bottom style="thin">
        <color indexed="64"/>
      </bottom>
      <diagonal/>
    </border>
    <border>
      <left style="thin">
        <color indexed="8"/>
      </left>
      <right/>
      <top style="medium">
        <color indexed="64"/>
      </top>
      <bottom style="thin">
        <color indexed="64"/>
      </bottom>
      <diagonal/>
    </border>
    <border>
      <left/>
      <right style="medium">
        <color indexed="8"/>
      </right>
      <top style="thin">
        <color indexed="64"/>
      </top>
      <bottom style="thin">
        <color indexed="64"/>
      </bottom>
      <diagonal/>
    </border>
    <border>
      <left/>
      <right/>
      <top/>
      <bottom style="thin">
        <color auto="1"/>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style="thin">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8"/>
      </right>
      <top style="thin">
        <color indexed="8"/>
      </top>
      <bottom/>
      <diagonal/>
    </border>
    <border>
      <left style="thin">
        <color indexed="8"/>
      </left>
      <right/>
      <top style="thin">
        <color indexed="8"/>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style="thin">
        <color indexed="8"/>
      </right>
      <top style="medium">
        <color indexed="64"/>
      </top>
      <bottom style="medium">
        <color indexed="64"/>
      </bottom>
      <diagonal/>
    </border>
    <border>
      <left style="thin">
        <color indexed="64"/>
      </left>
      <right/>
      <top style="thin">
        <color indexed="64"/>
      </top>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thin">
        <color indexed="8"/>
      </right>
      <top/>
      <bottom style="medium">
        <color indexed="64"/>
      </bottom>
      <diagonal/>
    </border>
    <border>
      <left style="medium">
        <color indexed="64"/>
      </left>
      <right/>
      <top style="thin">
        <color indexed="64"/>
      </top>
      <bottom/>
      <diagonal/>
    </border>
    <border>
      <left/>
      <right/>
      <top style="thin">
        <color indexed="64"/>
      </top>
      <bottom/>
      <diagonal/>
    </border>
    <border>
      <left/>
      <right style="thin">
        <color indexed="8"/>
      </right>
      <top style="thin">
        <color indexed="64"/>
      </top>
      <bottom/>
      <diagonal/>
    </border>
    <border>
      <left style="thin">
        <color indexed="8"/>
      </left>
      <right/>
      <top style="thin">
        <color indexed="64"/>
      </top>
      <bottom/>
      <diagonal/>
    </border>
    <border>
      <left/>
      <right style="medium">
        <color indexed="8"/>
      </right>
      <top style="thin">
        <color indexed="64"/>
      </top>
      <bottom/>
      <diagonal/>
    </border>
    <border>
      <left/>
      <right style="medium">
        <color indexed="64"/>
      </right>
      <top style="thin">
        <color indexed="64"/>
      </top>
      <bottom/>
      <diagonal/>
    </border>
    <border>
      <left/>
      <right style="thin">
        <color indexed="64"/>
      </right>
      <top style="thin">
        <color indexed="64"/>
      </top>
      <bottom/>
      <diagonal/>
    </border>
    <border>
      <left/>
      <right style="thin">
        <color auto="1"/>
      </right>
      <top style="thin">
        <color indexed="64"/>
      </top>
      <bottom style="thin">
        <color auto="1"/>
      </bottom>
      <diagonal/>
    </border>
    <border>
      <left/>
      <right style="medium">
        <color indexed="64"/>
      </right>
      <top style="thin">
        <color indexed="64"/>
      </top>
      <bottom style="medium">
        <color indexed="64"/>
      </bottom>
      <diagonal/>
    </border>
    <border>
      <left style="thin">
        <color auto="1"/>
      </left>
      <right/>
      <top/>
      <bottom style="medium">
        <color indexed="64"/>
      </bottom>
      <diagonal/>
    </border>
    <border>
      <left/>
      <right style="medium">
        <color auto="1"/>
      </right>
      <top/>
      <bottom style="medium">
        <color indexed="64"/>
      </bottom>
      <diagonal/>
    </border>
    <border>
      <left/>
      <right style="medium">
        <color indexed="64"/>
      </right>
      <top style="medium">
        <color indexed="64"/>
      </top>
      <bottom style="thin">
        <color indexed="64"/>
      </bottom>
      <diagonal/>
    </border>
    <border>
      <left/>
      <right style="medium">
        <color indexed="8"/>
      </right>
      <top style="medium">
        <color indexed="64"/>
      </top>
      <bottom/>
      <diagonal/>
    </border>
    <border>
      <left/>
      <right style="medium">
        <color auto="1"/>
      </right>
      <top style="medium">
        <color auto="1"/>
      </top>
      <bottom/>
      <diagonal/>
    </border>
    <border>
      <left style="thin">
        <color indexed="64"/>
      </left>
      <right style="medium">
        <color indexed="64"/>
      </right>
      <top/>
      <bottom style="thin">
        <color indexed="64"/>
      </bottom>
      <diagonal/>
    </border>
    <border>
      <left style="medium">
        <color indexed="8"/>
      </left>
      <right/>
      <top style="medium">
        <color indexed="64"/>
      </top>
      <bottom/>
      <diagonal/>
    </border>
    <border>
      <left/>
      <right style="thin">
        <color indexed="8"/>
      </right>
      <top/>
      <bottom style="thin">
        <color indexed="64"/>
      </bottom>
      <diagonal/>
    </border>
    <border>
      <left style="thin">
        <color indexed="8"/>
      </left>
      <right/>
      <top style="thin">
        <color indexed="64"/>
      </top>
      <bottom style="medium">
        <color indexed="8"/>
      </bottom>
      <diagonal/>
    </border>
    <border>
      <left/>
      <right/>
      <top style="thin">
        <color indexed="64"/>
      </top>
      <bottom style="medium">
        <color indexed="8"/>
      </bottom>
      <diagonal/>
    </border>
    <border>
      <left/>
      <right style="medium">
        <color indexed="8"/>
      </right>
      <top style="thin">
        <color indexed="64"/>
      </top>
      <bottom style="medium">
        <color indexed="8"/>
      </bottom>
      <diagonal/>
    </border>
    <border>
      <left/>
      <right style="medium">
        <color indexed="8"/>
      </right>
      <top/>
      <bottom style="medium">
        <color indexed="64"/>
      </bottom>
      <diagonal/>
    </border>
    <border>
      <left style="medium">
        <color auto="1"/>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8"/>
      </bottom>
      <diagonal/>
    </border>
    <border>
      <left/>
      <right style="thin">
        <color indexed="64"/>
      </right>
      <top style="thin">
        <color indexed="64"/>
      </top>
      <bottom style="medium">
        <color indexed="8"/>
      </bottom>
      <diagonal/>
    </border>
    <border>
      <left style="medium">
        <color indexed="64"/>
      </left>
      <right style="thin">
        <color indexed="64"/>
      </right>
      <top style="medium">
        <color indexed="64"/>
      </top>
      <bottom/>
      <diagonal/>
    </border>
    <border>
      <left/>
      <right style="medium">
        <color indexed="8"/>
      </right>
      <top style="medium">
        <color indexed="64"/>
      </top>
      <bottom style="thin">
        <color indexed="64"/>
      </bottom>
      <diagonal/>
    </border>
    <border>
      <left/>
      <right style="thin">
        <color indexed="64"/>
      </right>
      <top/>
      <bottom style="thin">
        <color indexed="64"/>
      </bottom>
      <diagonal/>
    </border>
    <border>
      <left/>
      <right style="medium">
        <color indexed="64"/>
      </right>
      <top/>
      <bottom style="medium">
        <color indexed="64"/>
      </bottom>
      <diagonal/>
    </border>
    <border>
      <left style="thin">
        <color indexed="8"/>
      </left>
      <right/>
      <top style="medium">
        <color indexed="64"/>
      </top>
      <bottom/>
      <diagonal/>
    </border>
    <border>
      <left/>
      <right style="thin">
        <color indexed="8"/>
      </right>
      <top style="thin">
        <color indexed="64"/>
      </top>
      <bottom/>
      <diagonal/>
    </border>
    <border>
      <left style="medium">
        <color indexed="64"/>
      </left>
      <right/>
      <top style="medium">
        <color indexed="64"/>
      </top>
      <bottom/>
      <diagonal/>
    </border>
    <border>
      <left/>
      <right/>
      <top style="medium">
        <color indexed="64"/>
      </top>
      <bottom/>
      <diagonal/>
    </border>
    <border>
      <left/>
      <right style="thin">
        <color indexed="8"/>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8"/>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thin">
        <color indexed="64"/>
      </top>
      <bottom style="thin">
        <color indexed="64"/>
      </bottom>
      <diagonal/>
    </border>
    <border>
      <left style="thin">
        <color indexed="8"/>
      </left>
      <right/>
      <top style="thin">
        <color indexed="64"/>
      </top>
      <bottom style="thin">
        <color indexed="64"/>
      </bottom>
      <diagonal/>
    </border>
    <border>
      <left/>
      <right style="medium">
        <color indexed="8"/>
      </right>
      <top style="thin">
        <color indexed="64"/>
      </top>
      <bottom style="thin">
        <color indexed="64"/>
      </bottom>
      <diagonal/>
    </border>
    <border>
      <left style="medium">
        <color indexed="8"/>
      </left>
      <right/>
      <top style="thin">
        <color indexed="64"/>
      </top>
      <bottom style="thin">
        <color indexed="64"/>
      </bottom>
      <diagonal/>
    </border>
    <border>
      <left style="medium">
        <color indexed="8"/>
      </left>
      <right/>
      <top style="medium">
        <color indexed="8"/>
      </top>
      <bottom style="medium">
        <color indexed="64"/>
      </bottom>
      <diagonal/>
    </border>
    <border>
      <left/>
      <right/>
      <top style="medium">
        <color indexed="8"/>
      </top>
      <bottom style="medium">
        <color indexed="64"/>
      </bottom>
      <diagonal/>
    </border>
    <border>
      <left/>
      <right style="medium">
        <color indexed="8"/>
      </right>
      <top style="medium">
        <color indexed="8"/>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8"/>
      </right>
      <top style="medium">
        <color indexed="64"/>
      </top>
      <bottom style="thin">
        <color indexed="64"/>
      </bottom>
      <diagonal/>
    </border>
    <border>
      <left style="thin">
        <color indexed="8"/>
      </left>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8"/>
      </left>
      <right/>
      <top style="medium">
        <color indexed="64"/>
      </top>
      <bottom style="medium">
        <color indexed="64"/>
      </bottom>
      <diagonal/>
    </border>
    <border>
      <left/>
      <right/>
      <top style="medium">
        <color auto="1"/>
      </top>
      <bottom/>
      <diagonal/>
    </border>
    <border>
      <left/>
      <right style="thin">
        <color indexed="64"/>
      </right>
      <top style="medium">
        <color indexed="64"/>
      </top>
      <bottom/>
      <diagonal/>
    </border>
    <border>
      <left/>
      <right style="thin">
        <color indexed="64"/>
      </right>
      <top/>
      <bottom style="medium">
        <color indexed="8"/>
      </bottom>
      <diagonal/>
    </border>
    <border>
      <left/>
      <right style="medium">
        <color indexed="8"/>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medium">
        <color indexed="64"/>
      </top>
      <bottom style="thin">
        <color indexed="64"/>
      </bottom>
      <diagonal/>
    </border>
    <border>
      <left/>
      <right style="medium">
        <color auto="1"/>
      </right>
      <top style="medium">
        <color indexed="64"/>
      </top>
      <bottom style="thin">
        <color indexed="64"/>
      </bottom>
      <diagonal/>
    </border>
    <border>
      <left style="thin">
        <color indexed="64"/>
      </left>
      <right/>
      <top style="medium">
        <color indexed="64"/>
      </top>
      <bottom style="medium">
        <color indexed="64"/>
      </bottom>
      <diagonal/>
    </border>
    <border>
      <left style="medium">
        <color indexed="8"/>
      </left>
      <right/>
      <top style="medium">
        <color indexed="64"/>
      </top>
      <bottom style="thin">
        <color indexed="64"/>
      </bottom>
      <diagonal/>
    </border>
    <border>
      <left style="medium">
        <color auto="1"/>
      </left>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indexed="8"/>
      </right>
      <top style="medium">
        <color indexed="64"/>
      </top>
      <bottom style="medium">
        <color indexed="64"/>
      </bottom>
      <diagonal/>
    </border>
    <border>
      <left/>
      <right/>
      <top style="medium">
        <color auto="1"/>
      </top>
      <bottom/>
      <diagonal/>
    </border>
    <border>
      <left/>
      <right style="medium">
        <color auto="1"/>
      </right>
      <top style="medium">
        <color auto="1"/>
      </top>
      <bottom/>
      <diagonal/>
    </border>
    <border>
      <left/>
      <right style="medium">
        <color indexed="8"/>
      </right>
      <top style="medium">
        <color indexed="64"/>
      </top>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auto="1"/>
      </left>
      <right/>
      <top style="medium">
        <color auto="1"/>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auto="1"/>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right/>
      <top/>
      <bottom style="double">
        <color auto="1"/>
      </bottom>
      <diagonal/>
    </border>
    <border>
      <left/>
      <right style="medium">
        <color auto="1"/>
      </right>
      <top/>
      <bottom style="double">
        <color auto="1"/>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right/>
      <top style="thin">
        <color auto="1"/>
      </top>
      <bottom style="thin">
        <color auto="1"/>
      </bottom>
      <diagonal/>
    </border>
    <border>
      <left style="thin">
        <color auto="1"/>
      </left>
      <right/>
      <top style="thin">
        <color auto="1"/>
      </top>
      <bottom/>
      <diagonal/>
    </border>
    <border>
      <left style="thin">
        <color indexed="8"/>
      </left>
      <right/>
      <top/>
      <bottom style="medium">
        <color indexed="64"/>
      </bottom>
      <diagonal/>
    </border>
    <border>
      <left/>
      <right style="medium">
        <color indexed="8"/>
      </right>
      <top style="medium">
        <color indexed="64"/>
      </top>
      <bottom style="thin">
        <color indexed="64"/>
      </bottom>
      <diagonal/>
    </border>
    <border>
      <left/>
      <right style="thin">
        <color indexed="8"/>
      </right>
      <top/>
      <bottom style="medium">
        <color indexed="64"/>
      </bottom>
      <diagonal/>
    </border>
    <border>
      <left style="thin">
        <color indexed="64"/>
      </left>
      <right/>
      <top/>
      <bottom style="medium">
        <color indexed="64"/>
      </bottom>
      <diagonal/>
    </border>
    <border>
      <left/>
      <right style="thin">
        <color auto="1"/>
      </right>
      <top/>
      <bottom style="medium">
        <color auto="1"/>
      </bottom>
      <diagonal/>
    </border>
    <border>
      <left style="thin">
        <color indexed="64"/>
      </left>
      <right/>
      <top style="thin">
        <color auto="1"/>
      </top>
      <bottom style="medium">
        <color indexed="64"/>
      </bottom>
      <diagonal/>
    </border>
    <border>
      <left style="thin">
        <color indexed="8"/>
      </left>
      <right/>
      <top style="thin">
        <color indexed="64"/>
      </top>
      <bottom style="medium">
        <color indexed="64"/>
      </bottom>
      <diagonal/>
    </border>
    <border>
      <left style="thin">
        <color indexed="8"/>
      </left>
      <right/>
      <top style="thin">
        <color indexed="64"/>
      </top>
      <bottom style="thin">
        <color indexed="64"/>
      </bottom>
      <diagonal/>
    </border>
    <border>
      <left/>
      <right style="thin">
        <color indexed="8"/>
      </right>
      <top style="thin">
        <color indexed="64"/>
      </top>
      <bottom style="medium">
        <color auto="1"/>
      </bottom>
      <diagonal/>
    </border>
    <border>
      <left/>
      <right style="medium">
        <color indexed="8"/>
      </right>
      <top style="thin">
        <color indexed="64"/>
      </top>
      <bottom/>
      <diagonal/>
    </border>
    <border>
      <left/>
      <right style="medium">
        <color indexed="64"/>
      </right>
      <top style="thin">
        <color indexed="64"/>
      </top>
      <bottom/>
      <diagonal/>
    </border>
    <border>
      <left style="medium">
        <color indexed="8"/>
      </left>
      <right/>
      <top style="medium">
        <color indexed="64"/>
      </top>
      <bottom/>
      <diagonal/>
    </border>
    <border>
      <left/>
      <right/>
      <top style="thin">
        <color indexed="64"/>
      </top>
      <bottom style="medium">
        <color indexed="64"/>
      </bottom>
      <diagonal/>
    </border>
    <border>
      <left style="thin">
        <color auto="1"/>
      </left>
      <right/>
      <top/>
      <bottom style="medium">
        <color indexed="8"/>
      </bottom>
      <diagonal/>
    </border>
    <border>
      <left/>
      <right/>
      <top style="medium">
        <color indexed="8"/>
      </top>
      <bottom/>
      <diagonal/>
    </border>
    <border>
      <left/>
      <right style="medium">
        <color indexed="8"/>
      </right>
      <top style="medium">
        <color indexed="8"/>
      </top>
      <bottom/>
      <diagonal/>
    </border>
    <border>
      <left/>
      <right/>
      <top style="medium">
        <color indexed="64"/>
      </top>
      <bottom/>
      <diagonal/>
    </border>
    <border>
      <left/>
      <right style="thin">
        <color indexed="8"/>
      </right>
      <top style="medium">
        <color indexed="64"/>
      </top>
      <bottom/>
      <diagonal/>
    </border>
    <border>
      <left style="medium">
        <color indexed="64"/>
      </left>
      <right style="thin">
        <color indexed="64"/>
      </right>
      <top style="thin">
        <color indexed="8"/>
      </top>
      <bottom/>
      <diagonal/>
    </border>
    <border>
      <left style="thin">
        <color indexed="64"/>
      </left>
      <right/>
      <top/>
      <bottom style="thin">
        <color auto="1"/>
      </bottom>
      <diagonal/>
    </border>
    <border>
      <left/>
      <right style="thin">
        <color indexed="8"/>
      </right>
      <top/>
      <bottom style="thin">
        <color indexed="64"/>
      </bottom>
      <diagonal/>
    </border>
    <border>
      <left style="thin">
        <color indexed="8"/>
      </left>
      <right/>
      <top/>
      <bottom style="thin">
        <color indexed="64"/>
      </bottom>
      <diagonal/>
    </border>
    <border>
      <left/>
      <right style="thin">
        <color indexed="64"/>
      </right>
      <top/>
      <bottom style="thin">
        <color indexed="64"/>
      </bottom>
      <diagonal/>
    </border>
    <border>
      <left/>
      <right style="medium">
        <color indexed="8"/>
      </right>
      <top/>
      <bottom style="thin">
        <color auto="1"/>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64"/>
      </right>
      <top style="thin">
        <color indexed="8"/>
      </top>
      <bottom style="medium">
        <color indexed="8"/>
      </bottom>
      <diagonal/>
    </border>
    <border>
      <left style="medium">
        <color auto="1"/>
      </left>
      <right style="thin">
        <color auto="1"/>
      </right>
      <top style="medium">
        <color auto="1"/>
      </top>
      <bottom style="medium">
        <color indexed="64"/>
      </bottom>
      <diagonal/>
    </border>
    <border>
      <left style="thin">
        <color auto="1"/>
      </left>
      <right style="thin">
        <color auto="1"/>
      </right>
      <top style="medium">
        <color indexed="64"/>
      </top>
      <bottom style="medium">
        <color indexed="64"/>
      </bottom>
      <diagonal/>
    </border>
    <border>
      <left style="thin">
        <color indexed="8"/>
      </left>
      <right/>
      <top style="medium">
        <color indexed="64"/>
      </top>
      <bottom style="thin">
        <color indexed="64"/>
      </bottom>
      <diagonal/>
    </border>
    <border>
      <left/>
      <right/>
      <top style="medium">
        <color indexed="64"/>
      </top>
      <bottom style="thin">
        <color indexed="64"/>
      </bottom>
      <diagonal/>
    </border>
    <border>
      <left/>
      <right style="thin">
        <color indexed="8"/>
      </right>
      <top style="medium">
        <color indexed="64"/>
      </top>
      <bottom style="thin">
        <color indexed="64"/>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top style="medium">
        <color indexed="64"/>
      </top>
      <bottom style="medium">
        <color auto="1"/>
      </bottom>
      <diagonal/>
    </border>
    <border>
      <left/>
      <right style="medium">
        <color auto="1"/>
      </right>
      <top style="medium">
        <color indexed="64"/>
      </top>
      <bottom style="medium">
        <color auto="1"/>
      </bottom>
      <diagonal/>
    </border>
    <border>
      <left/>
      <right/>
      <top style="medium">
        <color auto="1"/>
      </top>
      <bottom/>
      <diagonal/>
    </border>
    <border>
      <left/>
      <right style="medium">
        <color indexed="8"/>
      </right>
      <top style="medium">
        <color auto="1"/>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auto="1"/>
      </right>
      <top style="thin">
        <color indexed="64"/>
      </top>
      <bottom/>
      <diagonal/>
    </border>
    <border>
      <left/>
      <right style="medium">
        <color auto="1"/>
      </right>
      <top style="medium">
        <color auto="1"/>
      </top>
      <bottom/>
      <diagonal/>
    </border>
    <border>
      <left style="medium">
        <color indexed="64"/>
      </left>
      <right/>
      <top style="medium">
        <color indexed="64"/>
      </top>
      <bottom/>
      <diagonal/>
    </border>
    <border>
      <left style="medium">
        <color indexed="8"/>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auto="1"/>
      </top>
      <bottom style="thin">
        <color indexed="64"/>
      </bottom>
      <diagonal/>
    </border>
    <border>
      <left style="medium">
        <color auto="1"/>
      </left>
      <right/>
      <top style="thin">
        <color auto="1"/>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8"/>
      </right>
      <top style="thin">
        <color indexed="64"/>
      </top>
      <bottom/>
      <diagonal/>
    </border>
    <border>
      <left style="medium">
        <color auto="1"/>
      </left>
      <right/>
      <top style="thin">
        <color auto="1"/>
      </top>
      <bottom style="medium">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medium">
        <color auto="1"/>
      </bottom>
      <diagonal/>
    </border>
    <border>
      <left/>
      <right style="medium">
        <color indexed="64"/>
      </right>
      <top style="thin">
        <color indexed="64"/>
      </top>
      <bottom style="medium">
        <color auto="1"/>
      </bottom>
      <diagonal/>
    </border>
    <border>
      <left style="thin">
        <color indexed="64"/>
      </left>
      <right style="thin">
        <color indexed="64"/>
      </right>
      <top style="thin">
        <color indexed="64"/>
      </top>
      <bottom style="medium">
        <color indexed="64"/>
      </bottom>
      <diagonal/>
    </border>
    <border>
      <left style="thin">
        <color indexed="64"/>
      </left>
      <right style="medium">
        <color indexed="8"/>
      </right>
      <top style="thin">
        <color indexed="64"/>
      </top>
      <bottom style="medium">
        <color indexed="64"/>
      </bottom>
      <diagonal/>
    </border>
    <border>
      <left style="thin">
        <color auto="1"/>
      </left>
      <right/>
      <top style="thin">
        <color indexed="64"/>
      </top>
      <bottom/>
      <diagonal/>
    </border>
    <border>
      <left/>
      <right style="medium">
        <color auto="1"/>
      </right>
      <top style="thin">
        <color indexed="64"/>
      </top>
      <bottom/>
      <diagonal/>
    </border>
    <border>
      <left style="medium">
        <color auto="1"/>
      </left>
      <right style="medium">
        <color auto="1"/>
      </right>
      <top/>
      <bottom/>
      <diagonal/>
    </border>
    <border>
      <left/>
      <right style="medium">
        <color indexed="8"/>
      </right>
      <top style="thin">
        <color indexed="64"/>
      </top>
      <bottom/>
      <diagonal/>
    </border>
    <border>
      <left style="medium">
        <color indexed="8"/>
      </left>
      <right/>
      <top style="thin">
        <color indexed="64"/>
      </top>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medium">
        <color indexed="64"/>
      </right>
      <top style="thin">
        <color auto="1"/>
      </top>
      <bottom style="medium">
        <color indexed="64"/>
      </bottom>
      <diagonal/>
    </border>
    <border>
      <left style="medium">
        <color indexed="8"/>
      </left>
      <right/>
      <top style="medium">
        <color indexed="8"/>
      </top>
      <bottom style="thin">
        <color indexed="64"/>
      </bottom>
      <diagonal/>
    </border>
    <border>
      <left/>
      <right/>
      <top style="medium">
        <color indexed="8"/>
      </top>
      <bottom style="thin">
        <color indexed="64"/>
      </bottom>
      <diagonal/>
    </border>
    <border>
      <left/>
      <right style="medium">
        <color indexed="64"/>
      </right>
      <top style="medium">
        <color indexed="8"/>
      </top>
      <bottom style="thin">
        <color indexed="64"/>
      </bottom>
      <diagonal/>
    </border>
    <border>
      <left style="thin">
        <color indexed="64"/>
      </left>
      <right style="medium">
        <color indexed="64"/>
      </right>
      <top style="thin">
        <color indexed="64"/>
      </top>
      <bottom/>
      <diagonal/>
    </border>
    <border>
      <left/>
      <right style="medium">
        <color indexed="8"/>
      </right>
      <top style="medium">
        <color indexed="64"/>
      </top>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medium">
        <color auto="1"/>
      </left>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indexed="8"/>
      </right>
      <top style="medium">
        <color indexed="64"/>
      </top>
      <bottom style="medium">
        <color indexed="64"/>
      </bottom>
      <diagonal/>
    </border>
    <border>
      <left/>
      <right style="medium">
        <color indexed="64"/>
      </right>
      <top style="medium">
        <color indexed="64"/>
      </top>
      <bottom/>
      <diagonal/>
    </border>
    <border>
      <left style="medium">
        <color auto="1"/>
      </left>
      <right/>
      <top style="medium">
        <color auto="1"/>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auto="1"/>
      </left>
      <right/>
      <top style="medium">
        <color auto="1"/>
      </top>
      <bottom style="medium">
        <color auto="1"/>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auto="1"/>
      </left>
      <right/>
      <top style="medium">
        <color auto="1"/>
      </top>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thin">
        <color indexed="8"/>
      </left>
      <right/>
      <top style="medium">
        <color indexed="64"/>
      </top>
      <bottom style="thin">
        <color indexed="64"/>
      </bottom>
      <diagonal/>
    </border>
    <border>
      <left/>
      <right/>
      <top style="medium">
        <color indexed="64"/>
      </top>
      <bottom style="thin">
        <color indexed="64"/>
      </bottom>
      <diagonal/>
    </border>
    <border>
      <left/>
      <right style="thin">
        <color indexed="8"/>
      </right>
      <top style="medium">
        <color indexed="64"/>
      </top>
      <bottom style="thin">
        <color indexed="64"/>
      </bottom>
      <diagonal/>
    </border>
    <border>
      <left style="thin">
        <color indexed="8"/>
      </left>
      <right/>
      <top style="medium">
        <color indexed="64"/>
      </top>
      <bottom/>
      <diagonal/>
    </border>
    <border>
      <left style="medium">
        <color indexed="64"/>
      </left>
      <right style="thin">
        <color indexed="64"/>
      </right>
      <top style="medium">
        <color indexed="8"/>
      </top>
      <bottom/>
      <diagonal/>
    </border>
    <border>
      <left style="thin">
        <color indexed="64"/>
      </left>
      <right/>
      <top style="medium">
        <color indexed="8"/>
      </top>
      <bottom/>
      <diagonal/>
    </border>
    <border>
      <left/>
      <right/>
      <top style="medium">
        <color indexed="8"/>
      </top>
      <bottom/>
      <diagonal/>
    </border>
    <border>
      <left/>
      <right style="thin">
        <color indexed="64"/>
      </right>
      <top style="medium">
        <color indexed="8"/>
      </top>
      <bottom/>
      <diagonal/>
    </border>
    <border>
      <left/>
      <right style="medium">
        <color indexed="64"/>
      </right>
      <top style="medium">
        <color indexed="8"/>
      </top>
      <bottom/>
      <diagonal/>
    </border>
    <border>
      <left style="medium">
        <color auto="1"/>
      </left>
      <right/>
      <top style="medium">
        <color auto="1"/>
      </top>
      <bottom style="medium">
        <color auto="1"/>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auto="1"/>
      </left>
      <right/>
      <top style="medium">
        <color auto="1"/>
      </top>
      <bottom/>
      <diagonal/>
    </border>
    <border>
      <left/>
      <right style="medium">
        <color indexed="8"/>
      </right>
      <top style="medium">
        <color indexed="64"/>
      </top>
      <bottom style="medium">
        <color indexed="64"/>
      </bottom>
      <diagonal/>
    </border>
    <border>
      <left/>
      <right style="medium">
        <color indexed="64"/>
      </right>
      <top style="medium">
        <color auto="1"/>
      </top>
      <bottom/>
      <diagonal/>
    </border>
    <border>
      <left style="medium">
        <color auto="1"/>
      </left>
      <right/>
      <top style="medium">
        <color auto="1"/>
      </top>
      <bottom style="thin">
        <color indexed="64"/>
      </bottom>
      <diagonal/>
    </border>
    <border>
      <left/>
      <right/>
      <top style="medium">
        <color indexed="64"/>
      </top>
      <bottom style="thin">
        <color indexed="64"/>
      </bottom>
      <diagonal/>
    </border>
    <border>
      <left/>
      <right style="thin">
        <color indexed="64"/>
      </right>
      <top style="medium">
        <color auto="1"/>
      </top>
      <bottom style="thin">
        <color indexed="64"/>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auto="1"/>
      </left>
      <right/>
      <top style="medium">
        <color indexed="64"/>
      </top>
      <bottom style="thin">
        <color indexed="64"/>
      </bottom>
      <diagonal/>
    </border>
    <border>
      <left/>
      <right style="thin">
        <color indexed="8"/>
      </right>
      <top style="medium">
        <color indexed="64"/>
      </top>
      <bottom style="thin">
        <color indexed="64"/>
      </bottom>
      <diagonal/>
    </border>
    <border>
      <left style="thin">
        <color indexed="8"/>
      </left>
      <right/>
      <top style="medium">
        <color indexed="64"/>
      </top>
      <bottom style="thin">
        <color indexed="64"/>
      </bottom>
      <diagonal/>
    </border>
    <border>
      <left/>
      <right style="medium">
        <color indexed="8"/>
      </right>
      <top style="medium">
        <color indexed="64"/>
      </top>
      <bottom style="thin">
        <color indexed="64"/>
      </bottom>
      <diagonal/>
    </border>
    <border>
      <left/>
      <right style="medium">
        <color indexed="8"/>
      </right>
      <top style="medium">
        <color indexed="64"/>
      </top>
      <bottom style="medium">
        <color indexed="64"/>
      </bottom>
      <diagonal/>
    </border>
    <border>
      <left style="medium">
        <color auto="1"/>
      </left>
      <right/>
      <top style="medium">
        <color auto="1"/>
      </top>
      <bottom style="thin">
        <color indexed="64"/>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8"/>
      </right>
      <top style="medium">
        <color indexed="64"/>
      </top>
      <bottom style="thin">
        <color indexed="64"/>
      </bottom>
      <diagonal/>
    </border>
    <border>
      <left style="thin">
        <color indexed="64"/>
      </left>
      <right style="medium">
        <color indexed="8"/>
      </right>
      <top style="thin">
        <color indexed="64"/>
      </top>
      <bottom style="thin">
        <color indexed="64"/>
      </bottom>
      <diagonal/>
    </border>
    <border>
      <left style="thin">
        <color auto="1"/>
      </left>
      <right style="medium">
        <color auto="1"/>
      </right>
      <top style="thin">
        <color indexed="64"/>
      </top>
      <bottom style="thin">
        <color auto="1"/>
      </bottom>
      <diagonal/>
    </border>
    <border>
      <left/>
      <right style="medium">
        <color indexed="8"/>
      </right>
      <top style="medium">
        <color indexed="64"/>
      </top>
      <bottom style="medium">
        <color indexed="64"/>
      </bottom>
      <diagonal/>
    </border>
    <border>
      <left style="medium">
        <color auto="1"/>
      </left>
      <right/>
      <top style="medium">
        <color auto="1"/>
      </top>
      <bottom style="thin">
        <color auto="1"/>
      </bottom>
      <diagonal/>
    </border>
    <border>
      <left/>
      <right/>
      <top style="medium">
        <color auto="1"/>
      </top>
      <bottom style="thin">
        <color indexed="64"/>
      </bottom>
      <diagonal/>
    </border>
    <border>
      <left/>
      <right style="thin">
        <color indexed="64"/>
      </right>
      <top style="medium">
        <color auto="1"/>
      </top>
      <bottom style="thin">
        <color indexed="64"/>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right style="medium">
        <color indexed="8"/>
      </right>
      <top style="medium">
        <color indexed="64"/>
      </top>
      <bottom style="medium">
        <color indexed="64"/>
      </bottom>
      <diagonal/>
    </border>
    <border>
      <left/>
      <right style="medium">
        <color indexed="8"/>
      </right>
      <top/>
      <bottom style="medium">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8"/>
      </right>
      <top style="medium">
        <color indexed="64"/>
      </top>
      <bottom style="thin">
        <color indexed="64"/>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64"/>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8"/>
      </left>
      <right/>
      <top/>
      <bottom style="medium">
        <color indexed="8"/>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top/>
      <bottom style="medium">
        <color auto="1"/>
      </bottom>
      <diagonal/>
    </border>
    <border>
      <left/>
      <right style="medium">
        <color auto="1"/>
      </right>
      <top/>
      <bottom style="medium">
        <color auto="1"/>
      </bottom>
      <diagonal/>
    </border>
    <border>
      <left style="thin">
        <color indexed="64"/>
      </left>
      <right/>
      <top style="medium">
        <color indexed="64"/>
      </top>
      <bottom/>
      <diagonal/>
    </border>
    <border>
      <left style="thin">
        <color indexed="8"/>
      </left>
      <right/>
      <top style="medium">
        <color indexed="64"/>
      </top>
      <bottom style="thin">
        <color indexed="64"/>
      </bottom>
      <diagonal/>
    </border>
    <border>
      <left/>
      <right style="thin">
        <color indexed="8"/>
      </right>
      <top style="medium">
        <color indexed="64"/>
      </top>
      <bottom style="thin">
        <color indexed="64"/>
      </bottom>
      <diagonal/>
    </border>
    <border>
      <left style="thin">
        <color indexed="8"/>
      </left>
      <right/>
      <top style="medium">
        <color indexed="64"/>
      </top>
      <bottom/>
      <diagonal/>
    </border>
    <border>
      <left style="medium">
        <color indexed="64"/>
      </left>
      <right style="thin">
        <color indexed="64"/>
      </right>
      <top/>
      <bottom style="medium">
        <color indexed="8"/>
      </bottom>
      <diagonal/>
    </border>
    <border>
      <left style="thin">
        <color indexed="64"/>
      </left>
      <right/>
      <top/>
      <bottom style="medium">
        <color indexed="8"/>
      </bottom>
      <diagonal/>
    </border>
    <border>
      <left/>
      <right style="thin">
        <color indexed="8"/>
      </right>
      <top/>
      <bottom style="medium">
        <color indexed="8"/>
      </bottom>
      <diagonal/>
    </border>
    <border>
      <left style="thin">
        <color indexed="8"/>
      </left>
      <right/>
      <top/>
      <bottom style="medium">
        <color indexed="8"/>
      </bottom>
      <diagonal/>
    </border>
    <border>
      <left style="thin">
        <color indexed="64"/>
      </left>
      <right/>
      <top style="medium">
        <color indexed="8"/>
      </top>
      <bottom/>
      <diagonal/>
    </border>
    <border>
      <left/>
      <right style="thin">
        <color indexed="64"/>
      </right>
      <top style="medium">
        <color indexed="8"/>
      </top>
      <bottom/>
      <diagonal/>
    </border>
    <border>
      <left style="thin">
        <color auto="1"/>
      </left>
      <right/>
      <top/>
      <bottom style="hair">
        <color indexed="64"/>
      </bottom>
      <diagonal/>
    </border>
    <border>
      <left/>
      <right style="medium">
        <color indexed="64"/>
      </right>
      <top style="thin">
        <color indexed="64"/>
      </top>
      <bottom style="hair">
        <color indexed="64"/>
      </bottom>
      <diagonal/>
    </border>
    <border>
      <left/>
      <right/>
      <top/>
      <bottom style="medium">
        <color indexed="64"/>
      </bottom>
      <diagonal/>
    </border>
    <border>
      <left/>
      <right style="thin">
        <color indexed="64"/>
      </right>
      <top/>
      <bottom style="medium">
        <color indexed="64"/>
      </bottom>
      <diagonal/>
    </border>
    <border>
      <left style="thin">
        <color auto="1"/>
      </left>
      <right/>
      <top style="medium">
        <color indexed="64"/>
      </top>
      <bottom style="thin">
        <color indexed="64"/>
      </bottom>
      <diagonal/>
    </border>
    <border>
      <left/>
      <right style="medium">
        <color indexed="8"/>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8"/>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8"/>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auto="1"/>
      </top>
      <bottom style="thin">
        <color indexed="64"/>
      </bottom>
      <diagonal/>
    </border>
    <border>
      <left/>
      <right style="medium">
        <color indexed="64"/>
      </right>
      <top style="medium">
        <color auto="1"/>
      </top>
      <bottom style="thin">
        <color indexed="64"/>
      </bottom>
      <diagonal/>
    </border>
    <border>
      <left style="medium">
        <color indexed="8"/>
      </left>
      <right/>
      <top style="medium">
        <color indexed="64"/>
      </top>
      <bottom style="thin">
        <color indexed="64"/>
      </bottom>
      <diagonal/>
    </border>
    <border>
      <left style="thin">
        <color indexed="64"/>
      </left>
      <right/>
      <top style="medium">
        <color indexed="64"/>
      </top>
      <bottom style="medium">
        <color auto="1"/>
      </bottom>
      <diagonal/>
    </border>
    <border>
      <left style="thin">
        <color indexed="8"/>
      </left>
      <right/>
      <top style="thin">
        <color indexed="64"/>
      </top>
      <bottom style="thin">
        <color indexed="64"/>
      </bottom>
      <diagonal/>
    </border>
    <border>
      <left/>
      <right style="thin">
        <color auto="1"/>
      </right>
      <top/>
      <bottom/>
      <diagonal/>
    </border>
  </borders>
  <cellStyleXfs count="356">
    <xf numFmtId="0" fontId="0" fillId="0" borderId="0"/>
    <xf numFmtId="181" fontId="18" fillId="0" borderId="0" applyFont="0" applyFill="0" applyBorder="0" applyAlignment="0" applyProtection="0"/>
    <xf numFmtId="40" fontId="29" fillId="0" borderId="0" applyFont="0" applyFill="0" applyBorder="0" applyAlignment="0" applyProtection="0"/>
    <xf numFmtId="0" fontId="27" fillId="0" borderId="0"/>
    <xf numFmtId="0" fontId="18" fillId="0" borderId="0"/>
    <xf numFmtId="0" fontId="18" fillId="0" borderId="0" applyNumberFormat="0" applyFont="0" applyFill="0" applyBorder="0" applyAlignment="0" applyProtection="0"/>
    <xf numFmtId="9" fontId="10" fillId="0" borderId="0" applyFont="0" applyFill="0" applyBorder="0" applyAlignment="0" applyProtection="0"/>
    <xf numFmtId="0" fontId="28" fillId="0" borderId="0"/>
    <xf numFmtId="0" fontId="18" fillId="0" borderId="0"/>
    <xf numFmtId="0" fontId="27" fillId="0" borderId="0">
      <alignment vertical="center"/>
    </xf>
    <xf numFmtId="42" fontId="28" fillId="0" borderId="0" applyFont="0" applyFill="0" applyBorder="0" applyAlignment="0" applyProtection="0"/>
    <xf numFmtId="0" fontId="33" fillId="0" borderId="0"/>
    <xf numFmtId="176" fontId="27" fillId="0" borderId="0" applyFont="0" applyFill="0" applyBorder="0" applyAlignment="0" applyProtection="0"/>
    <xf numFmtId="0" fontId="49" fillId="0" borderId="0"/>
    <xf numFmtId="0" fontId="4" fillId="0" borderId="0">
      <alignment vertical="center"/>
    </xf>
    <xf numFmtId="0" fontId="50" fillId="0" borderId="0">
      <alignment vertical="center"/>
    </xf>
    <xf numFmtId="0" fontId="49" fillId="0" borderId="0">
      <alignment vertical="center"/>
    </xf>
    <xf numFmtId="9" fontId="10" fillId="0" borderId="0" applyFont="0" applyFill="0" applyBorder="0" applyAlignment="0" applyProtection="0"/>
    <xf numFmtId="0" fontId="51" fillId="0" borderId="0" applyProtection="0"/>
    <xf numFmtId="0" fontId="27" fillId="0" borderId="0">
      <alignment vertical="center"/>
    </xf>
    <xf numFmtId="0" fontId="28" fillId="0" borderId="0"/>
    <xf numFmtId="0" fontId="54" fillId="9" borderId="0" applyNumberFormat="0" applyBorder="0" applyAlignment="0" applyProtection="0">
      <alignment vertical="center"/>
    </xf>
    <xf numFmtId="0" fontId="54" fillId="10" borderId="0" applyNumberFormat="0" applyBorder="0" applyAlignment="0" applyProtection="0">
      <alignment vertical="center"/>
    </xf>
    <xf numFmtId="0" fontId="54" fillId="6" borderId="0" applyNumberFormat="0" applyBorder="0" applyAlignment="0" applyProtection="0">
      <alignment vertical="center"/>
    </xf>
    <xf numFmtId="0" fontId="54" fillId="11" borderId="0" applyNumberFormat="0" applyBorder="0" applyAlignment="0" applyProtection="0">
      <alignment vertical="center"/>
    </xf>
    <xf numFmtId="0" fontId="54" fillId="5" borderId="0" applyNumberFormat="0" applyBorder="0" applyAlignment="0" applyProtection="0">
      <alignment vertical="center"/>
    </xf>
    <xf numFmtId="0" fontId="54" fillId="7" borderId="0" applyNumberFormat="0" applyBorder="0" applyAlignment="0" applyProtection="0">
      <alignment vertical="center"/>
    </xf>
    <xf numFmtId="0" fontId="54" fillId="12" borderId="0" applyNumberFormat="0" applyBorder="0" applyAlignment="0" applyProtection="0">
      <alignment vertical="center"/>
    </xf>
    <xf numFmtId="0" fontId="54" fillId="13" borderId="0" applyNumberFormat="0" applyBorder="0" applyAlignment="0" applyProtection="0">
      <alignment vertical="center"/>
    </xf>
    <xf numFmtId="0" fontId="54" fillId="14" borderId="0" applyNumberFormat="0" applyBorder="0" applyAlignment="0" applyProtection="0">
      <alignment vertical="center"/>
    </xf>
    <xf numFmtId="0" fontId="54" fillId="11" borderId="0" applyNumberFormat="0" applyBorder="0" applyAlignment="0" applyProtection="0">
      <alignment vertical="center"/>
    </xf>
    <xf numFmtId="0" fontId="54" fillId="12" borderId="0" applyNumberFormat="0" applyBorder="0" applyAlignment="0" applyProtection="0">
      <alignment vertical="center"/>
    </xf>
    <xf numFmtId="0" fontId="54" fillId="15" borderId="0" applyNumberFormat="0" applyBorder="0" applyAlignment="0" applyProtection="0">
      <alignment vertical="center"/>
    </xf>
    <xf numFmtId="0" fontId="55" fillId="16" borderId="0" applyNumberFormat="0" applyBorder="0" applyAlignment="0" applyProtection="0">
      <alignment vertical="center"/>
    </xf>
    <xf numFmtId="0" fontId="55" fillId="13" borderId="0" applyNumberFormat="0" applyBorder="0" applyAlignment="0" applyProtection="0">
      <alignment vertical="center"/>
    </xf>
    <xf numFmtId="0" fontId="55" fillId="14" borderId="0" applyNumberFormat="0" applyBorder="0" applyAlignment="0" applyProtection="0">
      <alignment vertical="center"/>
    </xf>
    <xf numFmtId="0" fontId="55" fillId="17" borderId="0" applyNumberFormat="0" applyBorder="0" applyAlignment="0" applyProtection="0">
      <alignment vertical="center"/>
    </xf>
    <xf numFmtId="0" fontId="55" fillId="18" borderId="0" applyNumberFormat="0" applyBorder="0" applyAlignment="0" applyProtection="0">
      <alignment vertical="center"/>
    </xf>
    <xf numFmtId="0" fontId="55" fillId="19" borderId="0" applyNumberFormat="0" applyBorder="0" applyAlignment="0" applyProtection="0">
      <alignment vertical="center"/>
    </xf>
    <xf numFmtId="0" fontId="56" fillId="4" borderId="0" applyNumberFormat="0" applyBorder="0" applyAlignment="0" applyProtection="0">
      <alignment vertical="center"/>
    </xf>
    <xf numFmtId="0" fontId="57" fillId="0" borderId="360" applyNumberFormat="0" applyFill="0" applyAlignment="0" applyProtection="0">
      <alignment vertical="center"/>
    </xf>
    <xf numFmtId="0" fontId="58"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8" fillId="6" borderId="0" applyNumberFormat="0" applyBorder="0" applyAlignment="0" applyProtection="0">
      <alignment vertical="center"/>
    </xf>
    <xf numFmtId="0" fontId="58" fillId="6" borderId="0" applyNumberFormat="0" applyBorder="0" applyAlignment="0" applyProtection="0">
      <alignment vertical="center"/>
    </xf>
    <xf numFmtId="0" fontId="60" fillId="3" borderId="361" applyNumberFormat="0" applyAlignment="0" applyProtection="0">
      <alignment vertical="center"/>
    </xf>
    <xf numFmtId="0" fontId="61" fillId="0" borderId="362" applyNumberFormat="0" applyFill="0" applyAlignment="0" applyProtection="0">
      <alignment vertical="center"/>
    </xf>
    <xf numFmtId="0" fontId="62" fillId="20" borderId="363" applyNumberFormat="0" applyFont="0" applyAlignment="0" applyProtection="0">
      <alignment vertical="center"/>
    </xf>
    <xf numFmtId="0" fontId="63" fillId="0" borderId="0" applyNumberFormat="0" applyFill="0" applyBorder="0" applyAlignment="0" applyProtection="0">
      <alignment vertical="center"/>
    </xf>
    <xf numFmtId="0" fontId="55" fillId="21" borderId="0" applyNumberFormat="0" applyBorder="0" applyAlignment="0" applyProtection="0">
      <alignment vertical="center"/>
    </xf>
    <xf numFmtId="0" fontId="55" fillId="22" borderId="0" applyNumberFormat="0" applyBorder="0" applyAlignment="0" applyProtection="0">
      <alignment vertical="center"/>
    </xf>
    <xf numFmtId="0" fontId="55" fillId="23" borderId="0" applyNumberFormat="0" applyBorder="0" applyAlignment="0" applyProtection="0">
      <alignment vertical="center"/>
    </xf>
    <xf numFmtId="0" fontId="55" fillId="17" borderId="0" applyNumberFormat="0" applyBorder="0" applyAlignment="0" applyProtection="0">
      <alignment vertical="center"/>
    </xf>
    <xf numFmtId="0" fontId="55" fillId="18" borderId="0" applyNumberFormat="0" applyBorder="0" applyAlignment="0" applyProtection="0">
      <alignment vertical="center"/>
    </xf>
    <xf numFmtId="0" fontId="55" fillId="24" borderId="0" applyNumberFormat="0" applyBorder="0" applyAlignment="0" applyProtection="0">
      <alignment vertical="center"/>
    </xf>
    <xf numFmtId="0" fontId="64" fillId="0" borderId="0" applyNumberFormat="0" applyFill="0" applyBorder="0" applyAlignment="0" applyProtection="0">
      <alignment vertical="center"/>
    </xf>
    <xf numFmtId="0" fontId="65" fillId="0" borderId="364" applyNumberFormat="0" applyFill="0" applyAlignment="0" applyProtection="0">
      <alignment vertical="center"/>
    </xf>
    <xf numFmtId="0" fontId="66" fillId="0" borderId="365" applyNumberFormat="0" applyFill="0" applyAlignment="0" applyProtection="0">
      <alignment vertical="center"/>
    </xf>
    <xf numFmtId="0" fontId="67" fillId="0" borderId="366" applyNumberFormat="0" applyFill="0" applyAlignment="0" applyProtection="0">
      <alignment vertical="center"/>
    </xf>
    <xf numFmtId="0" fontId="67" fillId="0" borderId="0" applyNumberFormat="0" applyFill="0" applyBorder="0" applyAlignment="0" applyProtection="0">
      <alignment vertical="center"/>
    </xf>
    <xf numFmtId="0" fontId="68" fillId="7" borderId="361" applyNumberFormat="0" applyAlignment="0" applyProtection="0">
      <alignment vertical="center"/>
    </xf>
    <xf numFmtId="0" fontId="69" fillId="3" borderId="367" applyNumberFormat="0" applyAlignment="0" applyProtection="0">
      <alignment vertical="center"/>
    </xf>
    <xf numFmtId="0" fontId="70" fillId="25" borderId="368" applyNumberFormat="0" applyAlignment="0" applyProtection="0">
      <alignment vertical="center"/>
    </xf>
    <xf numFmtId="0" fontId="71"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1" fillId="10" borderId="0" applyNumberFormat="0" applyBorder="0" applyAlignment="0" applyProtection="0">
      <alignment vertical="center"/>
    </xf>
    <xf numFmtId="0" fontId="71" fillId="10" borderId="0" applyNumberFormat="0" applyBorder="0" applyAlignment="0" applyProtection="0">
      <alignment vertical="center"/>
    </xf>
    <xf numFmtId="0" fontId="73" fillId="0" borderId="0" applyNumberFormat="0" applyFill="0" applyBorder="0" applyAlignment="0" applyProtection="0">
      <alignment vertical="center"/>
    </xf>
    <xf numFmtId="0" fontId="27" fillId="0" borderId="0"/>
    <xf numFmtId="0" fontId="74" fillId="0" borderId="0"/>
    <xf numFmtId="0" fontId="18" fillId="0" borderId="0"/>
    <xf numFmtId="0" fontId="18" fillId="0" borderId="0"/>
    <xf numFmtId="0" fontId="28" fillId="0" borderId="0"/>
    <xf numFmtId="176" fontId="27" fillId="0" borderId="0" applyFont="0" applyFill="0" applyBorder="0" applyAlignment="0" applyProtection="0"/>
    <xf numFmtId="0" fontId="57" fillId="0" borderId="448" applyNumberFormat="0" applyFill="0" applyAlignment="0" applyProtection="0">
      <alignment vertical="center"/>
    </xf>
    <xf numFmtId="0" fontId="60" fillId="3" borderId="449" applyNumberFormat="0" applyAlignment="0" applyProtection="0">
      <alignment vertical="center"/>
    </xf>
    <xf numFmtId="0" fontId="62" fillId="20" borderId="450" applyNumberFormat="0" applyFont="0" applyAlignment="0" applyProtection="0">
      <alignment vertical="center"/>
    </xf>
    <xf numFmtId="0" fontId="65" fillId="0" borderId="364" applyNumberFormat="0" applyFill="0" applyAlignment="0" applyProtection="0">
      <alignment vertical="center"/>
    </xf>
    <xf numFmtId="0" fontId="66" fillId="0" borderId="365" applyNumberFormat="0" applyFill="0" applyAlignment="0" applyProtection="0">
      <alignment vertical="center"/>
    </xf>
    <xf numFmtId="0" fontId="67" fillId="0" borderId="366" applyNumberFormat="0" applyFill="0" applyAlignment="0" applyProtection="0">
      <alignment vertical="center"/>
    </xf>
    <xf numFmtId="0" fontId="68" fillId="7" borderId="449" applyNumberFormat="0" applyAlignment="0" applyProtection="0">
      <alignment vertical="center"/>
    </xf>
    <xf numFmtId="0" fontId="69" fillId="3" borderId="451" applyNumberFormat="0" applyAlignment="0" applyProtection="0">
      <alignment vertical="center"/>
    </xf>
    <xf numFmtId="0" fontId="3" fillId="0" borderId="0">
      <alignment vertical="center"/>
    </xf>
    <xf numFmtId="0" fontId="57" fillId="0" borderId="471" applyNumberFormat="0" applyFill="0" applyAlignment="0" applyProtection="0">
      <alignment vertical="center"/>
    </xf>
    <xf numFmtId="0" fontId="60" fillId="3" borderId="472" applyNumberFormat="0" applyAlignment="0" applyProtection="0">
      <alignment vertical="center"/>
    </xf>
    <xf numFmtId="0" fontId="62" fillId="20" borderId="473" applyNumberFormat="0" applyFont="0" applyAlignment="0" applyProtection="0">
      <alignment vertical="center"/>
    </xf>
    <xf numFmtId="0" fontId="68" fillId="7" borderId="472" applyNumberFormat="0" applyAlignment="0" applyProtection="0">
      <alignment vertical="center"/>
    </xf>
    <xf numFmtId="0" fontId="69" fillId="3" borderId="474" applyNumberFormat="0" applyAlignment="0" applyProtection="0">
      <alignment vertical="center"/>
    </xf>
    <xf numFmtId="0" fontId="57" fillId="0" borderId="476" applyNumberFormat="0" applyFill="0" applyAlignment="0" applyProtection="0">
      <alignment vertical="center"/>
    </xf>
    <xf numFmtId="0" fontId="60" fillId="3" borderId="477" applyNumberFormat="0" applyAlignment="0" applyProtection="0">
      <alignment vertical="center"/>
    </xf>
    <xf numFmtId="0" fontId="62" fillId="20" borderId="478" applyNumberFormat="0" applyFont="0" applyAlignment="0" applyProtection="0">
      <alignment vertical="center"/>
    </xf>
    <xf numFmtId="0" fontId="68" fillId="7" borderId="477" applyNumberFormat="0" applyAlignment="0" applyProtection="0">
      <alignment vertical="center"/>
    </xf>
    <xf numFmtId="0" fontId="69" fillId="3" borderId="479" applyNumberFormat="0" applyAlignment="0" applyProtection="0">
      <alignment vertical="center"/>
    </xf>
    <xf numFmtId="0" fontId="74" fillId="0" borderId="0"/>
    <xf numFmtId="0" fontId="80" fillId="0" borderId="0">
      <alignment vertical="center"/>
    </xf>
    <xf numFmtId="0" fontId="81" fillId="0" borderId="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9" fillId="6" borderId="0" applyNumberFormat="0" applyBorder="0" applyAlignment="0" applyProtection="0">
      <alignment vertical="center"/>
    </xf>
    <xf numFmtId="0" fontId="58" fillId="6" borderId="0" applyNumberFormat="0" applyBorder="0" applyAlignment="0" applyProtection="0">
      <alignment vertical="center"/>
    </xf>
    <xf numFmtId="0" fontId="58" fillId="6" borderId="0" applyNumberFormat="0" applyBorder="0" applyAlignment="0" applyProtection="0">
      <alignment vertical="center"/>
    </xf>
    <xf numFmtId="0" fontId="82" fillId="0" borderId="0"/>
    <xf numFmtId="0" fontId="64" fillId="0" borderId="0" applyNumberFormat="0" applyFill="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2" fillId="10" borderId="0" applyNumberFormat="0" applyBorder="0" applyAlignment="0" applyProtection="0">
      <alignment vertical="center"/>
    </xf>
    <xf numFmtId="0" fontId="71" fillId="10" borderId="0" applyNumberFormat="0" applyBorder="0" applyAlignment="0" applyProtection="0">
      <alignment vertical="center"/>
    </xf>
    <xf numFmtId="0" fontId="71" fillId="10" borderId="0" applyNumberFormat="0" applyBorder="0" applyAlignment="0" applyProtection="0">
      <alignment vertical="center"/>
    </xf>
    <xf numFmtId="0" fontId="81" fillId="0" borderId="0">
      <alignment vertical="center"/>
    </xf>
    <xf numFmtId="0" fontId="54" fillId="9" borderId="0" applyNumberFormat="0" applyBorder="0" applyAlignment="0" applyProtection="0">
      <alignment vertical="center"/>
    </xf>
    <xf numFmtId="0" fontId="54" fillId="10" borderId="0" applyNumberFormat="0" applyBorder="0" applyAlignment="0" applyProtection="0">
      <alignment vertical="center"/>
    </xf>
    <xf numFmtId="0" fontId="54" fillId="6" borderId="0" applyNumberFormat="0" applyBorder="0" applyAlignment="0" applyProtection="0">
      <alignment vertical="center"/>
    </xf>
    <xf numFmtId="0" fontId="54" fillId="11" borderId="0" applyNumberFormat="0" applyBorder="0" applyAlignment="0" applyProtection="0">
      <alignment vertical="center"/>
    </xf>
    <xf numFmtId="0" fontId="54" fillId="5" borderId="0" applyNumberFormat="0" applyBorder="0" applyAlignment="0" applyProtection="0">
      <alignment vertical="center"/>
    </xf>
    <xf numFmtId="0" fontId="54" fillId="7" borderId="0" applyNumberFormat="0" applyBorder="0" applyAlignment="0" applyProtection="0">
      <alignment vertical="center"/>
    </xf>
    <xf numFmtId="0" fontId="54" fillId="12" borderId="0" applyNumberFormat="0" applyBorder="0" applyAlignment="0" applyProtection="0">
      <alignment vertical="center"/>
    </xf>
    <xf numFmtId="0" fontId="54" fillId="13" borderId="0" applyNumberFormat="0" applyBorder="0" applyAlignment="0" applyProtection="0">
      <alignment vertical="center"/>
    </xf>
    <xf numFmtId="0" fontId="54" fillId="14" borderId="0" applyNumberFormat="0" applyBorder="0" applyAlignment="0" applyProtection="0">
      <alignment vertical="center"/>
    </xf>
    <xf numFmtId="0" fontId="54" fillId="11" borderId="0" applyNumberFormat="0" applyBorder="0" applyAlignment="0" applyProtection="0">
      <alignment vertical="center"/>
    </xf>
    <xf numFmtId="0" fontId="54" fillId="12" borderId="0" applyNumberFormat="0" applyBorder="0" applyAlignment="0" applyProtection="0">
      <alignment vertical="center"/>
    </xf>
    <xf numFmtId="0" fontId="54" fillId="15" borderId="0" applyNumberFormat="0" applyBorder="0" applyAlignment="0" applyProtection="0">
      <alignment vertical="center"/>
    </xf>
    <xf numFmtId="0" fontId="55" fillId="16" borderId="0" applyNumberFormat="0" applyBorder="0" applyAlignment="0" applyProtection="0">
      <alignment vertical="center"/>
    </xf>
    <xf numFmtId="0" fontId="55" fillId="13" borderId="0" applyNumberFormat="0" applyBorder="0" applyAlignment="0" applyProtection="0">
      <alignment vertical="center"/>
    </xf>
    <xf numFmtId="0" fontId="55" fillId="14" borderId="0" applyNumberFormat="0" applyBorder="0" applyAlignment="0" applyProtection="0">
      <alignment vertical="center"/>
    </xf>
    <xf numFmtId="0" fontId="55" fillId="17" borderId="0" applyNumberFormat="0" applyBorder="0" applyAlignment="0" applyProtection="0">
      <alignment vertical="center"/>
    </xf>
    <xf numFmtId="0" fontId="55" fillId="18" borderId="0" applyNumberFormat="0" applyBorder="0" applyAlignment="0" applyProtection="0">
      <alignment vertical="center"/>
    </xf>
    <xf numFmtId="0" fontId="55" fillId="19" borderId="0" applyNumberFormat="0" applyBorder="0" applyAlignment="0" applyProtection="0">
      <alignment vertical="center"/>
    </xf>
    <xf numFmtId="0" fontId="2" fillId="0" borderId="0"/>
    <xf numFmtId="0" fontId="83" fillId="0" borderId="0">
      <alignment vertical="center"/>
    </xf>
    <xf numFmtId="0" fontId="2" fillId="0" borderId="0"/>
    <xf numFmtId="0" fontId="56" fillId="4" borderId="0" applyNumberFormat="0" applyBorder="0" applyAlignment="0" applyProtection="0">
      <alignment vertical="center"/>
    </xf>
    <xf numFmtId="0" fontId="57" fillId="0" borderId="556" applyNumberFormat="0" applyFill="0" applyAlignment="0" applyProtection="0">
      <alignment vertical="center"/>
    </xf>
    <xf numFmtId="0" fontId="57" fillId="0" borderId="556" applyNumberFormat="0" applyFill="0" applyAlignment="0" applyProtection="0">
      <alignment vertical="center"/>
    </xf>
    <xf numFmtId="0" fontId="58" fillId="6" borderId="0" applyNumberFormat="0" applyBorder="0" applyAlignment="0" applyProtection="0">
      <alignment vertical="center"/>
    </xf>
    <xf numFmtId="0" fontId="60" fillId="3" borderId="557" applyNumberFormat="0" applyAlignment="0" applyProtection="0">
      <alignment vertical="center"/>
    </xf>
    <xf numFmtId="0" fontId="60" fillId="3" borderId="557" applyNumberFormat="0" applyAlignment="0" applyProtection="0">
      <alignment vertical="center"/>
    </xf>
    <xf numFmtId="0" fontId="61" fillId="0" borderId="362" applyNumberFormat="0" applyFill="0" applyAlignment="0" applyProtection="0">
      <alignment vertical="center"/>
    </xf>
    <xf numFmtId="0" fontId="80" fillId="20" borderId="558" applyNumberFormat="0" applyFont="0" applyAlignment="0" applyProtection="0">
      <alignment vertical="center"/>
    </xf>
    <xf numFmtId="0" fontId="62" fillId="20" borderId="558" applyNumberFormat="0" applyFont="0" applyAlignment="0" applyProtection="0">
      <alignment vertical="center"/>
    </xf>
    <xf numFmtId="0" fontId="63" fillId="0" borderId="0" applyNumberFormat="0" applyFill="0" applyBorder="0" applyAlignment="0" applyProtection="0">
      <alignment vertical="center"/>
    </xf>
    <xf numFmtId="0" fontId="55" fillId="21" borderId="0" applyNumberFormat="0" applyBorder="0" applyAlignment="0" applyProtection="0">
      <alignment vertical="center"/>
    </xf>
    <xf numFmtId="0" fontId="55" fillId="22" borderId="0" applyNumberFormat="0" applyBorder="0" applyAlignment="0" applyProtection="0">
      <alignment vertical="center"/>
    </xf>
    <xf numFmtId="0" fontId="55" fillId="23" borderId="0" applyNumberFormat="0" applyBorder="0" applyAlignment="0" applyProtection="0">
      <alignment vertical="center"/>
    </xf>
    <xf numFmtId="0" fontId="55" fillId="17" borderId="0" applyNumberFormat="0" applyBorder="0" applyAlignment="0" applyProtection="0">
      <alignment vertical="center"/>
    </xf>
    <xf numFmtId="0" fontId="55" fillId="18" borderId="0" applyNumberFormat="0" applyBorder="0" applyAlignment="0" applyProtection="0">
      <alignment vertical="center"/>
    </xf>
    <xf numFmtId="0" fontId="55" fillId="24" borderId="0" applyNumberFormat="0" applyBorder="0" applyAlignment="0" applyProtection="0">
      <alignment vertical="center"/>
    </xf>
    <xf numFmtId="0" fontId="67" fillId="0" borderId="366" applyNumberFormat="0" applyFill="0" applyAlignment="0" applyProtection="0">
      <alignment vertical="center"/>
    </xf>
    <xf numFmtId="0" fontId="67" fillId="0" borderId="366" applyNumberFormat="0" applyFill="0" applyAlignment="0" applyProtection="0">
      <alignment vertical="center"/>
    </xf>
    <xf numFmtId="0" fontId="67"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8" fillId="7" borderId="557" applyNumberFormat="0" applyAlignment="0" applyProtection="0">
      <alignment vertical="center"/>
    </xf>
    <xf numFmtId="0" fontId="68" fillId="7" borderId="557" applyNumberFormat="0" applyAlignment="0" applyProtection="0">
      <alignment vertical="center"/>
    </xf>
    <xf numFmtId="0" fontId="69" fillId="3" borderId="559" applyNumberFormat="0" applyAlignment="0" applyProtection="0">
      <alignment vertical="center"/>
    </xf>
    <xf numFmtId="0" fontId="69" fillId="3" borderId="559" applyNumberFormat="0" applyAlignment="0" applyProtection="0">
      <alignment vertical="center"/>
    </xf>
    <xf numFmtId="0" fontId="70" fillId="25" borderId="368" applyNumberFormat="0" applyAlignment="0" applyProtection="0">
      <alignment vertical="center"/>
    </xf>
    <xf numFmtId="0" fontId="71" fillId="10" borderId="0" applyNumberFormat="0" applyBorder="0" applyAlignment="0" applyProtection="0">
      <alignment vertical="center"/>
    </xf>
    <xf numFmtId="0" fontId="73" fillId="0" borderId="0" applyNumberFormat="0" applyFill="0" applyBorder="0" applyAlignment="0" applyProtection="0">
      <alignment vertical="center"/>
    </xf>
    <xf numFmtId="0" fontId="49" fillId="0" borderId="0"/>
    <xf numFmtId="9" fontId="18" fillId="0" borderId="0" applyFont="0" applyFill="0" applyBorder="0" applyAlignment="0" applyProtection="0"/>
    <xf numFmtId="9" fontId="18" fillId="0" borderId="0" applyFont="0" applyFill="0" applyBorder="0" applyAlignment="0" applyProtection="0"/>
    <xf numFmtId="0" fontId="27" fillId="0" borderId="0">
      <alignment vertical="center"/>
    </xf>
    <xf numFmtId="177" fontId="27" fillId="0" borderId="0" applyFont="0" applyFill="0" applyBorder="0" applyAlignment="0" applyProtection="0"/>
    <xf numFmtId="0" fontId="27" fillId="0" borderId="0"/>
    <xf numFmtId="176" fontId="27" fillId="0" borderId="0" applyFont="0" applyFill="0" applyBorder="0" applyAlignment="0" applyProtection="0"/>
    <xf numFmtId="0" fontId="62" fillId="0" borderId="0">
      <alignment vertical="center"/>
    </xf>
    <xf numFmtId="0" fontId="27" fillId="0" borderId="0"/>
    <xf numFmtId="0" fontId="1" fillId="0" borderId="0">
      <alignment vertical="center"/>
    </xf>
    <xf numFmtId="0" fontId="49" fillId="0" borderId="0"/>
    <xf numFmtId="0" fontId="1" fillId="0" borderId="0"/>
    <xf numFmtId="0" fontId="18" fillId="0" borderId="0"/>
    <xf numFmtId="0" fontId="57" fillId="0" borderId="556" applyNumberFormat="0" applyFill="0" applyAlignment="0" applyProtection="0">
      <alignment vertical="center"/>
    </xf>
    <xf numFmtId="0" fontId="57" fillId="0" borderId="556" applyNumberFormat="0" applyFill="0" applyAlignment="0" applyProtection="0">
      <alignment vertical="center"/>
    </xf>
    <xf numFmtId="0" fontId="57" fillId="0" borderId="556" applyNumberFormat="0" applyFill="0" applyAlignment="0" applyProtection="0">
      <alignment vertical="center"/>
    </xf>
    <xf numFmtId="0" fontId="57" fillId="0" borderId="556" applyNumberFormat="0" applyFill="0" applyAlignment="0" applyProtection="0">
      <alignment vertical="center"/>
    </xf>
    <xf numFmtId="0" fontId="57" fillId="0" borderId="556" applyNumberFormat="0" applyFill="0" applyAlignment="0" applyProtection="0">
      <alignment vertical="center"/>
    </xf>
    <xf numFmtId="9" fontId="10" fillId="0" borderId="0" applyFont="0" applyFill="0" applyBorder="0" applyAlignment="0" applyProtection="0"/>
    <xf numFmtId="0" fontId="60" fillId="3" borderId="557" applyNumberFormat="0" applyAlignment="0" applyProtection="0">
      <alignment vertical="center"/>
    </xf>
    <xf numFmtId="0" fontId="60" fillId="3" borderId="557" applyNumberFormat="0" applyAlignment="0" applyProtection="0">
      <alignment vertical="center"/>
    </xf>
    <xf numFmtId="0" fontId="60" fillId="3" borderId="557" applyNumberFormat="0" applyAlignment="0" applyProtection="0">
      <alignment vertical="center"/>
    </xf>
    <xf numFmtId="0" fontId="60" fillId="3" borderId="557" applyNumberFormat="0" applyAlignment="0" applyProtection="0">
      <alignment vertical="center"/>
    </xf>
    <xf numFmtId="0" fontId="60" fillId="3" borderId="557" applyNumberFormat="0" applyAlignment="0" applyProtection="0">
      <alignment vertical="center"/>
    </xf>
    <xf numFmtId="0" fontId="97" fillId="0" borderId="0">
      <alignment vertical="center"/>
    </xf>
    <xf numFmtId="0" fontId="97" fillId="0" borderId="0">
      <alignment vertical="center"/>
    </xf>
    <xf numFmtId="0" fontId="27" fillId="0" borderId="0">
      <alignment vertical="center"/>
    </xf>
    <xf numFmtId="0" fontId="80" fillId="20" borderId="558" applyNumberFormat="0" applyFont="0" applyAlignment="0" applyProtection="0">
      <alignment vertical="center"/>
    </xf>
    <xf numFmtId="0" fontId="80" fillId="20" borderId="558" applyNumberFormat="0" applyFont="0" applyAlignment="0" applyProtection="0">
      <alignment vertical="center"/>
    </xf>
    <xf numFmtId="0" fontId="80" fillId="20" borderId="558" applyNumberFormat="0" applyFont="0" applyAlignment="0" applyProtection="0">
      <alignment vertical="center"/>
    </xf>
    <xf numFmtId="0" fontId="62" fillId="20" borderId="558" applyNumberFormat="0" applyFont="0" applyAlignment="0" applyProtection="0">
      <alignment vertical="center"/>
    </xf>
    <xf numFmtId="0" fontId="62" fillId="20" borderId="558" applyNumberFormat="0" applyFont="0" applyAlignment="0" applyProtection="0">
      <alignment vertical="center"/>
    </xf>
    <xf numFmtId="0" fontId="62" fillId="20" borderId="558" applyNumberFormat="0" applyFont="0" applyAlignment="0" applyProtection="0">
      <alignment vertical="center"/>
    </xf>
    <xf numFmtId="0" fontId="68" fillId="7" borderId="557" applyNumberFormat="0" applyAlignment="0" applyProtection="0">
      <alignment vertical="center"/>
    </xf>
    <xf numFmtId="0" fontId="68" fillId="7" borderId="557" applyNumberFormat="0" applyAlignment="0" applyProtection="0">
      <alignment vertical="center"/>
    </xf>
    <xf numFmtId="0" fontId="68" fillId="7" borderId="557" applyNumberFormat="0" applyAlignment="0" applyProtection="0">
      <alignment vertical="center"/>
    </xf>
    <xf numFmtId="0" fontId="68" fillId="7" borderId="557" applyNumberFormat="0" applyAlignment="0" applyProtection="0">
      <alignment vertical="center"/>
    </xf>
    <xf numFmtId="0" fontId="68" fillId="7" borderId="557" applyNumberFormat="0" applyAlignment="0" applyProtection="0">
      <alignment vertical="center"/>
    </xf>
    <xf numFmtId="0" fontId="69" fillId="3" borderId="559" applyNumberFormat="0" applyAlignment="0" applyProtection="0">
      <alignment vertical="center"/>
    </xf>
    <xf numFmtId="0" fontId="69" fillId="3" borderId="559" applyNumberFormat="0" applyAlignment="0" applyProtection="0">
      <alignment vertical="center"/>
    </xf>
    <xf numFmtId="0" fontId="69" fillId="3" borderId="559" applyNumberFormat="0" applyAlignment="0" applyProtection="0">
      <alignment vertical="center"/>
    </xf>
    <xf numFmtId="0" fontId="69" fillId="3" borderId="559" applyNumberFormat="0" applyAlignment="0" applyProtection="0">
      <alignment vertical="center"/>
    </xf>
    <xf numFmtId="0" fontId="69" fillId="3" borderId="559" applyNumberFormat="0" applyAlignment="0" applyProtection="0">
      <alignment vertical="center"/>
    </xf>
    <xf numFmtId="0" fontId="27" fillId="0" borderId="0"/>
    <xf numFmtId="0" fontId="27" fillId="0" borderId="0"/>
    <xf numFmtId="0" fontId="1" fillId="0" borderId="0">
      <alignment vertical="center"/>
    </xf>
    <xf numFmtId="0" fontId="1" fillId="0" borderId="0">
      <alignment vertical="center"/>
    </xf>
    <xf numFmtId="0" fontId="1" fillId="0" borderId="0">
      <alignment vertical="center"/>
    </xf>
    <xf numFmtId="0" fontId="83" fillId="0" borderId="0">
      <alignment vertical="center"/>
    </xf>
    <xf numFmtId="0" fontId="49" fillId="0" borderId="0"/>
    <xf numFmtId="0" fontId="1" fillId="0" borderId="0"/>
    <xf numFmtId="0" fontId="1" fillId="0" borderId="0"/>
    <xf numFmtId="0" fontId="80" fillId="20" borderId="944" applyNumberFormat="0" applyFont="0" applyAlignment="0" applyProtection="0">
      <alignment vertical="center"/>
    </xf>
    <xf numFmtId="0" fontId="80" fillId="20" borderId="944" applyNumberFormat="0" applyFont="0" applyAlignment="0" applyProtection="0">
      <alignment vertical="center"/>
    </xf>
    <xf numFmtId="0" fontId="80" fillId="20" borderId="944" applyNumberFormat="0" applyFont="0" applyAlignment="0" applyProtection="0">
      <alignment vertical="center"/>
    </xf>
    <xf numFmtId="0" fontId="80" fillId="20" borderId="944" applyNumberFormat="0" applyFont="0" applyAlignment="0" applyProtection="0">
      <alignment vertical="center"/>
    </xf>
    <xf numFmtId="0" fontId="102" fillId="20" borderId="944" applyNumberFormat="0" applyFont="0" applyAlignment="0" applyProtection="0">
      <alignment vertical="center"/>
    </xf>
    <xf numFmtId="0" fontId="102" fillId="20" borderId="944" applyNumberFormat="0" applyFont="0" applyAlignment="0" applyProtection="0">
      <alignment vertical="center"/>
    </xf>
    <xf numFmtId="0" fontId="102" fillId="20" borderId="944" applyNumberFormat="0" applyFont="0" applyAlignment="0" applyProtection="0">
      <alignment vertical="center"/>
    </xf>
    <xf numFmtId="0" fontId="102" fillId="20" borderId="944" applyNumberFormat="0" applyFont="0" applyAlignment="0" applyProtection="0">
      <alignment vertical="center"/>
    </xf>
    <xf numFmtId="0" fontId="57" fillId="0" borderId="945" applyNumberFormat="0" applyFill="0" applyAlignment="0" applyProtection="0">
      <alignment vertical="center"/>
    </xf>
    <xf numFmtId="0" fontId="57" fillId="0" borderId="945" applyNumberFormat="0" applyFill="0" applyAlignment="0" applyProtection="0">
      <alignment vertical="center"/>
    </xf>
    <xf numFmtId="0" fontId="57" fillId="0" borderId="945" applyNumberFormat="0" applyFill="0" applyAlignment="0" applyProtection="0">
      <alignment vertical="center"/>
    </xf>
    <xf numFmtId="0" fontId="57" fillId="0" borderId="945" applyNumberFormat="0" applyFill="0" applyAlignment="0" applyProtection="0">
      <alignment vertical="center"/>
    </xf>
    <xf numFmtId="0" fontId="57" fillId="0" borderId="945" applyNumberFormat="0" applyFill="0" applyAlignment="0" applyProtection="0">
      <alignment vertical="center"/>
    </xf>
    <xf numFmtId="0" fontId="103" fillId="0" borderId="945" applyNumberFormat="0" applyFill="0" applyAlignment="0" applyProtection="0">
      <alignment vertical="center"/>
    </xf>
    <xf numFmtId="0" fontId="103" fillId="0" borderId="945" applyNumberFormat="0" applyFill="0" applyAlignment="0" applyProtection="0">
      <alignment vertical="center"/>
    </xf>
    <xf numFmtId="0" fontId="103" fillId="0" borderId="945" applyNumberFormat="0" applyFill="0" applyAlignment="0" applyProtection="0">
      <alignment vertical="center"/>
    </xf>
    <xf numFmtId="0" fontId="103" fillId="0" borderId="945" applyNumberFormat="0" applyFill="0" applyAlignment="0" applyProtection="0">
      <alignment vertical="center"/>
    </xf>
    <xf numFmtId="0" fontId="27" fillId="0" borderId="0">
      <alignment vertical="center"/>
    </xf>
    <xf numFmtId="0" fontId="104" fillId="0" borderId="364" applyNumberFormat="0" applyFill="0" applyAlignment="0" applyProtection="0">
      <alignment vertical="center"/>
    </xf>
    <xf numFmtId="0" fontId="104" fillId="0" borderId="364" applyNumberFormat="0" applyFill="0" applyAlignment="0" applyProtection="0">
      <alignment vertical="center"/>
    </xf>
    <xf numFmtId="0" fontId="105" fillId="0" borderId="365" applyNumberFormat="0" applyFill="0" applyAlignment="0" applyProtection="0">
      <alignment vertical="center"/>
    </xf>
    <xf numFmtId="0" fontId="105" fillId="0" borderId="365" applyNumberFormat="0" applyFill="0" applyAlignment="0" applyProtection="0">
      <alignment vertical="center"/>
    </xf>
    <xf numFmtId="0" fontId="67" fillId="0" borderId="366" applyNumberFormat="0" applyFill="0" applyAlignment="0" applyProtection="0">
      <alignment vertical="center"/>
    </xf>
    <xf numFmtId="0" fontId="67" fillId="0" borderId="366" applyNumberFormat="0" applyFill="0" applyAlignment="0" applyProtection="0">
      <alignment vertical="center"/>
    </xf>
    <xf numFmtId="0" fontId="67" fillId="0" borderId="366" applyNumberFormat="0" applyFill="0" applyAlignment="0" applyProtection="0">
      <alignment vertical="center"/>
    </xf>
    <xf numFmtId="0" fontId="106" fillId="0" borderId="366" applyNumberFormat="0" applyFill="0" applyAlignment="0" applyProtection="0">
      <alignment vertical="center"/>
    </xf>
    <xf numFmtId="0" fontId="60" fillId="3" borderId="946" applyNumberFormat="0" applyAlignment="0" applyProtection="0">
      <alignment vertical="center"/>
    </xf>
    <xf numFmtId="0" fontId="60" fillId="3" borderId="946" applyNumberFormat="0" applyAlignment="0" applyProtection="0">
      <alignment vertical="center"/>
    </xf>
    <xf numFmtId="0" fontId="60" fillId="3" borderId="946" applyNumberFormat="0" applyAlignment="0" applyProtection="0">
      <alignment vertical="center"/>
    </xf>
    <xf numFmtId="0" fontId="60" fillId="3" borderId="946" applyNumberFormat="0" applyAlignment="0" applyProtection="0">
      <alignment vertical="center"/>
    </xf>
    <xf numFmtId="0" fontId="60" fillId="3" borderId="946" applyNumberFormat="0" applyAlignment="0" applyProtection="0">
      <alignment vertical="center"/>
    </xf>
    <xf numFmtId="0" fontId="107" fillId="3" borderId="946" applyNumberFormat="0" applyAlignment="0" applyProtection="0">
      <alignment vertical="center"/>
    </xf>
    <xf numFmtId="0" fontId="107" fillId="3" borderId="946" applyNumberFormat="0" applyAlignment="0" applyProtection="0">
      <alignment vertical="center"/>
    </xf>
    <xf numFmtId="0" fontId="107" fillId="3" borderId="946" applyNumberFormat="0" applyAlignment="0" applyProtection="0">
      <alignment vertical="center"/>
    </xf>
    <xf numFmtId="0" fontId="107" fillId="3" borderId="946" applyNumberFormat="0" applyAlignment="0" applyProtection="0">
      <alignment vertical="center"/>
    </xf>
    <xf numFmtId="0" fontId="68" fillId="7" borderId="946" applyNumberFormat="0" applyAlignment="0" applyProtection="0">
      <alignment vertical="center"/>
    </xf>
    <xf numFmtId="0" fontId="68" fillId="7" borderId="946" applyNumberFormat="0" applyAlignment="0" applyProtection="0">
      <alignment vertical="center"/>
    </xf>
    <xf numFmtId="0" fontId="68" fillId="7" borderId="946" applyNumberFormat="0" applyAlignment="0" applyProtection="0">
      <alignment vertical="center"/>
    </xf>
    <xf numFmtId="0" fontId="68" fillId="7" borderId="946" applyNumberFormat="0" applyAlignment="0" applyProtection="0">
      <alignment vertical="center"/>
    </xf>
    <xf numFmtId="0" fontId="68" fillId="7" borderId="946" applyNumberFormat="0" applyAlignment="0" applyProtection="0">
      <alignment vertical="center"/>
    </xf>
    <xf numFmtId="0" fontId="108" fillId="7" borderId="946" applyNumberFormat="0" applyAlignment="0" applyProtection="0">
      <alignment vertical="center"/>
    </xf>
    <xf numFmtId="0" fontId="108" fillId="7" borderId="946" applyNumberFormat="0" applyAlignment="0" applyProtection="0">
      <alignment vertical="center"/>
    </xf>
    <xf numFmtId="0" fontId="108" fillId="7" borderId="946" applyNumberFormat="0" applyAlignment="0" applyProtection="0">
      <alignment vertical="center"/>
    </xf>
    <xf numFmtId="0" fontId="108" fillId="7" borderId="946" applyNumberFormat="0" applyAlignment="0" applyProtection="0">
      <alignment vertical="center"/>
    </xf>
    <xf numFmtId="0" fontId="69" fillId="3" borderId="947" applyNumberFormat="0" applyAlignment="0" applyProtection="0">
      <alignment vertical="center"/>
    </xf>
    <xf numFmtId="0" fontId="69" fillId="3" borderId="947" applyNumberFormat="0" applyAlignment="0" applyProtection="0">
      <alignment vertical="center"/>
    </xf>
    <xf numFmtId="0" fontId="69" fillId="3" borderId="947" applyNumberFormat="0" applyAlignment="0" applyProtection="0">
      <alignment vertical="center"/>
    </xf>
    <xf numFmtId="0" fontId="69" fillId="3" borderId="947" applyNumberFormat="0" applyAlignment="0" applyProtection="0">
      <alignment vertical="center"/>
    </xf>
    <xf numFmtId="0" fontId="69" fillId="3" borderId="947" applyNumberFormat="0" applyAlignment="0" applyProtection="0">
      <alignment vertical="center"/>
    </xf>
    <xf numFmtId="0" fontId="109" fillId="3" borderId="947" applyNumberFormat="0" applyAlignment="0" applyProtection="0">
      <alignment vertical="center"/>
    </xf>
    <xf numFmtId="0" fontId="109" fillId="3" borderId="947" applyNumberFormat="0" applyAlignment="0" applyProtection="0">
      <alignment vertical="center"/>
    </xf>
    <xf numFmtId="0" fontId="109" fillId="3" borderId="947" applyNumberFormat="0" applyAlignment="0" applyProtection="0">
      <alignment vertical="center"/>
    </xf>
    <xf numFmtId="0" fontId="109" fillId="3" borderId="947" applyNumberFormat="0" applyAlignment="0" applyProtection="0">
      <alignment vertical="center"/>
    </xf>
  </cellStyleXfs>
  <cellXfs count="4858">
    <xf numFmtId="0" fontId="0" fillId="0" borderId="0" xfId="0"/>
    <xf numFmtId="0" fontId="6" fillId="0" borderId="5" xfId="0" applyFont="1" applyBorder="1" applyAlignment="1">
      <alignment horizontal="center" vertical="center"/>
    </xf>
    <xf numFmtId="0" fontId="0" fillId="2" borderId="0" xfId="0" applyFill="1" applyAlignment="1">
      <alignment horizontal="center" vertical="center"/>
    </xf>
    <xf numFmtId="0" fontId="6" fillId="2" borderId="0" xfId="0" applyFont="1" applyFill="1" applyAlignment="1">
      <alignment horizontal="center" vertical="center"/>
    </xf>
    <xf numFmtId="0" fontId="0" fillId="2" borderId="5" xfId="0" applyFill="1" applyBorder="1"/>
    <xf numFmtId="0" fontId="0" fillId="2" borderId="0" xfId="0" applyFill="1" applyAlignment="1">
      <alignment vertical="center"/>
    </xf>
    <xf numFmtId="0" fontId="0" fillId="2" borderId="5" xfId="0" applyFill="1" applyBorder="1" applyAlignment="1">
      <alignment vertical="center"/>
    </xf>
    <xf numFmtId="0" fontId="0" fillId="2" borderId="0" xfId="0" applyFill="1"/>
    <xf numFmtId="0" fontId="10" fillId="0" borderId="0" xfId="0" applyFont="1"/>
    <xf numFmtId="0" fontId="10" fillId="2" borderId="0" xfId="0" applyFont="1" applyFill="1"/>
    <xf numFmtId="0" fontId="10" fillId="2" borderId="6" xfId="0" applyFont="1" applyFill="1" applyBorder="1"/>
    <xf numFmtId="0" fontId="0" fillId="2" borderId="7" xfId="0" applyFill="1" applyBorder="1"/>
    <xf numFmtId="0" fontId="0" fillId="2" borderId="6" xfId="0" applyFill="1" applyBorder="1"/>
    <xf numFmtId="0" fontId="0" fillId="2" borderId="8" xfId="0" applyFill="1" applyBorder="1"/>
    <xf numFmtId="0" fontId="0" fillId="2" borderId="9" xfId="0" applyFill="1" applyBorder="1"/>
    <xf numFmtId="0" fontId="9" fillId="2" borderId="0" xfId="0" applyFont="1" applyFill="1" applyAlignment="1">
      <alignment vertical="center" wrapText="1"/>
    </xf>
    <xf numFmtId="0" fontId="11" fillId="2" borderId="0" xfId="0" applyFont="1" applyFill="1" applyAlignment="1">
      <alignment wrapText="1"/>
    </xf>
    <xf numFmtId="0" fontId="10" fillId="2" borderId="4" xfId="0" applyFont="1" applyFill="1" applyBorder="1"/>
    <xf numFmtId="0" fontId="0" fillId="0" borderId="0" xfId="0" applyAlignment="1">
      <alignment horizontal="center"/>
    </xf>
    <xf numFmtId="0" fontId="0" fillId="2" borderId="19" xfId="0" applyFill="1" applyBorder="1"/>
    <xf numFmtId="0" fontId="9" fillId="2" borderId="0" xfId="0" applyFont="1" applyFill="1"/>
    <xf numFmtId="0" fontId="9" fillId="2" borderId="1" xfId="0" applyFont="1" applyFill="1" applyBorder="1"/>
    <xf numFmtId="0" fontId="9" fillId="2" borderId="2" xfId="0" applyFont="1" applyFill="1" applyBorder="1"/>
    <xf numFmtId="0" fontId="9" fillId="2" borderId="5" xfId="0" applyFont="1" applyFill="1" applyBorder="1"/>
    <xf numFmtId="0" fontId="10" fillId="2" borderId="5" xfId="0" applyFont="1" applyFill="1" applyBorder="1"/>
    <xf numFmtId="0" fontId="9" fillId="2" borderId="20" xfId="0" applyFont="1" applyFill="1" applyBorder="1"/>
    <xf numFmtId="0" fontId="9" fillId="2" borderId="21" xfId="0" applyFont="1" applyFill="1" applyBorder="1"/>
    <xf numFmtId="0" fontId="9" fillId="2" borderId="24" xfId="0" applyFont="1" applyFill="1" applyBorder="1"/>
    <xf numFmtId="0" fontId="10" fillId="2" borderId="21" xfId="0" applyFont="1" applyFill="1" applyBorder="1"/>
    <xf numFmtId="0" fontId="10" fillId="2" borderId="24" xfId="0" applyFont="1" applyFill="1" applyBorder="1"/>
    <xf numFmtId="0" fontId="10" fillId="2" borderId="1" xfId="0" applyFont="1" applyFill="1" applyBorder="1"/>
    <xf numFmtId="0" fontId="10" fillId="0" borderId="0" xfId="0" applyFont="1" applyAlignment="1"/>
    <xf numFmtId="0" fontId="10" fillId="0" borderId="2" xfId="0" applyFont="1" applyBorder="1"/>
    <xf numFmtId="0" fontId="10" fillId="2" borderId="0" xfId="0" applyFont="1" applyFill="1" applyAlignment="1">
      <alignment horizontal="left"/>
    </xf>
    <xf numFmtId="0" fontId="18" fillId="2" borderId="0" xfId="0" applyFont="1" applyFill="1" applyAlignment="1">
      <alignment horizontal="left" vertical="center"/>
    </xf>
    <xf numFmtId="0" fontId="18" fillId="0" borderId="0" xfId="0" applyFont="1" applyAlignment="1">
      <alignment horizontal="left" vertical="center"/>
    </xf>
    <xf numFmtId="0" fontId="10" fillId="2" borderId="2" xfId="0" applyFont="1" applyFill="1" applyBorder="1"/>
    <xf numFmtId="0" fontId="10" fillId="2" borderId="3" xfId="0" applyFont="1" applyFill="1" applyBorder="1"/>
    <xf numFmtId="0" fontId="10" fillId="2" borderId="27" xfId="0" applyFont="1" applyFill="1" applyBorder="1"/>
    <xf numFmtId="0" fontId="10" fillId="2" borderId="11" xfId="0" applyFont="1" applyFill="1" applyBorder="1"/>
    <xf numFmtId="0" fontId="10" fillId="2" borderId="0" xfId="0" applyFont="1" applyFill="1" applyAlignment="1">
      <alignment vertical="center"/>
    </xf>
    <xf numFmtId="0" fontId="9" fillId="2" borderId="4" xfId="0" applyFont="1" applyFill="1" applyBorder="1"/>
    <xf numFmtId="0" fontId="10" fillId="2" borderId="13" xfId="0" applyFont="1" applyFill="1" applyBorder="1"/>
    <xf numFmtId="0" fontId="10" fillId="2" borderId="31" xfId="0" applyFont="1" applyFill="1" applyBorder="1"/>
    <xf numFmtId="0" fontId="10" fillId="2" borderId="9" xfId="0" applyFont="1" applyFill="1" applyBorder="1"/>
    <xf numFmtId="0" fontId="10" fillId="2" borderId="10" xfId="0" applyFont="1" applyFill="1" applyBorder="1"/>
    <xf numFmtId="0" fontId="9" fillId="2" borderId="21" xfId="0" applyFont="1" applyFill="1" applyBorder="1" applyAlignment="1">
      <alignment vertical="center"/>
    </xf>
    <xf numFmtId="0" fontId="0" fillId="2" borderId="0" xfId="0" applyFont="1" applyFill="1" applyAlignment="1">
      <alignment vertical="center"/>
    </xf>
    <xf numFmtId="0" fontId="10" fillId="2" borderId="21" xfId="0" applyFont="1" applyFill="1" applyBorder="1" applyAlignment="1">
      <alignment vertical="center"/>
    </xf>
    <xf numFmtId="0" fontId="10" fillId="2" borderId="7" xfId="0" applyFont="1" applyFill="1" applyBorder="1"/>
    <xf numFmtId="0" fontId="0" fillId="2" borderId="0" xfId="0" applyFont="1" applyFill="1"/>
    <xf numFmtId="0" fontId="10" fillId="4" borderId="34" xfId="0" applyFont="1" applyFill="1" applyBorder="1" applyAlignment="1">
      <alignment horizontal="center"/>
    </xf>
    <xf numFmtId="0" fontId="18" fillId="0" borderId="0" xfId="0" applyFont="1" applyAlignment="1">
      <alignment vertical="center"/>
    </xf>
    <xf numFmtId="0" fontId="9" fillId="2" borderId="0" xfId="0" applyFont="1" applyFill="1" applyAlignment="1">
      <alignment vertical="center"/>
    </xf>
    <xf numFmtId="0" fontId="9" fillId="2" borderId="5" xfId="0" applyFont="1" applyFill="1" applyBorder="1" applyAlignment="1">
      <alignment vertical="center"/>
    </xf>
    <xf numFmtId="0" fontId="0" fillId="0" borderId="0" xfId="0" applyFont="1" applyAlignment="1">
      <alignment horizontal="left" vertical="center"/>
    </xf>
    <xf numFmtId="0" fontId="18" fillId="2" borderId="0" xfId="0" applyFont="1" applyFill="1" applyAlignment="1">
      <alignment vertical="center"/>
    </xf>
    <xf numFmtId="0" fontId="18" fillId="2" borderId="21" xfId="0" applyFont="1" applyFill="1" applyBorder="1" applyAlignment="1">
      <alignment horizontal="left" vertical="center"/>
    </xf>
    <xf numFmtId="0" fontId="10" fillId="0" borderId="0" xfId="0" applyFont="1" applyBorder="1" applyAlignment="1"/>
    <xf numFmtId="0" fontId="9" fillId="2" borderId="0" xfId="0" applyFont="1" applyFill="1" applyBorder="1"/>
    <xf numFmtId="0" fontId="10" fillId="0" borderId="0" xfId="0" applyFont="1" applyBorder="1"/>
    <xf numFmtId="0" fontId="0" fillId="2" borderId="0" xfId="0" applyFill="1" applyBorder="1" applyAlignment="1">
      <alignment horizontal="center" vertical="center" wrapText="1"/>
    </xf>
    <xf numFmtId="0" fontId="0" fillId="2" borderId="42" xfId="0" applyFill="1" applyBorder="1" applyAlignment="1">
      <alignment horizontal="center" vertical="center" wrapText="1"/>
    </xf>
    <xf numFmtId="0" fontId="10" fillId="2" borderId="0" xfId="0" applyFont="1" applyFill="1" applyBorder="1" applyAlignment="1">
      <alignment vertical="center"/>
    </xf>
    <xf numFmtId="0" fontId="24" fillId="0" borderId="0" xfId="0" applyFont="1" applyFill="1" applyBorder="1" applyAlignment="1" applyProtection="1">
      <alignment horizontal="center" vertical="center" wrapText="1"/>
    </xf>
    <xf numFmtId="0" fontId="18" fillId="0" borderId="0" xfId="0" applyFont="1" applyFill="1" applyBorder="1" applyAlignment="1" applyProtection="1">
      <alignment horizontal="left" vertical="center" wrapText="1"/>
    </xf>
    <xf numFmtId="9" fontId="18" fillId="0" borderId="0" xfId="6" applyFont="1" applyFill="1" applyBorder="1" applyAlignment="1" applyProtection="1">
      <alignment horizontal="center" vertical="center" wrapText="1"/>
    </xf>
    <xf numFmtId="0" fontId="0" fillId="0" borderId="0" xfId="0" applyBorder="1"/>
    <xf numFmtId="0" fontId="9" fillId="2" borderId="20" xfId="0" applyFont="1" applyFill="1" applyBorder="1" applyAlignment="1">
      <alignment vertical="center"/>
    </xf>
    <xf numFmtId="0" fontId="18" fillId="2" borderId="21" xfId="0" applyFont="1" applyFill="1" applyBorder="1"/>
    <xf numFmtId="0" fontId="0" fillId="2" borderId="1" xfId="0" applyFont="1" applyFill="1" applyBorder="1"/>
    <xf numFmtId="0" fontId="0" fillId="2" borderId="2" xfId="0" applyFont="1" applyFill="1" applyBorder="1"/>
    <xf numFmtId="0" fontId="0" fillId="2" borderId="3" xfId="0" applyFont="1" applyFill="1" applyBorder="1"/>
    <xf numFmtId="0" fontId="14" fillId="0" borderId="0" xfId="0" applyFont="1"/>
    <xf numFmtId="0" fontId="0" fillId="2" borderId="4" xfId="0" applyFont="1" applyFill="1" applyBorder="1"/>
    <xf numFmtId="0" fontId="9" fillId="2" borderId="3" xfId="0" applyFont="1" applyFill="1" applyBorder="1"/>
    <xf numFmtId="0" fontId="10" fillId="2" borderId="4" xfId="0" applyFont="1" applyFill="1" applyBorder="1" applyAlignment="1">
      <alignment vertical="center"/>
    </xf>
    <xf numFmtId="0" fontId="0" fillId="0" borderId="0" xfId="0" applyFont="1"/>
    <xf numFmtId="0" fontId="9" fillId="0" borderId="0" xfId="0" applyFont="1"/>
    <xf numFmtId="0" fontId="10" fillId="2" borderId="18" xfId="0" applyFont="1" applyFill="1" applyBorder="1"/>
    <xf numFmtId="0" fontId="23" fillId="2" borderId="5" xfId="0" applyFont="1" applyFill="1" applyBorder="1" applyAlignment="1"/>
    <xf numFmtId="0" fontId="23" fillId="2" borderId="0" xfId="0" applyFont="1" applyFill="1" applyBorder="1" applyAlignment="1"/>
    <xf numFmtId="0" fontId="23" fillId="2" borderId="3" xfId="0" applyFont="1" applyFill="1" applyBorder="1" applyAlignment="1"/>
    <xf numFmtId="0" fontId="23" fillId="2" borderId="2" xfId="0" applyFont="1" applyFill="1" applyBorder="1" applyAlignment="1"/>
    <xf numFmtId="0" fontId="10" fillId="2" borderId="5" xfId="0" applyFont="1" applyFill="1" applyBorder="1" applyAlignment="1">
      <alignment vertical="center"/>
    </xf>
    <xf numFmtId="0" fontId="9" fillId="2" borderId="24" xfId="0" applyFont="1" applyFill="1" applyBorder="1" applyAlignment="1">
      <alignment vertical="center"/>
    </xf>
    <xf numFmtId="0" fontId="10" fillId="0" borderId="0" xfId="0" applyFont="1" applyFill="1"/>
    <xf numFmtId="0" fontId="30" fillId="0" borderId="7" xfId="0" applyFont="1" applyFill="1" applyBorder="1" applyAlignment="1">
      <alignment horizontal="center" vertical="center"/>
    </xf>
    <xf numFmtId="0" fontId="30" fillId="0" borderId="11" xfId="0" applyFont="1" applyFill="1" applyBorder="1" applyAlignment="1">
      <alignment vertical="center"/>
    </xf>
    <xf numFmtId="0" fontId="30" fillId="0" borderId="43" xfId="0" applyFont="1" applyFill="1" applyBorder="1" applyAlignment="1">
      <alignment vertical="center"/>
    </xf>
    <xf numFmtId="0" fontId="23" fillId="0" borderId="0" xfId="0" applyFont="1"/>
    <xf numFmtId="0" fontId="10" fillId="0" borderId="0" xfId="0" applyFont="1" applyAlignment="1">
      <alignment horizontal="left" vertical="center"/>
    </xf>
    <xf numFmtId="0" fontId="10" fillId="2" borderId="108" xfId="0" applyFont="1" applyFill="1" applyBorder="1"/>
    <xf numFmtId="0" fontId="13" fillId="0" borderId="0" xfId="0" applyFont="1" applyBorder="1" applyAlignment="1">
      <alignment vertical="top" wrapText="1"/>
    </xf>
    <xf numFmtId="0" fontId="0" fillId="8" borderId="0" xfId="0" applyFill="1"/>
    <xf numFmtId="0" fontId="10" fillId="8" borderId="0" xfId="0" applyFont="1" applyFill="1" applyBorder="1" applyAlignment="1"/>
    <xf numFmtId="0" fontId="18" fillId="2" borderId="28" xfId="0" applyFont="1" applyFill="1" applyBorder="1" applyAlignment="1"/>
    <xf numFmtId="0" fontId="18" fillId="2" borderId="4" xfId="0" applyFont="1" applyFill="1" applyBorder="1"/>
    <xf numFmtId="0" fontId="18" fillId="2" borderId="5" xfId="0" applyFont="1" applyFill="1" applyBorder="1"/>
    <xf numFmtId="0" fontId="18" fillId="0" borderId="0" xfId="0" applyFont="1"/>
    <xf numFmtId="0" fontId="18" fillId="2" borderId="36" xfId="0" applyFont="1" applyFill="1" applyBorder="1" applyAlignment="1"/>
    <xf numFmtId="0" fontId="10" fillId="2" borderId="112" xfId="0" applyFont="1" applyFill="1" applyBorder="1"/>
    <xf numFmtId="0" fontId="18" fillId="2" borderId="117" xfId="0" applyFont="1" applyFill="1" applyBorder="1" applyAlignment="1"/>
    <xf numFmtId="0" fontId="18" fillId="2" borderId="119" xfId="0" applyFont="1" applyFill="1" applyBorder="1" applyAlignment="1">
      <alignment vertical="center"/>
    </xf>
    <xf numFmtId="0" fontId="18" fillId="2" borderId="117" xfId="0" applyFont="1" applyFill="1" applyBorder="1" applyAlignment="1">
      <alignment vertical="center"/>
    </xf>
    <xf numFmtId="0" fontId="18" fillId="2" borderId="54" xfId="0" applyFont="1" applyFill="1" applyBorder="1" applyAlignment="1">
      <alignment vertical="center"/>
    </xf>
    <xf numFmtId="0" fontId="18" fillId="0" borderId="28" xfId="0" applyFont="1" applyFill="1" applyBorder="1" applyAlignment="1">
      <alignment vertical="center"/>
    </xf>
    <xf numFmtId="0" fontId="24" fillId="2" borderId="0" xfId="0" applyFont="1" applyFill="1"/>
    <xf numFmtId="0" fontId="9" fillId="2" borderId="112" xfId="0" applyFont="1" applyFill="1" applyBorder="1"/>
    <xf numFmtId="0" fontId="24" fillId="2" borderId="0" xfId="0" applyFont="1" applyFill="1" applyBorder="1"/>
    <xf numFmtId="0" fontId="0" fillId="0" borderId="0" xfId="0"/>
    <xf numFmtId="0" fontId="10" fillId="2" borderId="108" xfId="0" applyFont="1" applyFill="1" applyBorder="1" applyAlignment="1">
      <alignment vertical="center"/>
    </xf>
    <xf numFmtId="0" fontId="18" fillId="2" borderId="0" xfId="0" applyFont="1" applyFill="1"/>
    <xf numFmtId="0" fontId="0" fillId="0" borderId="0" xfId="0"/>
    <xf numFmtId="0" fontId="18" fillId="2" borderId="121" xfId="0" applyFont="1" applyFill="1" applyBorder="1" applyAlignment="1">
      <alignment vertical="center"/>
    </xf>
    <xf numFmtId="0" fontId="23" fillId="2" borderId="112" xfId="0" applyFont="1" applyFill="1" applyBorder="1" applyAlignment="1"/>
    <xf numFmtId="0" fontId="18" fillId="2" borderId="10" xfId="0" applyFont="1" applyFill="1" applyBorder="1"/>
    <xf numFmtId="0" fontId="18" fillId="2" borderId="11" xfId="0" applyFont="1" applyFill="1" applyBorder="1"/>
    <xf numFmtId="0" fontId="18" fillId="2" borderId="9" xfId="0" applyFont="1" applyFill="1" applyBorder="1"/>
    <xf numFmtId="0" fontId="18" fillId="2" borderId="24" xfId="0" applyFont="1" applyFill="1" applyBorder="1"/>
    <xf numFmtId="0" fontId="0" fillId="0" borderId="0" xfId="0"/>
    <xf numFmtId="0" fontId="0" fillId="0" borderId="0" xfId="0"/>
    <xf numFmtId="0" fontId="0" fillId="2" borderId="112" xfId="0" applyFont="1" applyFill="1" applyBorder="1"/>
    <xf numFmtId="0" fontId="18" fillId="2" borderId="114" xfId="0" applyFont="1" applyFill="1" applyBorder="1" applyAlignment="1">
      <alignment horizontal="left" vertical="center"/>
    </xf>
    <xf numFmtId="0" fontId="18" fillId="0" borderId="121" xfId="0" applyFont="1" applyBorder="1" applyAlignment="1">
      <alignment vertical="center"/>
    </xf>
    <xf numFmtId="0" fontId="18" fillId="2" borderId="148" xfId="0" applyFont="1" applyFill="1" applyBorder="1" applyAlignment="1">
      <alignment horizontal="left" vertical="center"/>
    </xf>
    <xf numFmtId="0" fontId="18" fillId="0" borderId="148" xfId="0" applyFont="1" applyBorder="1" applyAlignment="1">
      <alignment vertical="center"/>
    </xf>
    <xf numFmtId="0" fontId="18" fillId="2" borderId="140" xfId="0" applyFont="1" applyFill="1" applyBorder="1" applyAlignment="1">
      <alignment vertical="center"/>
    </xf>
    <xf numFmtId="0" fontId="18" fillId="0" borderId="0" xfId="0" applyFont="1" applyBorder="1" applyAlignment="1">
      <alignment vertical="center"/>
    </xf>
    <xf numFmtId="0" fontId="10" fillId="2" borderId="140" xfId="0" applyFont="1" applyFill="1" applyBorder="1"/>
    <xf numFmtId="0" fontId="10" fillId="2" borderId="0" xfId="0" applyFont="1" applyFill="1" applyBorder="1"/>
    <xf numFmtId="0" fontId="0" fillId="0" borderId="0" xfId="0"/>
    <xf numFmtId="0" fontId="9" fillId="2" borderId="151" xfId="0" applyFont="1" applyFill="1" applyBorder="1"/>
    <xf numFmtId="0" fontId="18" fillId="2" borderId="148" xfId="0" applyFont="1" applyFill="1" applyBorder="1" applyAlignment="1">
      <alignment vertical="center"/>
    </xf>
    <xf numFmtId="0" fontId="18" fillId="2" borderId="154" xfId="0" applyFont="1" applyFill="1" applyBorder="1" applyAlignment="1">
      <alignment vertical="center"/>
    </xf>
    <xf numFmtId="0" fontId="18" fillId="2" borderId="156" xfId="0" applyFont="1" applyFill="1" applyBorder="1" applyAlignment="1">
      <alignment vertical="center"/>
    </xf>
    <xf numFmtId="0" fontId="10" fillId="2" borderId="154" xfId="0" applyFont="1" applyFill="1" applyBorder="1"/>
    <xf numFmtId="0" fontId="18" fillId="2" borderId="151" xfId="0" applyFont="1" applyFill="1" applyBorder="1"/>
    <xf numFmtId="0" fontId="18" fillId="2" borderId="126" xfId="0" applyFont="1" applyFill="1" applyBorder="1"/>
    <xf numFmtId="0" fontId="0" fillId="0" borderId="0" xfId="0"/>
    <xf numFmtId="0" fontId="10" fillId="2" borderId="164" xfId="0" applyFont="1" applyFill="1" applyBorder="1"/>
    <xf numFmtId="0" fontId="10" fillId="2" borderId="164" xfId="0" applyFont="1" applyFill="1" applyBorder="1" applyAlignment="1">
      <alignment vertical="center"/>
    </xf>
    <xf numFmtId="0" fontId="10" fillId="2" borderId="167" xfId="0" applyFont="1" applyFill="1" applyBorder="1" applyAlignment="1">
      <alignment vertical="center"/>
    </xf>
    <xf numFmtId="0" fontId="17" fillId="2" borderId="112" xfId="0" applyFont="1" applyFill="1" applyBorder="1" applyAlignment="1">
      <alignment vertical="center"/>
    </xf>
    <xf numFmtId="0" fontId="10" fillId="2" borderId="112" xfId="0" applyFont="1" applyFill="1" applyBorder="1" applyAlignment="1">
      <alignment vertical="center"/>
    </xf>
    <xf numFmtId="0" fontId="10" fillId="2" borderId="165" xfId="0" applyFont="1" applyFill="1" applyBorder="1" applyAlignment="1">
      <alignment vertical="center"/>
    </xf>
    <xf numFmtId="0" fontId="10" fillId="0" borderId="0" xfId="0" applyFont="1" applyAlignment="1">
      <alignment vertical="center"/>
    </xf>
    <xf numFmtId="0" fontId="9" fillId="2" borderId="167" xfId="0" applyFont="1" applyFill="1" applyBorder="1" applyAlignment="1">
      <alignment vertical="center"/>
    </xf>
    <xf numFmtId="0" fontId="9" fillId="2" borderId="112" xfId="0" applyFont="1" applyFill="1" applyBorder="1" applyAlignment="1">
      <alignment vertical="center"/>
    </xf>
    <xf numFmtId="0" fontId="9" fillId="2" borderId="0" xfId="0" applyFont="1" applyFill="1" applyBorder="1" applyAlignment="1">
      <alignment vertical="center"/>
    </xf>
    <xf numFmtId="0" fontId="17" fillId="2" borderId="0" xfId="0" applyFont="1" applyFill="1" applyBorder="1" applyAlignment="1">
      <alignment vertical="center"/>
    </xf>
    <xf numFmtId="0" fontId="0" fillId="0" borderId="0" xfId="0" applyFont="1" applyAlignment="1">
      <alignment vertical="center"/>
    </xf>
    <xf numFmtId="0" fontId="10" fillId="2" borderId="27" xfId="0" applyFont="1" applyFill="1" applyBorder="1" applyAlignment="1">
      <alignment vertical="center"/>
    </xf>
    <xf numFmtId="0" fontId="10" fillId="2" borderId="198" xfId="0" applyFont="1" applyFill="1" applyBorder="1" applyAlignment="1">
      <alignment vertical="center"/>
    </xf>
    <xf numFmtId="0" fontId="10" fillId="2" borderId="204" xfId="0" applyFont="1" applyFill="1" applyBorder="1" applyAlignment="1">
      <alignment vertical="center"/>
    </xf>
    <xf numFmtId="0" fontId="9" fillId="2" borderId="198" xfId="0" applyFont="1" applyFill="1" applyBorder="1" applyAlignment="1">
      <alignment vertical="center"/>
    </xf>
    <xf numFmtId="0" fontId="0" fillId="2" borderId="164" xfId="0" applyFill="1" applyBorder="1" applyAlignment="1">
      <alignment horizontal="center" vertical="center"/>
    </xf>
    <xf numFmtId="0" fontId="0" fillId="2" borderId="164" xfId="0" applyFill="1" applyBorder="1"/>
    <xf numFmtId="0" fontId="0" fillId="0" borderId="164" xfId="0" applyBorder="1"/>
    <xf numFmtId="0" fontId="11" fillId="2" borderId="164" xfId="0" applyFont="1" applyFill="1" applyBorder="1" applyAlignment="1">
      <alignment wrapText="1"/>
    </xf>
    <xf numFmtId="0" fontId="0" fillId="0" borderId="198" xfId="0" applyBorder="1" applyAlignment="1">
      <alignment horizontal="center"/>
    </xf>
    <xf numFmtId="0" fontId="0" fillId="0" borderId="204" xfId="0" applyBorder="1" applyAlignment="1">
      <alignment horizontal="center"/>
    </xf>
    <xf numFmtId="0" fontId="0" fillId="2" borderId="164" xfId="0" applyFill="1" applyBorder="1" applyAlignment="1">
      <alignment horizontal="center" vertical="center" wrapText="1"/>
    </xf>
    <xf numFmtId="0" fontId="0" fillId="2" borderId="198" xfId="0" applyFill="1" applyBorder="1"/>
    <xf numFmtId="0" fontId="0" fillId="2" borderId="204" xfId="0" applyFill="1" applyBorder="1"/>
    <xf numFmtId="0" fontId="0" fillId="0" borderId="0" xfId="0"/>
    <xf numFmtId="0" fontId="5" fillId="2" borderId="229" xfId="0" applyFont="1" applyFill="1" applyBorder="1" applyAlignment="1">
      <alignment horizontal="center" vertical="center"/>
    </xf>
    <xf numFmtId="0" fontId="0" fillId="2" borderId="230" xfId="0" applyFill="1" applyBorder="1" applyAlignment="1">
      <alignment horizontal="center" vertical="center"/>
    </xf>
    <xf numFmtId="0" fontId="6" fillId="2" borderId="230" xfId="0" applyFont="1" applyFill="1" applyBorder="1" applyAlignment="1">
      <alignment horizontal="center" vertical="center"/>
    </xf>
    <xf numFmtId="0" fontId="6" fillId="0" borderId="231" xfId="0" applyFont="1" applyBorder="1" applyAlignment="1">
      <alignment horizontal="center" vertical="center"/>
    </xf>
    <xf numFmtId="0" fontId="0" fillId="2" borderId="236" xfId="0" applyFill="1" applyBorder="1" applyAlignment="1">
      <alignment vertical="center"/>
    </xf>
    <xf numFmtId="0" fontId="0" fillId="2" borderId="237" xfId="0" applyFill="1" applyBorder="1" applyAlignment="1">
      <alignment vertical="center"/>
    </xf>
    <xf numFmtId="0" fontId="0" fillId="2" borderId="206" xfId="0" applyFill="1" applyBorder="1"/>
    <xf numFmtId="0" fontId="0" fillId="2" borderId="244" xfId="0" applyFill="1" applyBorder="1"/>
    <xf numFmtId="0" fontId="0" fillId="0" borderId="229" xfId="0" applyBorder="1" applyAlignment="1">
      <alignment horizontal="center"/>
    </xf>
    <xf numFmtId="0" fontId="0" fillId="0" borderId="149" xfId="0" applyBorder="1" applyAlignment="1">
      <alignment horizontal="center"/>
    </xf>
    <xf numFmtId="0" fontId="0" fillId="0" borderId="231" xfId="0" applyBorder="1" applyAlignment="1">
      <alignment horizontal="center"/>
    </xf>
    <xf numFmtId="0" fontId="0" fillId="0" borderId="205" xfId="0" applyBorder="1" applyAlignment="1">
      <alignment horizontal="center"/>
    </xf>
    <xf numFmtId="0" fontId="12" fillId="2" borderId="205" xfId="0" applyFont="1" applyFill="1" applyBorder="1"/>
    <xf numFmtId="0" fontId="0" fillId="2" borderId="205" xfId="0" applyFill="1" applyBorder="1"/>
    <xf numFmtId="0" fontId="0" fillId="2" borderId="164" xfId="0" applyFont="1" applyFill="1" applyBorder="1" applyAlignment="1">
      <alignment vertical="center"/>
    </xf>
    <xf numFmtId="0" fontId="0" fillId="2" borderId="229" xfId="0" applyFont="1" applyFill="1" applyBorder="1" applyAlignment="1">
      <alignment vertical="center"/>
    </xf>
    <xf numFmtId="0" fontId="0" fillId="2" borderId="149" xfId="0" applyFont="1" applyFill="1" applyBorder="1" applyAlignment="1">
      <alignment vertical="center"/>
    </xf>
    <xf numFmtId="0" fontId="0" fillId="2" borderId="231" xfId="0" applyFont="1" applyFill="1" applyBorder="1" applyAlignment="1">
      <alignment vertical="center"/>
    </xf>
    <xf numFmtId="0" fontId="14" fillId="0" borderId="0" xfId="0" applyFont="1" applyAlignment="1">
      <alignment vertical="center"/>
    </xf>
    <xf numFmtId="0" fontId="7" fillId="2" borderId="229" xfId="0" applyNumberFormat="1" applyFont="1" applyFill="1" applyBorder="1" applyAlignment="1">
      <alignment vertical="center"/>
    </xf>
    <xf numFmtId="0" fontId="7" fillId="2" borderId="149" xfId="0" applyNumberFormat="1" applyFont="1" applyFill="1" applyBorder="1" applyAlignment="1">
      <alignment vertical="center"/>
    </xf>
    <xf numFmtId="0" fontId="7" fillId="2" borderId="0" xfId="0" applyNumberFormat="1" applyFont="1" applyFill="1" applyAlignment="1">
      <alignment vertical="center"/>
    </xf>
    <xf numFmtId="0" fontId="7" fillId="2" borderId="247" xfId="0" applyNumberFormat="1" applyFont="1" applyFill="1" applyBorder="1" applyAlignment="1">
      <alignment vertical="center"/>
    </xf>
    <xf numFmtId="0" fontId="10" fillId="2" borderId="247" xfId="0" applyFont="1" applyFill="1" applyBorder="1" applyAlignment="1">
      <alignment vertical="center"/>
    </xf>
    <xf numFmtId="0" fontId="7" fillId="2" borderId="205" xfId="0" applyNumberFormat="1" applyFont="1" applyFill="1" applyBorder="1" applyAlignment="1">
      <alignment vertical="center"/>
    </xf>
    <xf numFmtId="0" fontId="7" fillId="2" borderId="198" xfId="0" applyNumberFormat="1" applyFont="1" applyFill="1" applyBorder="1" applyAlignment="1">
      <alignment vertical="center"/>
    </xf>
    <xf numFmtId="0" fontId="18" fillId="2" borderId="49" xfId="0" applyFont="1" applyFill="1" applyBorder="1" applyAlignment="1">
      <alignment vertical="center"/>
    </xf>
    <xf numFmtId="0" fontId="18" fillId="2" borderId="50" xfId="0" applyFont="1" applyFill="1" applyBorder="1" applyAlignment="1">
      <alignment vertical="center"/>
    </xf>
    <xf numFmtId="0" fontId="0" fillId="2" borderId="27" xfId="0" applyFont="1" applyFill="1" applyBorder="1" applyAlignment="1">
      <alignment vertical="center"/>
    </xf>
    <xf numFmtId="0" fontId="18" fillId="2" borderId="227" xfId="0" applyFont="1" applyFill="1" applyBorder="1" applyAlignment="1">
      <alignment vertical="center"/>
    </xf>
    <xf numFmtId="0" fontId="18" fillId="0" borderId="227" xfId="0" applyFont="1" applyBorder="1" applyAlignment="1">
      <alignment vertical="center"/>
    </xf>
    <xf numFmtId="0" fontId="18" fillId="2" borderId="204" xfId="0" applyFont="1" applyFill="1" applyBorder="1" applyAlignment="1">
      <alignment vertical="center"/>
    </xf>
    <xf numFmtId="0" fontId="10" fillId="2" borderId="204" xfId="0" applyFont="1" applyFill="1" applyBorder="1"/>
    <xf numFmtId="0" fontId="10" fillId="2" borderId="247" xfId="0" applyFont="1" applyFill="1" applyBorder="1"/>
    <xf numFmtId="0" fontId="0" fillId="2" borderId="10" xfId="0" applyFill="1" applyBorder="1"/>
    <xf numFmtId="0" fontId="0" fillId="2" borderId="0" xfId="0" applyFill="1" applyBorder="1"/>
    <xf numFmtId="0" fontId="0" fillId="2" borderId="250" xfId="0" applyFill="1" applyBorder="1" applyAlignment="1">
      <alignment vertical="center"/>
    </xf>
    <xf numFmtId="0" fontId="0" fillId="0" borderId="253" xfId="0" applyBorder="1" applyAlignment="1">
      <alignment horizontal="center"/>
    </xf>
    <xf numFmtId="0" fontId="0" fillId="2" borderId="254" xfId="0" applyFill="1" applyBorder="1" applyAlignment="1">
      <alignment vertical="center"/>
    </xf>
    <xf numFmtId="0" fontId="10" fillId="0" borderId="0" xfId="0" applyNumberFormat="1" applyFont="1" applyFill="1" applyBorder="1" applyAlignment="1"/>
    <xf numFmtId="0" fontId="13" fillId="0" borderId="0" xfId="0" applyNumberFormat="1" applyFont="1" applyFill="1" applyBorder="1" applyAlignment="1">
      <alignment vertical="top" wrapText="1"/>
    </xf>
    <xf numFmtId="0" fontId="13" fillId="0" borderId="5" xfId="0" applyNumberFormat="1" applyFont="1" applyFill="1" applyBorder="1" applyAlignment="1">
      <alignment vertical="top" wrapText="1"/>
    </xf>
    <xf numFmtId="0" fontId="0" fillId="0" borderId="198" xfId="0" applyNumberFormat="1" applyFont="1" applyFill="1" applyBorder="1" applyAlignment="1"/>
    <xf numFmtId="0" fontId="0" fillId="0" borderId="204" xfId="0" applyNumberFormat="1" applyFont="1" applyFill="1" applyBorder="1" applyAlignment="1"/>
    <xf numFmtId="0" fontId="0" fillId="0" borderId="0" xfId="0" applyFont="1" applyFill="1" applyBorder="1"/>
    <xf numFmtId="0" fontId="7" fillId="0" borderId="5" xfId="0" applyNumberFormat="1" applyFont="1" applyFill="1" applyBorder="1" applyAlignment="1">
      <alignment vertical="center" wrapText="1"/>
    </xf>
    <xf numFmtId="0" fontId="10" fillId="0" borderId="5" xfId="0" applyNumberFormat="1" applyFont="1" applyFill="1" applyBorder="1" applyAlignment="1"/>
    <xf numFmtId="0" fontId="10" fillId="2" borderId="149" xfId="0" applyFont="1" applyFill="1" applyBorder="1"/>
    <xf numFmtId="0" fontId="18" fillId="0" borderId="169" xfId="0" applyFont="1" applyBorder="1" applyAlignment="1">
      <alignment horizontal="center" vertical="center"/>
    </xf>
    <xf numFmtId="0" fontId="10" fillId="0" borderId="112" xfId="0" applyFont="1" applyFill="1" applyBorder="1" applyAlignment="1">
      <alignment horizontal="center"/>
    </xf>
    <xf numFmtId="0" fontId="9" fillId="2" borderId="247" xfId="0" applyFont="1" applyFill="1" applyBorder="1"/>
    <xf numFmtId="0" fontId="18" fillId="2" borderId="0" xfId="0" applyFont="1" applyFill="1" applyBorder="1"/>
    <xf numFmtId="0" fontId="18" fillId="2" borderId="270" xfId="0" applyFont="1" applyFill="1" applyBorder="1"/>
    <xf numFmtId="0" fontId="25" fillId="2" borderId="0" xfId="0" applyFont="1" applyFill="1" applyBorder="1" applyAlignment="1">
      <alignment vertical="center"/>
    </xf>
    <xf numFmtId="0" fontId="18" fillId="2" borderId="121" xfId="0" applyFont="1" applyFill="1" applyBorder="1" applyAlignment="1">
      <alignment horizontal="left" vertical="center"/>
    </xf>
    <xf numFmtId="0" fontId="5" fillId="2" borderId="264" xfId="0" applyFont="1" applyFill="1" applyBorder="1" applyAlignment="1">
      <alignment vertical="center"/>
    </xf>
    <xf numFmtId="0" fontId="5" fillId="2" borderId="0" xfId="0" applyFont="1" applyFill="1" applyBorder="1" applyAlignment="1">
      <alignment vertical="center"/>
    </xf>
    <xf numFmtId="0" fontId="9" fillId="2" borderId="198" xfId="0" applyFont="1" applyFill="1" applyBorder="1" applyAlignment="1"/>
    <xf numFmtId="0" fontId="7" fillId="2" borderId="204" xfId="0" applyNumberFormat="1" applyFont="1" applyFill="1" applyBorder="1" applyAlignment="1">
      <alignment vertical="center"/>
    </xf>
    <xf numFmtId="0" fontId="17" fillId="2" borderId="198" xfId="0" applyFont="1" applyFill="1" applyBorder="1" applyAlignment="1">
      <alignment vertical="center"/>
    </xf>
    <xf numFmtId="0" fontId="10" fillId="2" borderId="273" xfId="0" applyFont="1" applyFill="1" applyBorder="1"/>
    <xf numFmtId="0" fontId="18" fillId="2" borderId="151" xfId="0" applyFont="1" applyFill="1" applyBorder="1" applyAlignment="1">
      <alignment horizontal="left" vertical="center"/>
    </xf>
    <xf numFmtId="0" fontId="10" fillId="0" borderId="0" xfId="0" applyFont="1" applyBorder="1" applyAlignment="1">
      <alignment vertical="center"/>
    </xf>
    <xf numFmtId="0" fontId="18" fillId="0" borderId="0" xfId="0" applyFont="1" applyFill="1" applyBorder="1" applyAlignment="1">
      <alignment vertical="center"/>
    </xf>
    <xf numFmtId="0" fontId="18" fillId="2" borderId="0" xfId="0" applyFont="1" applyFill="1" applyBorder="1" applyAlignment="1">
      <alignment vertical="center" wrapText="1"/>
    </xf>
    <xf numFmtId="0" fontId="18" fillId="0" borderId="7" xfId="0" applyFont="1" applyBorder="1" applyAlignment="1">
      <alignment vertical="center"/>
    </xf>
    <xf numFmtId="0" fontId="18" fillId="2" borderId="265" xfId="0" applyFont="1" applyFill="1" applyBorder="1" applyAlignment="1"/>
    <xf numFmtId="0" fontId="18" fillId="2" borderId="291" xfId="0" applyFont="1" applyFill="1" applyBorder="1" applyAlignment="1"/>
    <xf numFmtId="0" fontId="18" fillId="0" borderId="121" xfId="0" applyFont="1" applyBorder="1" applyAlignment="1">
      <alignment horizontal="left" vertical="center"/>
    </xf>
    <xf numFmtId="0" fontId="18" fillId="2" borderId="4" xfId="0" applyFont="1" applyFill="1" applyBorder="1" applyAlignment="1">
      <alignment vertical="center"/>
    </xf>
    <xf numFmtId="0" fontId="18" fillId="2" borderId="27" xfId="0" applyFont="1" applyFill="1" applyBorder="1" applyAlignment="1">
      <alignment vertical="center"/>
    </xf>
    <xf numFmtId="0" fontId="18" fillId="4" borderId="294" xfId="0" applyFont="1" applyFill="1" applyBorder="1" applyAlignment="1"/>
    <xf numFmtId="0" fontId="18" fillId="4" borderId="295" xfId="0" applyFont="1" applyFill="1" applyBorder="1" applyAlignment="1"/>
    <xf numFmtId="0" fontId="18" fillId="4" borderId="299" xfId="0" applyFont="1" applyFill="1" applyBorder="1" applyAlignment="1"/>
    <xf numFmtId="0" fontId="18" fillId="2" borderId="265" xfId="0" applyFont="1" applyFill="1" applyBorder="1" applyAlignment="1">
      <alignment vertical="center"/>
    </xf>
    <xf numFmtId="0" fontId="18" fillId="0" borderId="4" xfId="0" applyFont="1" applyFill="1" applyBorder="1"/>
    <xf numFmtId="0" fontId="18" fillId="0" borderId="5" xfId="0" applyFont="1" applyFill="1" applyBorder="1"/>
    <xf numFmtId="0" fontId="18" fillId="0" borderId="0" xfId="0" applyFont="1" applyFill="1"/>
    <xf numFmtId="0" fontId="10" fillId="0" borderId="4" xfId="0" applyFont="1" applyFill="1" applyBorder="1"/>
    <xf numFmtId="0" fontId="10" fillId="0" borderId="5" xfId="0" applyFont="1" applyFill="1" applyBorder="1"/>
    <xf numFmtId="0" fontId="18" fillId="2" borderId="274" xfId="0" applyFont="1" applyFill="1" applyBorder="1" applyAlignment="1"/>
    <xf numFmtId="0" fontId="18" fillId="2" borderId="294" xfId="0" applyFont="1" applyFill="1" applyBorder="1" applyAlignment="1"/>
    <xf numFmtId="0" fontId="18" fillId="2" borderId="286" xfId="0" applyFont="1" applyFill="1" applyBorder="1" applyAlignment="1">
      <alignment vertical="center"/>
    </xf>
    <xf numFmtId="0" fontId="18" fillId="2" borderId="295" xfId="0" applyFont="1" applyFill="1" applyBorder="1" applyAlignment="1"/>
    <xf numFmtId="0" fontId="18" fillId="2" borderId="20" xfId="0" applyFont="1" applyFill="1" applyBorder="1"/>
    <xf numFmtId="0" fontId="0" fillId="2" borderId="273" xfId="0" applyFont="1" applyFill="1" applyBorder="1" applyAlignment="1">
      <alignment vertical="center"/>
    </xf>
    <xf numFmtId="0" fontId="18" fillId="2" borderId="126" xfId="0" applyFont="1" applyFill="1" applyBorder="1" applyAlignment="1">
      <alignment horizontal="left" vertical="center"/>
    </xf>
    <xf numFmtId="0" fontId="18" fillId="0" borderId="126" xfId="0" applyFont="1" applyBorder="1" applyAlignment="1">
      <alignment horizontal="left" vertical="center"/>
    </xf>
    <xf numFmtId="0" fontId="18" fillId="2" borderId="20" xfId="0" applyFont="1" applyFill="1" applyBorder="1" applyAlignment="1">
      <alignment horizontal="left" vertical="center"/>
    </xf>
    <xf numFmtId="0" fontId="18" fillId="2" borderId="24" xfId="0" applyFont="1" applyFill="1" applyBorder="1" applyAlignment="1">
      <alignment horizontal="left" vertical="center"/>
    </xf>
    <xf numFmtId="0" fontId="10" fillId="2" borderId="0" xfId="0" applyFont="1" applyFill="1" applyAlignment="1">
      <alignment horizontal="right"/>
    </xf>
    <xf numFmtId="0" fontId="18" fillId="0" borderId="247" xfId="0" applyFont="1" applyBorder="1" applyAlignment="1">
      <alignment vertical="center"/>
    </xf>
    <xf numFmtId="0" fontId="18" fillId="2" borderId="205" xfId="0" applyFont="1" applyFill="1" applyBorder="1" applyAlignment="1">
      <alignment vertical="center"/>
    </xf>
    <xf numFmtId="0" fontId="44" fillId="0" borderId="0" xfId="0" applyFont="1" applyAlignment="1">
      <alignment vertical="center"/>
    </xf>
    <xf numFmtId="0" fontId="18" fillId="0" borderId="113" xfId="0" applyFont="1" applyBorder="1" applyAlignment="1">
      <alignment horizontal="left" vertical="center"/>
    </xf>
    <xf numFmtId="0" fontId="18" fillId="0" borderId="114" xfId="0" applyFont="1" applyBorder="1" applyAlignment="1">
      <alignment horizontal="left" vertical="center"/>
    </xf>
    <xf numFmtId="0" fontId="18" fillId="0" borderId="148" xfId="0" applyFont="1" applyBorder="1" applyAlignment="1">
      <alignment horizontal="left" vertical="center"/>
    </xf>
    <xf numFmtId="0" fontId="18" fillId="2" borderId="205" xfId="0" applyFont="1" applyFill="1" applyBorder="1" applyAlignment="1">
      <alignment horizontal="left" vertical="center"/>
    </xf>
    <xf numFmtId="0" fontId="18" fillId="2" borderId="204" xfId="0" applyFont="1" applyFill="1" applyBorder="1" applyAlignment="1">
      <alignment horizontal="left" vertical="center"/>
    </xf>
    <xf numFmtId="0" fontId="18" fillId="0" borderId="198" xfId="0" applyFont="1" applyBorder="1" applyAlignment="1">
      <alignment horizontal="left" vertical="center"/>
    </xf>
    <xf numFmtId="0" fontId="18" fillId="2" borderId="198" xfId="0" applyFont="1" applyFill="1" applyBorder="1"/>
    <xf numFmtId="0" fontId="21" fillId="2" borderId="0" xfId="0" applyFont="1" applyFill="1" applyBorder="1" applyAlignment="1">
      <alignment vertical="center"/>
    </xf>
    <xf numFmtId="0" fontId="18" fillId="0" borderId="20" xfId="0" applyFont="1" applyFill="1" applyBorder="1" applyAlignment="1">
      <alignment horizontal="left" vertical="center"/>
    </xf>
    <xf numFmtId="0" fontId="18" fillId="0" borderId="24" xfId="0" applyFont="1" applyFill="1" applyBorder="1" applyAlignment="1">
      <alignment horizontal="left" vertical="center"/>
    </xf>
    <xf numFmtId="0" fontId="18" fillId="0" borderId="0" xfId="0" applyFont="1" applyFill="1" applyAlignment="1">
      <alignment horizontal="left"/>
    </xf>
    <xf numFmtId="0" fontId="18" fillId="2" borderId="16" xfId="0" applyFont="1" applyFill="1" applyBorder="1" applyAlignment="1">
      <alignment horizontal="left" vertical="center"/>
    </xf>
    <xf numFmtId="0" fontId="9" fillId="2" borderId="247" xfId="0" applyFont="1" applyFill="1" applyBorder="1" applyAlignment="1">
      <alignment vertical="center"/>
    </xf>
    <xf numFmtId="0" fontId="37" fillId="2" borderId="302" xfId="0" applyFont="1" applyFill="1" applyBorder="1" applyAlignment="1">
      <alignment vertical="center"/>
    </xf>
    <xf numFmtId="0" fontId="37" fillId="2" borderId="0" xfId="0" applyFont="1" applyFill="1" applyBorder="1" applyAlignment="1">
      <alignment vertical="center"/>
    </xf>
    <xf numFmtId="0" fontId="37" fillId="2" borderId="198" xfId="0" applyFont="1" applyFill="1" applyBorder="1" applyAlignment="1">
      <alignment vertical="center"/>
    </xf>
    <xf numFmtId="0" fontId="18" fillId="2" borderId="10" xfId="0" applyFont="1" applyFill="1" applyBorder="1" applyAlignment="1">
      <alignment vertical="center"/>
    </xf>
    <xf numFmtId="0" fontId="18" fillId="2" borderId="160" xfId="0" applyFont="1" applyFill="1" applyBorder="1" applyAlignment="1">
      <alignment vertical="center"/>
    </xf>
    <xf numFmtId="0" fontId="18" fillId="2" borderId="7" xfId="0" applyFont="1" applyFill="1" applyBorder="1" applyAlignment="1"/>
    <xf numFmtId="0" fontId="18" fillId="2" borderId="0" xfId="0" applyFont="1" applyFill="1" applyBorder="1" applyAlignment="1"/>
    <xf numFmtId="0" fontId="18" fillId="2" borderId="164" xfId="0" applyFont="1" applyFill="1" applyBorder="1" applyAlignment="1">
      <alignment vertical="center"/>
    </xf>
    <xf numFmtId="0" fontId="10" fillId="2" borderId="308" xfId="0" applyFont="1" applyFill="1" applyBorder="1"/>
    <xf numFmtId="0" fontId="10" fillId="2" borderId="317" xfId="0" applyFont="1" applyFill="1" applyBorder="1"/>
    <xf numFmtId="0" fontId="10" fillId="2" borderId="318" xfId="0" applyFont="1" applyFill="1" applyBorder="1"/>
    <xf numFmtId="0" fontId="10" fillId="2" borderId="319" xfId="0" applyFont="1" applyFill="1" applyBorder="1"/>
    <xf numFmtId="0" fontId="25" fillId="2" borderId="318" xfId="0" applyFont="1" applyFill="1" applyBorder="1" applyAlignment="1">
      <alignment vertical="center"/>
    </xf>
    <xf numFmtId="0" fontId="25" fillId="2" borderId="198" xfId="0" applyFont="1" applyFill="1" applyBorder="1" applyAlignment="1">
      <alignment vertical="center"/>
    </xf>
    <xf numFmtId="0" fontId="18" fillId="2" borderId="265" xfId="0" applyFont="1" applyFill="1" applyBorder="1"/>
    <xf numFmtId="0" fontId="18" fillId="2" borderId="151" xfId="0" applyFont="1" applyFill="1" applyBorder="1" applyAlignment="1">
      <alignment horizontal="left" vertical="center"/>
    </xf>
    <xf numFmtId="0" fontId="18" fillId="0" borderId="198" xfId="0" applyFont="1" applyBorder="1" applyAlignment="1">
      <alignment vertical="center"/>
    </xf>
    <xf numFmtId="0" fontId="18" fillId="2" borderId="307" xfId="0" applyFont="1" applyFill="1" applyBorder="1" applyAlignment="1">
      <alignment vertical="center"/>
    </xf>
    <xf numFmtId="0" fontId="24" fillId="2" borderId="308" xfId="0" applyFont="1" applyFill="1" applyBorder="1"/>
    <xf numFmtId="0" fontId="24" fillId="2" borderId="5" xfId="0" applyFont="1" applyFill="1" applyBorder="1"/>
    <xf numFmtId="0" fontId="18" fillId="2" borderId="20" xfId="0" applyFont="1" applyFill="1" applyBorder="1" applyAlignment="1">
      <alignment vertical="center"/>
    </xf>
    <xf numFmtId="0" fontId="18" fillId="2" borderId="21" xfId="0" applyFont="1" applyFill="1" applyBorder="1" applyAlignment="1">
      <alignment vertical="center"/>
    </xf>
    <xf numFmtId="0" fontId="18" fillId="2" borderId="24" xfId="0" applyFont="1" applyFill="1" applyBorder="1" applyAlignment="1">
      <alignment vertical="center"/>
    </xf>
    <xf numFmtId="0" fontId="21" fillId="2" borderId="21" xfId="0" applyFont="1" applyFill="1" applyBorder="1" applyAlignment="1">
      <alignment horizontal="center" vertical="center"/>
    </xf>
    <xf numFmtId="0" fontId="18" fillId="2" borderId="0" xfId="0" applyFont="1" applyFill="1" applyAlignment="1"/>
    <xf numFmtId="0" fontId="9" fillId="2" borderId="329" xfId="0" applyFont="1" applyFill="1" applyBorder="1" applyAlignment="1">
      <alignment vertical="center"/>
    </xf>
    <xf numFmtId="0" fontId="21" fillId="2" borderId="50" xfId="0" applyFont="1" applyFill="1" applyBorder="1" applyAlignment="1">
      <alignment horizontal="center" vertical="center"/>
    </xf>
    <xf numFmtId="0" fontId="21" fillId="2" borderId="184" xfId="0" applyFont="1" applyFill="1" applyBorder="1" applyAlignment="1">
      <alignment horizontal="center" vertical="center"/>
    </xf>
    <xf numFmtId="0" fontId="21" fillId="2" borderId="186" xfId="0" applyFont="1" applyFill="1" applyBorder="1" applyAlignment="1">
      <alignment horizontal="center" vertical="center"/>
    </xf>
    <xf numFmtId="0" fontId="21" fillId="2" borderId="178" xfId="0" applyFont="1" applyFill="1" applyBorder="1" applyAlignment="1">
      <alignment horizontal="center" vertical="center"/>
    </xf>
    <xf numFmtId="0" fontId="21" fillId="2" borderId="49" xfId="0" applyFont="1" applyFill="1" applyBorder="1" applyAlignment="1">
      <alignment horizontal="center" vertical="center"/>
    </xf>
    <xf numFmtId="0" fontId="21" fillId="2" borderId="23" xfId="0" applyFont="1" applyFill="1" applyBorder="1" applyAlignment="1">
      <alignment horizontal="center" vertical="center"/>
    </xf>
    <xf numFmtId="0" fontId="21" fillId="2" borderId="175" xfId="0" applyFont="1" applyFill="1" applyBorder="1" applyAlignment="1">
      <alignment horizontal="center" vertical="center"/>
    </xf>
    <xf numFmtId="0" fontId="21" fillId="2" borderId="22" xfId="0" applyFont="1" applyFill="1" applyBorder="1" applyAlignment="1">
      <alignment horizontal="center" vertical="center"/>
    </xf>
    <xf numFmtId="0" fontId="21" fillId="2" borderId="24" xfId="0" applyFont="1" applyFill="1" applyBorder="1" applyAlignment="1">
      <alignment horizontal="center" vertical="center"/>
    </xf>
    <xf numFmtId="0" fontId="21" fillId="2" borderId="21" xfId="0" applyFont="1" applyFill="1" applyBorder="1" applyAlignment="1">
      <alignment vertical="center"/>
    </xf>
    <xf numFmtId="0" fontId="21" fillId="2" borderId="23" xfId="0" applyFont="1" applyFill="1" applyBorder="1" applyAlignment="1">
      <alignment vertical="center"/>
    </xf>
    <xf numFmtId="0" fontId="21" fillId="2" borderId="22" xfId="0" applyFont="1" applyFill="1" applyBorder="1" applyAlignment="1">
      <alignment vertical="center"/>
    </xf>
    <xf numFmtId="0" fontId="9" fillId="2" borderId="1" xfId="0" applyFont="1" applyFill="1" applyBorder="1" applyAlignment="1">
      <alignment vertical="center"/>
    </xf>
    <xf numFmtId="0" fontId="9" fillId="2" borderId="2" xfId="0" applyFont="1" applyFill="1" applyBorder="1" applyAlignment="1">
      <alignment vertical="center"/>
    </xf>
    <xf numFmtId="0" fontId="18" fillId="2" borderId="16" xfId="0" applyFont="1" applyFill="1" applyBorder="1" applyAlignment="1">
      <alignment vertical="center"/>
    </xf>
    <xf numFmtId="0" fontId="44" fillId="0" borderId="0" xfId="0" applyFont="1" applyAlignment="1">
      <alignment horizontal="left" vertical="center"/>
    </xf>
    <xf numFmtId="0" fontId="0" fillId="2" borderId="1" xfId="0" applyFont="1" applyFill="1" applyBorder="1" applyAlignment="1">
      <alignment vertical="center"/>
    </xf>
    <xf numFmtId="0" fontId="0" fillId="2" borderId="2" xfId="0" applyFont="1" applyFill="1" applyBorder="1" applyAlignment="1">
      <alignment vertical="center"/>
    </xf>
    <xf numFmtId="0" fontId="0" fillId="2" borderId="112" xfId="0" applyFont="1" applyFill="1" applyBorder="1" applyAlignment="1">
      <alignment vertical="center"/>
    </xf>
    <xf numFmtId="0" fontId="0" fillId="2" borderId="3" xfId="0" applyFont="1" applyFill="1" applyBorder="1" applyAlignment="1">
      <alignment vertical="center"/>
    </xf>
    <xf numFmtId="0" fontId="0" fillId="2" borderId="4" xfId="0" applyFont="1" applyFill="1" applyBorder="1" applyAlignment="1">
      <alignment vertical="center"/>
    </xf>
    <xf numFmtId="0" fontId="9" fillId="2" borderId="151" xfId="0" applyFont="1" applyFill="1" applyBorder="1" applyAlignment="1">
      <alignment vertical="center"/>
    </xf>
    <xf numFmtId="0" fontId="10" fillId="2" borderId="1" xfId="0" applyFont="1" applyFill="1" applyBorder="1" applyAlignment="1">
      <alignment vertical="center"/>
    </xf>
    <xf numFmtId="0" fontId="10" fillId="2" borderId="2" xfId="0" applyFont="1" applyFill="1" applyBorder="1" applyAlignment="1">
      <alignment vertical="center"/>
    </xf>
    <xf numFmtId="0" fontId="10" fillId="2" borderId="3" xfId="0" applyFont="1" applyFill="1" applyBorder="1" applyAlignment="1">
      <alignment vertical="center"/>
    </xf>
    <xf numFmtId="0" fontId="9" fillId="2" borderId="204" xfId="0" applyFont="1" applyFill="1" applyBorder="1" applyAlignment="1">
      <alignment vertical="center"/>
    </xf>
    <xf numFmtId="0" fontId="47" fillId="0" borderId="0" xfId="0" applyFont="1" applyAlignment="1">
      <alignment vertical="center"/>
    </xf>
    <xf numFmtId="0" fontId="18" fillId="0" borderId="5" xfId="0" applyFont="1" applyBorder="1" applyAlignment="1">
      <alignment vertical="center"/>
    </xf>
    <xf numFmtId="0" fontId="18" fillId="0" borderId="21" xfId="0" applyFont="1" applyBorder="1" applyAlignment="1">
      <alignment vertical="center"/>
    </xf>
    <xf numFmtId="0" fontId="18" fillId="2" borderId="308" xfId="0" applyFont="1" applyFill="1" applyBorder="1" applyAlignment="1">
      <alignment vertical="center"/>
    </xf>
    <xf numFmtId="0" fontId="9" fillId="2" borderId="279" xfId="0" applyFont="1" applyFill="1" applyBorder="1" applyAlignment="1">
      <alignment vertical="center"/>
    </xf>
    <xf numFmtId="0" fontId="9" fillId="2" borderId="313" xfId="0" applyFont="1" applyFill="1" applyBorder="1" applyAlignment="1">
      <alignment vertical="center"/>
    </xf>
    <xf numFmtId="0" fontId="18" fillId="2" borderId="108" xfId="0" applyFont="1" applyFill="1" applyBorder="1" applyAlignment="1">
      <alignment vertical="center"/>
    </xf>
    <xf numFmtId="0" fontId="18" fillId="2" borderId="291" xfId="0" applyFont="1" applyFill="1" applyBorder="1" applyAlignment="1">
      <alignment vertical="center"/>
    </xf>
    <xf numFmtId="0" fontId="24" fillId="2" borderId="0" xfId="0" applyFont="1" applyFill="1" applyBorder="1" applyAlignment="1">
      <alignment vertical="center"/>
    </xf>
    <xf numFmtId="0" fontId="24" fillId="2" borderId="308" xfId="0" applyFont="1" applyFill="1" applyBorder="1" applyAlignment="1">
      <alignment vertical="center"/>
    </xf>
    <xf numFmtId="0" fontId="18" fillId="2" borderId="213" xfId="0" applyFont="1" applyFill="1" applyBorder="1" applyAlignment="1">
      <alignment vertical="center"/>
    </xf>
    <xf numFmtId="0" fontId="18" fillId="2" borderId="9" xfId="0" applyFont="1" applyFill="1" applyBorder="1" applyAlignment="1">
      <alignment vertical="center"/>
    </xf>
    <xf numFmtId="0" fontId="18" fillId="2" borderId="128" xfId="0" applyFont="1" applyFill="1" applyBorder="1" applyAlignment="1">
      <alignment vertical="center"/>
    </xf>
    <xf numFmtId="0" fontId="18" fillId="2" borderId="108" xfId="0" applyFont="1" applyFill="1" applyBorder="1"/>
    <xf numFmtId="0" fontId="18" fillId="2" borderId="7" xfId="0" applyFont="1" applyFill="1" applyBorder="1"/>
    <xf numFmtId="0" fontId="18" fillId="2" borderId="13" xfId="0" applyFont="1" applyFill="1" applyBorder="1"/>
    <xf numFmtId="0" fontId="18" fillId="2" borderId="154" xfId="0" applyFont="1" applyFill="1" applyBorder="1"/>
    <xf numFmtId="0" fontId="18" fillId="2" borderId="31" xfId="0" applyFont="1" applyFill="1" applyBorder="1"/>
    <xf numFmtId="0" fontId="18" fillId="2" borderId="6" xfId="0" applyFont="1" applyFill="1" applyBorder="1"/>
    <xf numFmtId="0" fontId="18" fillId="2" borderId="299" xfId="0" applyFont="1" applyFill="1" applyBorder="1" applyAlignment="1"/>
    <xf numFmtId="0" fontId="18" fillId="2" borderId="267" xfId="0" applyFont="1" applyFill="1" applyBorder="1" applyAlignment="1"/>
    <xf numFmtId="0" fontId="24" fillId="2" borderId="0" xfId="0" applyFont="1" applyFill="1" applyAlignment="1">
      <alignment horizontal="center" vertical="center"/>
    </xf>
    <xf numFmtId="0" fontId="24" fillId="2" borderId="5" xfId="0" applyFont="1" applyFill="1" applyBorder="1" applyAlignment="1">
      <alignment horizontal="center" vertical="center"/>
    </xf>
    <xf numFmtId="0" fontId="31" fillId="0" borderId="0" xfId="0" applyFont="1" applyAlignment="1">
      <alignment vertical="center"/>
    </xf>
    <xf numFmtId="0" fontId="9" fillId="2" borderId="319" xfId="0" applyFont="1" applyFill="1" applyBorder="1" applyAlignment="1">
      <alignment vertical="center"/>
    </xf>
    <xf numFmtId="0" fontId="9" fillId="2" borderId="318" xfId="0" applyFont="1" applyFill="1" applyBorder="1" applyAlignment="1">
      <alignment vertical="center"/>
    </xf>
    <xf numFmtId="0" fontId="18" fillId="0" borderId="205" xfId="0" applyFont="1" applyBorder="1" applyAlignment="1">
      <alignment horizontal="left" vertical="center"/>
    </xf>
    <xf numFmtId="0" fontId="18" fillId="2" borderId="329" xfId="0" applyFont="1" applyFill="1" applyBorder="1" applyAlignment="1">
      <alignment horizontal="left" vertical="center"/>
    </xf>
    <xf numFmtId="0" fontId="18" fillId="0" borderId="0" xfId="0" applyFont="1" applyAlignment="1">
      <alignment horizontal="left" vertical="center"/>
    </xf>
    <xf numFmtId="0" fontId="18" fillId="2" borderId="273" xfId="0" applyFont="1" applyFill="1" applyBorder="1"/>
    <xf numFmtId="0" fontId="18" fillId="2" borderId="247" xfId="0" applyFont="1" applyFill="1" applyBorder="1"/>
    <xf numFmtId="0" fontId="18" fillId="2" borderId="11" xfId="0" applyFont="1" applyFill="1" applyBorder="1" applyAlignment="1">
      <alignment vertical="center"/>
    </xf>
    <xf numFmtId="0" fontId="18" fillId="2" borderId="22" xfId="0" applyFont="1" applyFill="1" applyBorder="1" applyAlignment="1">
      <alignment vertical="center"/>
    </xf>
    <xf numFmtId="0" fontId="18" fillId="2" borderId="204" xfId="0" applyFont="1" applyFill="1" applyBorder="1"/>
    <xf numFmtId="0" fontId="18" fillId="2" borderId="24" xfId="0" applyFont="1" applyFill="1" applyBorder="1" applyAlignment="1">
      <alignment vertical="center"/>
    </xf>
    <xf numFmtId="0" fontId="20" fillId="2" borderId="0" xfId="0" applyFont="1" applyFill="1" applyBorder="1" applyAlignment="1">
      <alignment vertical="center" wrapText="1"/>
    </xf>
    <xf numFmtId="0" fontId="18" fillId="2" borderId="10" xfId="0" applyFont="1" applyFill="1" applyBorder="1" applyAlignment="1">
      <alignment horizontal="center" vertical="center"/>
    </xf>
    <xf numFmtId="0" fontId="18" fillId="2" borderId="213" xfId="0" applyFont="1" applyFill="1" applyBorder="1" applyAlignment="1">
      <alignment horizontal="center" vertical="center"/>
    </xf>
    <xf numFmtId="0" fontId="18" fillId="2" borderId="0" xfId="0" applyFont="1" applyFill="1" applyBorder="1" applyAlignment="1">
      <alignment horizontal="center" vertical="center"/>
    </xf>
    <xf numFmtId="0" fontId="18" fillId="2" borderId="112" xfId="0" applyFont="1" applyFill="1" applyBorder="1" applyAlignment="1">
      <alignment vertical="center"/>
    </xf>
    <xf numFmtId="0" fontId="18" fillId="2" borderId="20" xfId="0" applyFont="1" applyFill="1" applyBorder="1" applyAlignment="1">
      <alignment vertical="center"/>
    </xf>
    <xf numFmtId="0" fontId="18" fillId="2" borderId="21" xfId="0" applyFont="1" applyFill="1" applyBorder="1" applyAlignment="1">
      <alignment vertical="center"/>
    </xf>
    <xf numFmtId="0" fontId="18" fillId="2" borderId="0" xfId="0" applyFont="1" applyFill="1" applyBorder="1" applyAlignment="1">
      <alignment vertical="center"/>
    </xf>
    <xf numFmtId="0" fontId="18" fillId="2" borderId="5" xfId="0" applyFont="1" applyFill="1" applyBorder="1" applyAlignment="1">
      <alignment vertical="center"/>
    </xf>
    <xf numFmtId="0" fontId="18" fillId="2" borderId="35" xfId="0" applyFont="1" applyFill="1" applyBorder="1" applyAlignment="1">
      <alignment vertical="center"/>
    </xf>
    <xf numFmtId="0" fontId="18" fillId="2" borderId="28" xfId="0" applyFont="1" applyFill="1" applyBorder="1" applyAlignment="1">
      <alignment vertical="center"/>
    </xf>
    <xf numFmtId="0" fontId="18" fillId="2" borderId="153" xfId="0" applyFont="1" applyFill="1" applyBorder="1" applyAlignment="1">
      <alignment vertical="center"/>
    </xf>
    <xf numFmtId="0" fontId="18" fillId="2" borderId="228" xfId="0" applyFont="1" applyFill="1" applyBorder="1" applyAlignment="1">
      <alignment horizontal="center" vertical="center"/>
    </xf>
    <xf numFmtId="0" fontId="18" fillId="2" borderId="20" xfId="0" applyFont="1" applyFill="1" applyBorder="1" applyAlignment="1">
      <alignment horizontal="center" vertical="center"/>
    </xf>
    <xf numFmtId="0" fontId="18" fillId="2" borderId="21" xfId="0" applyFont="1" applyFill="1" applyBorder="1" applyAlignment="1">
      <alignment horizontal="center" vertical="center"/>
    </xf>
    <xf numFmtId="0" fontId="18" fillId="0" borderId="259" xfId="0" applyFont="1" applyBorder="1" applyAlignment="1">
      <alignment horizontal="center" vertical="center"/>
    </xf>
    <xf numFmtId="0" fontId="18" fillId="2" borderId="331" xfId="0" applyFont="1" applyFill="1" applyBorder="1" applyAlignment="1">
      <alignment vertical="center"/>
    </xf>
    <xf numFmtId="0" fontId="18" fillId="0" borderId="42" xfId="0" applyFont="1" applyFill="1" applyBorder="1" applyAlignment="1">
      <alignment horizontal="center" vertical="center"/>
    </xf>
    <xf numFmtId="0" fontId="18" fillId="0" borderId="4" xfId="0" applyFont="1" applyFill="1" applyBorder="1" applyAlignment="1">
      <alignment vertical="center"/>
    </xf>
    <xf numFmtId="0" fontId="18" fillId="2" borderId="2" xfId="0" applyFont="1" applyFill="1" applyBorder="1" applyAlignment="1">
      <alignment vertical="center"/>
    </xf>
    <xf numFmtId="0" fontId="18" fillId="2" borderId="149" xfId="0" applyFont="1" applyFill="1" applyBorder="1" applyAlignment="1">
      <alignment vertical="center"/>
    </xf>
    <xf numFmtId="0" fontId="24" fillId="0" borderId="164" xfId="0" applyFont="1" applyBorder="1" applyAlignment="1">
      <alignment vertical="center"/>
    </xf>
    <xf numFmtId="0" fontId="24" fillId="0" borderId="0" xfId="0" applyFont="1" applyBorder="1" applyAlignment="1">
      <alignment vertical="center"/>
    </xf>
    <xf numFmtId="0" fontId="24" fillId="0" borderId="5" xfId="0" applyFont="1" applyBorder="1" applyAlignment="1">
      <alignment vertical="center"/>
    </xf>
    <xf numFmtId="0" fontId="18" fillId="2" borderId="26" xfId="0" applyFont="1" applyFill="1" applyBorder="1" applyAlignment="1">
      <alignment vertical="center"/>
    </xf>
    <xf numFmtId="0" fontId="52" fillId="2" borderId="0" xfId="0" applyFont="1" applyFill="1" applyBorder="1" applyAlignment="1">
      <alignment vertical="center"/>
    </xf>
    <xf numFmtId="0" fontId="18" fillId="2" borderId="340" xfId="0" applyFont="1" applyFill="1" applyBorder="1" applyAlignment="1"/>
    <xf numFmtId="0" fontId="18" fillId="2" borderId="66" xfId="0" applyFont="1" applyFill="1" applyBorder="1" applyAlignment="1">
      <alignment vertical="center"/>
    </xf>
    <xf numFmtId="0" fontId="18" fillId="2" borderId="228" xfId="0" applyFont="1" applyFill="1" applyBorder="1" applyAlignment="1">
      <alignment vertical="center"/>
    </xf>
    <xf numFmtId="0" fontId="18" fillId="2" borderId="15" xfId="0" applyFont="1" applyFill="1" applyBorder="1" applyAlignment="1">
      <alignment vertical="center"/>
    </xf>
    <xf numFmtId="0" fontId="18" fillId="2" borderId="146" xfId="0" applyFont="1" applyFill="1" applyBorder="1" applyAlignment="1">
      <alignment horizontal="center" vertical="center"/>
    </xf>
    <xf numFmtId="0" fontId="18" fillId="2" borderId="18" xfId="0" applyFont="1" applyFill="1" applyBorder="1" applyAlignment="1">
      <alignment horizontal="center" vertical="center"/>
    </xf>
    <xf numFmtId="0" fontId="18" fillId="0" borderId="10" xfId="0" applyFont="1" applyBorder="1" applyAlignment="1">
      <alignment vertical="center"/>
    </xf>
    <xf numFmtId="0" fontId="18" fillId="0" borderId="9" xfId="0" applyFont="1" applyBorder="1" applyAlignment="1">
      <alignment vertical="center"/>
    </xf>
    <xf numFmtId="0" fontId="18" fillId="0" borderId="11" xfId="0" applyFont="1" applyBorder="1" applyAlignment="1">
      <alignment vertical="center"/>
    </xf>
    <xf numFmtId="0" fontId="18" fillId="0" borderId="18" xfId="0" applyFont="1" applyBorder="1" applyAlignment="1">
      <alignment vertical="center"/>
    </xf>
    <xf numFmtId="0" fontId="18" fillId="2" borderId="167" xfId="0" applyFont="1" applyFill="1" applyBorder="1" applyAlignment="1">
      <alignment vertical="center"/>
    </xf>
    <xf numFmtId="0" fontId="18" fillId="2" borderId="165" xfId="0" applyFont="1" applyFill="1" applyBorder="1" applyAlignment="1">
      <alignment vertical="center"/>
    </xf>
    <xf numFmtId="0" fontId="18" fillId="0" borderId="164" xfId="0" applyFont="1" applyBorder="1" applyAlignment="1">
      <alignment vertical="center"/>
    </xf>
    <xf numFmtId="0" fontId="18" fillId="0" borderId="20" xfId="0" applyFont="1" applyBorder="1" applyAlignment="1">
      <alignment vertical="center"/>
    </xf>
    <xf numFmtId="0" fontId="18" fillId="0" borderId="24" xfId="0" applyFont="1" applyBorder="1" applyAlignment="1">
      <alignment vertical="center"/>
    </xf>
    <xf numFmtId="0" fontId="18" fillId="0" borderId="22" xfId="0" applyFont="1" applyBorder="1" applyAlignment="1">
      <alignment vertical="center"/>
    </xf>
    <xf numFmtId="0" fontId="18" fillId="0" borderId="6" xfId="0" applyFont="1" applyBorder="1" applyAlignment="1">
      <alignment vertical="center"/>
    </xf>
    <xf numFmtId="0" fontId="18" fillId="0" borderId="218" xfId="0" applyFont="1" applyBorder="1" applyAlignment="1">
      <alignment horizontal="center" vertical="center"/>
    </xf>
    <xf numFmtId="0" fontId="18" fillId="2" borderId="0" xfId="0" applyFont="1" applyFill="1" applyBorder="1" applyAlignment="1">
      <alignment horizontal="center"/>
    </xf>
    <xf numFmtId="0" fontId="18" fillId="2" borderId="2" xfId="0" applyFont="1" applyFill="1" applyBorder="1"/>
    <xf numFmtId="0" fontId="18" fillId="2" borderId="112" xfId="0" applyFont="1" applyFill="1" applyBorder="1"/>
    <xf numFmtId="0" fontId="10" fillId="2" borderId="4" xfId="0" applyFont="1" applyFill="1" applyBorder="1" applyAlignment="1">
      <alignment vertical="top"/>
    </xf>
    <xf numFmtId="0" fontId="18" fillId="2" borderId="4" xfId="0" applyFont="1" applyFill="1" applyBorder="1" applyAlignment="1">
      <alignment vertical="top"/>
    </xf>
    <xf numFmtId="0" fontId="18" fillId="2" borderId="0" xfId="0" applyFont="1" applyFill="1" applyAlignment="1">
      <alignment vertical="top"/>
    </xf>
    <xf numFmtId="0" fontId="10" fillId="2" borderId="5" xfId="0" applyFont="1" applyFill="1" applyBorder="1" applyAlignment="1">
      <alignment vertical="top"/>
    </xf>
    <xf numFmtId="0" fontId="10" fillId="0" borderId="0" xfId="0" applyFont="1" applyAlignment="1">
      <alignment vertical="top"/>
    </xf>
    <xf numFmtId="0" fontId="18" fillId="2" borderId="21" xfId="0" applyFont="1" applyFill="1" applyBorder="1" applyAlignment="1">
      <alignment vertical="top"/>
    </xf>
    <xf numFmtId="0" fontId="25" fillId="2" borderId="302" xfId="0" applyFont="1" applyFill="1" applyBorder="1" applyAlignment="1">
      <alignment vertical="center"/>
    </xf>
    <xf numFmtId="0" fontId="18" fillId="2" borderId="198" xfId="0" applyFont="1" applyFill="1" applyBorder="1" applyAlignment="1"/>
    <xf numFmtId="0" fontId="10" fillId="2" borderId="354" xfId="0" applyFont="1" applyFill="1" applyBorder="1" applyAlignment="1">
      <alignment vertical="center"/>
    </xf>
    <xf numFmtId="0" fontId="10" fillId="2" borderId="302" xfId="0" applyFont="1" applyFill="1" applyBorder="1" applyAlignment="1">
      <alignment vertical="center"/>
    </xf>
    <xf numFmtId="0" fontId="10" fillId="2" borderId="359" xfId="0" applyFont="1" applyFill="1" applyBorder="1" applyAlignment="1">
      <alignment vertical="center"/>
    </xf>
    <xf numFmtId="0" fontId="18" fillId="0" borderId="308" xfId="0" applyFont="1" applyFill="1" applyBorder="1"/>
    <xf numFmtId="0" fontId="18" fillId="0" borderId="247" xfId="0" applyFont="1" applyFill="1" applyBorder="1"/>
    <xf numFmtId="0" fontId="18" fillId="2" borderId="331" xfId="0" applyFont="1" applyFill="1" applyBorder="1" applyAlignment="1"/>
    <xf numFmtId="0" fontId="18" fillId="2" borderId="333" xfId="0" applyFont="1" applyFill="1" applyBorder="1" applyAlignment="1"/>
    <xf numFmtId="0" fontId="10" fillId="0" borderId="308" xfId="0" applyFont="1" applyFill="1" applyBorder="1"/>
    <xf numFmtId="0" fontId="10" fillId="0" borderId="247" xfId="0" applyFont="1" applyFill="1" applyBorder="1"/>
    <xf numFmtId="0" fontId="10" fillId="0" borderId="0" xfId="0" applyFont="1" applyFill="1" applyBorder="1"/>
    <xf numFmtId="0" fontId="18" fillId="0" borderId="330" xfId="0" applyFont="1" applyBorder="1" applyAlignment="1">
      <alignment horizontal="left" vertical="center"/>
    </xf>
    <xf numFmtId="0" fontId="10" fillId="2" borderId="198" xfId="0" applyFont="1" applyFill="1" applyBorder="1"/>
    <xf numFmtId="0" fontId="18" fillId="0" borderId="347" xfId="0" applyFont="1" applyBorder="1" applyAlignment="1">
      <alignment horizontal="center" vertical="center"/>
    </xf>
    <xf numFmtId="0" fontId="18" fillId="0" borderId="348" xfId="0" applyFont="1" applyBorder="1" applyAlignment="1">
      <alignment horizontal="center" vertical="center"/>
    </xf>
    <xf numFmtId="0" fontId="17" fillId="2" borderId="302" xfId="0" applyFont="1" applyFill="1" applyBorder="1" applyAlignment="1">
      <alignment vertical="center"/>
    </xf>
    <xf numFmtId="0" fontId="18" fillId="0" borderId="329" xfId="0" applyFont="1" applyBorder="1" applyAlignment="1">
      <alignment vertical="center"/>
    </xf>
    <xf numFmtId="0" fontId="10" fillId="2" borderId="329" xfId="0" applyFont="1" applyFill="1" applyBorder="1"/>
    <xf numFmtId="0" fontId="18" fillId="2" borderId="5" xfId="0" applyFont="1" applyFill="1" applyBorder="1" applyAlignment="1">
      <alignment vertical="center"/>
    </xf>
    <xf numFmtId="0" fontId="18" fillId="2" borderId="21" xfId="0" applyFont="1" applyFill="1" applyBorder="1" applyAlignment="1">
      <alignment vertical="center"/>
    </xf>
    <xf numFmtId="0" fontId="18" fillId="2" borderId="198" xfId="0" applyFont="1" applyFill="1" applyBorder="1" applyAlignment="1">
      <alignment horizontal="left" vertical="center"/>
    </xf>
    <xf numFmtId="0" fontId="18" fillId="2" borderId="380" xfId="0" applyFont="1" applyFill="1" applyBorder="1" applyAlignment="1">
      <alignment vertical="center"/>
    </xf>
    <xf numFmtId="0" fontId="18" fillId="2" borderId="380" xfId="0" applyFont="1" applyFill="1" applyBorder="1" applyAlignment="1"/>
    <xf numFmtId="0" fontId="18" fillId="2" borderId="382" xfId="0" applyFont="1" applyFill="1" applyBorder="1" applyAlignment="1"/>
    <xf numFmtId="0" fontId="18" fillId="2" borderId="330" xfId="0" applyFont="1" applyFill="1" applyBorder="1" applyAlignment="1">
      <alignment horizontal="left" vertical="center"/>
    </xf>
    <xf numFmtId="0" fontId="12" fillId="2" borderId="49" xfId="0" applyFont="1" applyFill="1" applyBorder="1" applyAlignment="1">
      <alignment vertical="center"/>
    </xf>
    <xf numFmtId="0" fontId="18" fillId="2" borderId="298" xfId="0" applyFont="1" applyFill="1" applyBorder="1" applyAlignment="1"/>
    <xf numFmtId="0" fontId="18" fillId="2" borderId="339" xfId="0" applyFont="1" applyFill="1" applyBorder="1" applyAlignment="1"/>
    <xf numFmtId="0" fontId="18" fillId="2" borderId="6" xfId="0" applyFont="1" applyFill="1" applyBorder="1" applyAlignment="1"/>
    <xf numFmtId="0" fontId="18" fillId="2" borderId="247" xfId="0" applyFont="1" applyFill="1" applyBorder="1" applyAlignment="1"/>
    <xf numFmtId="0" fontId="18" fillId="2" borderId="276" xfId="0" applyFont="1" applyFill="1" applyBorder="1" applyAlignment="1"/>
    <xf numFmtId="0" fontId="18" fillId="2" borderId="277" xfId="0" applyFont="1" applyFill="1" applyBorder="1" applyAlignment="1"/>
    <xf numFmtId="0" fontId="18" fillId="2" borderId="305" xfId="0" applyFont="1" applyFill="1" applyBorder="1" applyAlignment="1"/>
    <xf numFmtId="0" fontId="18" fillId="0" borderId="273" xfId="0" applyFont="1" applyBorder="1" applyAlignment="1">
      <alignment vertical="center" wrapText="1"/>
    </xf>
    <xf numFmtId="0" fontId="18" fillId="2" borderId="205" xfId="0" applyFont="1" applyFill="1" applyBorder="1" applyAlignment="1">
      <alignment horizontal="center" vertical="center"/>
    </xf>
    <xf numFmtId="0" fontId="18" fillId="2" borderId="0" xfId="0" applyFont="1" applyFill="1" applyBorder="1" applyAlignment="1">
      <alignment vertical="center"/>
    </xf>
    <xf numFmtId="0" fontId="18" fillId="4" borderId="375" xfId="0" applyFont="1" applyFill="1" applyBorder="1" applyAlignment="1">
      <alignment vertical="center"/>
    </xf>
    <xf numFmtId="0" fontId="18" fillId="4" borderId="376" xfId="0" applyFont="1" applyFill="1" applyBorder="1" applyAlignment="1">
      <alignment vertical="center"/>
    </xf>
    <xf numFmtId="0" fontId="18" fillId="4" borderId="377" xfId="0" applyFont="1" applyFill="1" applyBorder="1" applyAlignment="1">
      <alignment vertical="center"/>
    </xf>
    <xf numFmtId="0" fontId="25" fillId="2" borderId="302" xfId="0" applyFont="1" applyFill="1" applyBorder="1" applyAlignment="1">
      <alignment vertical="center" wrapText="1"/>
    </xf>
    <xf numFmtId="0" fontId="18" fillId="2" borderId="308" xfId="0" applyFont="1" applyFill="1" applyBorder="1" applyAlignment="1">
      <alignment horizontal="center" vertical="center"/>
    </xf>
    <xf numFmtId="0" fontId="25" fillId="2" borderId="0" xfId="0" applyFont="1" applyFill="1" applyBorder="1" applyAlignment="1">
      <alignment vertical="center" wrapText="1"/>
    </xf>
    <xf numFmtId="0" fontId="25" fillId="2" borderId="198" xfId="0" applyFont="1" applyFill="1" applyBorder="1" applyAlignment="1">
      <alignment vertical="center" wrapText="1"/>
    </xf>
    <xf numFmtId="0" fontId="18" fillId="2" borderId="387" xfId="0" applyFont="1" applyFill="1" applyBorder="1" applyAlignment="1">
      <alignment vertical="center"/>
    </xf>
    <xf numFmtId="0" fontId="18" fillId="2" borderId="198" xfId="0" applyFont="1" applyFill="1" applyBorder="1" applyAlignment="1">
      <alignment vertical="center" wrapText="1"/>
    </xf>
    <xf numFmtId="0" fontId="37" fillId="2" borderId="389" xfId="0" applyFont="1" applyFill="1" applyBorder="1" applyAlignment="1">
      <alignment vertical="center"/>
    </xf>
    <xf numFmtId="0" fontId="18" fillId="2" borderId="294" xfId="0" applyFont="1" applyFill="1" applyBorder="1" applyAlignment="1">
      <alignment vertical="center"/>
    </xf>
    <xf numFmtId="0" fontId="20" fillId="2" borderId="117" xfId="0" applyFont="1" applyFill="1" applyBorder="1" applyAlignment="1">
      <alignment vertical="center"/>
    </xf>
    <xf numFmtId="0" fontId="43" fillId="2" borderId="265" xfId="0" applyFont="1" applyFill="1" applyBorder="1" applyAlignment="1">
      <alignment vertical="center"/>
    </xf>
    <xf numFmtId="0" fontId="31" fillId="2" borderId="247" xfId="0" applyFont="1" applyFill="1" applyBorder="1" applyAlignment="1">
      <alignment vertical="center"/>
    </xf>
    <xf numFmtId="0" fontId="17" fillId="2" borderId="393" xfId="0" applyFont="1" applyFill="1" applyBorder="1" applyAlignment="1">
      <alignment vertical="center" wrapText="1"/>
    </xf>
    <xf numFmtId="0" fontId="17" fillId="2" borderId="0" xfId="0" applyFont="1" applyFill="1" applyBorder="1" applyAlignment="1">
      <alignment vertical="center" wrapText="1"/>
    </xf>
    <xf numFmtId="0" fontId="17" fillId="2" borderId="198" xfId="0" applyFont="1" applyFill="1" applyBorder="1" applyAlignment="1">
      <alignment vertical="center" wrapText="1"/>
    </xf>
    <xf numFmtId="0" fontId="18" fillId="2" borderId="20" xfId="0" applyFont="1" applyFill="1" applyBorder="1" applyAlignment="1">
      <alignment vertical="center"/>
    </xf>
    <xf numFmtId="0" fontId="18" fillId="2" borderId="406" xfId="0" applyFont="1" applyFill="1" applyBorder="1" applyAlignment="1">
      <alignment horizontal="left" vertical="center"/>
    </xf>
    <xf numFmtId="0" fontId="7" fillId="2" borderId="0" xfId="0" applyFont="1" applyFill="1" applyBorder="1" applyAlignment="1">
      <alignment vertical="center"/>
    </xf>
    <xf numFmtId="0" fontId="18" fillId="2" borderId="247" xfId="0" applyFont="1" applyFill="1" applyBorder="1" applyAlignment="1">
      <alignment vertical="center" wrapText="1"/>
    </xf>
    <xf numFmtId="0" fontId="18" fillId="2" borderId="406" xfId="0" applyFont="1" applyFill="1" applyBorder="1" applyAlignment="1">
      <alignment vertical="center"/>
    </xf>
    <xf numFmtId="0" fontId="18" fillId="0" borderId="406" xfId="0" applyFont="1" applyBorder="1" applyAlignment="1">
      <alignment vertical="center"/>
    </xf>
    <xf numFmtId="0" fontId="8" fillId="2" borderId="4" xfId="0" applyFont="1" applyFill="1" applyBorder="1"/>
    <xf numFmtId="0" fontId="8" fillId="2" borderId="5" xfId="0" applyFont="1" applyFill="1" applyBorder="1"/>
    <xf numFmtId="0" fontId="75" fillId="0" borderId="0" xfId="0" applyFont="1"/>
    <xf numFmtId="0" fontId="9" fillId="2" borderId="0" xfId="0" applyFont="1" applyFill="1" applyAlignment="1">
      <alignment horizontal="center" vertical="center"/>
    </xf>
    <xf numFmtId="0" fontId="7" fillId="4" borderId="376" xfId="0" applyFont="1" applyFill="1" applyBorder="1" applyAlignment="1">
      <alignment vertical="center"/>
    </xf>
    <xf numFmtId="0" fontId="21" fillId="2" borderId="434" xfId="0" applyFont="1" applyFill="1" applyBorder="1" applyAlignment="1">
      <alignment vertical="center"/>
    </xf>
    <xf numFmtId="0" fontId="18" fillId="2" borderId="198" xfId="0" applyFont="1" applyFill="1" applyBorder="1" applyAlignment="1">
      <alignment horizontal="left"/>
    </xf>
    <xf numFmtId="0" fontId="30" fillId="0" borderId="198" xfId="0" applyFont="1" applyFill="1" applyBorder="1" applyAlignment="1">
      <alignment horizontal="left" vertical="center"/>
    </xf>
    <xf numFmtId="0" fontId="26" fillId="0" borderId="198" xfId="0" applyFont="1" applyFill="1" applyBorder="1" applyAlignment="1">
      <alignment horizontal="left" vertical="top"/>
    </xf>
    <xf numFmtId="0" fontId="30" fillId="0" borderId="400" xfId="0" applyFont="1" applyFill="1" applyBorder="1" applyAlignment="1">
      <alignment horizontal="center" vertical="center"/>
    </xf>
    <xf numFmtId="0" fontId="30" fillId="0" borderId="384" xfId="0" applyFont="1" applyFill="1" applyBorder="1" applyAlignment="1">
      <alignment horizontal="center" vertical="center"/>
    </xf>
    <xf numFmtId="0" fontId="10" fillId="2" borderId="205" xfId="0" applyFont="1" applyFill="1" applyBorder="1"/>
    <xf numFmtId="0" fontId="18" fillId="2" borderId="404" xfId="0" applyFont="1" applyFill="1" applyBorder="1" applyAlignment="1">
      <alignment vertical="center"/>
    </xf>
    <xf numFmtId="0" fontId="9" fillId="0" borderId="431" xfId="0" applyFont="1" applyFill="1" applyBorder="1" applyAlignment="1">
      <alignment vertical="center"/>
    </xf>
    <xf numFmtId="0" fontId="9" fillId="0" borderId="302" xfId="0" applyFont="1" applyFill="1" applyBorder="1" applyAlignment="1">
      <alignment vertical="center"/>
    </xf>
    <xf numFmtId="0" fontId="18" fillId="2" borderId="440" xfId="0" applyFont="1" applyFill="1" applyBorder="1" applyAlignment="1">
      <alignment vertical="center"/>
    </xf>
    <xf numFmtId="0" fontId="0" fillId="2" borderId="308" xfId="0" applyFont="1" applyFill="1" applyBorder="1" applyAlignment="1">
      <alignment vertical="center"/>
    </xf>
    <xf numFmtId="0" fontId="0" fillId="2" borderId="329" xfId="0" applyFont="1" applyFill="1" applyBorder="1" applyAlignment="1">
      <alignment vertical="center"/>
    </xf>
    <xf numFmtId="0" fontId="0" fillId="0" borderId="0" xfId="0" applyFont="1" applyFill="1" applyBorder="1" applyAlignment="1">
      <alignment vertical="center"/>
    </xf>
    <xf numFmtId="0" fontId="0" fillId="2" borderId="331" xfId="0" applyFont="1" applyFill="1" applyBorder="1" applyAlignment="1">
      <alignment vertical="center"/>
    </xf>
    <xf numFmtId="0" fontId="0" fillId="2" borderId="265" xfId="0" applyFont="1" applyFill="1" applyBorder="1" applyAlignment="1">
      <alignment vertical="center"/>
    </xf>
    <xf numFmtId="0" fontId="30" fillId="0" borderId="447" xfId="0" applyFont="1" applyFill="1" applyBorder="1" applyAlignment="1">
      <alignment horizontal="center" vertical="center"/>
    </xf>
    <xf numFmtId="0" fontId="18" fillId="2" borderId="329" xfId="0" applyFont="1" applyFill="1" applyBorder="1" applyAlignment="1"/>
    <xf numFmtId="0" fontId="20" fillId="2" borderId="0" xfId="0" applyFont="1" applyFill="1" applyBorder="1" applyAlignment="1">
      <alignment vertical="center"/>
    </xf>
    <xf numFmtId="0" fontId="0" fillId="0" borderId="164" xfId="0" applyFont="1" applyBorder="1" applyAlignment="1">
      <alignment vertical="center"/>
    </xf>
    <xf numFmtId="0" fontId="0" fillId="0" borderId="0" xfId="0"/>
    <xf numFmtId="0" fontId="10" fillId="0" borderId="0" xfId="0" applyFont="1"/>
    <xf numFmtId="0" fontId="10" fillId="2" borderId="0" xfId="0" applyFont="1" applyFill="1"/>
    <xf numFmtId="0" fontId="10" fillId="2" borderId="308" xfId="0" applyFont="1" applyFill="1" applyBorder="1"/>
    <xf numFmtId="0" fontId="10" fillId="2" borderId="308" xfId="0" applyFont="1" applyFill="1" applyBorder="1" applyAlignment="1">
      <alignment vertical="center"/>
    </xf>
    <xf numFmtId="0" fontId="10" fillId="2" borderId="0" xfId="0" applyFont="1" applyFill="1" applyBorder="1"/>
    <xf numFmtId="0" fontId="18" fillId="2" borderId="308" xfId="0" applyFont="1" applyFill="1" applyBorder="1"/>
    <xf numFmtId="0" fontId="18" fillId="2" borderId="247" xfId="0" applyFont="1" applyFill="1" applyBorder="1"/>
    <xf numFmtId="0" fontId="18" fillId="2" borderId="0" xfId="0" applyFont="1" applyFill="1"/>
    <xf numFmtId="0" fontId="18" fillId="0" borderId="0" xfId="0" applyFont="1" applyBorder="1"/>
    <xf numFmtId="0" fontId="18" fillId="2" borderId="0" xfId="0" applyFont="1" applyFill="1" applyBorder="1"/>
    <xf numFmtId="0" fontId="18" fillId="2" borderId="308" xfId="0" applyFont="1" applyFill="1" applyBorder="1" applyAlignment="1">
      <alignment vertical="center"/>
    </xf>
    <xf numFmtId="0" fontId="18" fillId="2" borderId="0" xfId="0" applyFont="1" applyFill="1" applyBorder="1" applyAlignment="1">
      <alignment vertical="center"/>
    </xf>
    <xf numFmtId="0" fontId="7" fillId="2" borderId="1" xfId="0" applyFont="1" applyFill="1" applyBorder="1" applyAlignment="1">
      <alignment vertical="center"/>
    </xf>
    <xf numFmtId="0" fontId="7" fillId="2" borderId="20" xfId="0" applyFont="1" applyFill="1" applyBorder="1" applyAlignment="1">
      <alignment vertical="center"/>
    </xf>
    <xf numFmtId="0" fontId="7" fillId="2" borderId="0" xfId="0" applyFont="1" applyFill="1" applyAlignment="1">
      <alignment vertical="center"/>
    </xf>
    <xf numFmtId="0" fontId="7" fillId="2" borderId="21" xfId="0" applyFont="1" applyFill="1" applyBorder="1" applyAlignment="1">
      <alignment vertical="center"/>
    </xf>
    <xf numFmtId="0" fontId="24" fillId="2" borderId="0" xfId="0" applyFont="1" applyFill="1" applyAlignment="1">
      <alignment vertical="center"/>
    </xf>
    <xf numFmtId="0" fontId="10" fillId="2" borderId="25" xfId="0" applyFont="1" applyFill="1" applyBorder="1" applyAlignment="1">
      <alignment horizontal="center" vertical="center"/>
    </xf>
    <xf numFmtId="0" fontId="10" fillId="2" borderId="96" xfId="0" applyFont="1" applyFill="1" applyBorder="1" applyAlignment="1">
      <alignment horizontal="center" vertical="center"/>
    </xf>
    <xf numFmtId="0" fontId="10" fillId="2" borderId="499" xfId="0" applyFont="1" applyFill="1" applyBorder="1"/>
    <xf numFmtId="0" fontId="10" fillId="2" borderId="205" xfId="0" applyFont="1" applyFill="1" applyBorder="1" applyAlignment="1">
      <alignment vertical="center"/>
    </xf>
    <xf numFmtId="0" fontId="7" fillId="0" borderId="247" xfId="0" applyNumberFormat="1" applyFont="1" applyFill="1" applyBorder="1" applyAlignment="1">
      <alignment vertical="center" wrapText="1"/>
    </xf>
    <xf numFmtId="0" fontId="18" fillId="0" borderId="0" xfId="0" applyFont="1" applyBorder="1" applyAlignment="1">
      <alignment vertical="top" wrapText="1"/>
    </xf>
    <xf numFmtId="0" fontId="18" fillId="2" borderId="198" xfId="0" applyFont="1" applyFill="1" applyBorder="1" applyAlignment="1">
      <alignment horizontal="center" vertical="center"/>
    </xf>
    <xf numFmtId="0" fontId="18" fillId="2" borderId="0" xfId="0" applyFont="1" applyFill="1" applyBorder="1" applyAlignment="1">
      <alignment horizontal="center" vertical="center"/>
    </xf>
    <xf numFmtId="0" fontId="18" fillId="2" borderId="0" xfId="0" applyFont="1" applyFill="1" applyBorder="1" applyAlignment="1">
      <alignment vertical="center"/>
    </xf>
    <xf numFmtId="0" fontId="18" fillId="2" borderId="198" xfId="0" applyFont="1" applyFill="1" applyBorder="1" applyAlignment="1">
      <alignment vertical="center"/>
    </xf>
    <xf numFmtId="0" fontId="18" fillId="0" borderId="273" xfId="0" applyFont="1" applyBorder="1"/>
    <xf numFmtId="0" fontId="18" fillId="0" borderId="198" xfId="0" applyFont="1" applyBorder="1" applyAlignment="1">
      <alignment vertical="center" wrapText="1"/>
    </xf>
    <xf numFmtId="0" fontId="21" fillId="2" borderId="434" xfId="0" applyFont="1" applyFill="1" applyBorder="1" applyAlignment="1">
      <alignment horizontal="center" vertical="center"/>
    </xf>
    <xf numFmtId="0" fontId="18" fillId="2" borderId="181" xfId="0" applyFont="1" applyFill="1" applyBorder="1" applyAlignment="1">
      <alignment vertical="center"/>
    </xf>
    <xf numFmtId="0" fontId="24" fillId="2" borderId="21" xfId="0" applyFont="1" applyFill="1" applyBorder="1" applyAlignment="1">
      <alignment vertical="center"/>
    </xf>
    <xf numFmtId="0" fontId="15" fillId="2" borderId="507" xfId="0" applyFont="1" applyFill="1" applyBorder="1" applyAlignment="1">
      <alignment vertical="center" wrapText="1"/>
    </xf>
    <xf numFmtId="0" fontId="15" fillId="2" borderId="499" xfId="0" applyFont="1" applyFill="1" applyBorder="1" applyAlignment="1">
      <alignment vertical="center" wrapText="1"/>
    </xf>
    <xf numFmtId="0" fontId="15" fillId="2" borderId="308" xfId="0" applyFont="1" applyFill="1" applyBorder="1" applyAlignment="1">
      <alignment vertical="center" wrapText="1"/>
    </xf>
    <xf numFmtId="0" fontId="15" fillId="2" borderId="0" xfId="0" applyFont="1" applyFill="1" applyBorder="1" applyAlignment="1">
      <alignment vertical="center" wrapText="1"/>
    </xf>
    <xf numFmtId="0" fontId="15" fillId="2" borderId="205" xfId="0" applyFont="1" applyFill="1" applyBorder="1" applyAlignment="1">
      <alignment vertical="center" wrapText="1"/>
    </xf>
    <xf numFmtId="0" fontId="15" fillId="2" borderId="198" xfId="0" applyFont="1" applyFill="1" applyBorder="1" applyAlignment="1">
      <alignment vertical="center" wrapText="1"/>
    </xf>
    <xf numFmtId="0" fontId="24" fillId="2" borderId="1" xfId="0" applyFont="1" applyFill="1" applyBorder="1"/>
    <xf numFmtId="0" fontId="24" fillId="2" borderId="2" xfId="0" applyFont="1" applyFill="1" applyBorder="1"/>
    <xf numFmtId="0" fontId="24" fillId="2" borderId="20" xfId="0" applyFont="1" applyFill="1" applyBorder="1"/>
    <xf numFmtId="0" fontId="24" fillId="2" borderId="21" xfId="0" applyFont="1" applyFill="1" applyBorder="1"/>
    <xf numFmtId="0" fontId="24" fillId="2" borderId="126" xfId="0" applyFont="1" applyFill="1" applyBorder="1"/>
    <xf numFmtId="0" fontId="0" fillId="2" borderId="205" xfId="0" applyFont="1" applyFill="1" applyBorder="1" applyAlignment="1">
      <alignment vertical="center"/>
    </xf>
    <xf numFmtId="0" fontId="10" fillId="0" borderId="0" xfId="0" applyFont="1" applyFill="1" applyBorder="1" applyAlignment="1">
      <alignment horizontal="center"/>
    </xf>
    <xf numFmtId="0" fontId="24" fillId="0" borderId="0" xfId="0" applyFont="1" applyFill="1" applyBorder="1" applyAlignment="1">
      <alignment vertical="center"/>
    </xf>
    <xf numFmtId="0" fontId="25" fillId="2" borderId="499" xfId="0" applyFont="1" applyFill="1" applyBorder="1" applyAlignment="1">
      <alignment vertical="center"/>
    </xf>
    <xf numFmtId="0" fontId="7" fillId="2" borderId="499" xfId="0" applyFont="1" applyFill="1" applyBorder="1" applyAlignment="1">
      <alignment vertical="center"/>
    </xf>
    <xf numFmtId="0" fontId="7" fillId="2" borderId="205" xfId="0" applyFont="1" applyFill="1" applyBorder="1" applyAlignment="1">
      <alignment vertical="center"/>
    </xf>
    <xf numFmtId="0" fontId="7" fillId="2" borderId="151" xfId="0" applyFont="1" applyFill="1" applyBorder="1" applyAlignment="1">
      <alignment vertical="center"/>
    </xf>
    <xf numFmtId="0" fontId="7" fillId="2" borderId="0" xfId="0" applyFont="1" applyFill="1" applyBorder="1" applyAlignment="1">
      <alignment horizontal="center" vertical="center"/>
    </xf>
    <xf numFmtId="0" fontId="24" fillId="2" borderId="1" xfId="0" applyFont="1" applyFill="1" applyBorder="1" applyAlignment="1">
      <alignment vertical="center"/>
    </xf>
    <xf numFmtId="0" fontId="24" fillId="2" borderId="2" xfId="0" applyFont="1" applyFill="1" applyBorder="1" applyAlignment="1">
      <alignment vertical="center"/>
    </xf>
    <xf numFmtId="0" fontId="24" fillId="2" borderId="112" xfId="0" applyFont="1" applyFill="1" applyBorder="1" applyAlignment="1">
      <alignment vertical="center"/>
    </xf>
    <xf numFmtId="0" fontId="24" fillId="2" borderId="5" xfId="0" applyFont="1" applyFill="1" applyBorder="1" applyAlignment="1">
      <alignment vertical="center"/>
    </xf>
    <xf numFmtId="0" fontId="24" fillId="2" borderId="20" xfId="0" applyFont="1" applyFill="1" applyBorder="1" applyAlignment="1">
      <alignment vertical="center"/>
    </xf>
    <xf numFmtId="0" fontId="24" fillId="2" borderId="126" xfId="0" applyFont="1" applyFill="1" applyBorder="1" applyAlignment="1">
      <alignment vertical="center"/>
    </xf>
    <xf numFmtId="0" fontId="24" fillId="2" borderId="24" xfId="0" applyFont="1" applyFill="1" applyBorder="1" applyAlignment="1">
      <alignment vertical="center"/>
    </xf>
    <xf numFmtId="0" fontId="10" fillId="2" borderId="532" xfId="0" applyFont="1" applyFill="1" applyBorder="1" applyAlignment="1">
      <alignment vertical="center"/>
    </xf>
    <xf numFmtId="0" fontId="17" fillId="2" borderId="499" xfId="0" applyFont="1" applyFill="1" applyBorder="1" applyAlignment="1">
      <alignment vertical="center"/>
    </xf>
    <xf numFmtId="0" fontId="10" fillId="2" borderId="499" xfId="0" applyFont="1" applyFill="1" applyBorder="1" applyAlignment="1">
      <alignment vertical="center"/>
    </xf>
    <xf numFmtId="0" fontId="9" fillId="2" borderId="532" xfId="0" applyFont="1" applyFill="1" applyBorder="1" applyAlignment="1">
      <alignment vertical="center"/>
    </xf>
    <xf numFmtId="0" fontId="0" fillId="2" borderId="458" xfId="0" applyFont="1" applyFill="1" applyBorder="1" applyAlignment="1">
      <alignment vertical="center"/>
    </xf>
    <xf numFmtId="0" fontId="0" fillId="2" borderId="520" xfId="0" applyFont="1" applyFill="1" applyBorder="1" applyAlignment="1">
      <alignment horizontal="left" vertical="center"/>
    </xf>
    <xf numFmtId="0" fontId="0" fillId="2" borderId="520" xfId="0" applyFont="1" applyFill="1" applyBorder="1" applyAlignment="1">
      <alignment vertical="center"/>
    </xf>
    <xf numFmtId="0" fontId="0" fillId="0" borderId="520" xfId="0" applyFont="1" applyBorder="1" applyAlignment="1">
      <alignment vertical="center"/>
    </xf>
    <xf numFmtId="0" fontId="18" fillId="2" borderId="520" xfId="0" applyFont="1" applyFill="1" applyBorder="1" applyAlignment="1">
      <alignment horizontal="left" vertical="center"/>
    </xf>
    <xf numFmtId="0" fontId="14" fillId="0" borderId="0" xfId="0" applyFont="1" applyAlignment="1"/>
    <xf numFmtId="0" fontId="10" fillId="0" borderId="499" xfId="0" applyFont="1" applyFill="1" applyBorder="1"/>
    <xf numFmtId="0" fontId="24" fillId="5" borderId="444" xfId="0" applyFont="1" applyFill="1" applyBorder="1" applyAlignment="1">
      <alignment vertical="center"/>
    </xf>
    <xf numFmtId="0" fontId="24" fillId="5" borderId="443" xfId="0" applyFont="1" applyFill="1" applyBorder="1" applyAlignment="1">
      <alignment vertical="center"/>
    </xf>
    <xf numFmtId="0" fontId="24" fillId="5" borderId="459" xfId="0" applyFont="1" applyFill="1" applyBorder="1" applyAlignment="1">
      <alignment vertical="center"/>
    </xf>
    <xf numFmtId="0" fontId="10" fillId="2" borderId="531" xfId="0" applyFont="1" applyFill="1" applyBorder="1"/>
    <xf numFmtId="0" fontId="24" fillId="0" borderId="532" xfId="0" applyFont="1" applyFill="1" applyBorder="1" applyAlignment="1">
      <alignment vertical="center"/>
    </xf>
    <xf numFmtId="0" fontId="24" fillId="0" borderId="499" xfId="0" applyFont="1" applyFill="1" applyBorder="1" applyAlignment="1">
      <alignment vertical="center"/>
    </xf>
    <xf numFmtId="0" fontId="24" fillId="0" borderId="499" xfId="0" applyFont="1" applyFill="1" applyBorder="1" applyAlignment="1">
      <alignment vertical="center" wrapText="1"/>
    </xf>
    <xf numFmtId="0" fontId="24" fillId="0" borderId="528" xfId="0" applyFont="1" applyFill="1" applyBorder="1" applyAlignment="1">
      <alignment vertical="center"/>
    </xf>
    <xf numFmtId="0" fontId="18" fillId="0" borderId="308" xfId="0" applyFont="1" applyFill="1" applyBorder="1" applyAlignment="1">
      <alignment vertical="center"/>
    </xf>
    <xf numFmtId="0" fontId="18" fillId="0" borderId="42" xfId="0" applyFont="1" applyFill="1" applyBorder="1" applyAlignment="1">
      <alignment vertical="center"/>
    </xf>
    <xf numFmtId="0" fontId="24" fillId="0" borderId="42" xfId="0" applyFont="1" applyFill="1" applyBorder="1" applyAlignment="1">
      <alignment vertical="center"/>
    </xf>
    <xf numFmtId="0" fontId="18" fillId="0" borderId="308" xfId="0" applyFont="1" applyFill="1" applyBorder="1" applyAlignment="1">
      <alignment horizontal="center" vertical="center"/>
    </xf>
    <xf numFmtId="0" fontId="24" fillId="0" borderId="5" xfId="0" applyFont="1" applyFill="1" applyBorder="1" applyAlignment="1">
      <alignment horizontal="center" vertical="center"/>
    </xf>
    <xf numFmtId="0" fontId="18" fillId="0" borderId="5" xfId="0" applyFont="1" applyFill="1" applyBorder="1" applyAlignment="1">
      <alignment vertical="center"/>
    </xf>
    <xf numFmtId="0" fontId="10" fillId="0" borderId="0" xfId="0" applyFont="1" applyFill="1" applyBorder="1" applyAlignment="1">
      <alignment vertical="center" wrapText="1"/>
    </xf>
    <xf numFmtId="0" fontId="18" fillId="0" borderId="205" xfId="0" applyFont="1" applyFill="1" applyBorder="1" applyAlignment="1">
      <alignment vertical="center"/>
    </xf>
    <xf numFmtId="0" fontId="18" fillId="0" borderId="151" xfId="0" applyFont="1" applyFill="1" applyBorder="1" applyAlignment="1">
      <alignment vertical="center"/>
    </xf>
    <xf numFmtId="0" fontId="18" fillId="0" borderId="151" xfId="0" applyFont="1" applyFill="1" applyBorder="1" applyAlignment="1">
      <alignment vertical="center" wrapText="1"/>
    </xf>
    <xf numFmtId="0" fontId="18" fillId="0" borderId="151" xfId="0" applyFont="1" applyFill="1" applyBorder="1" applyAlignment="1">
      <alignment horizontal="center" vertical="center"/>
    </xf>
    <xf numFmtId="0" fontId="18" fillId="0" borderId="409" xfId="0" applyFont="1" applyFill="1" applyBorder="1" applyAlignment="1">
      <alignment horizontal="center" vertical="center"/>
    </xf>
    <xf numFmtId="0" fontId="12" fillId="2" borderId="151" xfId="0" applyFont="1" applyFill="1" applyBorder="1" applyAlignment="1">
      <alignment horizontal="left" vertical="center"/>
    </xf>
    <xf numFmtId="0" fontId="24" fillId="2" borderId="247" xfId="0" applyFont="1" applyFill="1" applyBorder="1" applyAlignment="1">
      <alignment vertical="center"/>
    </xf>
    <xf numFmtId="0" fontId="24" fillId="2" borderId="305" xfId="0" applyFont="1" applyFill="1" applyBorder="1" applyAlignment="1">
      <alignment vertical="center"/>
    </xf>
    <xf numFmtId="0" fontId="18" fillId="0" borderId="499" xfId="0" applyFont="1" applyBorder="1" applyAlignment="1">
      <alignment vertical="center"/>
    </xf>
    <xf numFmtId="0" fontId="7" fillId="2" borderId="2" xfId="0" applyFont="1" applyFill="1" applyBorder="1" applyAlignment="1">
      <alignment vertical="center"/>
    </xf>
    <xf numFmtId="0" fontId="7" fillId="2" borderId="112" xfId="0" applyFont="1" applyFill="1" applyBorder="1" applyAlignment="1">
      <alignment vertical="center"/>
    </xf>
    <xf numFmtId="0" fontId="7" fillId="2" borderId="126" xfId="0" applyFont="1" applyFill="1" applyBorder="1" applyAlignment="1">
      <alignment vertical="center"/>
    </xf>
    <xf numFmtId="0" fontId="30" fillId="0" borderId="548" xfId="0" applyFont="1" applyFill="1" applyBorder="1" applyAlignment="1">
      <alignment horizontal="center" vertical="center"/>
    </xf>
    <xf numFmtId="0" fontId="30" fillId="0" borderId="560" xfId="0" applyFont="1" applyFill="1" applyBorder="1" applyAlignment="1">
      <alignment horizontal="center" vertical="center"/>
    </xf>
    <xf numFmtId="0" fontId="30" fillId="0" borderId="561" xfId="0" applyFont="1" applyFill="1" applyBorder="1" applyAlignment="1">
      <alignment horizontal="center" vertical="center"/>
    </xf>
    <xf numFmtId="0" fontId="30" fillId="0" borderId="550" xfId="0" applyFont="1" applyFill="1" applyBorder="1" applyAlignment="1">
      <alignment horizontal="center" vertical="center"/>
    </xf>
    <xf numFmtId="0" fontId="30" fillId="0" borderId="555" xfId="0" applyFont="1" applyFill="1" applyBorder="1" applyAlignment="1">
      <alignment horizontal="center" vertical="center"/>
    </xf>
    <xf numFmtId="0" fontId="30" fillId="0" borderId="542" xfId="0" applyFont="1" applyFill="1" applyBorder="1" applyAlignment="1">
      <alignment horizontal="center" vertical="center"/>
    </xf>
    <xf numFmtId="0" fontId="30" fillId="0" borderId="490" xfId="0" applyFont="1" applyFill="1" applyBorder="1" applyAlignment="1">
      <alignment horizontal="center" vertical="center"/>
    </xf>
    <xf numFmtId="0" fontId="10" fillId="0" borderId="560" xfId="0" applyFont="1" applyBorder="1"/>
    <xf numFmtId="0" fontId="10" fillId="0" borderId="554" xfId="0" applyFont="1" applyBorder="1"/>
    <xf numFmtId="0" fontId="18" fillId="0" borderId="87" xfId="0" applyFont="1" applyBorder="1" applyAlignment="1">
      <alignment horizontal="center" vertical="center"/>
    </xf>
    <xf numFmtId="0" fontId="18" fillId="0" borderId="36" xfId="0" applyFont="1" applyBorder="1" applyAlignment="1">
      <alignment horizontal="center" vertical="center"/>
    </xf>
    <xf numFmtId="0" fontId="18" fillId="0" borderId="128" xfId="0" applyFont="1" applyBorder="1" applyAlignment="1">
      <alignment horizontal="center" vertical="center"/>
    </xf>
    <xf numFmtId="0" fontId="18" fillId="0" borderId="84" xfId="0" applyFont="1" applyBorder="1" applyAlignment="1">
      <alignment horizontal="center" vertical="center"/>
    </xf>
    <xf numFmtId="0" fontId="18" fillId="0" borderId="28" xfId="0" applyFont="1" applyBorder="1" applyAlignment="1">
      <alignment horizontal="center" vertical="center"/>
    </xf>
    <xf numFmtId="0" fontId="18" fillId="0" borderId="153" xfId="0" applyFont="1" applyBorder="1" applyAlignment="1">
      <alignment horizontal="center" vertical="center"/>
    </xf>
    <xf numFmtId="0" fontId="18" fillId="0" borderId="56" xfId="0" applyFont="1" applyBorder="1" applyAlignment="1">
      <alignment horizontal="center" vertical="center"/>
    </xf>
    <xf numFmtId="0" fontId="18" fillId="0" borderId="104" xfId="0" applyFont="1" applyBorder="1" applyAlignment="1">
      <alignment horizontal="center" vertical="center"/>
    </xf>
    <xf numFmtId="0" fontId="18" fillId="0" borderId="33" xfId="0" applyFont="1" applyBorder="1" applyAlignment="1">
      <alignment horizontal="center" vertical="center"/>
    </xf>
    <xf numFmtId="0" fontId="18" fillId="0" borderId="62" xfId="0" applyFont="1" applyBorder="1" applyAlignment="1">
      <alignment horizontal="center" vertical="center"/>
    </xf>
    <xf numFmtId="0" fontId="18" fillId="0" borderId="156" xfId="0" applyFont="1" applyBorder="1" applyAlignment="1">
      <alignment horizontal="center" vertical="center"/>
    </xf>
    <xf numFmtId="0" fontId="18" fillId="0" borderId="105" xfId="0" applyFont="1" applyBorder="1" applyAlignment="1">
      <alignment horizontal="center" vertical="center"/>
    </xf>
    <xf numFmtId="0" fontId="0" fillId="0" borderId="151" xfId="0" applyBorder="1"/>
    <xf numFmtId="0" fontId="0" fillId="8" borderId="151" xfId="0" applyFill="1" applyBorder="1"/>
    <xf numFmtId="0" fontId="0" fillId="2" borderId="571" xfId="0" applyFont="1" applyFill="1" applyBorder="1" applyAlignment="1">
      <alignment vertical="center"/>
    </xf>
    <xf numFmtId="0" fontId="0" fillId="2" borderId="552" xfId="0" applyFont="1" applyFill="1" applyBorder="1" applyAlignment="1">
      <alignment vertical="center"/>
    </xf>
    <xf numFmtId="0" fontId="0" fillId="2" borderId="553" xfId="0" applyFont="1" applyFill="1" applyBorder="1" applyAlignment="1">
      <alignment vertical="center"/>
    </xf>
    <xf numFmtId="0" fontId="18" fillId="0" borderId="499" xfId="0" applyFont="1" applyBorder="1" applyAlignment="1">
      <alignment vertical="center" wrapText="1"/>
    </xf>
    <xf numFmtId="0" fontId="10" fillId="2" borderId="499" xfId="0" applyFont="1" applyFill="1" applyBorder="1" applyAlignment="1">
      <alignment vertical="center" wrapText="1"/>
    </xf>
    <xf numFmtId="0" fontId="0" fillId="2" borderId="521" xfId="0" applyFont="1" applyFill="1" applyBorder="1" applyAlignment="1">
      <alignment vertical="center"/>
    </xf>
    <xf numFmtId="0" fontId="18" fillId="2" borderId="513" xfId="0" applyFont="1" applyFill="1" applyBorder="1" applyAlignment="1">
      <alignment vertical="center" wrapText="1"/>
    </xf>
    <xf numFmtId="0" fontId="18" fillId="2" borderId="554" xfId="0" applyFont="1" applyFill="1" applyBorder="1" applyAlignment="1">
      <alignment vertical="center" wrapText="1"/>
    </xf>
    <xf numFmtId="0" fontId="18" fillId="2" borderId="329" xfId="0" applyFont="1" applyFill="1" applyBorder="1" applyAlignment="1">
      <alignment vertical="center" wrapText="1"/>
    </xf>
    <xf numFmtId="0" fontId="18" fillId="2" borderId="0" xfId="0" applyFont="1" applyFill="1" applyAlignment="1">
      <alignment vertical="top" wrapText="1"/>
    </xf>
    <xf numFmtId="0" fontId="10" fillId="2" borderId="273" xfId="0" applyFont="1" applyFill="1" applyBorder="1" applyAlignment="1">
      <alignment vertical="center"/>
    </xf>
    <xf numFmtId="0" fontId="0" fillId="2" borderId="588" xfId="0" applyFont="1" applyFill="1" applyBorder="1" applyAlignment="1">
      <alignment horizontal="center" vertical="center"/>
    </xf>
    <xf numFmtId="0" fontId="0" fillId="2" borderId="593" xfId="0" applyFont="1" applyFill="1" applyBorder="1" applyAlignment="1">
      <alignment horizontal="center" vertical="center"/>
    </xf>
    <xf numFmtId="0" fontId="0" fillId="2" borderId="597" xfId="0" applyFont="1" applyFill="1" applyBorder="1" applyAlignment="1">
      <alignment horizontal="center" vertical="center"/>
    </xf>
    <xf numFmtId="0" fontId="10" fillId="2" borderId="597" xfId="0" applyFont="1" applyFill="1" applyBorder="1" applyAlignment="1">
      <alignment horizontal="center" vertical="center"/>
    </xf>
    <xf numFmtId="0" fontId="10" fillId="2" borderId="593" xfId="0" applyFont="1" applyFill="1" applyBorder="1" applyAlignment="1">
      <alignment horizontal="center" vertical="center"/>
    </xf>
    <xf numFmtId="0" fontId="10" fillId="2" borderId="621" xfId="0" applyFont="1" applyFill="1" applyBorder="1" applyAlignment="1">
      <alignment horizontal="center" vertical="center"/>
    </xf>
    <xf numFmtId="0" fontId="10" fillId="2" borderId="623" xfId="0" applyFont="1" applyFill="1" applyBorder="1" applyAlignment="1">
      <alignment vertical="center"/>
    </xf>
    <xf numFmtId="0" fontId="0" fillId="2" borderId="570" xfId="0" applyFont="1" applyFill="1" applyBorder="1" applyAlignment="1">
      <alignment vertical="center"/>
    </xf>
    <xf numFmtId="0" fontId="0" fillId="2" borderId="606" xfId="0" applyFont="1" applyFill="1" applyBorder="1" applyAlignment="1">
      <alignment vertical="center"/>
    </xf>
    <xf numFmtId="0" fontId="18" fillId="2" borderId="642" xfId="0" applyFont="1" applyFill="1" applyBorder="1" applyAlignment="1">
      <alignment vertical="top" wrapText="1"/>
    </xf>
    <xf numFmtId="0" fontId="24" fillId="2" borderId="123" xfId="0" applyFont="1" applyFill="1" applyBorder="1"/>
    <xf numFmtId="0" fontId="24" fillId="2" borderId="112" xfId="0" applyFont="1" applyFill="1" applyBorder="1"/>
    <xf numFmtId="0" fontId="24" fillId="2" borderId="24" xfId="0" applyFont="1" applyFill="1" applyBorder="1"/>
    <xf numFmtId="0" fontId="18" fillId="2" borderId="247" xfId="0" applyFont="1" applyFill="1" applyBorder="1" applyAlignment="1">
      <alignment vertical="center"/>
    </xf>
    <xf numFmtId="0" fontId="0" fillId="0" borderId="0" xfId="0" applyFont="1" applyBorder="1" applyAlignment="1">
      <alignment vertical="center" wrapText="1"/>
    </xf>
    <xf numFmtId="0" fontId="0" fillId="0" borderId="247" xfId="0" applyFont="1" applyBorder="1" applyAlignment="1">
      <alignment vertical="center" wrapText="1"/>
    </xf>
    <xf numFmtId="0" fontId="18" fillId="0" borderId="0" xfId="0" applyFont="1" applyBorder="1" applyAlignment="1">
      <alignment vertical="center" wrapText="1"/>
    </xf>
    <xf numFmtId="0" fontId="31" fillId="0" borderId="0" xfId="0" applyNumberFormat="1" applyFont="1" applyAlignment="1">
      <alignment horizontal="left" vertical="center"/>
    </xf>
    <xf numFmtId="0" fontId="31" fillId="0" borderId="0" xfId="0" applyNumberFormat="1" applyFont="1" applyAlignment="1">
      <alignment vertical="center"/>
    </xf>
    <xf numFmtId="0" fontId="31" fillId="0" borderId="0" xfId="0" applyNumberFormat="1" applyFont="1" applyAlignment="1">
      <alignment horizontal="center"/>
    </xf>
    <xf numFmtId="0" fontId="31" fillId="0" borderId="0" xfId="0" applyNumberFormat="1" applyFont="1"/>
    <xf numFmtId="0" fontId="31" fillId="0" borderId="0" xfId="0" applyNumberFormat="1" applyFont="1" applyAlignment="1">
      <alignment horizontal="left"/>
    </xf>
    <xf numFmtId="0" fontId="31" fillId="27" borderId="1" xfId="0" applyNumberFormat="1" applyFont="1" applyFill="1" applyBorder="1" applyAlignment="1">
      <alignment horizontal="left" vertical="center"/>
    </xf>
    <xf numFmtId="0" fontId="84" fillId="27" borderId="302" xfId="0" applyNumberFormat="1" applyFont="1" applyFill="1" applyBorder="1" applyAlignment="1">
      <alignment vertical="center" wrapText="1"/>
    </xf>
    <xf numFmtId="0" fontId="84" fillId="27" borderId="499" xfId="0" applyNumberFormat="1" applyFont="1" applyFill="1" applyBorder="1" applyAlignment="1">
      <alignment vertical="center" wrapText="1"/>
    </xf>
    <xf numFmtId="0" fontId="31" fillId="27" borderId="302" xfId="0" applyNumberFormat="1" applyFont="1" applyFill="1" applyBorder="1" applyAlignment="1">
      <alignment vertical="center"/>
    </xf>
    <xf numFmtId="0" fontId="31" fillId="27" borderId="2" xfId="0" applyNumberFormat="1" applyFont="1" applyFill="1" applyBorder="1" applyAlignment="1">
      <alignment horizontal="left" vertical="center"/>
    </xf>
    <xf numFmtId="0" fontId="31" fillId="27" borderId="3" xfId="0" applyNumberFormat="1" applyFont="1" applyFill="1" applyBorder="1" applyAlignment="1">
      <alignment horizontal="left" vertical="center"/>
    </xf>
    <xf numFmtId="0" fontId="31" fillId="27" borderId="4" xfId="0" applyNumberFormat="1" applyFont="1" applyFill="1" applyBorder="1" applyAlignment="1">
      <alignment horizontal="left" vertical="center"/>
    </xf>
    <xf numFmtId="0" fontId="84" fillId="27" borderId="0" xfId="0" applyNumberFormat="1" applyFont="1" applyFill="1" applyBorder="1" applyAlignment="1">
      <alignment vertical="center" wrapText="1"/>
    </xf>
    <xf numFmtId="0" fontId="31" fillId="27" borderId="0" xfId="0" applyNumberFormat="1" applyFont="1" applyFill="1" applyBorder="1" applyAlignment="1">
      <alignment vertical="center"/>
    </xf>
    <xf numFmtId="0" fontId="31" fillId="27" borderId="5" xfId="0" applyNumberFormat="1" applyFont="1" applyFill="1" applyBorder="1" applyAlignment="1">
      <alignment horizontal="left" vertical="center"/>
    </xf>
    <xf numFmtId="0" fontId="84" fillId="27" borderId="198" xfId="0" applyNumberFormat="1" applyFont="1" applyFill="1" applyBorder="1" applyAlignment="1">
      <alignment vertical="center" wrapText="1"/>
    </xf>
    <xf numFmtId="0" fontId="84" fillId="27" borderId="642" xfId="0" applyNumberFormat="1" applyFont="1" applyFill="1" applyBorder="1" applyAlignment="1">
      <alignment vertical="center" wrapText="1"/>
    </xf>
    <xf numFmtId="0" fontId="31" fillId="27" borderId="4" xfId="0" applyNumberFormat="1" applyFont="1" applyFill="1" applyBorder="1" applyAlignment="1">
      <alignment vertical="center"/>
    </xf>
    <xf numFmtId="0" fontId="84" fillId="27" borderId="33" xfId="0" applyNumberFormat="1" applyFont="1" applyFill="1" applyBorder="1" applyAlignment="1">
      <alignment vertical="center"/>
    </xf>
    <xf numFmtId="0" fontId="84" fillId="27" borderId="40" xfId="0" applyNumberFormat="1" applyFont="1" applyFill="1" applyBorder="1" applyAlignment="1">
      <alignment vertical="center"/>
    </xf>
    <xf numFmtId="0" fontId="31" fillId="27" borderId="5" xfId="0" applyNumberFormat="1" applyFont="1" applyFill="1" applyBorder="1" applyAlignment="1">
      <alignment vertical="center"/>
    </xf>
    <xf numFmtId="0" fontId="31" fillId="27" borderId="4" xfId="0" applyNumberFormat="1" applyFont="1" applyFill="1" applyBorder="1" applyAlignment="1">
      <alignment horizontal="center"/>
    </xf>
    <xf numFmtId="0" fontId="7" fillId="27" borderId="25" xfId="0" applyNumberFormat="1" applyFont="1" applyFill="1" applyBorder="1" applyAlignment="1">
      <alignment horizontal="center" vertical="center"/>
    </xf>
    <xf numFmtId="0" fontId="0" fillId="27" borderId="11" xfId="0" applyNumberFormat="1" applyFont="1" applyFill="1" applyBorder="1" applyAlignment="1">
      <alignment horizontal="center" vertical="center"/>
    </xf>
    <xf numFmtId="0" fontId="0" fillId="27" borderId="11" xfId="0" applyNumberFormat="1" applyFont="1" applyFill="1" applyBorder="1" applyAlignment="1">
      <alignment horizontal="center" vertical="center" wrapText="1"/>
    </xf>
    <xf numFmtId="0" fontId="0" fillId="27" borderId="47" xfId="0" applyNumberFormat="1" applyFont="1" applyFill="1" applyBorder="1" applyAlignment="1">
      <alignment horizontal="center" vertical="center" wrapText="1"/>
    </xf>
    <xf numFmtId="0" fontId="0" fillId="27" borderId="26" xfId="0" applyNumberFormat="1" applyFont="1" applyFill="1" applyBorder="1" applyAlignment="1">
      <alignment horizontal="center" vertical="center"/>
    </xf>
    <xf numFmtId="0" fontId="0" fillId="27" borderId="26" xfId="0" applyNumberFormat="1" applyFont="1" applyFill="1" applyBorder="1" applyAlignment="1">
      <alignment horizontal="center" vertical="center" wrapText="1"/>
    </xf>
    <xf numFmtId="0" fontId="31" fillId="27" borderId="11" xfId="0" applyNumberFormat="1" applyFont="1" applyFill="1" applyBorder="1" applyAlignment="1">
      <alignment horizontal="center" vertical="center"/>
    </xf>
    <xf numFmtId="0" fontId="31" fillId="27" borderId="18" xfId="0" applyNumberFormat="1" applyFont="1" applyFill="1" applyBorder="1" applyAlignment="1">
      <alignment horizontal="center" vertical="center"/>
    </xf>
    <xf numFmtId="0" fontId="31" fillId="27" borderId="5" xfId="0" applyNumberFormat="1" applyFont="1" applyFill="1" applyBorder="1" applyAlignment="1">
      <alignment horizontal="center"/>
    </xf>
    <xf numFmtId="0" fontId="31" fillId="27" borderId="108" xfId="0" applyNumberFormat="1" applyFont="1" applyFill="1" applyBorder="1" applyAlignment="1">
      <alignment horizontal="center"/>
    </xf>
    <xf numFmtId="0" fontId="7" fillId="27" borderId="37" xfId="0" applyNumberFormat="1" applyFont="1" applyFill="1" applyBorder="1" applyAlignment="1">
      <alignment horizontal="center" vertical="center"/>
    </xf>
    <xf numFmtId="0" fontId="0" fillId="27" borderId="136" xfId="0" applyNumberFormat="1" applyFont="1" applyFill="1" applyBorder="1" applyAlignment="1">
      <alignment horizontal="center" vertical="center" wrapText="1"/>
    </xf>
    <xf numFmtId="0" fontId="31" fillId="27" borderId="47" xfId="0" applyNumberFormat="1" applyFont="1" applyFill="1" applyBorder="1" applyAlignment="1">
      <alignment horizontal="center" vertical="center"/>
    </xf>
    <xf numFmtId="0" fontId="31" fillId="27" borderId="75" xfId="0" applyNumberFormat="1" applyFont="1" applyFill="1" applyBorder="1" applyAlignment="1">
      <alignment horizontal="center" vertical="center"/>
    </xf>
    <xf numFmtId="0" fontId="31" fillId="27" borderId="4" xfId="0" applyNumberFormat="1" applyFont="1" applyFill="1" applyBorder="1"/>
    <xf numFmtId="0" fontId="31" fillId="27" borderId="249" xfId="0" applyNumberFormat="1" applyFont="1" applyFill="1" applyBorder="1" applyAlignment="1">
      <alignment horizontal="left" vertical="center"/>
    </xf>
    <xf numFmtId="0" fontId="31" fillId="27" borderId="5" xfId="0" applyNumberFormat="1" applyFont="1" applyFill="1" applyBorder="1"/>
    <xf numFmtId="0" fontId="31" fillId="27" borderId="0" xfId="0" applyNumberFormat="1" applyFont="1" applyFill="1" applyAlignment="1">
      <alignment horizontal="left" vertical="center"/>
    </xf>
    <xf numFmtId="0" fontId="31" fillId="27" borderId="0" xfId="0" applyNumberFormat="1" applyFont="1" applyFill="1" applyAlignment="1">
      <alignment horizontal="center" vertical="center"/>
    </xf>
    <xf numFmtId="0" fontId="31" fillId="27" borderId="0" xfId="0" applyNumberFormat="1" applyFont="1" applyFill="1"/>
    <xf numFmtId="0" fontId="31" fillId="27" borderId="4" xfId="0" applyNumberFormat="1" applyFont="1" applyFill="1" applyBorder="1" applyAlignment="1">
      <alignment horizontal="left"/>
    </xf>
    <xf numFmtId="0" fontId="31" fillId="27" borderId="0" xfId="0" applyNumberFormat="1" applyFont="1" applyFill="1" applyAlignment="1">
      <alignment horizontal="left"/>
    </xf>
    <xf numFmtId="0" fontId="31" fillId="27" borderId="0" xfId="0" applyNumberFormat="1" applyFont="1" applyFill="1" applyBorder="1" applyAlignment="1"/>
    <xf numFmtId="0" fontId="31" fillId="27" borderId="273" xfId="0" applyNumberFormat="1" applyFont="1" applyFill="1" applyBorder="1" applyAlignment="1">
      <alignment vertical="center" wrapText="1"/>
    </xf>
    <xf numFmtId="0" fontId="31" fillId="27" borderId="0" xfId="0" applyNumberFormat="1" applyFont="1" applyFill="1" applyBorder="1" applyAlignment="1">
      <alignment horizontal="left"/>
    </xf>
    <xf numFmtId="0" fontId="31" fillId="27" borderId="273" xfId="0" applyNumberFormat="1" applyFont="1" applyFill="1" applyBorder="1" applyAlignment="1">
      <alignment vertical="center"/>
    </xf>
    <xf numFmtId="0" fontId="31" fillId="27" borderId="0" xfId="0" applyNumberFormat="1" applyFont="1" applyFill="1" applyBorder="1" applyAlignment="1">
      <alignment vertical="center" wrapText="1"/>
    </xf>
    <xf numFmtId="0" fontId="31" fillId="27" borderId="247" xfId="0" applyNumberFormat="1" applyFont="1" applyFill="1" applyBorder="1" applyAlignment="1"/>
    <xf numFmtId="0" fontId="31" fillId="27" borderId="205" xfId="0" applyNumberFormat="1" applyFont="1" applyFill="1" applyBorder="1" applyAlignment="1">
      <alignment vertical="center"/>
    </xf>
    <xf numFmtId="0" fontId="31" fillId="27" borderId="642" xfId="0" applyNumberFormat="1" applyFont="1" applyFill="1" applyBorder="1" applyAlignment="1">
      <alignment vertical="center"/>
    </xf>
    <xf numFmtId="0" fontId="31" fillId="27" borderId="642" xfId="0" applyNumberFormat="1" applyFont="1" applyFill="1" applyBorder="1" applyAlignment="1">
      <alignment horizontal="left"/>
    </xf>
    <xf numFmtId="0" fontId="31" fillId="27" borderId="642" xfId="0" applyNumberFormat="1" applyFont="1" applyFill="1" applyBorder="1" applyAlignment="1">
      <alignment vertical="center" wrapText="1"/>
    </xf>
    <xf numFmtId="0" fontId="31" fillId="27" borderId="329" xfId="0" applyNumberFormat="1" applyFont="1" applyFill="1" applyBorder="1" applyAlignment="1">
      <alignment vertical="center" wrapText="1"/>
    </xf>
    <xf numFmtId="0" fontId="31" fillId="28" borderId="110" xfId="0" applyNumberFormat="1" applyFont="1" applyFill="1" applyBorder="1" applyAlignment="1">
      <alignment horizontal="center" vertical="center"/>
    </xf>
    <xf numFmtId="0" fontId="10" fillId="27" borderId="205" xfId="0" applyNumberFormat="1" applyFont="1" applyFill="1" applyBorder="1"/>
    <xf numFmtId="0" fontId="10" fillId="27" borderId="642" xfId="0" applyNumberFormat="1" applyFont="1" applyFill="1" applyBorder="1" applyAlignment="1">
      <alignment horizontal="left" vertical="center"/>
    </xf>
    <xf numFmtId="0" fontId="10" fillId="27" borderId="642" xfId="0" applyNumberFormat="1" applyFont="1" applyFill="1" applyBorder="1" applyAlignment="1">
      <alignment vertical="center"/>
    </xf>
    <xf numFmtId="0" fontId="10" fillId="27" borderId="642" xfId="0" applyNumberFormat="1" applyFont="1" applyFill="1" applyBorder="1" applyAlignment="1">
      <alignment horizontal="center" vertical="center"/>
    </xf>
    <xf numFmtId="0" fontId="10" fillId="27" borderId="24" xfId="0" applyNumberFormat="1" applyFont="1" applyFill="1" applyBorder="1"/>
    <xf numFmtId="0" fontId="10" fillId="0" borderId="0" xfId="0" applyNumberFormat="1" applyFont="1" applyBorder="1"/>
    <xf numFmtId="0" fontId="10" fillId="0" borderId="0" xfId="0" applyNumberFormat="1" applyFont="1"/>
    <xf numFmtId="0" fontId="25" fillId="2" borderId="499" xfId="0" applyFont="1" applyFill="1" applyBorder="1" applyAlignment="1">
      <alignment vertical="center" wrapText="1"/>
    </xf>
    <xf numFmtId="0" fontId="25" fillId="2" borderId="642" xfId="0" applyFont="1" applyFill="1" applyBorder="1" applyAlignment="1">
      <alignment vertical="center" wrapText="1"/>
    </xf>
    <xf numFmtId="0" fontId="85" fillId="27" borderId="452" xfId="0" applyNumberFormat="1" applyFont="1" applyFill="1" applyBorder="1" applyAlignment="1">
      <alignment horizontal="left" vertical="center"/>
    </xf>
    <xf numFmtId="0" fontId="85" fillId="27" borderId="453" xfId="0" applyNumberFormat="1" applyFont="1" applyFill="1" applyBorder="1" applyAlignment="1">
      <alignment horizontal="left" vertical="center"/>
    </xf>
    <xf numFmtId="0" fontId="85" fillId="29" borderId="453" xfId="0" applyNumberFormat="1" applyFont="1" applyFill="1" applyBorder="1" applyAlignment="1">
      <alignment horizontal="left" vertical="center"/>
    </xf>
    <xf numFmtId="0" fontId="85" fillId="27" borderId="442" xfId="0" applyNumberFormat="1" applyFont="1" applyFill="1" applyBorder="1" applyAlignment="1">
      <alignment horizontal="left" vertical="center"/>
    </xf>
    <xf numFmtId="0" fontId="31" fillId="27" borderId="262" xfId="0" applyNumberFormat="1" applyFont="1" applyFill="1" applyBorder="1" applyAlignment="1">
      <alignment horizontal="left" vertical="center"/>
    </xf>
    <xf numFmtId="0" fontId="31" fillId="27" borderId="258" xfId="0" applyNumberFormat="1" applyFont="1" applyFill="1" applyBorder="1" applyAlignment="1">
      <alignment horizontal="left" vertical="center"/>
    </xf>
    <xf numFmtId="0" fontId="31" fillId="27" borderId="5" xfId="0" applyNumberFormat="1" applyFont="1" applyFill="1" applyBorder="1" applyAlignment="1">
      <alignment horizontal="left"/>
    </xf>
    <xf numFmtId="0" fontId="85" fillId="0" borderId="452" xfId="0" applyNumberFormat="1" applyFont="1" applyFill="1" applyBorder="1" applyAlignment="1">
      <alignment horizontal="left" vertical="center"/>
    </xf>
    <xf numFmtId="0" fontId="16" fillId="27" borderId="273" xfId="0" applyNumberFormat="1" applyFont="1" applyFill="1" applyBorder="1" applyAlignment="1">
      <alignment vertical="center"/>
    </xf>
    <xf numFmtId="0" fontId="16" fillId="27" borderId="0" xfId="0" applyNumberFormat="1" applyFont="1" applyFill="1" applyBorder="1" applyAlignment="1">
      <alignment vertical="center"/>
    </xf>
    <xf numFmtId="0" fontId="16" fillId="27" borderId="0" xfId="0" applyNumberFormat="1" applyFont="1" applyFill="1" applyAlignment="1">
      <alignment horizontal="left" vertical="center"/>
    </xf>
    <xf numFmtId="0" fontId="16" fillId="27" borderId="0" xfId="0" applyNumberFormat="1" applyFont="1" applyFill="1" applyBorder="1" applyAlignment="1">
      <alignment horizontal="left" vertical="center"/>
    </xf>
    <xf numFmtId="0" fontId="16" fillId="27" borderId="247" xfId="0" applyNumberFormat="1" applyFont="1" applyFill="1" applyBorder="1" applyAlignment="1">
      <alignment horizontal="left" vertical="center"/>
    </xf>
    <xf numFmtId="0" fontId="16" fillId="27" borderId="205" xfId="0" applyNumberFormat="1" applyFont="1" applyFill="1" applyBorder="1" applyAlignment="1">
      <alignment vertical="center"/>
    </xf>
    <xf numFmtId="0" fontId="16" fillId="27" borderId="642" xfId="0" applyNumberFormat="1" applyFont="1" applyFill="1" applyBorder="1" applyAlignment="1">
      <alignment vertical="center"/>
    </xf>
    <xf numFmtId="0" fontId="16" fillId="27" borderId="21" xfId="0" applyNumberFormat="1" applyFont="1" applyFill="1" applyBorder="1" applyAlignment="1">
      <alignment horizontal="left" vertical="center"/>
    </xf>
    <xf numFmtId="0" fontId="16" fillId="27" borderId="642" xfId="0" applyNumberFormat="1" applyFont="1" applyFill="1" applyBorder="1" applyAlignment="1">
      <alignment horizontal="left" vertical="center"/>
    </xf>
    <xf numFmtId="0" fontId="16" fillId="27" borderId="329" xfId="0" applyNumberFormat="1" applyFont="1" applyFill="1" applyBorder="1" applyAlignment="1">
      <alignment horizontal="left" vertical="center"/>
    </xf>
    <xf numFmtId="0" fontId="23" fillId="0" borderId="0" xfId="0" applyNumberFormat="1" applyFont="1" applyAlignment="1">
      <alignment horizontal="left" vertical="center"/>
    </xf>
    <xf numFmtId="0" fontId="10" fillId="2" borderId="546" xfId="0" applyFont="1" applyFill="1" applyBorder="1" applyAlignment="1">
      <alignment horizontal="center" vertical="center"/>
    </xf>
    <xf numFmtId="0" fontId="24" fillId="2" borderId="499" xfId="0" applyFont="1" applyFill="1" applyBorder="1" applyAlignment="1">
      <alignment vertical="center"/>
    </xf>
    <xf numFmtId="0" fontId="24" fillId="2" borderId="205" xfId="0" applyFont="1" applyFill="1" applyBorder="1" applyAlignment="1">
      <alignment vertical="center"/>
    </xf>
    <xf numFmtId="0" fontId="24" fillId="2" borderId="198" xfId="0" applyFont="1" applyFill="1" applyBorder="1" applyAlignment="1">
      <alignment vertical="center"/>
    </xf>
    <xf numFmtId="0" fontId="12" fillId="2" borderId="0" xfId="0" applyFont="1" applyFill="1" applyBorder="1" applyAlignment="1">
      <alignment horizontal="left" vertical="center"/>
    </xf>
    <xf numFmtId="0" fontId="9" fillId="2" borderId="499" xfId="0" applyFont="1" applyFill="1" applyBorder="1" applyAlignment="1">
      <alignment vertical="center"/>
    </xf>
    <xf numFmtId="0" fontId="18" fillId="2" borderId="292" xfId="0" applyFont="1" applyFill="1" applyBorder="1" applyAlignment="1">
      <alignment vertical="center"/>
    </xf>
    <xf numFmtId="0" fontId="10" fillId="2" borderId="0" xfId="0" applyFont="1" applyFill="1" applyBorder="1" applyAlignment="1">
      <alignment vertical="center"/>
    </xf>
    <xf numFmtId="0" fontId="12" fillId="0" borderId="0" xfId="0" applyFont="1"/>
    <xf numFmtId="0" fontId="25" fillId="2" borderId="247" xfId="0" applyFont="1" applyFill="1" applyBorder="1" applyAlignment="1">
      <alignment vertical="center" wrapText="1"/>
    </xf>
    <xf numFmtId="0" fontId="10" fillId="2" borderId="642" xfId="0" applyFont="1" applyFill="1" applyBorder="1"/>
    <xf numFmtId="0" fontId="20" fillId="2" borderId="499" xfId="0" applyFont="1" applyFill="1" applyBorder="1" applyAlignment="1">
      <alignment vertical="center" wrapText="1"/>
    </xf>
    <xf numFmtId="0" fontId="0" fillId="27" borderId="499" xfId="0" applyFont="1" applyFill="1" applyBorder="1" applyAlignment="1">
      <alignment vertical="center" wrapText="1"/>
    </xf>
    <xf numFmtId="0" fontId="18" fillId="27" borderId="499" xfId="0" applyFont="1" applyFill="1" applyBorder="1" applyAlignment="1">
      <alignment vertical="center" wrapText="1"/>
    </xf>
    <xf numFmtId="0" fontId="0" fillId="27" borderId="0" xfId="0" applyFont="1" applyFill="1" applyBorder="1" applyAlignment="1">
      <alignment vertical="center" wrapText="1"/>
    </xf>
    <xf numFmtId="0" fontId="18" fillId="27" borderId="0" xfId="0" applyFont="1" applyFill="1" applyBorder="1" applyAlignment="1">
      <alignment vertical="center" wrapText="1"/>
    </xf>
    <xf numFmtId="0" fontId="10" fillId="27" borderId="0" xfId="0" applyFont="1" applyFill="1" applyAlignment="1">
      <alignment vertical="center"/>
    </xf>
    <xf numFmtId="0" fontId="18" fillId="27" borderId="247" xfId="0" applyFont="1" applyFill="1" applyBorder="1" applyAlignment="1">
      <alignment vertical="center" wrapText="1"/>
    </xf>
    <xf numFmtId="0" fontId="10" fillId="27" borderId="0" xfId="0" applyFont="1" applyFill="1"/>
    <xf numFmtId="0" fontId="10" fillId="27" borderId="499" xfId="0" applyFont="1" applyFill="1" applyBorder="1" applyAlignment="1">
      <alignment vertical="center" wrapText="1"/>
    </xf>
    <xf numFmtId="0" fontId="10" fillId="27" borderId="0" xfId="0" applyFont="1" applyFill="1" applyAlignment="1">
      <alignment vertical="top"/>
    </xf>
    <xf numFmtId="0" fontId="10" fillId="27" borderId="0" xfId="0" applyFont="1" applyFill="1" applyBorder="1" applyAlignment="1">
      <alignment vertical="center" wrapText="1"/>
    </xf>
    <xf numFmtId="0" fontId="43" fillId="2" borderId="499" xfId="0" applyFont="1" applyFill="1" applyBorder="1" applyAlignment="1">
      <alignment vertical="top" wrapText="1"/>
    </xf>
    <xf numFmtId="0" fontId="43" fillId="2" borderId="0" xfId="0" applyFont="1" applyFill="1" applyBorder="1" applyAlignment="1">
      <alignment vertical="top" wrapText="1"/>
    </xf>
    <xf numFmtId="0" fontId="43" fillId="2" borderId="247" xfId="0" applyFont="1" applyFill="1" applyBorder="1" applyAlignment="1">
      <alignment vertical="top" wrapText="1"/>
    </xf>
    <xf numFmtId="0" fontId="20" fillId="27" borderId="499" xfId="0" applyFont="1" applyFill="1" applyBorder="1" applyAlignment="1">
      <alignment vertical="center" wrapText="1"/>
    </xf>
    <xf numFmtId="0" fontId="18" fillId="27" borderId="499" xfId="0" applyFont="1" applyFill="1" applyBorder="1" applyAlignment="1">
      <alignment vertical="center"/>
    </xf>
    <xf numFmtId="0" fontId="20" fillId="27" borderId="0" xfId="0" applyFont="1" applyFill="1" applyBorder="1" applyAlignment="1">
      <alignment vertical="center" wrapText="1"/>
    </xf>
    <xf numFmtId="0" fontId="18" fillId="27" borderId="0" xfId="0" applyFont="1" applyFill="1" applyAlignment="1">
      <alignment vertical="center"/>
    </xf>
    <xf numFmtId="0" fontId="10" fillId="27" borderId="0" xfId="0" applyFont="1" applyFill="1" applyBorder="1" applyAlignment="1">
      <alignment vertical="top"/>
    </xf>
    <xf numFmtId="0" fontId="10" fillId="27" borderId="247" xfId="0" applyFont="1" applyFill="1" applyBorder="1" applyAlignment="1">
      <alignment vertical="top"/>
    </xf>
    <xf numFmtId="0" fontId="10" fillId="27" borderId="0" xfId="0" applyFont="1" applyFill="1" applyBorder="1"/>
    <xf numFmtId="0" fontId="18" fillId="0" borderId="0" xfId="0" applyFont="1" applyBorder="1" applyAlignment="1">
      <alignment vertical="top"/>
    </xf>
    <xf numFmtId="0" fontId="18" fillId="0" borderId="247" xfId="0" applyFont="1" applyBorder="1" applyAlignment="1">
      <alignment vertical="top"/>
    </xf>
    <xf numFmtId="0" fontId="24" fillId="2" borderId="151" xfId="0" applyFont="1" applyFill="1" applyBorder="1" applyAlignment="1">
      <alignment vertical="center"/>
    </xf>
    <xf numFmtId="0" fontId="18" fillId="27" borderId="0" xfId="0" applyFont="1" applyFill="1" applyBorder="1" applyAlignment="1">
      <alignment vertical="top" wrapText="1"/>
    </xf>
    <xf numFmtId="0" fontId="25" fillId="2" borderId="499" xfId="0" applyFont="1" applyFill="1" applyBorder="1" applyAlignment="1">
      <alignment wrapText="1"/>
    </xf>
    <xf numFmtId="0" fontId="25" fillId="2" borderId="0" xfId="0" applyFont="1" applyFill="1" applyBorder="1" applyAlignment="1">
      <alignment wrapText="1"/>
    </xf>
    <xf numFmtId="0" fontId="21" fillId="2" borderId="0" xfId="0" applyFont="1" applyFill="1" applyBorder="1" applyAlignment="1"/>
    <xf numFmtId="0" fontId="9" fillId="2" borderId="0" xfId="0" applyFont="1" applyFill="1" applyAlignment="1"/>
    <xf numFmtId="0" fontId="18" fillId="27" borderId="499" xfId="0" applyFont="1" applyFill="1" applyBorder="1" applyAlignment="1">
      <alignment vertical="top" wrapText="1"/>
    </xf>
    <xf numFmtId="0" fontId="18" fillId="27" borderId="247" xfId="0" applyFont="1" applyFill="1" applyBorder="1" applyAlignment="1">
      <alignment vertical="top" wrapText="1"/>
    </xf>
    <xf numFmtId="0" fontId="10" fillId="0" borderId="499" xfId="0" applyFont="1" applyFill="1" applyBorder="1" applyAlignment="1">
      <alignment horizontal="center"/>
    </xf>
    <xf numFmtId="0" fontId="10" fillId="2" borderId="659" xfId="0" applyFont="1" applyFill="1" applyBorder="1"/>
    <xf numFmtId="0" fontId="9" fillId="2" borderId="642" xfId="0" applyFont="1" applyFill="1" applyBorder="1"/>
    <xf numFmtId="0" fontId="10" fillId="0" borderId="546" xfId="0" applyFont="1" applyBorder="1" applyAlignment="1">
      <alignment vertical="center"/>
    </xf>
    <xf numFmtId="0" fontId="10" fillId="2" borderId="552" xfId="0" applyFont="1" applyFill="1" applyBorder="1" applyAlignment="1">
      <alignment horizontal="center" vertical="center"/>
    </xf>
    <xf numFmtId="0" fontId="10" fillId="2" borderId="205" xfId="0" applyFont="1" applyFill="1" applyBorder="1" applyAlignment="1">
      <alignment horizontal="left" vertical="center"/>
    </xf>
    <xf numFmtId="0" fontId="10" fillId="2" borderId="642" xfId="0" applyFont="1" applyFill="1" applyBorder="1" applyAlignment="1">
      <alignment horizontal="left" vertical="center"/>
    </xf>
    <xf numFmtId="0" fontId="12" fillId="2" borderId="205" xfId="0" applyFont="1" applyFill="1" applyBorder="1" applyAlignment="1">
      <alignment vertical="center"/>
    </xf>
    <xf numFmtId="0" fontId="12" fillId="2" borderId="642" xfId="0" applyFont="1" applyFill="1" applyBorder="1" applyAlignment="1">
      <alignment vertical="center"/>
    </xf>
    <xf numFmtId="0" fontId="12" fillId="2" borderId="642" xfId="0" applyFont="1" applyFill="1" applyBorder="1" applyAlignment="1">
      <alignment horizontal="left" vertical="center"/>
    </xf>
    <xf numFmtId="0" fontId="12" fillId="2" borderId="642" xfId="0" applyFont="1" applyFill="1" applyBorder="1" applyAlignment="1">
      <alignment horizontal="center" vertical="center"/>
    </xf>
    <xf numFmtId="0" fontId="12" fillId="2" borderId="329" xfId="0" applyFont="1" applyFill="1" applyBorder="1" applyAlignment="1">
      <alignment vertical="center"/>
    </xf>
    <xf numFmtId="0" fontId="12" fillId="2" borderId="0" xfId="0" applyFont="1" applyFill="1" applyBorder="1" applyAlignment="1">
      <alignment vertical="center"/>
    </xf>
    <xf numFmtId="0" fontId="12" fillId="0" borderId="0" xfId="0" applyFont="1" applyAlignment="1">
      <alignment vertical="center"/>
    </xf>
    <xf numFmtId="0" fontId="9" fillId="2" borderId="642" xfId="0" applyFont="1" applyFill="1" applyBorder="1" applyAlignment="1">
      <alignment vertical="center"/>
    </xf>
    <xf numFmtId="0" fontId="10" fillId="2" borderId="661" xfId="0" applyFont="1" applyFill="1" applyBorder="1"/>
    <xf numFmtId="0" fontId="12" fillId="2" borderId="666" xfId="0" applyFont="1" applyFill="1" applyBorder="1" applyAlignment="1">
      <alignment horizontal="left" vertical="center"/>
    </xf>
    <xf numFmtId="0" fontId="12" fillId="2" borderId="666" xfId="0" applyFont="1" applyFill="1" applyBorder="1" applyAlignment="1">
      <alignment vertical="center"/>
    </xf>
    <xf numFmtId="0" fontId="12" fillId="2" borderId="666" xfId="0" applyFont="1" applyFill="1" applyBorder="1" applyAlignment="1">
      <alignment horizontal="center" vertical="center"/>
    </xf>
    <xf numFmtId="0" fontId="12" fillId="0" borderId="666" xfId="0" applyFont="1" applyBorder="1" applyAlignment="1">
      <alignment vertical="center"/>
    </xf>
    <xf numFmtId="0" fontId="12" fillId="2" borderId="499" xfId="0" applyFont="1" applyFill="1" applyBorder="1" applyAlignment="1">
      <alignment horizontal="left" vertical="center"/>
    </xf>
    <xf numFmtId="0" fontId="12" fillId="2" borderId="499" xfId="0" applyFont="1" applyFill="1" applyBorder="1" applyAlignment="1">
      <alignment vertical="center"/>
    </xf>
    <xf numFmtId="0" fontId="25" fillId="2" borderId="642" xfId="0" applyFont="1" applyFill="1" applyBorder="1" applyAlignment="1">
      <alignment vertical="center"/>
    </xf>
    <xf numFmtId="0" fontId="24" fillId="2" borderId="642" xfId="0" applyFont="1" applyFill="1" applyBorder="1" applyAlignment="1">
      <alignment vertical="center"/>
    </xf>
    <xf numFmtId="0" fontId="24" fillId="2" borderId="329" xfId="0" applyFont="1" applyFill="1" applyBorder="1" applyAlignment="1">
      <alignment vertical="center"/>
    </xf>
    <xf numFmtId="0" fontId="25" fillId="2" borderId="329" xfId="0" applyFont="1" applyFill="1" applyBorder="1" applyAlignment="1">
      <alignment vertical="center" wrapText="1"/>
    </xf>
    <xf numFmtId="0" fontId="9" fillId="2" borderId="273" xfId="0" applyFont="1" applyFill="1" applyBorder="1" applyAlignment="1">
      <alignment vertical="center"/>
    </xf>
    <xf numFmtId="0" fontId="10" fillId="2" borderId="661" xfId="0" applyFont="1" applyFill="1" applyBorder="1" applyAlignment="1">
      <alignment vertical="center"/>
    </xf>
    <xf numFmtId="0" fontId="10" fillId="0" borderId="499" xfId="0" applyFont="1" applyBorder="1" applyAlignment="1">
      <alignment vertical="center"/>
    </xf>
    <xf numFmtId="0" fontId="9" fillId="2" borderId="659" xfId="0" applyFont="1" applyFill="1" applyBorder="1" applyAlignment="1">
      <alignment vertical="center"/>
    </xf>
    <xf numFmtId="0" fontId="10" fillId="0" borderId="247" xfId="0" applyFont="1" applyBorder="1" applyAlignment="1">
      <alignment vertical="center"/>
    </xf>
    <xf numFmtId="0" fontId="10" fillId="0" borderId="562" xfId="0" applyFont="1" applyBorder="1" applyAlignment="1">
      <alignment vertical="center"/>
    </xf>
    <xf numFmtId="0" fontId="15" fillId="2" borderId="499" xfId="0" applyFont="1" applyFill="1" applyBorder="1" applyAlignment="1">
      <alignment vertical="center"/>
    </xf>
    <xf numFmtId="0" fontId="15" fillId="2" borderId="0" xfId="0" applyFont="1" applyFill="1" applyBorder="1" applyAlignment="1">
      <alignment vertical="center"/>
    </xf>
    <xf numFmtId="0" fontId="15" fillId="2" borderId="642" xfId="0" applyFont="1" applyFill="1" applyBorder="1" applyAlignment="1">
      <alignment vertical="center"/>
    </xf>
    <xf numFmtId="0" fontId="24" fillId="2" borderId="388" xfId="0" applyFont="1" applyFill="1" applyBorder="1" applyAlignment="1">
      <alignment vertical="center"/>
    </xf>
    <xf numFmtId="0" fontId="24" fillId="2" borderId="393" xfId="0" applyFont="1" applyFill="1" applyBorder="1" applyAlignment="1">
      <alignment vertical="center"/>
    </xf>
    <xf numFmtId="0" fontId="25" fillId="2" borderId="667" xfId="0" applyFont="1" applyFill="1" applyBorder="1" applyAlignment="1">
      <alignment vertical="center"/>
    </xf>
    <xf numFmtId="0" fontId="25" fillId="2" borderId="273" xfId="0" applyFont="1" applyFill="1" applyBorder="1" applyAlignment="1">
      <alignment vertical="center"/>
    </xf>
    <xf numFmtId="0" fontId="25" fillId="2" borderId="205" xfId="0" applyFont="1" applyFill="1" applyBorder="1" applyAlignment="1">
      <alignment vertical="center"/>
    </xf>
    <xf numFmtId="0" fontId="12" fillId="2" borderId="273" xfId="0" applyFont="1" applyFill="1" applyBorder="1" applyAlignment="1">
      <alignment vertical="center"/>
    </xf>
    <xf numFmtId="0" fontId="12" fillId="2" borderId="0" xfId="0" applyFont="1" applyFill="1" applyBorder="1" applyAlignment="1">
      <alignment vertical="center" wrapText="1"/>
    </xf>
    <xf numFmtId="0" fontId="12" fillId="2" borderId="247" xfId="0" applyFont="1" applyFill="1" applyBorder="1" applyAlignment="1">
      <alignment vertical="center" wrapText="1"/>
    </xf>
    <xf numFmtId="0" fontId="18" fillId="2" borderId="273" xfId="0" applyFont="1" applyFill="1" applyBorder="1" applyAlignment="1">
      <alignment vertical="center"/>
    </xf>
    <xf numFmtId="0" fontId="18" fillId="2" borderId="658" xfId="0" applyFont="1" applyFill="1" applyBorder="1" applyAlignment="1">
      <alignment horizontal="left" vertical="center"/>
    </xf>
    <xf numFmtId="0" fontId="18" fillId="2" borderId="644" xfId="0" applyFont="1" applyFill="1" applyBorder="1" applyAlignment="1">
      <alignment vertical="center" wrapText="1"/>
    </xf>
    <xf numFmtId="0" fontId="12" fillId="2" borderId="273" xfId="0" applyFont="1" applyFill="1" applyBorder="1" applyAlignment="1">
      <alignment vertical="center" wrapText="1"/>
    </xf>
    <xf numFmtId="0" fontId="12" fillId="2" borderId="247" xfId="0" applyFont="1" applyFill="1" applyBorder="1" applyAlignment="1">
      <alignment vertical="center"/>
    </xf>
    <xf numFmtId="0" fontId="12" fillId="2" borderId="658" xfId="0" applyFont="1" applyFill="1" applyBorder="1" applyAlignment="1">
      <alignment vertical="center"/>
    </xf>
    <xf numFmtId="0" fontId="12" fillId="2" borderId="610" xfId="0" applyFont="1" applyFill="1" applyBorder="1" applyAlignment="1">
      <alignment vertical="center"/>
    </xf>
    <xf numFmtId="0" fontId="12" fillId="2" borderId="644" xfId="0" applyFont="1" applyFill="1" applyBorder="1" applyAlignment="1">
      <alignment vertical="center"/>
    </xf>
    <xf numFmtId="0" fontId="9" fillId="2" borderId="662" xfId="0" applyFont="1" applyFill="1" applyBorder="1" applyAlignment="1">
      <alignment vertical="center"/>
    </xf>
    <xf numFmtId="0" fontId="9" fillId="2" borderId="639" xfId="0" applyFont="1" applyFill="1" applyBorder="1" applyAlignment="1">
      <alignment vertical="center"/>
    </xf>
    <xf numFmtId="0" fontId="18" fillId="2" borderId="1" xfId="0" applyFont="1" applyFill="1" applyBorder="1"/>
    <xf numFmtId="0" fontId="24" fillId="2" borderId="302" xfId="0" applyFont="1" applyFill="1" applyBorder="1" applyAlignment="1">
      <alignment vertical="center"/>
    </xf>
    <xf numFmtId="0" fontId="18" fillId="2" borderId="3" xfId="0" applyFont="1" applyFill="1" applyBorder="1"/>
    <xf numFmtId="0" fontId="7" fillId="2" borderId="662" xfId="0" applyFont="1" applyFill="1" applyBorder="1" applyAlignment="1">
      <alignment vertical="center"/>
    </xf>
    <xf numFmtId="0" fontId="7" fillId="2" borderId="681" xfId="0" applyFont="1" applyFill="1" applyBorder="1" applyAlignment="1">
      <alignment vertical="center"/>
    </xf>
    <xf numFmtId="0" fontId="24" fillId="4" borderId="20" xfId="0" applyFont="1" applyFill="1" applyBorder="1" applyAlignment="1">
      <alignment horizontal="center"/>
    </xf>
    <xf numFmtId="0" fontId="24" fillId="4" borderId="21" xfId="0" applyFont="1" applyFill="1" applyBorder="1" applyAlignment="1">
      <alignment horizontal="center"/>
    </xf>
    <xf numFmtId="0" fontId="24" fillId="4" borderId="126" xfId="0" applyFont="1" applyFill="1" applyBorder="1" applyAlignment="1">
      <alignment horizontal="center"/>
    </xf>
    <xf numFmtId="0" fontId="24" fillId="4" borderId="16" xfId="0" applyFont="1" applyFill="1" applyBorder="1" applyAlignment="1">
      <alignment horizontal="center"/>
    </xf>
    <xf numFmtId="0" fontId="24" fillId="4" borderId="121" xfId="0" applyFont="1" applyFill="1" applyBorder="1" applyAlignment="1">
      <alignment horizontal="center"/>
    </xf>
    <xf numFmtId="0" fontId="24" fillId="4" borderId="24" xfId="0" applyFont="1" applyFill="1" applyBorder="1" applyAlignment="1">
      <alignment horizontal="center"/>
    </xf>
    <xf numFmtId="0" fontId="18" fillId="0" borderId="4" xfId="0" applyFont="1" applyBorder="1" applyAlignment="1">
      <alignment vertical="center"/>
    </xf>
    <xf numFmtId="0" fontId="18" fillId="0" borderId="247" xfId="0" applyFont="1" applyBorder="1"/>
    <xf numFmtId="0" fontId="18" fillId="0" borderId="151" xfId="0" applyFont="1" applyBorder="1" applyAlignment="1">
      <alignment vertical="center" wrapText="1"/>
    </xf>
    <xf numFmtId="0" fontId="18" fillId="0" borderId="205" xfId="0" applyFont="1" applyBorder="1" applyAlignment="1">
      <alignment vertical="center" wrapText="1"/>
    </xf>
    <xf numFmtId="0" fontId="18" fillId="27" borderId="308" xfId="0" applyFont="1" applyFill="1" applyBorder="1"/>
    <xf numFmtId="0" fontId="18" fillId="27" borderId="0" xfId="0" applyFont="1" applyFill="1" applyBorder="1"/>
    <xf numFmtId="0" fontId="18" fillId="27" borderId="247" xfId="0" applyFont="1" applyFill="1" applyBorder="1"/>
    <xf numFmtId="0" fontId="18" fillId="2" borderId="0" xfId="0" applyFont="1" applyFill="1" applyBorder="1" applyAlignment="1">
      <alignment vertical="center" wrapText="1"/>
    </xf>
    <xf numFmtId="0" fontId="43" fillId="2" borderId="667" xfId="0" applyFont="1" applyFill="1" applyBorder="1" applyAlignment="1">
      <alignment vertical="top" wrapText="1"/>
    </xf>
    <xf numFmtId="0" fontId="10" fillId="8" borderId="0" xfId="0" applyFont="1" applyFill="1"/>
    <xf numFmtId="0" fontId="10" fillId="8" borderId="0" xfId="0" applyFont="1" applyFill="1" applyBorder="1" applyAlignment="1">
      <alignment vertical="center" wrapText="1"/>
    </xf>
    <xf numFmtId="0" fontId="18" fillId="8" borderId="0" xfId="0" applyFont="1" applyFill="1" applyBorder="1" applyAlignment="1">
      <alignment vertical="center" wrapText="1"/>
    </xf>
    <xf numFmtId="0" fontId="10" fillId="8" borderId="0" xfId="0" applyFont="1" applyFill="1" applyAlignment="1">
      <alignment vertical="center"/>
    </xf>
    <xf numFmtId="0" fontId="18" fillId="8" borderId="247" xfId="0" applyFont="1" applyFill="1" applyBorder="1" applyAlignment="1">
      <alignment vertical="center" wrapText="1"/>
    </xf>
    <xf numFmtId="0" fontId="10" fillId="8" borderId="4" xfId="0" applyFont="1" applyFill="1" applyBorder="1"/>
    <xf numFmtId="0" fontId="24" fillId="2" borderId="0" xfId="0" applyFont="1" applyFill="1" applyBorder="1" applyAlignment="1">
      <alignment vertical="top"/>
    </xf>
    <xf numFmtId="0" fontId="25" fillId="2" borderId="683" xfId="0" applyFont="1" applyFill="1" applyBorder="1" applyAlignment="1">
      <alignment vertical="center" wrapText="1"/>
    </xf>
    <xf numFmtId="0" fontId="7" fillId="2" borderId="642" xfId="0" applyFont="1" applyFill="1" applyBorder="1" applyAlignment="1">
      <alignment vertical="center"/>
    </xf>
    <xf numFmtId="0" fontId="7" fillId="2" borderId="273" xfId="0" applyFont="1" applyFill="1" applyBorder="1" applyAlignment="1">
      <alignment vertical="center"/>
    </xf>
    <xf numFmtId="0" fontId="10" fillId="8" borderId="0" xfId="0" applyFont="1" applyFill="1" applyBorder="1"/>
    <xf numFmtId="0" fontId="10" fillId="8" borderId="108" xfId="0" applyFont="1" applyFill="1" applyBorder="1"/>
    <xf numFmtId="0" fontId="10" fillId="8" borderId="273" xfId="0" applyFont="1" applyFill="1" applyBorder="1"/>
    <xf numFmtId="0" fontId="12" fillId="8" borderId="273" xfId="0" applyFont="1" applyFill="1" applyBorder="1" applyAlignment="1">
      <alignment vertical="center" wrapText="1"/>
    </xf>
    <xf numFmtId="0" fontId="12" fillId="8" borderId="0" xfId="0" applyFont="1" applyFill="1" applyBorder="1" applyAlignment="1">
      <alignment vertical="center"/>
    </xf>
    <xf numFmtId="0" fontId="12" fillId="8" borderId="247" xfId="0" applyFont="1" applyFill="1" applyBorder="1" applyAlignment="1">
      <alignment vertical="center"/>
    </xf>
    <xf numFmtId="0" fontId="18" fillId="8" borderId="273" xfId="0" applyFont="1" applyFill="1" applyBorder="1" applyAlignment="1">
      <alignment vertical="center"/>
    </xf>
    <xf numFmtId="0" fontId="10" fillId="8" borderId="0" xfId="0" applyFont="1" applyFill="1" applyBorder="1" applyAlignment="1">
      <alignment vertical="center"/>
    </xf>
    <xf numFmtId="0" fontId="7" fillId="2" borderId="1" xfId="0" applyFont="1" applyFill="1" applyBorder="1"/>
    <xf numFmtId="0" fontId="7" fillId="2" borderId="2" xfId="0" applyFont="1" applyFill="1" applyBorder="1"/>
    <xf numFmtId="0" fontId="7" fillId="2" borderId="0" xfId="0" applyFont="1" applyFill="1"/>
    <xf numFmtId="0" fontId="7" fillId="2" borderId="5" xfId="0" applyFont="1" applyFill="1" applyBorder="1"/>
    <xf numFmtId="0" fontId="7" fillId="2" borderId="20" xfId="0" applyFont="1" applyFill="1" applyBorder="1"/>
    <xf numFmtId="0" fontId="7" fillId="2" borderId="21" xfId="0" applyFont="1" applyFill="1" applyBorder="1"/>
    <xf numFmtId="0" fontId="7" fillId="2" borderId="24" xfId="0" applyFont="1" applyFill="1" applyBorder="1"/>
    <xf numFmtId="0" fontId="10" fillId="2" borderId="0" xfId="0" applyFont="1" applyFill="1" applyBorder="1" applyAlignment="1">
      <alignment vertical="center" wrapText="1"/>
    </xf>
    <xf numFmtId="0" fontId="10" fillId="2" borderId="0" xfId="0" applyFont="1" applyFill="1" applyBorder="1" applyAlignment="1">
      <alignment vertical="center"/>
    </xf>
    <xf numFmtId="0" fontId="10" fillId="0" borderId="0" xfId="0" applyFont="1" applyBorder="1" applyAlignment="1">
      <alignment horizontal="center" vertical="center"/>
    </xf>
    <xf numFmtId="0" fontId="10" fillId="2" borderId="685" xfId="0" applyFont="1" applyFill="1" applyBorder="1"/>
    <xf numFmtId="0" fontId="10" fillId="2" borderId="693" xfId="0" applyFont="1" applyFill="1" applyBorder="1"/>
    <xf numFmtId="0" fontId="7" fillId="2" borderId="685" xfId="0" applyFont="1" applyFill="1" applyBorder="1" applyAlignment="1">
      <alignment vertical="center"/>
    </xf>
    <xf numFmtId="0" fontId="18" fillId="2" borderId="713" xfId="0" applyFont="1" applyFill="1" applyBorder="1" applyAlignment="1">
      <alignment vertical="center"/>
    </xf>
    <xf numFmtId="0" fontId="18" fillId="2" borderId="714" xfId="0" applyFont="1" applyFill="1" applyBorder="1" applyAlignment="1">
      <alignment vertical="center"/>
    </xf>
    <xf numFmtId="0" fontId="18" fillId="2" borderId="717" xfId="0" applyFont="1" applyFill="1" applyBorder="1" applyAlignment="1">
      <alignment vertical="center"/>
    </xf>
    <xf numFmtId="0" fontId="18" fillId="2" borderId="719" xfId="0" applyFont="1" applyFill="1" applyBorder="1" applyAlignment="1">
      <alignment vertical="center"/>
    </xf>
    <xf numFmtId="0" fontId="18" fillId="2" borderId="720" xfId="0" applyFont="1" applyFill="1" applyBorder="1" applyAlignment="1">
      <alignment vertical="center"/>
    </xf>
    <xf numFmtId="0" fontId="18" fillId="2" borderId="723" xfId="0" applyFont="1" applyFill="1" applyBorder="1" applyAlignment="1">
      <alignment vertical="center"/>
    </xf>
    <xf numFmtId="0" fontId="10" fillId="2" borderId="462" xfId="0" applyFont="1" applyFill="1" applyBorder="1" applyAlignment="1"/>
    <xf numFmtId="0" fontId="10" fillId="2" borderId="463" xfId="0" applyFont="1" applyFill="1" applyBorder="1" applyAlignment="1"/>
    <xf numFmtId="0" fontId="10" fillId="2" borderId="596" xfId="0" applyFont="1" applyFill="1" applyBorder="1" applyAlignment="1"/>
    <xf numFmtId="0" fontId="10" fillId="2" borderId="618" xfId="0" applyFont="1" applyFill="1" applyBorder="1" applyAlignment="1"/>
    <xf numFmtId="0" fontId="10" fillId="2" borderId="591" xfId="0" applyFont="1" applyFill="1" applyBorder="1" applyAlignment="1"/>
    <xf numFmtId="0" fontId="10" fillId="2" borderId="592" xfId="0" applyFont="1" applyFill="1" applyBorder="1" applyAlignment="1"/>
    <xf numFmtId="0" fontId="12" fillId="2" borderId="688" xfId="0" applyFont="1" applyFill="1" applyBorder="1" applyAlignment="1">
      <alignment horizontal="left" vertical="center"/>
    </xf>
    <xf numFmtId="0" fontId="12" fillId="2" borderId="688" xfId="0" applyFont="1" applyFill="1" applyBorder="1" applyAlignment="1">
      <alignment vertical="center"/>
    </xf>
    <xf numFmtId="0" fontId="12" fillId="0" borderId="688" xfId="0" applyFont="1" applyBorder="1" applyAlignment="1">
      <alignment vertical="center"/>
    </xf>
    <xf numFmtId="0" fontId="12" fillId="0" borderId="688" xfId="0" applyFont="1" applyFill="1" applyBorder="1" applyAlignment="1">
      <alignment vertical="center"/>
    </xf>
    <xf numFmtId="0" fontId="7" fillId="2" borderId="5" xfId="0" applyFont="1" applyFill="1" applyBorder="1" applyAlignment="1">
      <alignment vertical="center"/>
    </xf>
    <xf numFmtId="0" fontId="10" fillId="2" borderId="685" xfId="0" applyFont="1" applyFill="1" applyBorder="1" applyAlignment="1">
      <alignment vertical="center"/>
    </xf>
    <xf numFmtId="0" fontId="10" fillId="2" borderId="693" xfId="0" applyFont="1" applyFill="1" applyBorder="1" applyAlignment="1">
      <alignment vertical="center"/>
    </xf>
    <xf numFmtId="0" fontId="7" fillId="2" borderId="685" xfId="0" applyNumberFormat="1" applyFont="1" applyFill="1" applyBorder="1" applyAlignment="1">
      <alignment vertical="center"/>
    </xf>
    <xf numFmtId="0" fontId="7" fillId="2" borderId="499" xfId="0" applyNumberFormat="1" applyFont="1" applyFill="1" applyBorder="1" applyAlignment="1">
      <alignment vertical="center"/>
    </xf>
    <xf numFmtId="0" fontId="7" fillId="2" borderId="5" xfId="0" applyNumberFormat="1" applyFont="1" applyFill="1" applyBorder="1" applyAlignment="1">
      <alignment vertical="center"/>
    </xf>
    <xf numFmtId="0" fontId="7" fillId="2" borderId="727" xfId="0" applyNumberFormat="1" applyFont="1" applyFill="1" applyBorder="1" applyAlignment="1">
      <alignment vertical="center"/>
    </xf>
    <xf numFmtId="0" fontId="10" fillId="2" borderId="760" xfId="0" applyFont="1" applyFill="1" applyBorder="1" applyAlignment="1">
      <alignment vertical="center"/>
    </xf>
    <xf numFmtId="0" fontId="10" fillId="2" borderId="761" xfId="0" applyFont="1" applyFill="1" applyBorder="1" applyAlignment="1">
      <alignment vertical="center"/>
    </xf>
    <xf numFmtId="180" fontId="0" fillId="2" borderId="0" xfId="0" applyNumberFormat="1" applyFont="1" applyFill="1" applyBorder="1" applyAlignment="1">
      <alignment horizontal="center" vertical="center"/>
    </xf>
    <xf numFmtId="0" fontId="7" fillId="2" borderId="42" xfId="0" applyFont="1" applyFill="1" applyBorder="1" applyAlignment="1">
      <alignment vertical="center"/>
    </xf>
    <xf numFmtId="0" fontId="18" fillId="2" borderId="688" xfId="0" applyFont="1" applyFill="1" applyBorder="1" applyAlignment="1">
      <alignment horizontal="left" vertical="center"/>
    </xf>
    <xf numFmtId="0" fontId="10" fillId="2" borderId="688" xfId="0" applyFont="1" applyFill="1" applyBorder="1" applyAlignment="1">
      <alignment vertical="center"/>
    </xf>
    <xf numFmtId="0" fontId="18" fillId="0" borderId="688" xfId="0" applyFont="1" applyBorder="1" applyAlignment="1">
      <alignment vertical="center"/>
    </xf>
    <xf numFmtId="0" fontId="10" fillId="0" borderId="688" xfId="0" applyFont="1" applyBorder="1" applyAlignment="1">
      <alignment vertical="center"/>
    </xf>
    <xf numFmtId="0" fontId="10" fillId="2" borderId="761" xfId="0" applyFont="1" applyFill="1" applyBorder="1"/>
    <xf numFmtId="0" fontId="18" fillId="2" borderId="768" xfId="0" applyFont="1" applyFill="1" applyBorder="1" applyAlignment="1">
      <alignment vertical="center"/>
    </xf>
    <xf numFmtId="0" fontId="10" fillId="2" borderId="0" xfId="0" applyFont="1" applyFill="1" applyBorder="1" applyAlignment="1"/>
    <xf numFmtId="0" fontId="10" fillId="2" borderId="447" xfId="0" applyFont="1" applyFill="1" applyBorder="1"/>
    <xf numFmtId="0" fontId="10" fillId="2" borderId="727" xfId="0" applyFont="1" applyFill="1" applyBorder="1"/>
    <xf numFmtId="0" fontId="7" fillId="2" borderId="727" xfId="0" applyFont="1" applyFill="1" applyBorder="1" applyAlignment="1">
      <alignment vertical="center"/>
    </xf>
    <xf numFmtId="0" fontId="7" fillId="2" borderId="329" xfId="0" applyFont="1" applyFill="1" applyBorder="1" applyAlignment="1">
      <alignment vertical="center"/>
    </xf>
    <xf numFmtId="0" fontId="10" fillId="2" borderId="770" xfId="0" applyFont="1" applyFill="1" applyBorder="1" applyAlignment="1">
      <alignment vertical="center"/>
    </xf>
    <xf numFmtId="0" fontId="84" fillId="0" borderId="770" xfId="0" applyFont="1" applyFill="1" applyBorder="1" applyAlignment="1">
      <alignment vertical="center"/>
    </xf>
    <xf numFmtId="0" fontId="21" fillId="2" borderId="499" xfId="0" applyFont="1" applyFill="1" applyBorder="1" applyAlignment="1">
      <alignment vertical="center"/>
    </xf>
    <xf numFmtId="0" fontId="89" fillId="0" borderId="0" xfId="3" applyFont="1" applyFill="1" applyBorder="1" applyAlignment="1" applyProtection="1">
      <alignment horizontal="left" vertical="center" wrapText="1"/>
    </xf>
    <xf numFmtId="9" fontId="24" fillId="0" borderId="0" xfId="6" applyFont="1" applyFill="1" applyBorder="1" applyAlignment="1" applyProtection="1">
      <alignment horizontal="center" vertical="center" wrapText="1"/>
    </xf>
    <xf numFmtId="0" fontId="89" fillId="0" borderId="0" xfId="3" applyFont="1" applyFill="1" applyBorder="1" applyAlignment="1" applyProtection="1">
      <alignment horizontal="center" vertical="center" wrapText="1"/>
    </xf>
    <xf numFmtId="0" fontId="10" fillId="0" borderId="0" xfId="0" applyFont="1" applyBorder="1" applyAlignment="1" applyProtection="1">
      <alignment vertical="center"/>
    </xf>
    <xf numFmtId="0" fontId="10" fillId="0" borderId="0" xfId="0" applyFont="1" applyAlignment="1" applyProtection="1">
      <alignment vertical="center"/>
    </xf>
    <xf numFmtId="0" fontId="84" fillId="2" borderId="770" xfId="0" applyFont="1" applyFill="1" applyBorder="1" applyAlignment="1">
      <alignment vertical="center"/>
    </xf>
    <xf numFmtId="0" fontId="84" fillId="2" borderId="499" xfId="0" applyFont="1" applyFill="1" applyBorder="1" applyAlignment="1">
      <alignment vertical="center"/>
    </xf>
    <xf numFmtId="0" fontId="84" fillId="2" borderId="0" xfId="0" applyFont="1" applyFill="1" applyBorder="1" applyAlignment="1">
      <alignment vertical="center"/>
    </xf>
    <xf numFmtId="0" fontId="84" fillId="2" borderId="308" xfId="0" applyFont="1" applyFill="1" applyBorder="1" applyAlignment="1">
      <alignment vertical="center"/>
    </xf>
    <xf numFmtId="0" fontId="45" fillId="0" borderId="0" xfId="0" applyFont="1" applyBorder="1" applyAlignment="1">
      <alignment horizontal="left" vertical="center"/>
    </xf>
    <xf numFmtId="0" fontId="45" fillId="0" borderId="0" xfId="0" applyFont="1" applyBorder="1" applyAlignment="1">
      <alignment horizontal="center" vertical="center"/>
    </xf>
    <xf numFmtId="0" fontId="84" fillId="2" borderId="205" xfId="0" applyFont="1" applyFill="1" applyBorder="1" applyAlignment="1">
      <alignment vertical="center"/>
    </xf>
    <xf numFmtId="0" fontId="84" fillId="2" borderId="727" xfId="0" applyFont="1" applyFill="1" applyBorder="1" applyAlignment="1">
      <alignment vertical="center"/>
    </xf>
    <xf numFmtId="0" fontId="21" fillId="2" borderId="727" xfId="0" applyFont="1" applyFill="1" applyBorder="1" applyAlignment="1">
      <alignment vertical="center"/>
    </xf>
    <xf numFmtId="0" fontId="45" fillId="0" borderId="0" xfId="0" applyFont="1" applyBorder="1" applyAlignment="1">
      <alignment horizontal="left" vertical="center" wrapText="1"/>
    </xf>
    <xf numFmtId="0" fontId="10" fillId="0" borderId="0" xfId="0" applyFont="1" applyFill="1" applyBorder="1" applyAlignment="1" applyProtection="1">
      <alignment horizontal="left" vertical="center" wrapText="1"/>
    </xf>
    <xf numFmtId="0" fontId="90" fillId="0" borderId="0" xfId="0" applyFont="1" applyBorder="1" applyAlignment="1">
      <alignment horizontal="left" vertical="center" wrapText="1"/>
    </xf>
    <xf numFmtId="9" fontId="10" fillId="0" borderId="0" xfId="6" applyFont="1" applyFill="1" applyBorder="1" applyAlignment="1" applyProtection="1">
      <alignment horizontal="center" vertical="center" wrapText="1"/>
    </xf>
    <xf numFmtId="0" fontId="90" fillId="0" borderId="0" xfId="0" applyFont="1" applyBorder="1" applyAlignment="1">
      <alignment horizontal="center" vertical="center"/>
    </xf>
    <xf numFmtId="0" fontId="23" fillId="2" borderId="765" xfId="0" applyFont="1" applyFill="1" applyBorder="1" applyAlignment="1">
      <alignment horizontal="center" vertical="center"/>
    </xf>
    <xf numFmtId="0" fontId="10" fillId="2" borderId="0" xfId="0" applyFont="1" applyFill="1" applyAlignment="1">
      <alignment horizontal="left" vertical="center"/>
    </xf>
    <xf numFmtId="0" fontId="10" fillId="0" borderId="510" xfId="0" applyFont="1" applyBorder="1" applyAlignment="1">
      <alignment vertical="center"/>
    </xf>
    <xf numFmtId="0" fontId="10" fillId="0" borderId="654" xfId="0" applyFont="1" applyBorder="1" applyAlignment="1">
      <alignment vertical="center"/>
    </xf>
    <xf numFmtId="0" fontId="10" fillId="0" borderId="708" xfId="0" applyFont="1" applyBorder="1" applyAlignment="1">
      <alignment vertical="center"/>
    </xf>
    <xf numFmtId="0" fontId="10" fillId="0" borderId="308" xfId="0" applyFont="1" applyBorder="1" applyAlignment="1">
      <alignment vertical="center"/>
    </xf>
    <xf numFmtId="0" fontId="10" fillId="2" borderId="690" xfId="0" applyFont="1" applyFill="1" applyBorder="1" applyAlignment="1">
      <alignment vertical="center"/>
    </xf>
    <xf numFmtId="0" fontId="10" fillId="2" borderId="784" xfId="0" applyFont="1" applyFill="1" applyBorder="1" applyAlignment="1">
      <alignment vertical="center"/>
    </xf>
    <xf numFmtId="0" fontId="90" fillId="2" borderId="0" xfId="0" applyFont="1" applyFill="1" applyBorder="1" applyAlignment="1">
      <alignment horizontal="left" vertical="center" wrapText="1"/>
    </xf>
    <xf numFmtId="0" fontId="90" fillId="2" borderId="0" xfId="0" applyFont="1" applyFill="1" applyBorder="1" applyAlignment="1">
      <alignment horizontal="center" vertical="center"/>
    </xf>
    <xf numFmtId="0" fontId="10" fillId="2" borderId="510" xfId="0" applyFont="1" applyFill="1" applyBorder="1" applyAlignment="1">
      <alignment vertical="center"/>
    </xf>
    <xf numFmtId="0" fontId="10" fillId="2" borderId="654" xfId="0" applyFont="1" applyFill="1" applyBorder="1" applyAlignment="1">
      <alignment vertical="center"/>
    </xf>
    <xf numFmtId="0" fontId="10" fillId="2" borderId="655" xfId="0" applyFont="1" applyFill="1" applyBorder="1" applyAlignment="1">
      <alignment vertical="center"/>
    </xf>
    <xf numFmtId="0" fontId="10" fillId="2" borderId="653" xfId="0" applyFont="1" applyFill="1" applyBorder="1" applyAlignment="1">
      <alignment vertical="center"/>
    </xf>
    <xf numFmtId="0" fontId="10" fillId="2" borderId="785" xfId="0" applyFont="1" applyFill="1" applyBorder="1" applyAlignment="1">
      <alignment vertical="center"/>
    </xf>
    <xf numFmtId="179" fontId="10" fillId="0" borderId="0" xfId="6" applyNumberFormat="1" applyFont="1" applyFill="1" applyBorder="1" applyAlignment="1" applyProtection="1">
      <alignment horizontal="center" vertical="center" wrapText="1"/>
    </xf>
    <xf numFmtId="0" fontId="18" fillId="2" borderId="784" xfId="0" applyFont="1" applyFill="1" applyBorder="1" applyAlignment="1">
      <alignment vertical="center"/>
    </xf>
    <xf numFmtId="0" fontId="90" fillId="0" borderId="0" xfId="0" applyFont="1" applyBorder="1" applyAlignment="1">
      <alignment horizontal="center" vertical="center" wrapText="1"/>
    </xf>
    <xf numFmtId="0" fontId="10" fillId="2" borderId="727" xfId="0" applyFont="1" applyFill="1" applyBorder="1" applyAlignment="1">
      <alignment horizontal="left" vertical="center"/>
    </xf>
    <xf numFmtId="0" fontId="18" fillId="2" borderId="654" xfId="0" applyFont="1" applyFill="1" applyBorder="1" applyAlignment="1">
      <alignment vertical="center"/>
    </xf>
    <xf numFmtId="0" fontId="18" fillId="2" borderId="655" xfId="0" applyFont="1" applyFill="1" applyBorder="1" applyAlignment="1">
      <alignment vertical="center"/>
    </xf>
    <xf numFmtId="0" fontId="10" fillId="2" borderId="787" xfId="0" applyFont="1" applyFill="1" applyBorder="1" applyAlignment="1">
      <alignment horizontal="center" vertical="center"/>
    </xf>
    <xf numFmtId="0" fontId="10" fillId="2" borderId="787" xfId="0" applyFont="1" applyFill="1" applyBorder="1" applyAlignment="1">
      <alignment vertical="center"/>
    </xf>
    <xf numFmtId="0" fontId="84" fillId="2" borderId="499" xfId="0" applyFont="1" applyFill="1" applyBorder="1" applyAlignment="1">
      <alignment horizontal="left" vertical="center"/>
    </xf>
    <xf numFmtId="0" fontId="10" fillId="2" borderId="308" xfId="0" applyFont="1" applyFill="1" applyBorder="1" applyAlignment="1">
      <alignment vertical="center" wrapText="1"/>
    </xf>
    <xf numFmtId="0" fontId="10" fillId="0" borderId="778" xfId="0" applyFont="1" applyBorder="1" applyAlignment="1">
      <alignment horizontal="center" vertical="center"/>
    </xf>
    <xf numFmtId="0" fontId="10" fillId="2" borderId="778" xfId="0" applyFont="1" applyFill="1" applyBorder="1" applyAlignment="1">
      <alignment vertical="center" wrapText="1"/>
    </xf>
    <xf numFmtId="0" fontId="23" fillId="2" borderId="308" xfId="0" applyFont="1" applyFill="1" applyBorder="1" applyAlignment="1">
      <alignment horizontal="center" vertical="center"/>
    </xf>
    <xf numFmtId="0" fontId="23" fillId="2" borderId="0" xfId="0" applyFont="1" applyFill="1" applyBorder="1" applyAlignment="1">
      <alignment horizontal="center" vertical="center"/>
    </xf>
    <xf numFmtId="0" fontId="23" fillId="2" borderId="205" xfId="0" applyFont="1" applyFill="1" applyBorder="1" applyAlignment="1">
      <alignment horizontal="center" vertical="center"/>
    </xf>
    <xf numFmtId="0" fontId="10" fillId="2" borderId="688" xfId="0" applyFont="1" applyFill="1" applyBorder="1" applyAlignment="1">
      <alignment horizontal="left" vertical="center"/>
    </xf>
    <xf numFmtId="0" fontId="10" fillId="2" borderId="659" xfId="0" applyFont="1" applyFill="1" applyBorder="1" applyAlignment="1">
      <alignment vertical="center"/>
    </xf>
    <xf numFmtId="0" fontId="10" fillId="2" borderId="764" xfId="0" applyFont="1" applyFill="1" applyBorder="1" applyAlignment="1">
      <alignment vertical="center"/>
    </xf>
    <xf numFmtId="0" fontId="23" fillId="2" borderId="768" xfId="0" applyFont="1" applyFill="1" applyBorder="1" applyAlignment="1">
      <alignment vertical="center"/>
    </xf>
    <xf numFmtId="0" fontId="23" fillId="0" borderId="0" xfId="0" applyFont="1" applyAlignment="1">
      <alignment vertical="center"/>
    </xf>
    <xf numFmtId="0" fontId="0" fillId="0" borderId="0" xfId="0" applyFont="1" applyAlignment="1">
      <alignment horizontal="center" vertical="center"/>
    </xf>
    <xf numFmtId="0" fontId="0" fillId="0" borderId="0" xfId="0" applyFont="1" applyBorder="1" applyAlignment="1">
      <alignment vertical="center"/>
    </xf>
    <xf numFmtId="0" fontId="0" fillId="0" borderId="0" xfId="0" applyFont="1" applyFill="1" applyBorder="1" applyAlignment="1" applyProtection="1">
      <alignment vertical="center"/>
    </xf>
    <xf numFmtId="0" fontId="32" fillId="0" borderId="0" xfId="3" applyFont="1" applyFill="1" applyBorder="1" applyAlignment="1" applyProtection="1">
      <alignment horizontal="left" vertical="center"/>
    </xf>
    <xf numFmtId="0" fontId="32" fillId="0" borderId="0" xfId="3" applyFont="1" applyFill="1" applyBorder="1" applyAlignment="1" applyProtection="1">
      <alignment vertical="center"/>
    </xf>
    <xf numFmtId="0" fontId="0" fillId="0" borderId="0" xfId="0" applyFont="1" applyBorder="1" applyAlignment="1" applyProtection="1">
      <alignment vertical="center"/>
    </xf>
    <xf numFmtId="0" fontId="0" fillId="0" borderId="0" xfId="0" applyFont="1" applyAlignment="1" applyProtection="1">
      <alignment vertical="center"/>
    </xf>
    <xf numFmtId="0" fontId="10" fillId="2" borderId="499" xfId="0" applyFont="1" applyFill="1" applyBorder="1" applyAlignment="1">
      <alignment horizontal="right"/>
    </xf>
    <xf numFmtId="0" fontId="10" fillId="2" borderId="499" xfId="0" applyFont="1" applyFill="1" applyBorder="1" applyAlignment="1">
      <alignment horizontal="left"/>
    </xf>
    <xf numFmtId="0" fontId="25" fillId="2" borderId="308" xfId="0" applyFont="1" applyFill="1" applyBorder="1" applyAlignment="1">
      <alignment vertical="center" wrapText="1"/>
    </xf>
    <xf numFmtId="0" fontId="10" fillId="0" borderId="787" xfId="0" applyFont="1" applyBorder="1"/>
    <xf numFmtId="0" fontId="12" fillId="2" borderId="247" xfId="0" applyFont="1" applyFill="1" applyBorder="1"/>
    <xf numFmtId="0" fontId="18" fillId="0" borderId="499" xfId="0" applyFont="1" applyBorder="1" applyAlignment="1">
      <alignment vertical="top" wrapText="1"/>
    </xf>
    <xf numFmtId="0" fontId="43" fillId="2" borderId="308" xfId="0" applyFont="1" applyFill="1" applyBorder="1" applyAlignment="1">
      <alignment vertical="top" wrapText="1"/>
    </xf>
    <xf numFmtId="0" fontId="20" fillId="2" borderId="756" xfId="0" applyFont="1" applyFill="1" applyBorder="1" applyAlignment="1">
      <alignment vertical="center" wrapText="1"/>
    </xf>
    <xf numFmtId="0" fontId="20" fillId="2" borderId="644" xfId="0" applyFont="1" applyFill="1" applyBorder="1" applyAlignment="1">
      <alignment vertical="center" wrapText="1"/>
    </xf>
    <xf numFmtId="0" fontId="20" fillId="27" borderId="756" xfId="0" applyFont="1" applyFill="1" applyBorder="1" applyAlignment="1">
      <alignment vertical="center" wrapText="1"/>
    </xf>
    <xf numFmtId="0" fontId="20" fillId="27" borderId="644" xfId="0" applyFont="1" applyFill="1" applyBorder="1" applyAlignment="1">
      <alignment vertical="center" wrapText="1"/>
    </xf>
    <xf numFmtId="0" fontId="10" fillId="27" borderId="642" xfId="0" applyFont="1" applyFill="1" applyBorder="1"/>
    <xf numFmtId="0" fontId="10" fillId="2" borderId="20" xfId="0" applyFont="1" applyFill="1" applyBorder="1"/>
    <xf numFmtId="0" fontId="10" fillId="27" borderId="247" xfId="0" applyFont="1" applyFill="1" applyBorder="1"/>
    <xf numFmtId="0" fontId="10" fillId="2" borderId="247" xfId="0" applyFont="1" applyFill="1" applyBorder="1" applyAlignment="1">
      <alignment horizontal="left"/>
    </xf>
    <xf numFmtId="0" fontId="18" fillId="2" borderId="20" xfId="0" applyFont="1" applyFill="1" applyBorder="1" applyAlignment="1">
      <alignment vertical="center" wrapText="1"/>
    </xf>
    <xf numFmtId="0" fontId="10" fillId="2" borderId="499" xfId="0" applyFont="1" applyFill="1" applyBorder="1" applyAlignment="1">
      <alignment horizontal="right" vertical="center"/>
    </xf>
    <xf numFmtId="0" fontId="10" fillId="2" borderId="499" xfId="0" applyFont="1" applyFill="1" applyBorder="1" applyAlignment="1">
      <alignment horizontal="left" vertical="center"/>
    </xf>
    <xf numFmtId="0" fontId="10" fillId="2" borderId="790" xfId="0" applyFont="1" applyFill="1" applyBorder="1" applyAlignment="1">
      <alignment vertical="center"/>
    </xf>
    <xf numFmtId="0" fontId="18" fillId="27" borderId="0" xfId="0" applyFont="1" applyFill="1" applyBorder="1" applyAlignment="1">
      <alignment vertical="center"/>
    </xf>
    <xf numFmtId="0" fontId="10" fillId="27" borderId="0" xfId="0" applyFont="1" applyFill="1" applyBorder="1" applyAlignment="1">
      <alignment vertical="center"/>
    </xf>
    <xf numFmtId="0" fontId="10" fillId="27" borderId="0" xfId="0" applyFont="1" applyFill="1" applyBorder="1" applyAlignment="1">
      <alignment horizontal="right"/>
    </xf>
    <xf numFmtId="0" fontId="10" fillId="27" borderId="0" xfId="0" applyFont="1" applyFill="1" applyBorder="1" applyAlignment="1">
      <alignment horizontal="left"/>
    </xf>
    <xf numFmtId="0" fontId="10" fillId="27" borderId="247" xfId="0" applyFont="1" applyFill="1" applyBorder="1" applyAlignment="1">
      <alignment horizontal="left"/>
    </xf>
    <xf numFmtId="0" fontId="21" fillId="2" borderId="499" xfId="0" applyFont="1" applyFill="1" applyBorder="1" applyAlignment="1"/>
    <xf numFmtId="0" fontId="10" fillId="2" borderId="499" xfId="0" applyFont="1" applyFill="1" applyBorder="1" applyAlignment="1"/>
    <xf numFmtId="0" fontId="10" fillId="2" borderId="247" xfId="0" applyFont="1" applyFill="1" applyBorder="1" applyAlignment="1"/>
    <xf numFmtId="0" fontId="37" fillId="2" borderId="499" xfId="0" applyFont="1" applyFill="1" applyBorder="1" applyAlignment="1">
      <alignment vertical="center" wrapText="1"/>
    </xf>
    <xf numFmtId="0" fontId="37" fillId="2" borderId="0" xfId="0" applyFont="1" applyFill="1" applyBorder="1" applyAlignment="1">
      <alignment vertical="center" wrapText="1"/>
    </xf>
    <xf numFmtId="0" fontId="37" fillId="2" borderId="642" xfId="0" applyFont="1" applyFill="1" applyBorder="1" applyAlignment="1">
      <alignment vertical="center" wrapText="1"/>
    </xf>
    <xf numFmtId="0" fontId="37" fillId="2" borderId="329" xfId="0" applyFont="1" applyFill="1" applyBorder="1" applyAlignment="1">
      <alignment vertical="center" wrapText="1"/>
    </xf>
    <xf numFmtId="0" fontId="37" fillId="2" borderId="790" xfId="0" applyFont="1" applyFill="1" applyBorder="1" applyAlignment="1">
      <alignment vertical="center" wrapText="1"/>
    </xf>
    <xf numFmtId="0" fontId="85" fillId="27" borderId="442" xfId="0" applyNumberFormat="1" applyFont="1" applyFill="1" applyBorder="1" applyAlignment="1">
      <alignment horizontal="left" vertical="center"/>
    </xf>
    <xf numFmtId="0" fontId="25" fillId="2" borderId="770" xfId="0" applyFont="1" applyFill="1" applyBorder="1" applyAlignment="1">
      <alignment vertical="center" wrapText="1"/>
    </xf>
    <xf numFmtId="0" fontId="25" fillId="2" borderId="205" xfId="0" applyFont="1" applyFill="1" applyBorder="1" applyAlignment="1">
      <alignment vertical="center" wrapText="1"/>
    </xf>
    <xf numFmtId="0" fontId="25" fillId="2" borderId="727" xfId="0" applyFont="1" applyFill="1" applyBorder="1" applyAlignment="1">
      <alignment vertical="center" wrapText="1"/>
    </xf>
    <xf numFmtId="0" fontId="85" fillId="27" borderId="453" xfId="0" applyNumberFormat="1" applyFont="1" applyFill="1" applyBorder="1" applyAlignment="1">
      <alignment horizontal="left" vertical="center"/>
    </xf>
    <xf numFmtId="0" fontId="85" fillId="27" borderId="442" xfId="0" applyNumberFormat="1" applyFont="1" applyFill="1" applyBorder="1" applyAlignment="1">
      <alignment horizontal="left" vertical="center"/>
    </xf>
    <xf numFmtId="0" fontId="17" fillId="2" borderId="499" xfId="0" applyFont="1" applyFill="1" applyBorder="1" applyAlignment="1">
      <alignment vertical="center" wrapText="1"/>
    </xf>
    <xf numFmtId="0" fontId="17" fillId="2" borderId="727" xfId="0" applyFont="1" applyFill="1" applyBorder="1" applyAlignment="1">
      <alignment vertical="center" wrapText="1"/>
    </xf>
    <xf numFmtId="0" fontId="85" fillId="27" borderId="442" xfId="0" applyNumberFormat="1" applyFont="1" applyFill="1" applyBorder="1" applyAlignment="1">
      <alignment horizontal="left" vertical="center"/>
    </xf>
    <xf numFmtId="0" fontId="0" fillId="2" borderId="5" xfId="0" applyFont="1" applyFill="1" applyBorder="1" applyAlignment="1">
      <alignment vertical="center"/>
    </xf>
    <xf numFmtId="0" fontId="18" fillId="0" borderId="727" xfId="0" applyFont="1" applyBorder="1" applyAlignment="1">
      <alignment horizontal="left" vertical="center"/>
    </xf>
    <xf numFmtId="0" fontId="17" fillId="2" borderId="602" xfId="0" applyFont="1" applyFill="1" applyBorder="1" applyAlignment="1">
      <alignment vertical="center"/>
    </xf>
    <xf numFmtId="0" fontId="10" fillId="2" borderId="602" xfId="0" applyFont="1" applyFill="1" applyBorder="1" applyAlignment="1">
      <alignment vertical="center"/>
    </xf>
    <xf numFmtId="0" fontId="9" fillId="2" borderId="770" xfId="0" applyFont="1" applyFill="1" applyBorder="1" applyAlignment="1">
      <alignment vertical="center"/>
    </xf>
    <xf numFmtId="0" fontId="9" fillId="2" borderId="602" xfId="0" applyFont="1" applyFill="1" applyBorder="1" applyAlignment="1">
      <alignment vertical="center"/>
    </xf>
    <xf numFmtId="0" fontId="0" fillId="2" borderId="798" xfId="0" applyFont="1" applyFill="1" applyBorder="1" applyAlignment="1">
      <alignment vertical="center"/>
    </xf>
    <xf numFmtId="0" fontId="0" fillId="2" borderId="752" xfId="0" applyFont="1" applyFill="1" applyBorder="1" applyAlignment="1">
      <alignment vertical="center"/>
    </xf>
    <xf numFmtId="0" fontId="0" fillId="2" borderId="649" xfId="0" applyFont="1" applyFill="1" applyBorder="1" applyAlignment="1">
      <alignment vertical="center"/>
    </xf>
    <xf numFmtId="0" fontId="0" fillId="2" borderId="730" xfId="0" applyFont="1" applyFill="1" applyBorder="1" applyAlignment="1">
      <alignment vertical="center"/>
    </xf>
    <xf numFmtId="0" fontId="0" fillId="2" borderId="653" xfId="0" applyFont="1" applyFill="1" applyBorder="1" applyAlignment="1">
      <alignment vertical="center"/>
    </xf>
    <xf numFmtId="0" fontId="0" fillId="2" borderId="795" xfId="0" applyFont="1" applyFill="1" applyBorder="1" applyAlignment="1">
      <alignment horizontal="center" vertical="center"/>
    </xf>
    <xf numFmtId="0" fontId="0" fillId="2" borderId="802" xfId="0" applyFont="1" applyFill="1" applyBorder="1" applyAlignment="1">
      <alignment horizontal="center" vertical="center"/>
    </xf>
    <xf numFmtId="0" fontId="10" fillId="2" borderId="600" xfId="0" applyFont="1" applyFill="1" applyBorder="1" applyAlignment="1">
      <alignment vertical="center"/>
    </xf>
    <xf numFmtId="0" fontId="10" fillId="2" borderId="601" xfId="0" applyFont="1" applyFill="1" applyBorder="1" applyAlignment="1">
      <alignment vertical="center"/>
    </xf>
    <xf numFmtId="0" fontId="10" fillId="2" borderId="806" xfId="0" applyFont="1" applyFill="1" applyBorder="1" applyAlignment="1">
      <alignment vertical="center"/>
    </xf>
    <xf numFmtId="0" fontId="0" fillId="2" borderId="660" xfId="0" applyFont="1" applyFill="1" applyBorder="1" applyAlignment="1">
      <alignment vertical="center"/>
    </xf>
    <xf numFmtId="0" fontId="0" fillId="0" borderId="660" xfId="0" applyFont="1" applyBorder="1" applyAlignment="1">
      <alignment vertical="center"/>
    </xf>
    <xf numFmtId="0" fontId="0" fillId="2" borderId="727" xfId="0" applyFont="1" applyFill="1" applyBorder="1" applyAlignment="1">
      <alignment vertical="center"/>
    </xf>
    <xf numFmtId="0" fontId="0" fillId="2" borderId="806" xfId="0" applyFont="1" applyFill="1" applyBorder="1" applyAlignment="1">
      <alignment vertical="center"/>
    </xf>
    <xf numFmtId="0" fontId="21" fillId="0" borderId="770" xfId="0" applyFont="1" applyFill="1" applyBorder="1" applyAlignment="1">
      <alignment vertical="center" wrapText="1"/>
    </xf>
    <xf numFmtId="0" fontId="21" fillId="0" borderId="499" xfId="0" applyFont="1" applyFill="1" applyBorder="1" applyAlignment="1">
      <alignment vertical="center" wrapText="1"/>
    </xf>
    <xf numFmtId="0" fontId="21" fillId="0" borderId="308" xfId="0" applyFont="1" applyFill="1" applyBorder="1" applyAlignment="1">
      <alignment vertical="center" wrapText="1"/>
    </xf>
    <xf numFmtId="0" fontId="21" fillId="0" borderId="0" xfId="0" applyFont="1" applyFill="1" applyBorder="1" applyAlignment="1">
      <alignment vertical="center" wrapText="1"/>
    </xf>
    <xf numFmtId="0" fontId="9" fillId="2" borderId="806" xfId="0" applyFont="1" applyFill="1" applyBorder="1" applyAlignment="1">
      <alignment vertical="center"/>
    </xf>
    <xf numFmtId="0" fontId="18" fillId="2" borderId="762" xfId="0" applyFont="1" applyFill="1" applyBorder="1" applyAlignment="1">
      <alignment vertical="center"/>
    </xf>
    <xf numFmtId="0" fontId="31" fillId="27" borderId="727" xfId="0" applyNumberFormat="1" applyFont="1" applyFill="1" applyBorder="1" applyAlignment="1">
      <alignment vertical="center" wrapText="1"/>
    </xf>
    <xf numFmtId="0" fontId="17" fillId="2" borderId="770" xfId="0" applyFont="1" applyFill="1" applyBorder="1" applyAlignment="1">
      <alignment vertical="center" wrapText="1"/>
    </xf>
    <xf numFmtId="0" fontId="17" fillId="2" borderId="308" xfId="0" applyFont="1" applyFill="1" applyBorder="1" applyAlignment="1">
      <alignment vertical="center" wrapText="1"/>
    </xf>
    <xf numFmtId="0" fontId="7" fillId="2" borderId="167" xfId="0" applyFont="1" applyFill="1" applyBorder="1" applyAlignment="1">
      <alignment vertical="center"/>
    </xf>
    <xf numFmtId="0" fontId="7" fillId="2" borderId="198" xfId="0" applyFont="1" applyFill="1" applyBorder="1" applyAlignment="1">
      <alignment vertical="center"/>
    </xf>
    <xf numFmtId="0" fontId="10" fillId="2" borderId="0" xfId="0" applyFont="1" applyFill="1" applyBorder="1" applyAlignment="1">
      <alignment horizontal="center"/>
    </xf>
    <xf numFmtId="0" fontId="18" fillId="2" borderId="0" xfId="0" applyFont="1" applyFill="1" applyAlignment="1">
      <alignment vertical="center"/>
    </xf>
    <xf numFmtId="0" fontId="18" fillId="2" borderId="768" xfId="0" applyFont="1" applyFill="1" applyBorder="1" applyAlignment="1">
      <alignment horizontal="center"/>
    </xf>
    <xf numFmtId="0" fontId="10" fillId="2" borderId="809" xfId="0" applyFont="1" applyFill="1" applyBorder="1"/>
    <xf numFmtId="0" fontId="10" fillId="2" borderId="810" xfId="0" applyFont="1" applyFill="1" applyBorder="1"/>
    <xf numFmtId="0" fontId="10" fillId="0" borderId="810" xfId="0" applyFont="1" applyFill="1" applyBorder="1" applyAlignment="1">
      <alignment horizontal="center"/>
    </xf>
    <xf numFmtId="0" fontId="7" fillId="2" borderId="810" xfId="0" applyFont="1" applyFill="1" applyBorder="1" applyAlignment="1">
      <alignment vertical="center"/>
    </xf>
    <xf numFmtId="0" fontId="7" fillId="2" borderId="247" xfId="0" applyFont="1" applyFill="1" applyBorder="1" applyAlignment="1">
      <alignment vertical="center"/>
    </xf>
    <xf numFmtId="0" fontId="9" fillId="2" borderId="727" xfId="0" applyFont="1" applyFill="1" applyBorder="1"/>
    <xf numFmtId="0" fontId="9" fillId="2" borderId="810" xfId="0" applyFont="1" applyFill="1" applyBorder="1"/>
    <xf numFmtId="0" fontId="10" fillId="0" borderId="810" xfId="0" applyFont="1" applyBorder="1"/>
    <xf numFmtId="0" fontId="10" fillId="0" borderId="768" xfId="0" applyFont="1" applyBorder="1" applyAlignment="1"/>
    <xf numFmtId="0" fontId="10" fillId="0" borderId="811" xfId="0" applyFont="1" applyBorder="1" applyAlignment="1"/>
    <xf numFmtId="0" fontId="10" fillId="2" borderId="768" xfId="0" applyFont="1" applyFill="1" applyBorder="1" applyAlignment="1"/>
    <xf numFmtId="0" fontId="10" fillId="2" borderId="811" xfId="0" applyFont="1" applyFill="1" applyBorder="1" applyAlignment="1"/>
    <xf numFmtId="0" fontId="10" fillId="2" borderId="727" xfId="0" applyFont="1" applyFill="1" applyBorder="1" applyAlignment="1">
      <alignment horizontal="center"/>
    </xf>
    <xf numFmtId="0" fontId="12" fillId="2" borderId="727" xfId="0" applyFont="1" applyFill="1" applyBorder="1" applyAlignment="1">
      <alignment vertical="center"/>
    </xf>
    <xf numFmtId="0" fontId="12" fillId="2" borderId="806" xfId="0" applyFont="1" applyFill="1" applyBorder="1" applyAlignment="1">
      <alignment vertical="center"/>
    </xf>
    <xf numFmtId="0" fontId="24" fillId="27" borderId="273" xfId="0" applyNumberFormat="1" applyFont="1" applyFill="1" applyBorder="1" applyAlignment="1">
      <alignment vertical="center"/>
    </xf>
    <xf numFmtId="0" fontId="24" fillId="27" borderId="205" xfId="0" applyNumberFormat="1" applyFont="1" applyFill="1" applyBorder="1" applyAlignment="1">
      <alignment vertical="center"/>
    </xf>
    <xf numFmtId="0" fontId="18" fillId="2" borderId="730" xfId="0" applyFont="1" applyFill="1" applyBorder="1" applyAlignment="1">
      <alignment horizontal="center"/>
    </xf>
    <xf numFmtId="0" fontId="7" fillId="2" borderId="806" xfId="0" applyFont="1" applyFill="1" applyBorder="1" applyAlignment="1">
      <alignment vertical="center"/>
    </xf>
    <xf numFmtId="0" fontId="18" fillId="2" borderId="0" xfId="0" applyFont="1" applyFill="1" applyAlignment="1">
      <alignment horizontal="center" vertical="center"/>
    </xf>
    <xf numFmtId="0" fontId="18" fillId="2" borderId="5" xfId="0" applyFont="1" applyFill="1" applyBorder="1" applyAlignment="1">
      <alignment horizontal="center" vertical="center"/>
    </xf>
    <xf numFmtId="0" fontId="18" fillId="2" borderId="6" xfId="0" applyFont="1" applyFill="1" applyBorder="1" applyAlignment="1">
      <alignment horizontal="center" vertical="center"/>
    </xf>
    <xf numFmtId="0" fontId="18" fillId="2" borderId="0" xfId="0" applyFont="1" applyFill="1" applyBorder="1" applyAlignment="1">
      <alignment horizontal="center" vertical="center"/>
    </xf>
    <xf numFmtId="0" fontId="18" fillId="2" borderId="768" xfId="0" applyFont="1" applyFill="1" applyBorder="1" applyAlignment="1">
      <alignment horizontal="center" vertical="center"/>
    </xf>
    <xf numFmtId="0" fontId="10" fillId="2" borderId="768" xfId="0" applyFont="1" applyFill="1" applyBorder="1" applyAlignment="1">
      <alignment horizontal="center" vertical="center"/>
    </xf>
    <xf numFmtId="0" fontId="10" fillId="2" borderId="691" xfId="0" applyFont="1" applyFill="1" applyBorder="1" applyAlignment="1">
      <alignment horizontal="center" vertical="center"/>
    </xf>
    <xf numFmtId="0" fontId="10" fillId="2" borderId="768" xfId="0" applyFont="1" applyFill="1" applyBorder="1" applyAlignment="1">
      <alignment vertical="center"/>
    </xf>
    <xf numFmtId="0" fontId="9" fillId="2" borderId="205" xfId="0" applyFont="1" applyFill="1" applyBorder="1" applyAlignment="1">
      <alignment vertical="center"/>
    </xf>
    <xf numFmtId="0" fontId="9" fillId="2" borderId="727" xfId="0" applyFont="1" applyFill="1" applyBorder="1" applyAlignment="1">
      <alignment vertical="center"/>
    </xf>
    <xf numFmtId="0" fontId="10" fillId="2" borderId="688" xfId="0" applyFont="1" applyFill="1" applyBorder="1" applyAlignment="1">
      <alignment horizontal="center" vertical="center"/>
    </xf>
    <xf numFmtId="0" fontId="18" fillId="2" borderId="0" xfId="0" applyFont="1" applyFill="1" applyBorder="1" applyAlignment="1">
      <alignment horizontal="left" vertical="center"/>
    </xf>
    <xf numFmtId="0" fontId="10" fillId="2" borderId="0" xfId="0" applyFont="1" applyFill="1" applyBorder="1" applyAlignment="1">
      <alignment horizontal="center" vertical="center"/>
    </xf>
    <xf numFmtId="0" fontId="9" fillId="2" borderId="499" xfId="0" applyFont="1" applyFill="1" applyBorder="1" applyAlignment="1">
      <alignment vertical="center"/>
    </xf>
    <xf numFmtId="0" fontId="10" fillId="2" borderId="205" xfId="0" applyFont="1" applyFill="1" applyBorder="1" applyAlignment="1">
      <alignment horizontal="center" vertical="center"/>
    </xf>
    <xf numFmtId="0" fontId="18" fillId="2" borderId="265" xfId="0" applyFont="1" applyFill="1" applyBorder="1" applyAlignment="1">
      <alignment horizontal="left" vertical="center"/>
    </xf>
    <xf numFmtId="0" fontId="18" fillId="2" borderId="714" xfId="0" applyFont="1" applyFill="1" applyBorder="1" applyAlignment="1">
      <alignment horizontal="center" vertical="center"/>
    </xf>
    <xf numFmtId="0" fontId="18" fillId="2" borderId="720" xfId="0" applyFont="1" applyFill="1" applyBorder="1" applyAlignment="1">
      <alignment horizontal="center" vertical="center"/>
    </xf>
    <xf numFmtId="0" fontId="18" fillId="2" borderId="0" xfId="0" applyFont="1" applyFill="1" applyAlignment="1">
      <alignment vertical="center" wrapText="1"/>
    </xf>
    <xf numFmtId="0" fontId="18" fillId="2" borderId="0" xfId="0" applyFont="1" applyFill="1" applyAlignment="1">
      <alignment vertical="center"/>
    </xf>
    <xf numFmtId="0" fontId="18" fillId="2" borderId="5" xfId="0" applyFont="1" applyFill="1" applyBorder="1" applyAlignment="1">
      <alignment vertical="center"/>
    </xf>
    <xf numFmtId="0" fontId="18" fillId="2" borderId="610" xfId="0" applyFont="1" applyFill="1" applyBorder="1" applyAlignment="1">
      <alignment vertical="center" wrapText="1"/>
    </xf>
    <xf numFmtId="0" fontId="18" fillId="2" borderId="703" xfId="0" applyFont="1" applyFill="1" applyBorder="1" applyAlignment="1">
      <alignment horizontal="center" vertical="center"/>
    </xf>
    <xf numFmtId="0" fontId="10" fillId="2" borderId="703" xfId="0" applyFont="1" applyFill="1" applyBorder="1" applyAlignment="1">
      <alignment horizontal="center" vertical="center"/>
    </xf>
    <xf numFmtId="0" fontId="0" fillId="2" borderId="0" xfId="0" applyFont="1" applyFill="1" applyAlignment="1">
      <alignment horizontal="left" vertical="center"/>
    </xf>
    <xf numFmtId="0" fontId="24" fillId="0" borderId="0" xfId="0" applyFont="1" applyFill="1" applyBorder="1" applyAlignment="1">
      <alignment horizontal="center" vertical="center"/>
    </xf>
    <xf numFmtId="0" fontId="18" fillId="2" borderId="28" xfId="0" applyFont="1" applyFill="1" applyBorder="1" applyAlignment="1">
      <alignment vertical="center"/>
    </xf>
    <xf numFmtId="0" fontId="18" fillId="2" borderId="153" xfId="0" applyFont="1" applyFill="1" applyBorder="1" applyAlignment="1">
      <alignment vertical="center"/>
    </xf>
    <xf numFmtId="0" fontId="18" fillId="2" borderId="108" xfId="0" applyFont="1" applyFill="1" applyBorder="1" applyAlignment="1">
      <alignment horizontal="center" vertical="center"/>
    </xf>
    <xf numFmtId="0" fontId="18" fillId="2" borderId="28" xfId="0" applyFont="1" applyFill="1" applyBorder="1" applyAlignment="1">
      <alignment horizontal="left" vertical="center"/>
    </xf>
    <xf numFmtId="0" fontId="24" fillId="2" borderId="0" xfId="0" applyFont="1" applyFill="1" applyBorder="1" applyAlignment="1">
      <alignment horizontal="center" vertical="center"/>
    </xf>
    <xf numFmtId="0" fontId="18" fillId="2" borderId="20" xfId="0" applyFont="1" applyFill="1" applyBorder="1" applyAlignment="1">
      <alignment horizontal="left" vertical="center"/>
    </xf>
    <xf numFmtId="0" fontId="18" fillId="2" borderId="198" xfId="0" applyFont="1" applyFill="1" applyBorder="1" applyAlignment="1">
      <alignment horizontal="left" vertical="center"/>
    </xf>
    <xf numFmtId="0" fontId="18" fillId="2" borderId="198" xfId="0" applyFont="1" applyFill="1" applyBorder="1" applyAlignment="1">
      <alignment vertical="center"/>
    </xf>
    <xf numFmtId="0" fontId="9" fillId="2" borderId="198" xfId="0" applyFont="1" applyFill="1" applyBorder="1" applyAlignment="1">
      <alignment vertical="center"/>
    </xf>
    <xf numFmtId="0" fontId="0" fillId="2" borderId="0" xfId="0" applyFont="1" applyFill="1" applyBorder="1" applyAlignment="1">
      <alignment vertical="center"/>
    </xf>
    <xf numFmtId="0" fontId="0" fillId="2" borderId="198" xfId="0" applyFont="1" applyFill="1" applyBorder="1" applyAlignment="1">
      <alignment vertical="center"/>
    </xf>
    <xf numFmtId="0" fontId="0" fillId="2" borderId="513" xfId="0" applyFont="1" applyFill="1" applyBorder="1" applyAlignment="1">
      <alignment vertical="center"/>
    </xf>
    <xf numFmtId="0" fontId="0" fillId="2" borderId="0" xfId="0" applyFont="1" applyFill="1" applyBorder="1" applyAlignment="1">
      <alignment horizontal="center" vertical="center"/>
    </xf>
    <xf numFmtId="0" fontId="18" fillId="2" borderId="727" xfId="0" applyFont="1" applyFill="1" applyBorder="1" applyAlignment="1">
      <alignment horizontal="left" vertical="center"/>
    </xf>
    <xf numFmtId="0" fontId="10" fillId="2" borderId="710" xfId="0" applyFont="1" applyFill="1" applyBorder="1" applyAlignment="1">
      <alignment horizontal="center" vertical="center"/>
    </xf>
    <xf numFmtId="0" fontId="10" fillId="2" borderId="727" xfId="0" applyFont="1" applyFill="1" applyBorder="1" applyAlignment="1">
      <alignment horizontal="center" vertical="center"/>
    </xf>
    <xf numFmtId="0" fontId="18" fillId="0" borderId="0" xfId="0" applyFont="1" applyFill="1" applyBorder="1" applyAlignment="1">
      <alignment horizontal="center" vertical="center"/>
    </xf>
    <xf numFmtId="0" fontId="0" fillId="2" borderId="42" xfId="0" applyFont="1" applyFill="1" applyBorder="1" applyAlignment="1">
      <alignment horizontal="center" vertical="center"/>
    </xf>
    <xf numFmtId="0" fontId="10" fillId="2" borderId="769" xfId="0" applyFont="1" applyFill="1" applyBorder="1" applyAlignment="1">
      <alignment horizontal="center" vertical="center" wrapText="1"/>
    </xf>
    <xf numFmtId="0" fontId="0" fillId="2" borderId="461" xfId="0" applyFont="1" applyFill="1" applyBorder="1" applyAlignment="1">
      <alignment horizontal="center" vertical="center"/>
    </xf>
    <xf numFmtId="0" fontId="0" fillId="2" borderId="591" xfId="0" applyFont="1" applyFill="1" applyBorder="1" applyAlignment="1">
      <alignment horizontal="center" vertical="center"/>
    </xf>
    <xf numFmtId="0" fontId="0" fillId="2" borderId="463" xfId="0" applyFont="1" applyFill="1" applyBorder="1" applyAlignment="1">
      <alignment horizontal="center" vertical="center"/>
    </xf>
    <xf numFmtId="0" fontId="10" fillId="2" borderId="463" xfId="0" applyFont="1" applyFill="1" applyBorder="1" applyAlignment="1">
      <alignment horizontal="center" vertical="center"/>
    </xf>
    <xf numFmtId="0" fontId="10" fillId="2" borderId="591" xfId="0" applyFont="1" applyFill="1" applyBorder="1" applyAlignment="1">
      <alignment horizontal="center" vertical="center"/>
    </xf>
    <xf numFmtId="0" fontId="10" fillId="2" borderId="0" xfId="0" applyFont="1" applyFill="1" applyAlignment="1">
      <alignment vertical="center" wrapText="1"/>
    </xf>
    <xf numFmtId="0" fontId="10" fillId="2" borderId="5" xfId="0" applyFont="1" applyFill="1" applyBorder="1" applyAlignment="1">
      <alignment vertical="center" wrapText="1"/>
    </xf>
    <xf numFmtId="0" fontId="0" fillId="2" borderId="660" xfId="0" applyFont="1" applyFill="1" applyBorder="1" applyAlignment="1">
      <alignment horizontal="left" vertical="center"/>
    </xf>
    <xf numFmtId="0" fontId="10" fillId="2" borderId="466" xfId="0" applyFont="1" applyFill="1" applyBorder="1" applyAlignment="1">
      <alignment horizontal="center" vertical="center"/>
    </xf>
    <xf numFmtId="0" fontId="18" fillId="2" borderId="0" xfId="0" applyFont="1" applyFill="1" applyBorder="1" applyAlignment="1">
      <alignment vertical="center"/>
    </xf>
    <xf numFmtId="0" fontId="18" fillId="2" borderId="42" xfId="0" applyFont="1" applyFill="1" applyBorder="1" applyAlignment="1">
      <alignment vertical="center"/>
    </xf>
    <xf numFmtId="0" fontId="18" fillId="2" borderId="164" xfId="0" applyFont="1" applyFill="1" applyBorder="1" applyAlignment="1">
      <alignment vertical="center"/>
    </xf>
    <xf numFmtId="0" fontId="18" fillId="2" borderId="20" xfId="0" applyFont="1" applyFill="1" applyBorder="1" applyAlignment="1">
      <alignment vertical="center"/>
    </xf>
    <xf numFmtId="0" fontId="0" fillId="2" borderId="0" xfId="0" applyFont="1" applyFill="1" applyAlignment="1">
      <alignment vertical="center" wrapText="1"/>
    </xf>
    <xf numFmtId="0" fontId="0" fillId="2" borderId="5" xfId="0" applyFont="1" applyFill="1" applyBorder="1" applyAlignment="1">
      <alignment vertical="center" wrapText="1"/>
    </xf>
    <xf numFmtId="0" fontId="0" fillId="2" borderId="42" xfId="0" applyFont="1" applyFill="1" applyBorder="1" applyAlignment="1">
      <alignment vertical="center"/>
    </xf>
    <xf numFmtId="0" fontId="0" fillId="0" borderId="499" xfId="0" applyFont="1" applyBorder="1" applyAlignment="1">
      <alignment vertical="center" wrapText="1"/>
    </xf>
    <xf numFmtId="0" fontId="18" fillId="2" borderId="270" xfId="0" applyFont="1" applyFill="1" applyBorder="1" applyAlignment="1">
      <alignment horizontal="center"/>
    </xf>
    <xf numFmtId="0" fontId="18" fillId="2" borderId="265" xfId="0" applyFont="1" applyFill="1" applyBorder="1" applyAlignment="1">
      <alignment horizontal="center"/>
    </xf>
    <xf numFmtId="0" fontId="10" fillId="2" borderId="691" xfId="0" applyFont="1" applyFill="1" applyBorder="1" applyAlignment="1">
      <alignment vertical="center"/>
    </xf>
    <xf numFmtId="0" fontId="10" fillId="2" borderId="727" xfId="0" applyFont="1" applyFill="1" applyBorder="1" applyAlignment="1">
      <alignment vertical="center" wrapText="1"/>
    </xf>
    <xf numFmtId="0" fontId="10" fillId="2" borderId="727" xfId="0" applyFont="1" applyFill="1" applyBorder="1" applyAlignment="1">
      <alignment vertical="center"/>
    </xf>
    <xf numFmtId="0" fontId="10" fillId="2" borderId="329" xfId="0" applyFont="1" applyFill="1" applyBorder="1" applyAlignment="1">
      <alignment vertical="center"/>
    </xf>
    <xf numFmtId="0" fontId="10" fillId="2" borderId="778" xfId="0" applyFont="1" applyFill="1" applyBorder="1" applyAlignment="1">
      <alignment vertical="center"/>
    </xf>
    <xf numFmtId="0" fontId="10" fillId="2" borderId="769" xfId="0" applyFont="1" applyFill="1" applyBorder="1" applyAlignment="1">
      <alignment horizontal="center" vertical="center"/>
    </xf>
    <xf numFmtId="0" fontId="10" fillId="2" borderId="778" xfId="0" applyFont="1" applyFill="1" applyBorder="1" applyAlignment="1">
      <alignment horizontal="center" vertical="center"/>
    </xf>
    <xf numFmtId="0" fontId="10" fillId="2" borderId="782" xfId="0" applyFont="1" applyFill="1" applyBorder="1" applyAlignment="1">
      <alignment vertical="center"/>
    </xf>
    <xf numFmtId="0" fontId="10" fillId="2" borderId="775" xfId="0" applyFont="1" applyFill="1" applyBorder="1" applyAlignment="1">
      <alignment vertical="center"/>
    </xf>
    <xf numFmtId="0" fontId="88" fillId="2" borderId="499" xfId="0" applyFont="1" applyFill="1" applyBorder="1" applyAlignment="1">
      <alignment vertical="center"/>
    </xf>
    <xf numFmtId="0" fontId="88" fillId="2" borderId="0" xfId="0" applyFont="1" applyFill="1" applyBorder="1" applyAlignment="1">
      <alignment vertical="center"/>
    </xf>
    <xf numFmtId="0" fontId="88" fillId="2" borderId="727" xfId="0" applyFont="1" applyFill="1" applyBorder="1" applyAlignment="1">
      <alignment vertical="center"/>
    </xf>
    <xf numFmtId="0" fontId="10" fillId="2" borderId="0" xfId="0" applyFont="1" applyFill="1" applyAlignment="1">
      <alignment horizontal="center" vertical="center"/>
    </xf>
    <xf numFmtId="0" fontId="30" fillId="0" borderId="370" xfId="0" applyFont="1" applyFill="1" applyBorder="1" applyAlignment="1">
      <alignment horizontal="center" vertical="center"/>
    </xf>
    <xf numFmtId="0" fontId="30" fillId="0" borderId="372" xfId="0" applyFont="1" applyFill="1" applyBorder="1" applyAlignment="1">
      <alignment horizontal="center" vertical="center"/>
    </xf>
    <xf numFmtId="0" fontId="30" fillId="0" borderId="0" xfId="0" applyFont="1" applyFill="1" applyBorder="1" applyAlignment="1">
      <alignment horizontal="center" vertical="center"/>
    </xf>
    <xf numFmtId="0" fontId="30" fillId="0" borderId="410" xfId="0" applyFont="1" applyFill="1" applyBorder="1" applyAlignment="1">
      <alignment horizontal="center" vertical="center"/>
    </xf>
    <xf numFmtId="0" fontId="30" fillId="0" borderId="198" xfId="0" applyFont="1" applyFill="1" applyBorder="1" applyAlignment="1">
      <alignment horizontal="center" vertical="center"/>
    </xf>
    <xf numFmtId="0" fontId="30" fillId="0" borderId="276" xfId="0" applyFont="1" applyFill="1" applyBorder="1" applyAlignment="1">
      <alignment horizontal="center" vertical="center"/>
    </xf>
    <xf numFmtId="0" fontId="95" fillId="0" borderId="0" xfId="0" applyFont="1"/>
    <xf numFmtId="0" fontId="95" fillId="0" borderId="0" xfId="0" applyFont="1" applyAlignment="1">
      <alignment horizontal="left" vertical="center"/>
    </xf>
    <xf numFmtId="0" fontId="0" fillId="0" borderId="0" xfId="0" applyFont="1" applyBorder="1"/>
    <xf numFmtId="0" fontId="0" fillId="0" borderId="308" xfId="0" applyFont="1" applyBorder="1"/>
    <xf numFmtId="0" fontId="15" fillId="2" borderId="831" xfId="0" applyFont="1" applyFill="1" applyBorder="1" applyAlignment="1">
      <alignment vertical="center" wrapText="1"/>
    </xf>
    <xf numFmtId="0" fontId="15" fillId="2" borderId="727" xfId="0" applyFont="1" applyFill="1" applyBorder="1" applyAlignment="1">
      <alignment vertical="center" wrapText="1"/>
    </xf>
    <xf numFmtId="0" fontId="0" fillId="0" borderId="544" xfId="0" applyFont="1" applyBorder="1"/>
    <xf numFmtId="0" fontId="0" fillId="0" borderId="0" xfId="0" applyFont="1" applyAlignment="1">
      <alignment vertical="center" wrapText="1"/>
    </xf>
    <xf numFmtId="0" fontId="25" fillId="2" borderId="829" xfId="0" applyFont="1" applyFill="1" applyBorder="1" applyAlignment="1">
      <alignment vertical="center" wrapText="1"/>
    </xf>
    <xf numFmtId="0" fontId="0" fillId="0" borderId="3" xfId="0" applyFont="1" applyFill="1" applyBorder="1" applyAlignment="1" applyProtection="1">
      <alignment horizontal="center" vertical="center"/>
      <protection locked="0"/>
    </xf>
    <xf numFmtId="0" fontId="0" fillId="0" borderId="5" xfId="0" applyFont="1" applyFill="1" applyBorder="1" applyAlignment="1">
      <alignment vertical="center"/>
    </xf>
    <xf numFmtId="0" fontId="0" fillId="0" borderId="4" xfId="0" applyFont="1" applyFill="1" applyBorder="1" applyAlignment="1">
      <alignment vertical="center"/>
    </xf>
    <xf numFmtId="0" fontId="17" fillId="2" borderId="829" xfId="0" applyFont="1" applyFill="1" applyBorder="1" applyAlignment="1">
      <alignment vertical="center" wrapText="1"/>
    </xf>
    <xf numFmtId="0" fontId="17" fillId="2" borderId="828" xfId="0" applyFont="1" applyFill="1" applyBorder="1" applyAlignment="1">
      <alignment vertical="center" wrapText="1"/>
    </xf>
    <xf numFmtId="0" fontId="17" fillId="2" borderId="205" xfId="0" applyFont="1" applyFill="1" applyBorder="1" applyAlignment="1">
      <alignment vertical="center" wrapText="1"/>
    </xf>
    <xf numFmtId="0" fontId="7" fillId="2" borderId="126" xfId="0" applyFont="1" applyFill="1" applyBorder="1"/>
    <xf numFmtId="0" fontId="17" fillId="2" borderId="829" xfId="0" applyFont="1" applyFill="1" applyBorder="1" applyAlignment="1">
      <alignment vertical="center"/>
    </xf>
    <xf numFmtId="0" fontId="17" fillId="2" borderId="727" xfId="0" applyFont="1" applyFill="1" applyBorder="1" applyAlignment="1">
      <alignment vertical="center"/>
    </xf>
    <xf numFmtId="0" fontId="8" fillId="0" borderId="0" xfId="0" applyFont="1"/>
    <xf numFmtId="0" fontId="85" fillId="27" borderId="442" xfId="0" applyNumberFormat="1" applyFont="1" applyFill="1" applyBorder="1" applyAlignment="1">
      <alignment horizontal="left" vertical="center"/>
    </xf>
    <xf numFmtId="0" fontId="7" fillId="2" borderId="354" xfId="0" applyFont="1" applyFill="1" applyBorder="1" applyAlignment="1">
      <alignment vertical="center"/>
    </xf>
    <xf numFmtId="0" fontId="7" fillId="2" borderId="302" xfId="0" applyFont="1" applyFill="1" applyBorder="1" applyAlignment="1">
      <alignment vertical="center"/>
    </xf>
    <xf numFmtId="0" fontId="20" fillId="27" borderId="0" xfId="0" applyFont="1" applyFill="1" applyAlignment="1">
      <alignment vertical="center" wrapText="1"/>
    </xf>
    <xf numFmtId="0" fontId="20" fillId="27" borderId="0" xfId="0" applyFont="1" applyFill="1" applyAlignment="1">
      <alignment vertical="center"/>
    </xf>
    <xf numFmtId="0" fontId="20" fillId="27" borderId="447" xfId="0" applyFont="1" applyFill="1" applyBorder="1" applyAlignment="1">
      <alignment vertical="center"/>
    </xf>
    <xf numFmtId="0" fontId="20" fillId="27" borderId="727" xfId="0" applyFont="1" applyFill="1" applyBorder="1" applyAlignment="1">
      <alignment vertical="center"/>
    </xf>
    <xf numFmtId="0" fontId="20" fillId="27" borderId="762" xfId="0" applyFont="1" applyFill="1" applyBorder="1" applyAlignment="1">
      <alignment vertical="center"/>
    </xf>
    <xf numFmtId="0" fontId="10" fillId="27" borderId="247" xfId="0" applyFont="1" applyFill="1" applyBorder="1" applyAlignment="1">
      <alignment vertical="center" wrapText="1"/>
    </xf>
    <xf numFmtId="0" fontId="20" fillId="8" borderId="0" xfId="0" applyFont="1" applyFill="1" applyBorder="1" applyAlignment="1">
      <alignment vertical="center" wrapText="1"/>
    </xf>
    <xf numFmtId="0" fontId="20" fillId="8" borderId="20" xfId="0" applyFont="1" applyFill="1" applyBorder="1" applyAlignment="1">
      <alignment vertical="center" wrapText="1"/>
    </xf>
    <xf numFmtId="0" fontId="20" fillId="8" borderId="727" xfId="0" applyFont="1" applyFill="1" applyBorder="1" applyAlignment="1">
      <alignment vertical="center" wrapText="1"/>
    </xf>
    <xf numFmtId="0" fontId="18" fillId="2" borderId="499" xfId="0" applyFont="1" applyFill="1" applyBorder="1" applyAlignment="1">
      <alignment vertical="top"/>
    </xf>
    <xf numFmtId="0" fontId="18" fillId="2" borderId="0" xfId="0" applyFont="1" applyFill="1" applyBorder="1" applyAlignment="1">
      <alignment horizontal="center" vertical="center"/>
    </xf>
    <xf numFmtId="0" fontId="18" fillId="2" borderId="273" xfId="0" applyFont="1" applyFill="1" applyBorder="1" applyAlignment="1">
      <alignment horizontal="center" vertical="center"/>
    </xf>
    <xf numFmtId="0" fontId="18" fillId="2" borderId="677" xfId="0" applyFont="1" applyFill="1" applyBorder="1" applyAlignment="1">
      <alignment vertical="center"/>
    </xf>
    <xf numFmtId="0" fontId="18" fillId="2" borderId="247" xfId="0" applyFont="1" applyFill="1" applyBorder="1" applyAlignment="1">
      <alignment horizontal="left" vertical="center"/>
    </xf>
    <xf numFmtId="0" fontId="24" fillId="2" borderId="0" xfId="0" applyFont="1" applyFill="1" applyBorder="1" applyAlignment="1">
      <alignment horizontal="center" vertical="center"/>
    </xf>
    <xf numFmtId="0" fontId="18" fillId="2" borderId="614" xfId="0" applyFont="1" applyFill="1" applyBorder="1" applyAlignment="1">
      <alignment vertical="center"/>
    </xf>
    <xf numFmtId="0" fontId="18" fillId="2" borderId="756" xfId="0" applyFont="1" applyFill="1" applyBorder="1" applyAlignment="1">
      <alignment vertical="center"/>
    </xf>
    <xf numFmtId="0" fontId="18" fillId="2" borderId="805" xfId="0" applyFont="1" applyFill="1" applyBorder="1" applyAlignment="1">
      <alignment vertical="center"/>
    </xf>
    <xf numFmtId="0" fontId="18" fillId="2" borderId="0" xfId="0" applyFont="1" applyFill="1" applyBorder="1" applyAlignment="1">
      <alignment vertical="center"/>
    </xf>
    <xf numFmtId="0" fontId="10" fillId="2" borderId="840" xfId="256" applyFont="1" applyFill="1" applyBorder="1"/>
    <xf numFmtId="0" fontId="21" fillId="2" borderId="844" xfId="256" applyFont="1" applyFill="1" applyBorder="1" applyAlignment="1">
      <alignment vertical="top" wrapText="1"/>
    </xf>
    <xf numFmtId="0" fontId="10" fillId="2" borderId="844" xfId="256" applyFont="1" applyFill="1" applyBorder="1"/>
    <xf numFmtId="0" fontId="10" fillId="2" borderId="845" xfId="256" applyFont="1" applyFill="1" applyBorder="1"/>
    <xf numFmtId="0" fontId="10" fillId="0" borderId="0" xfId="256" applyFont="1"/>
    <xf numFmtId="0" fontId="10" fillId="2" borderId="273" xfId="256" applyFont="1" applyFill="1" applyBorder="1"/>
    <xf numFmtId="0" fontId="84" fillId="2" borderId="840" xfId="0" applyNumberFormat="1" applyFont="1" applyFill="1" applyBorder="1" applyAlignment="1">
      <alignment vertical="center"/>
    </xf>
    <xf numFmtId="0" fontId="84" fillId="2" borderId="844" xfId="0" applyNumberFormat="1" applyFont="1" applyFill="1" applyBorder="1" applyAlignment="1">
      <alignment vertical="center"/>
    </xf>
    <xf numFmtId="0" fontId="84" fillId="2" borderId="0" xfId="0" applyNumberFormat="1" applyFont="1" applyFill="1" applyAlignment="1">
      <alignment vertical="center"/>
    </xf>
    <xf numFmtId="0" fontId="84" fillId="2" borderId="247" xfId="0" applyNumberFormat="1" applyFont="1" applyFill="1" applyBorder="1" applyAlignment="1">
      <alignment vertical="center"/>
    </xf>
    <xf numFmtId="0" fontId="21" fillId="2" borderId="0" xfId="256" applyFont="1" applyFill="1" applyBorder="1" applyAlignment="1">
      <alignment vertical="top" wrapText="1"/>
    </xf>
    <xf numFmtId="0" fontId="9" fillId="2" borderId="0" xfId="256" applyFont="1" applyFill="1"/>
    <xf numFmtId="0" fontId="9" fillId="2" borderId="247" xfId="256" applyFont="1" applyFill="1" applyBorder="1"/>
    <xf numFmtId="0" fontId="10" fillId="2" borderId="247" xfId="256" applyFont="1" applyFill="1" applyBorder="1"/>
    <xf numFmtId="0" fontId="84" fillId="2" borderId="205" xfId="0" applyNumberFormat="1" applyFont="1" applyFill="1" applyBorder="1" applyAlignment="1">
      <alignment vertical="center"/>
    </xf>
    <xf numFmtId="0" fontId="84" fillId="2" borderId="151" xfId="0" applyNumberFormat="1" applyFont="1" applyFill="1" applyBorder="1" applyAlignment="1">
      <alignment vertical="center"/>
    </xf>
    <xf numFmtId="0" fontId="84" fillId="2" borderId="152" xfId="0" applyNumberFormat="1" applyFont="1" applyFill="1" applyBorder="1" applyAlignment="1">
      <alignment vertical="center"/>
    </xf>
    <xf numFmtId="0" fontId="21" fillId="2" borderId="151" xfId="256" applyFont="1" applyFill="1" applyBorder="1" applyAlignment="1">
      <alignment vertical="top" wrapText="1"/>
    </xf>
    <xf numFmtId="0" fontId="10" fillId="2" borderId="0" xfId="256" applyFont="1" applyFill="1"/>
    <xf numFmtId="0" fontId="10" fillId="2" borderId="0" xfId="256" applyFont="1" applyFill="1" applyBorder="1"/>
    <xf numFmtId="0" fontId="10" fillId="2" borderId="844" xfId="256" applyFont="1" applyFill="1" applyBorder="1" applyAlignment="1"/>
    <xf numFmtId="0" fontId="10" fillId="0" borderId="0" xfId="256" applyFont="1" applyBorder="1"/>
    <xf numFmtId="0" fontId="10" fillId="2" borderId="0" xfId="256" applyFont="1" applyFill="1" applyBorder="1" applyAlignment="1"/>
    <xf numFmtId="0" fontId="90" fillId="0" borderId="0" xfId="256" applyFont="1"/>
    <xf numFmtId="0" fontId="10" fillId="0" borderId="0" xfId="256" applyFont="1" applyBorder="1" applyAlignment="1">
      <alignment vertical="center"/>
    </xf>
    <xf numFmtId="0" fontId="10" fillId="2" borderId="0" xfId="256" applyFont="1" applyFill="1" applyAlignment="1">
      <alignment horizontal="left"/>
    </xf>
    <xf numFmtId="0" fontId="10" fillId="2" borderId="32" xfId="256" applyFont="1" applyFill="1" applyBorder="1"/>
    <xf numFmtId="0" fontId="10" fillId="2" borderId="860" xfId="256" applyFont="1" applyFill="1" applyBorder="1"/>
    <xf numFmtId="0" fontId="10" fillId="2" borderId="861" xfId="256" applyFont="1" applyFill="1" applyBorder="1"/>
    <xf numFmtId="0" fontId="10" fillId="2" borderId="727" xfId="256" applyFont="1" applyFill="1" applyBorder="1"/>
    <xf numFmtId="0" fontId="10" fillId="2" borderId="806" xfId="256" applyFont="1" applyFill="1" applyBorder="1"/>
    <xf numFmtId="0" fontId="10" fillId="2" borderId="205" xfId="256" applyFont="1" applyFill="1" applyBorder="1" applyAlignment="1">
      <alignment vertical="center"/>
    </xf>
    <xf numFmtId="0" fontId="10" fillId="2" borderId="842" xfId="256" applyFont="1" applyFill="1" applyBorder="1" applyAlignment="1">
      <alignment vertical="center"/>
    </xf>
    <xf numFmtId="0" fontId="10" fillId="2" borderId="806" xfId="256" applyFont="1" applyFill="1" applyBorder="1" applyAlignment="1">
      <alignment vertical="center"/>
    </xf>
    <xf numFmtId="0" fontId="10" fillId="0" borderId="0" xfId="256" applyFont="1" applyAlignment="1">
      <alignment vertical="center"/>
    </xf>
    <xf numFmtId="0" fontId="27" fillId="0" borderId="0" xfId="256" applyFont="1"/>
    <xf numFmtId="0" fontId="0" fillId="0" borderId="864" xfId="0" applyBorder="1"/>
    <xf numFmtId="0" fontId="25" fillId="2" borderId="840" xfId="0" applyFont="1" applyFill="1" applyBorder="1" applyAlignment="1">
      <alignment vertical="center" wrapText="1"/>
    </xf>
    <xf numFmtId="0" fontId="25" fillId="2" borderId="844" xfId="0" applyFont="1" applyFill="1" applyBorder="1" applyAlignment="1">
      <alignment vertical="center" wrapText="1"/>
    </xf>
    <xf numFmtId="0" fontId="10" fillId="2" borderId="844" xfId="0" applyFont="1" applyFill="1" applyBorder="1" applyAlignment="1">
      <alignment vertical="center"/>
    </xf>
    <xf numFmtId="0" fontId="10" fillId="2" borderId="844" xfId="0" applyFont="1" applyFill="1" applyBorder="1" applyAlignment="1">
      <alignment horizontal="right" vertical="center"/>
    </xf>
    <xf numFmtId="0" fontId="10" fillId="2" borderId="844" xfId="0" applyFont="1" applyFill="1" applyBorder="1" applyAlignment="1">
      <alignment horizontal="left" vertical="center"/>
    </xf>
    <xf numFmtId="0" fontId="10" fillId="2" borderId="856" xfId="0" applyFont="1" applyFill="1" applyBorder="1"/>
    <xf numFmtId="0" fontId="0" fillId="0" borderId="273" xfId="0" applyBorder="1"/>
    <xf numFmtId="0" fontId="7" fillId="0" borderId="0" xfId="0" applyFont="1" applyAlignment="1">
      <alignment vertical="center"/>
    </xf>
    <xf numFmtId="0" fontId="25" fillId="2" borderId="273" xfId="0" applyFont="1" applyFill="1" applyBorder="1" applyAlignment="1">
      <alignment vertical="center" wrapText="1"/>
    </xf>
    <xf numFmtId="0" fontId="10" fillId="4" borderId="34" xfId="0" applyFont="1" applyFill="1" applyBorder="1" applyAlignment="1">
      <alignment horizontal="center" vertical="center"/>
    </xf>
    <xf numFmtId="0" fontId="25" fillId="2" borderId="151" xfId="0" applyFont="1" applyFill="1" applyBorder="1" applyAlignment="1">
      <alignment vertical="center" wrapText="1"/>
    </xf>
    <xf numFmtId="0" fontId="24" fillId="2" borderId="0" xfId="0" applyFont="1" applyFill="1" applyBorder="1" applyAlignment="1">
      <alignment horizontal="right" vertical="center"/>
    </xf>
    <xf numFmtId="0" fontId="24" fillId="2" borderId="247" xfId="0" applyFont="1" applyFill="1" applyBorder="1" applyAlignment="1">
      <alignment horizontal="left" vertical="center"/>
    </xf>
    <xf numFmtId="0" fontId="18" fillId="2" borderId="866" xfId="0" applyFont="1" applyFill="1" applyBorder="1" applyAlignment="1">
      <alignment vertical="center"/>
    </xf>
    <xf numFmtId="0" fontId="18" fillId="2" borderId="447" xfId="0" applyFont="1" applyFill="1" applyBorder="1" applyAlignment="1">
      <alignment horizontal="right" vertical="center"/>
    </xf>
    <xf numFmtId="0" fontId="18" fillId="2" borderId="550" xfId="0" applyFont="1" applyFill="1" applyBorder="1" applyAlignment="1">
      <alignment vertical="center"/>
    </xf>
    <xf numFmtId="0" fontId="0" fillId="0" borderId="0" xfId="0" applyAlignment="1">
      <alignment vertical="center"/>
    </xf>
    <xf numFmtId="0" fontId="18" fillId="2" borderId="805" xfId="0" applyFont="1" applyFill="1" applyBorder="1" applyAlignment="1">
      <alignment horizontal="right" vertical="center"/>
    </xf>
    <xf numFmtId="0" fontId="18" fillId="2" borderId="151" xfId="0" applyFont="1" applyFill="1" applyBorder="1" applyAlignment="1">
      <alignment vertical="center"/>
    </xf>
    <xf numFmtId="0" fontId="18" fillId="2" borderId="151" xfId="0" applyFont="1" applyFill="1" applyBorder="1" applyAlignment="1">
      <alignment horizontal="right" vertical="center"/>
    </xf>
    <xf numFmtId="0" fontId="18" fillId="2" borderId="806" xfId="0" applyFont="1" applyFill="1" applyBorder="1" applyAlignment="1">
      <alignment horizontal="left" vertical="center"/>
    </xf>
    <xf numFmtId="0" fontId="18" fillId="0" borderId="817" xfId="0" applyFont="1" applyBorder="1" applyAlignment="1">
      <alignment horizontal="right" vertical="center"/>
    </xf>
    <xf numFmtId="0" fontId="18" fillId="2" borderId="818" xfId="0" applyFont="1" applyFill="1" applyBorder="1" applyAlignment="1">
      <alignment horizontal="left" vertical="center"/>
    </xf>
    <xf numFmtId="0" fontId="18" fillId="0" borderId="867" xfId="0" applyFont="1" applyBorder="1" applyAlignment="1">
      <alignment horizontal="right" vertical="center"/>
    </xf>
    <xf numFmtId="0" fontId="18" fillId="2" borderId="797" xfId="0" applyFont="1" applyFill="1" applyBorder="1" applyAlignment="1">
      <alignment horizontal="left" vertical="center"/>
    </xf>
    <xf numFmtId="0" fontId="18" fillId="2" borderId="842" xfId="0" applyFont="1" applyFill="1" applyBorder="1" applyAlignment="1">
      <alignment horizontal="left" vertical="center"/>
    </xf>
    <xf numFmtId="0" fontId="18" fillId="2" borderId="658" xfId="0" applyFont="1" applyFill="1" applyBorder="1" applyAlignment="1">
      <alignment vertical="center"/>
    </xf>
    <xf numFmtId="0" fontId="10" fillId="2" borderId="845" xfId="0" applyFont="1" applyFill="1" applyBorder="1"/>
    <xf numFmtId="0" fontId="18" fillId="2" borderId="684" xfId="0" applyFont="1" applyFill="1" applyBorder="1" applyAlignment="1">
      <alignment vertical="center"/>
    </xf>
    <xf numFmtId="0" fontId="48" fillId="2" borderId="0" xfId="0" applyFont="1" applyFill="1" applyBorder="1" applyAlignment="1">
      <alignment vertical="center"/>
    </xf>
    <xf numFmtId="0" fontId="99" fillId="0" borderId="0" xfId="0" applyFont="1"/>
    <xf numFmtId="0" fontId="18" fillId="2" borderId="682" xfId="0" applyFont="1" applyFill="1" applyBorder="1" applyAlignment="1">
      <alignment horizontal="right" vertical="center"/>
    </xf>
    <xf numFmtId="0" fontId="48" fillId="0" borderId="0" xfId="0" applyFont="1" applyFill="1" applyBorder="1" applyAlignment="1">
      <alignment vertical="center" wrapText="1"/>
    </xf>
    <xf numFmtId="0" fontId="48" fillId="0" borderId="0" xfId="0" applyFont="1" applyFill="1" applyBorder="1" applyAlignment="1">
      <alignment vertical="center"/>
    </xf>
    <xf numFmtId="0" fontId="18" fillId="0" borderId="0" xfId="0" applyFont="1" applyFill="1" applyBorder="1" applyAlignment="1">
      <alignment vertical="center" wrapText="1"/>
    </xf>
    <xf numFmtId="0" fontId="0" fillId="0" borderId="0" xfId="0" applyAlignment="1">
      <alignment horizontal="right" vertical="center"/>
    </xf>
    <xf numFmtId="0" fontId="0" fillId="0" borderId="0" xfId="0" applyAlignment="1">
      <alignment horizontal="left" vertical="center"/>
    </xf>
    <xf numFmtId="0" fontId="10" fillId="2" borderId="844" xfId="0" applyFont="1" applyFill="1" applyBorder="1" applyAlignment="1">
      <alignment vertical="center" wrapText="1"/>
    </xf>
    <xf numFmtId="0" fontId="9" fillId="2" borderId="0" xfId="0" applyFont="1" applyFill="1" applyBorder="1" applyAlignment="1">
      <alignment vertical="top"/>
    </xf>
    <xf numFmtId="0" fontId="18" fillId="2" borderId="247" xfId="0" applyFont="1" applyFill="1" applyBorder="1" applyAlignment="1">
      <alignment horizontal="center" vertical="center"/>
    </xf>
    <xf numFmtId="0" fontId="18" fillId="2" borderId="0" xfId="0" applyFont="1" applyFill="1" applyBorder="1" applyAlignment="1">
      <alignment horizontal="center" vertical="center"/>
    </xf>
    <xf numFmtId="0" fontId="10" fillId="2" borderId="0" xfId="0" applyFont="1" applyFill="1" applyBorder="1" applyAlignment="1">
      <alignment horizontal="center" vertical="center"/>
    </xf>
    <xf numFmtId="0" fontId="0" fillId="2" borderId="0" xfId="0" applyFont="1" applyFill="1" applyBorder="1" applyAlignment="1">
      <alignment vertical="center"/>
    </xf>
    <xf numFmtId="0" fontId="0" fillId="2" borderId="461" xfId="0" applyFont="1" applyFill="1" applyBorder="1" applyAlignment="1">
      <alignment horizontal="center" vertical="center"/>
    </xf>
    <xf numFmtId="0" fontId="0" fillId="2" borderId="0" xfId="0" applyFont="1" applyFill="1" applyAlignment="1">
      <alignment horizontal="center" vertical="center" wrapText="1"/>
    </xf>
    <xf numFmtId="0" fontId="0" fillId="2" borderId="591" xfId="0" applyFont="1" applyFill="1" applyBorder="1" applyAlignment="1">
      <alignment horizontal="center" vertical="center"/>
    </xf>
    <xf numFmtId="0" fontId="0" fillId="2" borderId="463" xfId="0" applyFont="1" applyFill="1" applyBorder="1" applyAlignment="1">
      <alignment horizontal="center" vertical="center"/>
    </xf>
    <xf numFmtId="0" fontId="10" fillId="2" borderId="463" xfId="0" applyFont="1" applyFill="1" applyBorder="1" applyAlignment="1">
      <alignment horizontal="center" vertical="center"/>
    </xf>
    <xf numFmtId="0" fontId="10" fillId="2" borderId="591" xfId="0" applyFont="1" applyFill="1" applyBorder="1" applyAlignment="1">
      <alignment horizontal="center" vertical="center"/>
    </xf>
    <xf numFmtId="0" fontId="10" fillId="2" borderId="0" xfId="0" applyFont="1" applyFill="1" applyAlignment="1">
      <alignment vertical="center" wrapText="1"/>
    </xf>
    <xf numFmtId="0" fontId="10" fillId="2" borderId="466" xfId="0" applyFont="1" applyFill="1" applyBorder="1" applyAlignment="1">
      <alignment horizontal="center" vertical="center"/>
    </xf>
    <xf numFmtId="0" fontId="0" fillId="2" borderId="5" xfId="0" applyFont="1" applyFill="1" applyBorder="1" applyAlignment="1">
      <alignment vertical="center" wrapText="1"/>
    </xf>
    <xf numFmtId="0" fontId="18" fillId="2" borderId="835" xfId="0" applyFont="1" applyFill="1" applyBorder="1" applyAlignment="1">
      <alignment vertical="center"/>
    </xf>
    <xf numFmtId="0" fontId="18" fillId="2" borderId="865" xfId="0" applyFont="1" applyFill="1" applyBorder="1" applyAlignment="1">
      <alignment vertical="center" wrapText="1"/>
    </xf>
    <xf numFmtId="0" fontId="18" fillId="2" borderId="865" xfId="0" applyFont="1" applyFill="1" applyBorder="1" applyAlignment="1">
      <alignment vertical="center"/>
    </xf>
    <xf numFmtId="0" fontId="9" fillId="0" borderId="308" xfId="0" applyFont="1" applyFill="1" applyBorder="1" applyAlignment="1">
      <alignment vertical="center"/>
    </xf>
    <xf numFmtId="0" fontId="9" fillId="0" borderId="0" xfId="0" applyFont="1" applyFill="1" applyBorder="1" applyAlignment="1">
      <alignment vertical="center"/>
    </xf>
    <xf numFmtId="0" fontId="9" fillId="0" borderId="205" xfId="0" applyFont="1" applyFill="1" applyBorder="1" applyAlignment="1">
      <alignment vertical="center"/>
    </xf>
    <xf numFmtId="0" fontId="9" fillId="0" borderId="198" xfId="0" applyFont="1" applyFill="1" applyBorder="1" applyAlignment="1">
      <alignment vertical="center"/>
    </xf>
    <xf numFmtId="0" fontId="18" fillId="2" borderId="5" xfId="0" applyFont="1" applyFill="1" applyBorder="1" applyAlignment="1">
      <alignment horizontal="center" vertical="center"/>
    </xf>
    <xf numFmtId="0" fontId="18" fillId="2" borderId="0" xfId="0" applyFont="1" applyFill="1" applyBorder="1" applyAlignment="1">
      <alignment horizontal="center" vertical="center"/>
    </xf>
    <xf numFmtId="0" fontId="18" fillId="2" borderId="5" xfId="0" applyFont="1" applyFill="1" applyBorder="1" applyAlignment="1">
      <alignment vertical="center"/>
    </xf>
    <xf numFmtId="0" fontId="9" fillId="2" borderId="198" xfId="0" applyFont="1" applyFill="1" applyBorder="1" applyAlignment="1">
      <alignment vertical="center"/>
    </xf>
    <xf numFmtId="0" fontId="10" fillId="2" borderId="840" xfId="0" applyFont="1" applyFill="1" applyBorder="1" applyAlignment="1">
      <alignment vertical="center"/>
    </xf>
    <xf numFmtId="0" fontId="17" fillId="2" borderId="844" xfId="0" applyFont="1" applyFill="1" applyBorder="1" applyAlignment="1">
      <alignment vertical="center"/>
    </xf>
    <xf numFmtId="0" fontId="10" fillId="2" borderId="856" xfId="0" applyFont="1" applyFill="1" applyBorder="1" applyAlignment="1">
      <alignment vertical="center"/>
    </xf>
    <xf numFmtId="0" fontId="7" fillId="2" borderId="840" xfId="0" applyFont="1" applyFill="1" applyBorder="1" applyAlignment="1">
      <alignment vertical="center"/>
    </xf>
    <xf numFmtId="0" fontId="7" fillId="2" borderId="844" xfId="0" applyFont="1" applyFill="1" applyBorder="1" applyAlignment="1">
      <alignment vertical="center"/>
    </xf>
    <xf numFmtId="0" fontId="10" fillId="2" borderId="649" xfId="0" applyFont="1" applyFill="1" applyBorder="1" applyAlignment="1">
      <alignment vertical="center"/>
    </xf>
    <xf numFmtId="0" fontId="10" fillId="2" borderId="879" xfId="0" applyFont="1" applyFill="1" applyBorder="1" applyAlignment="1">
      <alignment vertical="center"/>
    </xf>
    <xf numFmtId="0" fontId="10" fillId="2" borderId="872" xfId="0" applyFont="1" applyFill="1" applyBorder="1" applyAlignment="1">
      <alignment vertical="center"/>
    </xf>
    <xf numFmtId="0" fontId="10" fillId="2" borderId="708" xfId="0" applyFont="1" applyFill="1" applyBorder="1" applyAlignment="1">
      <alignment vertical="center"/>
    </xf>
    <xf numFmtId="0" fontId="0" fillId="2" borderId="881" xfId="0" applyFont="1" applyFill="1" applyBorder="1" applyAlignment="1">
      <alignment vertical="center"/>
    </xf>
    <xf numFmtId="0" fontId="0" fillId="2" borderId="882" xfId="0" applyFont="1" applyFill="1" applyBorder="1" applyAlignment="1">
      <alignment vertical="center"/>
    </xf>
    <xf numFmtId="0" fontId="0" fillId="2" borderId="5" xfId="0" applyFont="1" applyFill="1" applyBorder="1" applyAlignment="1">
      <alignment horizontal="center" vertical="center" wrapText="1"/>
    </xf>
    <xf numFmtId="0" fontId="10" fillId="0" borderId="844" xfId="0" applyFont="1" applyBorder="1" applyAlignment="1">
      <alignment vertical="center"/>
    </xf>
    <xf numFmtId="0" fontId="10" fillId="2" borderId="845" xfId="0" applyFont="1" applyFill="1" applyBorder="1" applyAlignment="1">
      <alignment vertical="center" wrapText="1"/>
    </xf>
    <xf numFmtId="0" fontId="10" fillId="2" borderId="151" xfId="0" applyFont="1" applyFill="1" applyBorder="1" applyAlignment="1">
      <alignment vertical="center"/>
    </xf>
    <xf numFmtId="0" fontId="10" fillId="0" borderId="151" xfId="0" applyFont="1" applyBorder="1" applyAlignment="1">
      <alignment vertical="center"/>
    </xf>
    <xf numFmtId="0" fontId="0" fillId="2" borderId="842" xfId="0" applyFont="1" applyFill="1" applyBorder="1" applyAlignment="1">
      <alignment horizontal="left" vertical="center"/>
    </xf>
    <xf numFmtId="0" fontId="0" fillId="2" borderId="842" xfId="0" applyFont="1" applyFill="1" applyBorder="1" applyAlignment="1">
      <alignment vertical="center"/>
    </xf>
    <xf numFmtId="0" fontId="0" fillId="0" borderId="842" xfId="0" applyFont="1" applyBorder="1" applyAlignment="1">
      <alignment vertical="center"/>
    </xf>
    <xf numFmtId="0" fontId="0" fillId="2" borderId="151" xfId="0" applyFont="1" applyFill="1" applyBorder="1" applyAlignment="1">
      <alignment vertical="center"/>
    </xf>
    <xf numFmtId="0" fontId="0" fillId="0" borderId="0" xfId="0" applyAlignment="1">
      <alignment vertical="center" wrapText="1"/>
    </xf>
    <xf numFmtId="0" fontId="10" fillId="4" borderId="375" xfId="0" applyFont="1" applyFill="1" applyBorder="1" applyAlignment="1">
      <alignment vertical="center"/>
    </xf>
    <xf numFmtId="0" fontId="23" fillId="0" borderId="908" xfId="0" applyFont="1" applyBorder="1" applyAlignment="1">
      <alignment horizontal="center" vertical="center"/>
    </xf>
    <xf numFmtId="0" fontId="0" fillId="0" borderId="911" xfId="0" applyFont="1" applyBorder="1"/>
    <xf numFmtId="0" fontId="10" fillId="2" borderId="913" xfId="0" applyFont="1" applyFill="1" applyBorder="1" applyAlignment="1">
      <alignment vertical="center"/>
    </xf>
    <xf numFmtId="0" fontId="10" fillId="2" borderId="912" xfId="0" applyFont="1" applyFill="1" applyBorder="1" applyAlignment="1">
      <alignment vertical="center"/>
    </xf>
    <xf numFmtId="0" fontId="10" fillId="2" borderId="914" xfId="0" applyFont="1" applyFill="1" applyBorder="1" applyAlignment="1">
      <alignment vertical="center"/>
    </xf>
    <xf numFmtId="0" fontId="18" fillId="2" borderId="176" xfId="0" applyFont="1" applyFill="1" applyBorder="1" applyAlignment="1">
      <alignment vertical="center"/>
    </xf>
    <xf numFmtId="0" fontId="18" fillId="2" borderId="178" xfId="0" applyFont="1" applyFill="1" applyBorder="1" applyAlignment="1">
      <alignment vertical="center"/>
    </xf>
    <xf numFmtId="0" fontId="12" fillId="2" borderId="178" xfId="0" applyFont="1" applyFill="1" applyBorder="1" applyAlignment="1">
      <alignment vertical="center"/>
    </xf>
    <xf numFmtId="0" fontId="12" fillId="2" borderId="50" xfId="0" applyFont="1" applyFill="1" applyBorder="1" applyAlignment="1">
      <alignment vertical="center" wrapText="1"/>
    </xf>
    <xf numFmtId="0" fontId="10" fillId="2" borderId="0" xfId="0" applyFont="1" applyFill="1" applyBorder="1" applyAlignment="1">
      <alignment horizontal="left" vertical="center"/>
    </xf>
    <xf numFmtId="0" fontId="10" fillId="2" borderId="0" xfId="0" applyFont="1" applyFill="1" applyBorder="1" applyAlignment="1">
      <alignment horizontal="center" vertical="center"/>
    </xf>
    <xf numFmtId="0" fontId="18" fillId="2" borderId="20" xfId="0" applyFont="1" applyFill="1" applyBorder="1" applyAlignment="1">
      <alignment horizontal="left" vertical="center"/>
    </xf>
    <xf numFmtId="0" fontId="18" fillId="2" borderId="727" xfId="0" applyFont="1" applyFill="1" applyBorder="1" applyAlignment="1">
      <alignment horizontal="left" vertical="center"/>
    </xf>
    <xf numFmtId="0" fontId="10" fillId="2" borderId="727" xfId="0" applyFont="1" applyFill="1" applyBorder="1" applyAlignment="1">
      <alignment vertical="center"/>
    </xf>
    <xf numFmtId="0" fontId="18" fillId="2" borderId="0" xfId="0" applyFont="1" applyFill="1" applyBorder="1" applyAlignment="1">
      <alignment horizontal="center" vertical="center"/>
    </xf>
    <xf numFmtId="0" fontId="25" fillId="2" borderId="0" xfId="0" applyFont="1" applyFill="1" applyBorder="1" applyAlignment="1">
      <alignment horizontal="center" vertical="center"/>
    </xf>
    <xf numFmtId="0" fontId="10" fillId="2" borderId="0" xfId="0" applyFont="1" applyFill="1" applyBorder="1" applyAlignment="1">
      <alignment horizontal="left" vertical="center"/>
    </xf>
    <xf numFmtId="0" fontId="10" fillId="2" borderId="0" xfId="0" applyFont="1" applyFill="1" applyBorder="1" applyAlignment="1">
      <alignment horizontal="center" vertical="center"/>
    </xf>
    <xf numFmtId="0" fontId="9" fillId="2" borderId="205" xfId="0" applyFont="1" applyFill="1" applyBorder="1" applyAlignment="1">
      <alignment vertical="center"/>
    </xf>
    <xf numFmtId="0" fontId="9" fillId="2" borderId="499" xfId="0" applyFont="1" applyFill="1" applyBorder="1" applyAlignment="1">
      <alignment vertical="center"/>
    </xf>
    <xf numFmtId="0" fontId="0" fillId="2" borderId="247" xfId="0" applyFont="1" applyFill="1" applyBorder="1" applyAlignment="1">
      <alignment horizontal="left" vertical="center"/>
    </xf>
    <xf numFmtId="0" fontId="0" fillId="2" borderId="0" xfId="0" applyFont="1" applyFill="1" applyBorder="1" applyAlignment="1">
      <alignment horizontal="left" vertical="center" wrapText="1"/>
    </xf>
    <xf numFmtId="0" fontId="24" fillId="2" borderId="0" xfId="0" applyFont="1" applyFill="1" applyBorder="1" applyAlignment="1">
      <alignment horizontal="center" vertical="center"/>
    </xf>
    <xf numFmtId="0" fontId="18" fillId="2" borderId="461" xfId="0" applyFont="1" applyFill="1" applyBorder="1" applyAlignment="1">
      <alignment vertical="center"/>
    </xf>
    <xf numFmtId="0" fontId="0" fillId="2" borderId="0" xfId="0" applyFont="1" applyFill="1" applyBorder="1" applyAlignment="1">
      <alignment vertical="center"/>
    </xf>
    <xf numFmtId="0" fontId="18" fillId="2" borderId="756" xfId="0" applyFont="1" applyFill="1" applyBorder="1" applyAlignment="1">
      <alignment vertical="center"/>
    </xf>
    <xf numFmtId="0" fontId="10" fillId="2" borderId="38" xfId="0" applyFont="1" applyFill="1" applyBorder="1" applyAlignment="1">
      <alignment horizontal="center" vertical="center"/>
    </xf>
    <xf numFmtId="0" fontId="18" fillId="2" borderId="757" xfId="0" applyFont="1" applyFill="1" applyBorder="1" applyAlignment="1">
      <alignment horizontal="center" vertical="center"/>
    </xf>
    <xf numFmtId="0" fontId="18" fillId="2" borderId="392" xfId="0" applyFont="1" applyFill="1" applyBorder="1" applyAlignment="1">
      <alignment horizontal="center" vertical="center"/>
    </xf>
    <xf numFmtId="0" fontId="0" fillId="2" borderId="0" xfId="0" applyFont="1" applyFill="1" applyBorder="1" applyAlignment="1">
      <alignment horizontal="center" vertical="center"/>
    </xf>
    <xf numFmtId="0" fontId="18" fillId="2" borderId="727" xfId="0" applyFont="1" applyFill="1" applyBorder="1" applyAlignment="1">
      <alignment horizontal="left" vertical="center"/>
    </xf>
    <xf numFmtId="0" fontId="18" fillId="2" borderId="0" xfId="0" applyFont="1" applyFill="1" applyBorder="1" applyAlignment="1">
      <alignment vertical="center"/>
    </xf>
    <xf numFmtId="0" fontId="18" fillId="2" borderId="38" xfId="0" applyFont="1" applyFill="1" applyBorder="1" applyAlignment="1">
      <alignment horizontal="center" vertical="center"/>
    </xf>
    <xf numFmtId="0" fontId="10" fillId="2" borderId="392" xfId="0" applyFont="1" applyFill="1" applyBorder="1" applyAlignment="1">
      <alignment horizontal="center" vertical="center"/>
    </xf>
    <xf numFmtId="0" fontId="10" fillId="2" borderId="727" xfId="0" applyFont="1" applyFill="1" applyBorder="1" applyAlignment="1">
      <alignment vertical="center"/>
    </xf>
    <xf numFmtId="0" fontId="10" fillId="2" borderId="916" xfId="0" applyFont="1" applyFill="1" applyBorder="1"/>
    <xf numFmtId="0" fontId="10" fillId="2" borderId="915" xfId="0" applyFont="1" applyFill="1" applyBorder="1"/>
    <xf numFmtId="0" fontId="24" fillId="2" borderId="273" xfId="0" applyFont="1" applyFill="1" applyBorder="1"/>
    <xf numFmtId="0" fontId="24" fillId="2" borderId="727" xfId="0" applyFont="1" applyFill="1" applyBorder="1"/>
    <xf numFmtId="0" fontId="24" fillId="2" borderId="727" xfId="0" applyFont="1" applyFill="1" applyBorder="1" applyAlignment="1">
      <alignment horizontal="left" vertical="center"/>
    </xf>
    <xf numFmtId="0" fontId="24" fillId="2" borderId="727" xfId="0" applyFont="1" applyFill="1" applyBorder="1" applyAlignment="1">
      <alignment vertical="center"/>
    </xf>
    <xf numFmtId="0" fontId="25" fillId="2" borderId="806" xfId="0" applyFont="1" applyFill="1" applyBorder="1" applyAlignment="1">
      <alignment vertical="center" wrapText="1"/>
    </xf>
    <xf numFmtId="0" fontId="10" fillId="0" borderId="806" xfId="0" applyFont="1" applyBorder="1"/>
    <xf numFmtId="0" fontId="12" fillId="2" borderId="273" xfId="0" applyFont="1" applyFill="1" applyBorder="1"/>
    <xf numFmtId="0" fontId="43" fillId="2" borderId="916" xfId="0" applyFont="1" applyFill="1" applyBorder="1" applyAlignment="1">
      <alignment vertical="top" wrapText="1"/>
    </xf>
    <xf numFmtId="0" fontId="18" fillId="2" borderId="499" xfId="0" applyFont="1" applyFill="1" applyBorder="1" applyAlignment="1">
      <alignment vertical="top" wrapText="1"/>
    </xf>
    <xf numFmtId="0" fontId="18" fillId="2" borderId="856" xfId="0" applyFont="1" applyFill="1" applyBorder="1" applyAlignment="1">
      <alignment vertical="top" wrapText="1"/>
    </xf>
    <xf numFmtId="0" fontId="10" fillId="2" borderId="916" xfId="0" applyFont="1" applyFill="1" applyBorder="1" applyAlignment="1">
      <alignment vertical="center" wrapText="1"/>
    </xf>
    <xf numFmtId="0" fontId="43" fillId="2" borderId="273" xfId="0" applyFont="1" applyFill="1" applyBorder="1" applyAlignment="1">
      <alignment vertical="top" wrapText="1"/>
    </xf>
    <xf numFmtId="0" fontId="18" fillId="2" borderId="0" xfId="0" applyFont="1" applyFill="1" applyBorder="1" applyAlignment="1">
      <alignment vertical="top" wrapText="1"/>
    </xf>
    <xf numFmtId="0" fontId="18" fillId="2" borderId="247" xfId="0" applyFont="1" applyFill="1" applyBorder="1" applyAlignment="1">
      <alignment vertical="top" wrapText="1"/>
    </xf>
    <xf numFmtId="0" fontId="10" fillId="2" borderId="273" xfId="0" applyFont="1" applyFill="1" applyBorder="1" applyAlignment="1">
      <alignment vertical="center" wrapText="1"/>
    </xf>
    <xf numFmtId="0" fontId="10" fillId="27" borderId="273" xfId="0" applyFont="1" applyFill="1" applyBorder="1"/>
    <xf numFmtId="0" fontId="31" fillId="2" borderId="273" xfId="0" applyFont="1" applyFill="1" applyBorder="1" applyAlignment="1">
      <alignment vertical="center"/>
    </xf>
    <xf numFmtId="0" fontId="10" fillId="2" borderId="933" xfId="0" applyFont="1" applyFill="1" applyBorder="1"/>
    <xf numFmtId="0" fontId="10" fillId="27" borderId="727" xfId="0" applyFont="1" applyFill="1" applyBorder="1"/>
    <xf numFmtId="0" fontId="24" fillId="2" borderId="0" xfId="0" applyFont="1" applyFill="1" applyBorder="1" applyAlignment="1">
      <alignment horizontal="left"/>
    </xf>
    <xf numFmtId="0" fontId="24" fillId="2" borderId="727" xfId="0" applyFont="1" applyFill="1" applyBorder="1" applyAlignment="1">
      <alignment horizontal="left"/>
    </xf>
    <xf numFmtId="0" fontId="43" fillId="2" borderId="915" xfId="0" applyFont="1" applyFill="1" applyBorder="1" applyAlignment="1">
      <alignment vertical="top" wrapText="1"/>
    </xf>
    <xf numFmtId="0" fontId="12" fillId="27" borderId="273" xfId="0" applyFont="1" applyFill="1" applyBorder="1" applyAlignment="1">
      <alignment vertical="center" wrapText="1"/>
    </xf>
    <xf numFmtId="0" fontId="12" fillId="27" borderId="0" xfId="0" applyFont="1" applyFill="1" applyBorder="1" applyAlignment="1">
      <alignment vertical="center" wrapText="1"/>
    </xf>
    <xf numFmtId="0" fontId="18" fillId="2" borderId="273" xfId="0" applyFont="1" applyFill="1" applyBorder="1" applyAlignment="1">
      <alignment vertical="center" wrapText="1"/>
    </xf>
    <xf numFmtId="0" fontId="18" fillId="2" borderId="727" xfId="0" applyFont="1" applyFill="1" applyBorder="1" applyAlignment="1">
      <alignment vertical="center" wrapText="1"/>
    </xf>
    <xf numFmtId="0" fontId="18" fillId="2" borderId="499" xfId="0" applyFont="1" applyFill="1" applyBorder="1" applyAlignment="1">
      <alignment vertical="center" wrapText="1"/>
    </xf>
    <xf numFmtId="0" fontId="18" fillId="2" borderId="915" xfId="0" applyFont="1" applyFill="1" applyBorder="1" applyAlignment="1">
      <alignment vertical="center" wrapText="1"/>
    </xf>
    <xf numFmtId="0" fontId="20" fillId="2" borderId="916" xfId="0" applyFont="1" applyFill="1" applyBorder="1" applyAlignment="1">
      <alignment vertical="center" wrapText="1"/>
    </xf>
    <xf numFmtId="0" fontId="10" fillId="27" borderId="915" xfId="0" applyFont="1" applyFill="1" applyBorder="1" applyAlignment="1">
      <alignment vertical="center" wrapText="1"/>
    </xf>
    <xf numFmtId="0" fontId="20" fillId="2" borderId="273" xfId="0" applyFont="1" applyFill="1" applyBorder="1" applyAlignment="1">
      <alignment vertical="center" wrapText="1"/>
    </xf>
    <xf numFmtId="0" fontId="10" fillId="2" borderId="273" xfId="0" applyFont="1" applyFill="1" applyBorder="1" applyAlignment="1">
      <alignment horizontal="center" vertical="center"/>
    </xf>
    <xf numFmtId="0" fontId="10" fillId="8" borderId="273" xfId="0" applyFont="1" applyFill="1" applyBorder="1" applyAlignment="1">
      <alignment vertical="center" wrapText="1"/>
    </xf>
    <xf numFmtId="0" fontId="10" fillId="8" borderId="727" xfId="0" applyFont="1" applyFill="1" applyBorder="1"/>
    <xf numFmtId="0" fontId="18" fillId="27" borderId="915" xfId="0" applyFont="1" applyFill="1" applyBorder="1" applyAlignment="1">
      <alignment vertical="top" wrapText="1"/>
    </xf>
    <xf numFmtId="0" fontId="20" fillId="8" borderId="273" xfId="0" applyFont="1" applyFill="1" applyBorder="1" applyAlignment="1">
      <alignment vertical="center" wrapText="1"/>
    </xf>
    <xf numFmtId="0" fontId="20" fillId="8" borderId="0" xfId="0" applyFont="1" applyFill="1" applyBorder="1" applyAlignment="1">
      <alignment vertical="center"/>
    </xf>
    <xf numFmtId="0" fontId="20" fillId="8" borderId="447" xfId="0" applyFont="1" applyFill="1" applyBorder="1" applyAlignment="1">
      <alignment vertical="center"/>
    </xf>
    <xf numFmtId="0" fontId="20" fillId="8" borderId="727" xfId="0" applyFont="1" applyFill="1" applyBorder="1" applyAlignment="1">
      <alignment vertical="center"/>
    </xf>
    <xf numFmtId="0" fontId="20" fillId="8" borderId="762" xfId="0" applyFont="1" applyFill="1" applyBorder="1" applyAlignment="1">
      <alignment vertical="center"/>
    </xf>
    <xf numFmtId="0" fontId="18" fillId="2" borderId="447" xfId="0" applyFont="1" applyFill="1" applyBorder="1" applyAlignment="1">
      <alignment vertical="center" wrapText="1"/>
    </xf>
    <xf numFmtId="0" fontId="18" fillId="2" borderId="762" xfId="0" applyFont="1" applyFill="1" applyBorder="1" applyAlignment="1">
      <alignment vertical="center" wrapText="1"/>
    </xf>
    <xf numFmtId="0" fontId="20" fillId="2" borderId="20" xfId="0" applyFont="1" applyFill="1" applyBorder="1" applyAlignment="1">
      <alignment vertical="center" wrapText="1"/>
    </xf>
    <xf numFmtId="0" fontId="20" fillId="2" borderId="727" xfId="0" applyFont="1" applyFill="1" applyBorder="1" applyAlignment="1">
      <alignment vertical="center" wrapText="1"/>
    </xf>
    <xf numFmtId="0" fontId="10" fillId="2" borderId="916" xfId="0" applyFont="1" applyFill="1" applyBorder="1" applyAlignment="1">
      <alignment vertical="center"/>
    </xf>
    <xf numFmtId="0" fontId="10" fillId="2" borderId="915" xfId="0" applyFont="1" applyFill="1" applyBorder="1" applyAlignment="1">
      <alignment vertical="center"/>
    </xf>
    <xf numFmtId="0" fontId="24" fillId="2" borderId="273" xfId="0" applyFont="1" applyFill="1" applyBorder="1" applyAlignment="1">
      <alignment vertical="center"/>
    </xf>
    <xf numFmtId="0" fontId="24" fillId="2" borderId="0" xfId="0" applyFont="1" applyFill="1" applyBorder="1" applyAlignment="1">
      <alignment horizontal="left" vertical="center"/>
    </xf>
    <xf numFmtId="0" fontId="10" fillId="0" borderId="806" xfId="0" applyFont="1" applyBorder="1" applyAlignment="1">
      <alignment vertical="center"/>
    </xf>
    <xf numFmtId="0" fontId="10" fillId="27" borderId="499" xfId="0" applyFont="1" applyFill="1" applyBorder="1" applyAlignment="1">
      <alignment vertical="center"/>
    </xf>
    <xf numFmtId="0" fontId="10" fillId="27" borderId="915" xfId="0" applyFont="1" applyFill="1" applyBorder="1" applyAlignment="1">
      <alignment vertical="center"/>
    </xf>
    <xf numFmtId="0" fontId="10" fillId="27" borderId="247" xfId="0" applyFont="1" applyFill="1" applyBorder="1" applyAlignment="1">
      <alignment vertical="center"/>
    </xf>
    <xf numFmtId="0" fontId="20" fillId="27" borderId="273" xfId="0" applyFont="1" applyFill="1" applyBorder="1" applyAlignment="1">
      <alignment vertical="center" wrapText="1"/>
    </xf>
    <xf numFmtId="0" fontId="10" fillId="27" borderId="916" xfId="0" applyFont="1" applyFill="1" applyBorder="1" applyAlignment="1">
      <alignment vertical="center" wrapText="1"/>
    </xf>
    <xf numFmtId="0" fontId="10" fillId="27" borderId="273" xfId="0" applyFont="1" applyFill="1" applyBorder="1" applyAlignment="1">
      <alignment vertical="center" wrapText="1"/>
    </xf>
    <xf numFmtId="0" fontId="12" fillId="27" borderId="499" xfId="0" applyFont="1" applyFill="1" applyBorder="1" applyAlignment="1">
      <alignment vertical="center" wrapText="1"/>
    </xf>
    <xf numFmtId="0" fontId="12" fillId="27" borderId="915" xfId="0" applyFont="1" applyFill="1" applyBorder="1" applyAlignment="1">
      <alignment vertical="center" wrapText="1"/>
    </xf>
    <xf numFmtId="0" fontId="12" fillId="27" borderId="247" xfId="0" applyFont="1" applyFill="1" applyBorder="1" applyAlignment="1">
      <alignment vertical="center" wrapText="1"/>
    </xf>
    <xf numFmtId="0" fontId="18" fillId="2" borderId="916" xfId="0" applyFont="1" applyFill="1" applyBorder="1" applyAlignment="1">
      <alignment vertical="top" wrapText="1"/>
    </xf>
    <xf numFmtId="0" fontId="18" fillId="2" borderId="273" xfId="0" applyFont="1" applyFill="1" applyBorder="1" applyAlignment="1">
      <alignment vertical="top" wrapText="1"/>
    </xf>
    <xf numFmtId="0" fontId="18" fillId="2" borderId="0" xfId="0" applyFont="1" applyFill="1" applyBorder="1" applyAlignment="1">
      <alignment vertical="top"/>
    </xf>
    <xf numFmtId="0" fontId="20" fillId="2" borderId="447" xfId="0" applyFont="1" applyFill="1" applyBorder="1" applyAlignment="1">
      <alignment vertical="center" wrapText="1"/>
    </xf>
    <xf numFmtId="0" fontId="20" fillId="0" borderId="0" xfId="0" applyFont="1" applyAlignment="1">
      <alignment vertical="center" wrapText="1"/>
    </xf>
    <xf numFmtId="0" fontId="20" fillId="0" borderId="0" xfId="0" applyFont="1" applyAlignment="1">
      <alignment vertical="center"/>
    </xf>
    <xf numFmtId="0" fontId="20" fillId="0" borderId="447" xfId="0" applyFont="1" applyBorder="1" applyAlignment="1">
      <alignment vertical="center"/>
    </xf>
    <xf numFmtId="0" fontId="20" fillId="2" borderId="762" xfId="0" applyFont="1" applyFill="1" applyBorder="1" applyAlignment="1">
      <alignment vertical="center" wrapText="1"/>
    </xf>
    <xf numFmtId="0" fontId="20" fillId="0" borderId="727" xfId="0" applyFont="1" applyBorder="1" applyAlignment="1">
      <alignment vertical="center"/>
    </xf>
    <xf numFmtId="0" fontId="20" fillId="0" borderId="762" xfId="0" applyFont="1" applyBorder="1" applyAlignment="1">
      <alignment vertical="center"/>
    </xf>
    <xf numFmtId="0" fontId="18" fillId="2" borderId="787" xfId="0" applyFont="1" applyFill="1" applyBorder="1" applyAlignment="1">
      <alignment horizontal="left" vertical="center"/>
    </xf>
    <xf numFmtId="0" fontId="25" fillId="2" borderId="787" xfId="0" applyFont="1" applyFill="1" applyBorder="1" applyAlignment="1">
      <alignment vertical="center" wrapText="1"/>
    </xf>
    <xf numFmtId="0" fontId="10" fillId="2" borderId="916" xfId="0" applyFont="1" applyFill="1" applyBorder="1" applyAlignment="1"/>
    <xf numFmtId="0" fontId="10" fillId="2" borderId="856" xfId="0" applyFont="1" applyFill="1" applyBorder="1" applyAlignment="1"/>
    <xf numFmtId="0" fontId="10" fillId="2" borderId="273" xfId="0" applyFont="1" applyFill="1" applyBorder="1" applyAlignment="1"/>
    <xf numFmtId="0" fontId="24" fillId="2" borderId="273" xfId="0" applyFont="1" applyFill="1" applyBorder="1" applyAlignment="1"/>
    <xf numFmtId="0" fontId="24" fillId="2" borderId="0" xfId="0" applyFont="1" applyFill="1" applyBorder="1" applyAlignment="1"/>
    <xf numFmtId="0" fontId="24" fillId="2" borderId="0" xfId="0" applyFont="1" applyFill="1" applyAlignment="1"/>
    <xf numFmtId="0" fontId="25" fillId="2" borderId="247" xfId="0" applyFont="1" applyFill="1" applyBorder="1" applyAlignment="1">
      <alignment wrapText="1"/>
    </xf>
    <xf numFmtId="0" fontId="24" fillId="2" borderId="20" xfId="0" applyFont="1" applyFill="1" applyBorder="1" applyAlignment="1"/>
    <xf numFmtId="0" fontId="24" fillId="2" borderId="727" xfId="0" applyFont="1" applyFill="1" applyBorder="1" applyAlignment="1"/>
    <xf numFmtId="0" fontId="25" fillId="2" borderId="727" xfId="0" applyFont="1" applyFill="1" applyBorder="1" applyAlignment="1">
      <alignment wrapText="1"/>
    </xf>
    <xf numFmtId="0" fontId="25" fillId="2" borderId="806" xfId="0" applyFont="1" applyFill="1" applyBorder="1" applyAlignment="1">
      <alignment wrapText="1"/>
    </xf>
    <xf numFmtId="0" fontId="21" fillId="2" borderId="727" xfId="0" applyFont="1" applyFill="1" applyBorder="1" applyAlignment="1"/>
    <xf numFmtId="0" fontId="10" fillId="2" borderId="727" xfId="0" applyFont="1" applyFill="1" applyBorder="1" applyAlignment="1"/>
    <xf numFmtId="0" fontId="10" fillId="0" borderId="806" xfId="0" applyFont="1" applyBorder="1" applyAlignment="1"/>
    <xf numFmtId="0" fontId="12" fillId="2" borderId="0" xfId="0" applyFont="1" applyFill="1" applyBorder="1" applyAlignment="1">
      <alignment vertical="top" wrapText="1"/>
    </xf>
    <xf numFmtId="0" fontId="12" fillId="2" borderId="247" xfId="0" applyFont="1" applyFill="1" applyBorder="1" applyAlignment="1">
      <alignment vertical="top" wrapText="1"/>
    </xf>
    <xf numFmtId="0" fontId="18" fillId="27" borderId="247" xfId="0" applyFont="1" applyFill="1" applyBorder="1" applyAlignment="1">
      <alignment vertical="center"/>
    </xf>
    <xf numFmtId="0" fontId="20" fillId="27" borderId="447" xfId="0" applyFont="1" applyFill="1" applyBorder="1" applyAlignment="1">
      <alignment vertical="center" wrapText="1"/>
    </xf>
    <xf numFmtId="0" fontId="20" fillId="27" borderId="20" xfId="0" applyFont="1" applyFill="1" applyBorder="1" applyAlignment="1">
      <alignment vertical="center" wrapText="1"/>
    </xf>
    <xf numFmtId="0" fontId="20" fillId="27" borderId="727" xfId="0" applyFont="1" applyFill="1" applyBorder="1" applyAlignment="1">
      <alignment vertical="center" wrapText="1"/>
    </xf>
    <xf numFmtId="0" fontId="20" fillId="27" borderId="762" xfId="0" applyFont="1" applyFill="1" applyBorder="1" applyAlignment="1">
      <alignment vertical="center" wrapText="1"/>
    </xf>
    <xf numFmtId="0" fontId="10" fillId="2" borderId="0" xfId="0" applyFont="1" applyFill="1" applyBorder="1" applyAlignment="1">
      <alignment horizontal="right" vertical="center"/>
    </xf>
    <xf numFmtId="0" fontId="10" fillId="0" borderId="787" xfId="0" applyFont="1" applyBorder="1" applyAlignment="1">
      <alignment vertical="center"/>
    </xf>
    <xf numFmtId="0" fontId="18" fillId="27" borderId="856" xfId="0" applyFont="1" applyFill="1" applyBorder="1" applyAlignment="1">
      <alignment vertical="top" wrapText="1"/>
    </xf>
    <xf numFmtId="0" fontId="0" fillId="0" borderId="915" xfId="0" applyFont="1" applyBorder="1" applyAlignment="1">
      <alignment vertical="center" wrapText="1"/>
    </xf>
    <xf numFmtId="0" fontId="10" fillId="27" borderId="499" xfId="0" applyFont="1" applyFill="1" applyBorder="1" applyAlignment="1">
      <alignment vertical="top" wrapText="1"/>
    </xf>
    <xf numFmtId="0" fontId="10" fillId="27" borderId="499" xfId="0" applyFont="1" applyFill="1" applyBorder="1" applyAlignment="1">
      <alignment vertical="top"/>
    </xf>
    <xf numFmtId="0" fontId="10" fillId="27" borderId="915" xfId="0" applyFont="1" applyFill="1" applyBorder="1" applyAlignment="1">
      <alignment vertical="top"/>
    </xf>
    <xf numFmtId="0" fontId="18" fillId="2" borderId="0" xfId="0" applyFont="1" applyFill="1" applyAlignment="1">
      <alignment vertical="center"/>
    </xf>
    <xf numFmtId="0" fontId="18" fillId="2" borderId="247" xfId="0" applyFont="1" applyFill="1" applyBorder="1" applyAlignment="1">
      <alignment horizontal="left" vertical="center"/>
    </xf>
    <xf numFmtId="0" fontId="10" fillId="2" borderId="769" xfId="0" applyFont="1" applyFill="1" applyBorder="1" applyAlignment="1">
      <alignment horizontal="center" vertical="center" wrapText="1"/>
    </xf>
    <xf numFmtId="0" fontId="18" fillId="2" borderId="20" xfId="0" applyFont="1" applyFill="1" applyBorder="1" applyAlignment="1">
      <alignment vertical="center"/>
    </xf>
    <xf numFmtId="0" fontId="10" fillId="2" borderId="948" xfId="0" applyFont="1" applyFill="1" applyBorder="1" applyAlignment="1">
      <alignment vertical="center"/>
    </xf>
    <xf numFmtId="0" fontId="10" fillId="2" borderId="952" xfId="0" applyFont="1" applyFill="1" applyBorder="1" applyAlignment="1">
      <alignment vertical="center"/>
    </xf>
    <xf numFmtId="0" fontId="18" fillId="2" borderId="924" xfId="0" applyFont="1" applyFill="1" applyBorder="1" applyAlignment="1">
      <alignment vertical="center"/>
    </xf>
    <xf numFmtId="0" fontId="18" fillId="2" borderId="925" xfId="0" applyFont="1" applyFill="1" applyBorder="1" applyAlignment="1">
      <alignment vertical="center"/>
    </xf>
    <xf numFmtId="0" fontId="0" fillId="2" borderId="925" xfId="0" applyFont="1" applyFill="1" applyBorder="1" applyAlignment="1">
      <alignment vertical="center"/>
    </xf>
    <xf numFmtId="0" fontId="111" fillId="2" borderId="0" xfId="0" applyFont="1" applyFill="1" applyBorder="1" applyAlignment="1">
      <alignment horizontal="center" vertical="center"/>
    </xf>
    <xf numFmtId="0" fontId="0" fillId="2" borderId="0" xfId="0" applyFont="1" applyFill="1" applyBorder="1" applyAlignment="1">
      <alignment horizontal="right" vertical="center"/>
    </xf>
    <xf numFmtId="0" fontId="0" fillId="2" borderId="0" xfId="0" applyFont="1" applyFill="1" applyBorder="1" applyAlignment="1">
      <alignment horizontal="left" vertical="center"/>
    </xf>
    <xf numFmtId="0" fontId="0" fillId="2" borderId="727" xfId="0" applyFont="1" applyFill="1" applyBorder="1" applyAlignment="1">
      <alignment horizontal="left" vertical="center" wrapText="1"/>
    </xf>
    <xf numFmtId="0" fontId="0" fillId="2" borderId="727" xfId="0" applyFont="1" applyFill="1" applyBorder="1" applyAlignment="1">
      <alignment horizontal="right" vertical="center"/>
    </xf>
    <xf numFmtId="0" fontId="0" fillId="2" borderId="727" xfId="0" applyFont="1" applyFill="1" applyBorder="1" applyAlignment="1">
      <alignment horizontal="left" vertical="center"/>
    </xf>
    <xf numFmtId="0" fontId="0" fillId="2" borderId="806" xfId="0" applyFont="1" applyFill="1" applyBorder="1" applyAlignment="1">
      <alignment horizontal="left" vertical="center"/>
    </xf>
    <xf numFmtId="0" fontId="18" fillId="2" borderId="727" xfId="0" applyFont="1" applyFill="1" applyBorder="1" applyAlignment="1">
      <alignment vertical="center"/>
    </xf>
    <xf numFmtId="0" fontId="18" fillId="2" borderId="975" xfId="0" applyFont="1" applyFill="1" applyBorder="1" applyAlignment="1">
      <alignment vertical="center"/>
    </xf>
    <xf numFmtId="0" fontId="18" fillId="0" borderId="727" xfId="0" applyFont="1" applyBorder="1" applyAlignment="1">
      <alignment vertical="center"/>
    </xf>
    <xf numFmtId="0" fontId="18" fillId="2" borderId="727" xfId="0" applyFont="1" applyFill="1" applyBorder="1" applyAlignment="1">
      <alignment horizontal="right" vertical="center"/>
    </xf>
    <xf numFmtId="0" fontId="18" fillId="2" borderId="806" xfId="0" applyFont="1" applyFill="1" applyBorder="1" applyAlignment="1">
      <alignment vertical="center"/>
    </xf>
    <xf numFmtId="0" fontId="10" fillId="2" borderId="977" xfId="0" applyFont="1" applyFill="1" applyBorder="1"/>
    <xf numFmtId="0" fontId="10" fillId="2" borderId="979" xfId="0" applyFont="1" applyFill="1" applyBorder="1"/>
    <xf numFmtId="0" fontId="9" fillId="2" borderId="977" xfId="0" applyFont="1" applyFill="1" applyBorder="1" applyAlignment="1">
      <alignment vertical="center"/>
    </xf>
    <xf numFmtId="0" fontId="39" fillId="2" borderId="0" xfId="0" applyFont="1" applyFill="1" applyBorder="1" applyAlignment="1">
      <alignment horizontal="center" vertical="center"/>
    </xf>
    <xf numFmtId="0" fontId="10" fillId="2" borderId="247" xfId="0" applyFont="1" applyFill="1" applyBorder="1" applyAlignment="1">
      <alignment horizontal="left" vertical="center"/>
    </xf>
    <xf numFmtId="0" fontId="10" fillId="2" borderId="727" xfId="0" applyFont="1" applyFill="1" applyBorder="1" applyAlignment="1">
      <alignment horizontal="right" vertical="center"/>
    </xf>
    <xf numFmtId="0" fontId="10" fillId="2" borderId="806" xfId="0" applyFont="1" applyFill="1" applyBorder="1" applyAlignment="1">
      <alignment horizontal="left" vertical="center"/>
    </xf>
    <xf numFmtId="0" fontId="18" fillId="2" borderId="987" xfId="0" applyFont="1" applyFill="1" applyBorder="1" applyAlignment="1">
      <alignment vertical="center"/>
    </xf>
    <xf numFmtId="0" fontId="18" fillId="2" borderId="1000" xfId="0" applyFont="1" applyFill="1" applyBorder="1" applyAlignment="1">
      <alignment vertical="center"/>
    </xf>
    <xf numFmtId="0" fontId="18" fillId="2" borderId="1018" xfId="0" applyFont="1" applyFill="1" applyBorder="1" applyAlignment="1">
      <alignment horizontal="center" vertical="center"/>
    </xf>
    <xf numFmtId="0" fontId="48" fillId="2" borderId="0" xfId="0" applyFont="1" applyFill="1" applyBorder="1" applyAlignment="1">
      <alignment horizontal="center" vertical="center"/>
    </xf>
    <xf numFmtId="0" fontId="18" fillId="2" borderId="1015" xfId="0" applyFont="1" applyFill="1" applyBorder="1" applyAlignment="1">
      <alignment vertical="center"/>
    </xf>
    <xf numFmtId="0" fontId="18" fillId="0" borderId="151" xfId="0" applyFont="1" applyBorder="1" applyAlignment="1">
      <alignment vertical="center"/>
    </xf>
    <xf numFmtId="0" fontId="18" fillId="2" borderId="806" xfId="0" applyFont="1" applyFill="1" applyBorder="1"/>
    <xf numFmtId="0" fontId="0" fillId="2" borderId="924" xfId="0" applyFont="1" applyFill="1" applyBorder="1" applyAlignment="1">
      <alignment vertical="center"/>
    </xf>
    <xf numFmtId="0" fontId="10" fillId="2" borderId="1018" xfId="0" applyFont="1" applyFill="1" applyBorder="1" applyAlignment="1">
      <alignment horizontal="center" vertical="center"/>
    </xf>
    <xf numFmtId="0" fontId="18" fillId="2" borderId="1046" xfId="0" applyFont="1" applyFill="1" applyBorder="1" applyAlignment="1">
      <alignment vertical="center"/>
    </xf>
    <xf numFmtId="0" fontId="18" fillId="2" borderId="464" xfId="0" applyFont="1" applyFill="1" applyBorder="1" applyAlignment="1">
      <alignment vertical="center"/>
    </xf>
    <xf numFmtId="0" fontId="18" fillId="2" borderId="886" xfId="0" applyFont="1" applyFill="1" applyBorder="1" applyAlignment="1">
      <alignment vertical="center"/>
    </xf>
    <xf numFmtId="0" fontId="18" fillId="2" borderId="644" xfId="0" applyFont="1" applyFill="1" applyBorder="1" applyAlignment="1">
      <alignment vertical="center"/>
    </xf>
    <xf numFmtId="0" fontId="18" fillId="2" borderId="462" xfId="0" applyFont="1" applyFill="1" applyBorder="1" applyAlignment="1">
      <alignment vertical="center"/>
    </xf>
    <xf numFmtId="0" fontId="18" fillId="2" borderId="463" xfId="0" applyFont="1" applyFill="1" applyBorder="1" applyAlignment="1">
      <alignment vertical="center"/>
    </xf>
    <xf numFmtId="0" fontId="18" fillId="2" borderId="1047" xfId="0" applyFont="1" applyFill="1" applyBorder="1" applyAlignment="1">
      <alignment vertical="center"/>
    </xf>
    <xf numFmtId="0" fontId="10" fillId="2" borderId="757" xfId="0" applyFont="1" applyFill="1" applyBorder="1" applyAlignment="1">
      <alignment horizontal="center" vertical="center"/>
    </xf>
    <xf numFmtId="0" fontId="18" fillId="2" borderId="870" xfId="0" applyFont="1" applyFill="1" applyBorder="1" applyAlignment="1">
      <alignment vertical="center"/>
    </xf>
    <xf numFmtId="0" fontId="18" fillId="2" borderId="1048" xfId="0" applyFont="1" applyFill="1" applyBorder="1" applyAlignment="1">
      <alignment vertical="center"/>
    </xf>
    <xf numFmtId="0" fontId="10" fillId="2" borderId="1048" xfId="0" applyFont="1" applyFill="1" applyBorder="1" applyAlignment="1">
      <alignment vertical="center"/>
    </xf>
    <xf numFmtId="0" fontId="10" fillId="2" borderId="1048" xfId="0" applyFont="1" applyFill="1" applyBorder="1" applyAlignment="1">
      <alignment horizontal="right" vertical="center"/>
    </xf>
    <xf numFmtId="0" fontId="10" fillId="2" borderId="1048" xfId="0" applyFont="1" applyFill="1" applyBorder="1" applyAlignment="1">
      <alignment horizontal="left" vertical="center"/>
    </xf>
    <xf numFmtId="0" fontId="18" fillId="2" borderId="1048" xfId="0" applyFont="1" applyFill="1" applyBorder="1" applyAlignment="1">
      <alignment horizontal="left" vertical="center"/>
    </xf>
    <xf numFmtId="0" fontId="0" fillId="2" borderId="1048" xfId="0" applyFont="1" applyFill="1" applyBorder="1" applyAlignment="1">
      <alignment vertical="center"/>
    </xf>
    <xf numFmtId="0" fontId="18" fillId="2" borderId="1049" xfId="0" applyFont="1" applyFill="1" applyBorder="1" applyAlignment="1">
      <alignment vertical="center"/>
    </xf>
    <xf numFmtId="0" fontId="18" fillId="0" borderId="1048" xfId="0" applyFont="1" applyBorder="1" applyAlignment="1">
      <alignment vertical="center"/>
    </xf>
    <xf numFmtId="0" fontId="10" fillId="0" borderId="1048" xfId="0" applyFont="1" applyBorder="1" applyAlignment="1">
      <alignment vertical="center"/>
    </xf>
    <xf numFmtId="0" fontId="10" fillId="2" borderId="806" xfId="0" applyFont="1" applyFill="1" applyBorder="1"/>
    <xf numFmtId="0" fontId="7" fillId="2" borderId="977" xfId="0" applyFont="1" applyFill="1" applyBorder="1" applyAlignment="1">
      <alignment vertical="center"/>
    </xf>
    <xf numFmtId="0" fontId="10" fillId="2" borderId="912" xfId="0" applyFont="1" applyFill="1" applyBorder="1" applyAlignment="1">
      <alignment vertical="center"/>
    </xf>
    <xf numFmtId="0" fontId="10" fillId="2" borderId="901" xfId="0" applyFont="1" applyFill="1" applyBorder="1" applyAlignment="1">
      <alignment horizontal="center" vertical="center"/>
    </xf>
    <xf numFmtId="0" fontId="10" fillId="2" borderId="902" xfId="0" applyFont="1" applyFill="1" applyBorder="1" applyAlignment="1">
      <alignment horizontal="center" vertical="center"/>
    </xf>
    <xf numFmtId="0" fontId="10" fillId="2" borderId="931" xfId="0" applyFont="1" applyFill="1" applyBorder="1" applyAlignment="1">
      <alignment vertical="center"/>
    </xf>
    <xf numFmtId="0" fontId="18" fillId="2" borderId="901" xfId="0" applyFont="1" applyFill="1" applyBorder="1" applyAlignment="1">
      <alignment vertical="center"/>
    </xf>
    <xf numFmtId="0" fontId="10" fillId="2" borderId="977" xfId="0" applyFont="1" applyFill="1" applyBorder="1" applyAlignment="1">
      <alignment vertical="center"/>
    </xf>
    <xf numFmtId="0" fontId="25" fillId="2" borderId="1056" xfId="0" applyFont="1" applyFill="1" applyBorder="1" applyAlignment="1">
      <alignment vertical="center"/>
    </xf>
    <xf numFmtId="0" fontId="10" fillId="2" borderId="1056" xfId="0" applyFont="1" applyFill="1" applyBorder="1" applyAlignment="1">
      <alignment vertical="center"/>
    </xf>
    <xf numFmtId="0" fontId="10" fillId="2" borderId="1056" xfId="0" applyFont="1" applyFill="1" applyBorder="1" applyAlignment="1">
      <alignment horizontal="right" vertical="center"/>
    </xf>
    <xf numFmtId="0" fontId="10" fillId="2" borderId="1056" xfId="0" applyFont="1" applyFill="1" applyBorder="1" applyAlignment="1">
      <alignment horizontal="left" vertical="center"/>
    </xf>
    <xf numFmtId="0" fontId="10" fillId="2" borderId="1057" xfId="0" applyFont="1" applyFill="1" applyBorder="1" applyAlignment="1">
      <alignment vertical="center"/>
    </xf>
    <xf numFmtId="0" fontId="9" fillId="2" borderId="1056" xfId="0" applyFont="1" applyFill="1" applyBorder="1" applyAlignment="1">
      <alignment vertical="center"/>
    </xf>
    <xf numFmtId="0" fontId="9" fillId="2" borderId="1048" xfId="0" applyFont="1" applyFill="1" applyBorder="1" applyAlignment="1">
      <alignment vertical="center"/>
    </xf>
    <xf numFmtId="0" fontId="25" fillId="2" borderId="1048" xfId="0" applyFont="1" applyFill="1" applyBorder="1" applyAlignment="1">
      <alignment vertical="center"/>
    </xf>
    <xf numFmtId="0" fontId="18" fillId="0" borderId="247" xfId="0" applyFont="1" applyFill="1" applyBorder="1" applyAlignment="1">
      <alignment vertical="center"/>
    </xf>
    <xf numFmtId="0" fontId="18" fillId="0" borderId="0" xfId="0" applyFont="1" applyFill="1" applyAlignment="1">
      <alignment vertical="center"/>
    </xf>
    <xf numFmtId="0" fontId="18" fillId="2" borderId="0" xfId="0" applyFont="1" applyFill="1" applyAlignment="1">
      <alignment horizontal="right" vertical="center"/>
    </xf>
    <xf numFmtId="0" fontId="18" fillId="2" borderId="909" xfId="0" applyFont="1" applyFill="1" applyBorder="1" applyAlignment="1">
      <alignment vertical="center"/>
    </xf>
    <xf numFmtId="0" fontId="18" fillId="2" borderId="902" xfId="0" applyFont="1" applyFill="1" applyBorder="1" applyAlignment="1">
      <alignment vertical="center"/>
    </xf>
    <xf numFmtId="0" fontId="26" fillId="0" borderId="438" xfId="0" applyFont="1" applyBorder="1" applyAlignment="1">
      <alignment vertical="center"/>
    </xf>
    <xf numFmtId="0" fontId="26" fillId="0" borderId="0" xfId="0" applyFont="1" applyBorder="1" applyAlignment="1">
      <alignment vertical="center"/>
    </xf>
    <xf numFmtId="0" fontId="18" fillId="2" borderId="933" xfId="0" applyFont="1" applyFill="1" applyBorder="1" applyAlignment="1">
      <alignment vertical="center"/>
    </xf>
    <xf numFmtId="0" fontId="18" fillId="2" borderId="1048" xfId="0" applyFont="1" applyFill="1" applyBorder="1" applyAlignment="1">
      <alignment horizontal="right" vertical="center"/>
    </xf>
    <xf numFmtId="0" fontId="18" fillId="2" borderId="1032" xfId="0" applyFont="1" applyFill="1" applyBorder="1" applyAlignment="1">
      <alignment horizontal="left" vertical="center"/>
    </xf>
    <xf numFmtId="0" fontId="18" fillId="2" borderId="1032" xfId="0" applyFont="1" applyFill="1" applyBorder="1" applyAlignment="1">
      <alignment vertical="center"/>
    </xf>
    <xf numFmtId="0" fontId="18" fillId="0" borderId="1032" xfId="0" applyFont="1" applyBorder="1" applyAlignment="1">
      <alignment vertical="center"/>
    </xf>
    <xf numFmtId="0" fontId="18" fillId="2" borderId="1032" xfId="0" applyFont="1" applyFill="1" applyBorder="1" applyAlignment="1">
      <alignment horizontal="right" vertical="center"/>
    </xf>
    <xf numFmtId="0" fontId="18" fillId="2" borderId="977" xfId="0" applyFont="1" applyFill="1" applyBorder="1" applyAlignment="1">
      <alignment vertical="center"/>
    </xf>
    <xf numFmtId="0" fontId="18" fillId="2" borderId="1056" xfId="0" applyFont="1" applyFill="1" applyBorder="1" applyAlignment="1">
      <alignment vertical="center"/>
    </xf>
    <xf numFmtId="0" fontId="18" fillId="2" borderId="1056" xfId="0" applyFont="1" applyFill="1" applyBorder="1" applyAlignment="1">
      <alignment horizontal="right" vertical="center"/>
    </xf>
    <xf numFmtId="0" fontId="18" fillId="2" borderId="1056" xfId="0" applyFont="1" applyFill="1" applyBorder="1" applyAlignment="1">
      <alignment horizontal="left" vertical="center"/>
    </xf>
    <xf numFmtId="0" fontId="18" fillId="2" borderId="1057" xfId="0" applyFont="1" applyFill="1" applyBorder="1" applyAlignment="1">
      <alignment vertical="center"/>
    </xf>
    <xf numFmtId="0" fontId="24" fillId="2" borderId="1048" xfId="0" applyFont="1" applyFill="1" applyBorder="1" applyAlignment="1">
      <alignment vertical="center"/>
    </xf>
    <xf numFmtId="0" fontId="24" fillId="2" borderId="806" xfId="0" applyFont="1" applyFill="1" applyBorder="1" applyAlignment="1">
      <alignment vertical="center"/>
    </xf>
    <xf numFmtId="0" fontId="24" fillId="4" borderId="1061" xfId="0" applyFont="1" applyFill="1" applyBorder="1" applyAlignment="1">
      <alignment vertical="center" wrapText="1"/>
    </xf>
    <xf numFmtId="0" fontId="24" fillId="4" borderId="1032" xfId="0" applyFont="1" applyFill="1" applyBorder="1" applyAlignment="1">
      <alignment vertical="center"/>
    </xf>
    <xf numFmtId="0" fontId="24" fillId="4" borderId="1033" xfId="0" applyFont="1" applyFill="1" applyBorder="1" applyAlignment="1">
      <alignment vertical="center"/>
    </xf>
    <xf numFmtId="0" fontId="17" fillId="2" borderId="977" xfId="0" applyFont="1" applyFill="1" applyBorder="1" applyAlignment="1">
      <alignment vertical="center" wrapText="1"/>
    </xf>
    <xf numFmtId="0" fontId="17" fillId="2" borderId="1056" xfId="0" applyFont="1" applyFill="1" applyBorder="1" applyAlignment="1">
      <alignment vertical="center" wrapText="1"/>
    </xf>
    <xf numFmtId="0" fontId="17" fillId="2" borderId="20" xfId="0" applyFont="1" applyFill="1" applyBorder="1" applyAlignment="1">
      <alignment vertical="center" wrapText="1"/>
    </xf>
    <xf numFmtId="0" fontId="17" fillId="2" borderId="1048" xfId="0" applyFont="1" applyFill="1" applyBorder="1" applyAlignment="1">
      <alignment vertical="center" wrapText="1"/>
    </xf>
    <xf numFmtId="0" fontId="7" fillId="2" borderId="948" xfId="0" applyFont="1" applyFill="1" applyBorder="1" applyAlignment="1">
      <alignment vertical="center"/>
    </xf>
    <xf numFmtId="0" fontId="10" fillId="2" borderId="911" xfId="0" applyFont="1" applyFill="1" applyBorder="1" applyAlignment="1">
      <alignment horizontal="center" vertical="center"/>
    </xf>
    <xf numFmtId="0" fontId="10" fillId="2" borderId="910" xfId="0" applyFont="1" applyFill="1" applyBorder="1" applyAlignment="1">
      <alignment horizontal="center" vertical="center"/>
    </xf>
    <xf numFmtId="0" fontId="18" fillId="2" borderId="905" xfId="0" applyFont="1" applyFill="1" applyBorder="1" applyAlignment="1">
      <alignment vertical="top" wrapText="1"/>
    </xf>
    <xf numFmtId="0" fontId="18" fillId="2" borderId="0" xfId="0" applyFont="1" applyFill="1" applyAlignment="1">
      <alignment vertical="center" wrapText="1"/>
    </xf>
    <xf numFmtId="0" fontId="18" fillId="2" borderId="0" xfId="0" applyFont="1" applyFill="1" applyAlignment="1">
      <alignment vertical="center"/>
    </xf>
    <xf numFmtId="0" fontId="0" fillId="2" borderId="212" xfId="0" applyFill="1" applyBorder="1" applyAlignment="1">
      <alignment horizontal="center" vertical="center"/>
    </xf>
    <xf numFmtId="0" fontId="0" fillId="2" borderId="213" xfId="0" applyFill="1" applyBorder="1" applyAlignment="1">
      <alignment horizontal="center" vertical="center"/>
    </xf>
    <xf numFmtId="0" fontId="0" fillId="2" borderId="218" xfId="0" applyFill="1" applyBorder="1" applyAlignment="1">
      <alignment horizontal="center" vertical="center"/>
    </xf>
    <xf numFmtId="0" fontId="10" fillId="2" borderId="219" xfId="0" applyFont="1" applyFill="1" applyBorder="1" applyAlignment="1">
      <alignment horizontal="center" vertical="center"/>
    </xf>
    <xf numFmtId="0" fontId="10" fillId="2" borderId="213" xfId="0" applyFont="1" applyFill="1" applyBorder="1" applyAlignment="1">
      <alignment horizontal="center" vertical="center"/>
    </xf>
    <xf numFmtId="0" fontId="10" fillId="2" borderId="214" xfId="0" applyFont="1" applyFill="1" applyBorder="1" applyAlignment="1">
      <alignment horizontal="center" vertical="center"/>
    </xf>
    <xf numFmtId="0" fontId="7" fillId="4" borderId="118" xfId="0" applyFont="1" applyFill="1" applyBorder="1" applyAlignment="1">
      <alignment horizontal="center" vertical="center"/>
    </xf>
    <xf numFmtId="0" fontId="7" fillId="4" borderId="227" xfId="0" applyFont="1" applyFill="1" applyBorder="1" applyAlignment="1">
      <alignment horizontal="center" vertical="center"/>
    </xf>
    <xf numFmtId="0" fontId="7" fillId="4" borderId="232" xfId="0" applyFont="1" applyFill="1" applyBorder="1" applyAlignment="1">
      <alignment horizontal="center" vertical="center"/>
    </xf>
    <xf numFmtId="0" fontId="8" fillId="2" borderId="229" xfId="0" applyFont="1" applyFill="1" applyBorder="1" applyAlignment="1">
      <alignment horizontal="center" vertical="center"/>
    </xf>
    <xf numFmtId="0" fontId="8" fillId="2" borderId="230" xfId="0" applyFont="1" applyFill="1" applyBorder="1" applyAlignment="1">
      <alignment horizontal="center" vertical="center"/>
    </xf>
    <xf numFmtId="0" fontId="8" fillId="2" borderId="149" xfId="0" applyFont="1" applyFill="1" applyBorder="1" applyAlignment="1">
      <alignment horizontal="center" vertical="center"/>
    </xf>
    <xf numFmtId="0" fontId="8" fillId="2" borderId="233" xfId="0" applyFont="1" applyFill="1" applyBorder="1" applyAlignment="1">
      <alignment horizontal="center" vertical="center"/>
    </xf>
    <xf numFmtId="0" fontId="8" fillId="2" borderId="192" xfId="0" applyFont="1" applyFill="1" applyBorder="1" applyAlignment="1">
      <alignment horizontal="center" vertical="center"/>
    </xf>
    <xf numFmtId="0" fontId="8" fillId="2" borderId="139" xfId="0" applyFont="1" applyFill="1" applyBorder="1" applyAlignment="1">
      <alignment horizontal="center" vertical="center"/>
    </xf>
    <xf numFmtId="0" fontId="8" fillId="2" borderId="215" xfId="0" applyFont="1" applyFill="1" applyBorder="1" applyAlignment="1">
      <alignment horizontal="center" vertical="center"/>
    </xf>
    <xf numFmtId="0" fontId="8" fillId="2" borderId="234" xfId="0" applyFont="1" applyFill="1" applyBorder="1" applyAlignment="1">
      <alignment horizontal="center" vertical="center"/>
    </xf>
    <xf numFmtId="0" fontId="8" fillId="2" borderId="235" xfId="0" applyFont="1" applyFill="1" applyBorder="1" applyAlignment="1">
      <alignment horizontal="center" vertical="center"/>
    </xf>
    <xf numFmtId="0" fontId="8" fillId="2" borderId="216" xfId="0" applyFont="1" applyFill="1" applyBorder="1" applyAlignment="1">
      <alignment horizontal="center" vertical="center"/>
    </xf>
    <xf numFmtId="0" fontId="8" fillId="2" borderId="193" xfId="0" applyFont="1" applyFill="1" applyBorder="1" applyAlignment="1">
      <alignment horizontal="center" vertical="center"/>
    </xf>
    <xf numFmtId="0" fontId="9" fillId="6" borderId="118" xfId="0" applyFont="1" applyFill="1" applyBorder="1" applyAlignment="1">
      <alignment horizontal="center" vertical="center"/>
    </xf>
    <xf numFmtId="0" fontId="9" fillId="6" borderId="251" xfId="0" applyFont="1" applyFill="1" applyBorder="1" applyAlignment="1">
      <alignment horizontal="center" vertical="center"/>
    </xf>
    <xf numFmtId="0" fontId="9" fillId="6" borderId="227" xfId="0" applyFont="1" applyFill="1" applyBorder="1" applyAlignment="1">
      <alignment horizontal="center" vertical="center"/>
    </xf>
    <xf numFmtId="0" fontId="9" fillId="6" borderId="232" xfId="0" applyFont="1" applyFill="1" applyBorder="1" applyAlignment="1">
      <alignment horizontal="center" vertical="center"/>
    </xf>
    <xf numFmtId="0" fontId="9" fillId="6" borderId="169" xfId="0" applyFont="1" applyFill="1" applyBorder="1" applyAlignment="1">
      <alignment horizontal="center" vertical="center"/>
    </xf>
    <xf numFmtId="0" fontId="9" fillId="6" borderId="78" xfId="0" applyFont="1" applyFill="1" applyBorder="1" applyAlignment="1">
      <alignment horizontal="center" vertical="center"/>
    </xf>
    <xf numFmtId="182" fontId="9" fillId="4" borderId="217" xfId="0" applyNumberFormat="1" applyFont="1" applyFill="1" applyBorder="1" applyAlignment="1">
      <alignment horizontal="left" vertical="center"/>
    </xf>
    <xf numFmtId="182" fontId="9" fillId="4" borderId="213" xfId="0" applyNumberFormat="1" applyFont="1" applyFill="1" applyBorder="1" applyAlignment="1">
      <alignment horizontal="left" vertical="center"/>
    </xf>
    <xf numFmtId="182" fontId="9" fillId="4" borderId="238" xfId="0" applyNumberFormat="1" applyFont="1" applyFill="1" applyBorder="1" applyAlignment="1">
      <alignment horizontal="left" vertical="center"/>
    </xf>
    <xf numFmtId="0" fontId="9" fillId="4" borderId="217" xfId="0" applyFont="1" applyFill="1" applyBorder="1" applyAlignment="1">
      <alignment horizontal="center" vertical="center"/>
    </xf>
    <xf numFmtId="0" fontId="9" fillId="4" borderId="213" xfId="0" applyFont="1" applyFill="1" applyBorder="1" applyAlignment="1">
      <alignment horizontal="center" vertical="center"/>
    </xf>
    <xf numFmtId="0" fontId="9" fillId="4" borderId="218" xfId="0" applyFont="1" applyFill="1" applyBorder="1" applyAlignment="1">
      <alignment horizontal="center" vertical="center"/>
    </xf>
    <xf numFmtId="0" fontId="0" fillId="2" borderId="239" xfId="0" applyFill="1" applyBorder="1" applyAlignment="1">
      <alignment horizontal="center" vertical="center"/>
    </xf>
    <xf numFmtId="0" fontId="0" fillId="2" borderId="252" xfId="0" applyFill="1" applyBorder="1" applyAlignment="1">
      <alignment horizontal="center" vertical="center"/>
    </xf>
    <xf numFmtId="0" fontId="0" fillId="2" borderId="240" xfId="0" applyFill="1" applyBorder="1" applyAlignment="1">
      <alignment horizontal="center" vertical="center"/>
    </xf>
    <xf numFmtId="0" fontId="0" fillId="2" borderId="241" xfId="0" applyFill="1" applyBorder="1" applyAlignment="1">
      <alignment horizontal="center" vertical="center"/>
    </xf>
    <xf numFmtId="0" fontId="10" fillId="2" borderId="242" xfId="0" applyFont="1" applyFill="1" applyBorder="1" applyAlignment="1">
      <alignment horizontal="center" vertical="center"/>
    </xf>
    <xf numFmtId="0" fontId="10" fillId="2" borderId="252" xfId="0" applyFont="1" applyFill="1" applyBorder="1" applyAlignment="1">
      <alignment horizontal="center" vertical="center"/>
    </xf>
    <xf numFmtId="0" fontId="10" fillId="2" borderId="240" xfId="0" applyFont="1" applyFill="1" applyBorder="1" applyAlignment="1">
      <alignment horizontal="center" vertical="center"/>
    </xf>
    <xf numFmtId="0" fontId="10" fillId="2" borderId="243" xfId="0" applyFont="1" applyFill="1" applyBorder="1" applyAlignment="1">
      <alignment horizontal="center" vertical="center"/>
    </xf>
    <xf numFmtId="0" fontId="5" fillId="2" borderId="264" xfId="0" applyFont="1" applyFill="1" applyBorder="1" applyAlignment="1">
      <alignment horizontal="center" vertical="center"/>
    </xf>
    <xf numFmtId="0" fontId="5" fillId="2" borderId="0" xfId="0" applyFont="1" applyFill="1" applyBorder="1" applyAlignment="1">
      <alignment horizontal="center" vertical="center"/>
    </xf>
    <xf numFmtId="0" fontId="5" fillId="2" borderId="198" xfId="0" applyFont="1" applyFill="1" applyBorder="1" applyAlignment="1">
      <alignment horizontal="center" vertical="center"/>
    </xf>
    <xf numFmtId="178" fontId="9" fillId="4" borderId="217" xfId="0" applyNumberFormat="1" applyFont="1" applyFill="1" applyBorder="1" applyAlignment="1">
      <alignment horizontal="left" vertical="center"/>
    </xf>
    <xf numFmtId="178" fontId="9" fillId="4" borderId="213" xfId="0" applyNumberFormat="1" applyFont="1" applyFill="1" applyBorder="1" applyAlignment="1">
      <alignment horizontal="left" vertical="center"/>
    </xf>
    <xf numFmtId="178" fontId="9" fillId="4" borderId="238" xfId="0" applyNumberFormat="1" applyFont="1" applyFill="1" applyBorder="1" applyAlignment="1">
      <alignment horizontal="left" vertical="center"/>
    </xf>
    <xf numFmtId="0" fontId="9" fillId="0" borderId="211" xfId="0" applyFont="1" applyBorder="1" applyAlignment="1">
      <alignment horizontal="center" vertical="center"/>
    </xf>
    <xf numFmtId="178" fontId="9" fillId="4" borderId="219" xfId="0" applyNumberFormat="1" applyFont="1" applyFill="1" applyBorder="1" applyAlignment="1">
      <alignment horizontal="left" vertical="center"/>
    </xf>
    <xf numFmtId="0" fontId="0" fillId="2" borderId="816" xfId="0" applyFill="1" applyBorder="1" applyAlignment="1">
      <alignment horizontal="center" vertical="center"/>
    </xf>
    <xf numFmtId="0" fontId="0" fillId="2" borderId="901" xfId="0" applyFill="1" applyBorder="1" applyAlignment="1">
      <alignment horizontal="center" vertical="center"/>
    </xf>
    <xf numFmtId="0" fontId="0" fillId="2" borderId="902" xfId="0" applyFill="1" applyBorder="1" applyAlignment="1">
      <alignment horizontal="center" vertical="center"/>
    </xf>
    <xf numFmtId="0" fontId="10" fillId="6" borderId="816" xfId="0" applyFont="1" applyFill="1" applyBorder="1" applyAlignment="1">
      <alignment horizontal="center" vertical="center"/>
    </xf>
    <xf numFmtId="0" fontId="10" fillId="6" borderId="901" xfId="0" applyFont="1" applyFill="1" applyBorder="1" applyAlignment="1">
      <alignment horizontal="center" vertical="center"/>
    </xf>
    <xf numFmtId="0" fontId="10" fillId="6" borderId="902" xfId="0" applyFont="1" applyFill="1" applyBorder="1" applyAlignment="1">
      <alignment horizontal="center" vertical="center"/>
    </xf>
    <xf numFmtId="0" fontId="9" fillId="4" borderId="217" xfId="0" applyNumberFormat="1" applyFont="1" applyFill="1" applyBorder="1" applyAlignment="1">
      <alignment horizontal="left" vertical="center"/>
    </xf>
    <xf numFmtId="0" fontId="9" fillId="4" borderId="213" xfId="0" applyNumberFormat="1" applyFont="1" applyFill="1" applyBorder="1" applyAlignment="1">
      <alignment horizontal="left" vertical="center"/>
    </xf>
    <xf numFmtId="0" fontId="9" fillId="4" borderId="238" xfId="0" applyNumberFormat="1" applyFont="1" applyFill="1" applyBorder="1" applyAlignment="1">
      <alignment horizontal="left" vertical="center"/>
    </xf>
    <xf numFmtId="178" fontId="9" fillId="4" borderId="217" xfId="0" quotePrefix="1" applyNumberFormat="1" applyFont="1" applyFill="1" applyBorder="1" applyAlignment="1">
      <alignment horizontal="left" vertical="center"/>
    </xf>
    <xf numFmtId="0" fontId="10" fillId="2" borderId="164" xfId="0" applyFont="1" applyFill="1" applyBorder="1" applyAlignment="1">
      <alignment horizontal="center" wrapText="1"/>
    </xf>
    <xf numFmtId="0" fontId="10" fillId="2" borderId="0" xfId="0" applyFont="1" applyFill="1" applyBorder="1" applyAlignment="1">
      <alignment horizontal="center" wrapText="1"/>
    </xf>
    <xf numFmtId="0" fontId="10" fillId="0" borderId="213" xfId="0" applyFont="1" applyBorder="1" applyAlignment="1">
      <alignment horizontal="center"/>
    </xf>
    <xf numFmtId="0" fontId="10" fillId="2" borderId="164" xfId="0" applyFont="1" applyFill="1" applyBorder="1" applyAlignment="1">
      <alignment horizontal="center" vertical="center" wrapText="1"/>
    </xf>
    <xf numFmtId="0" fontId="10" fillId="2" borderId="0" xfId="0" applyFont="1" applyFill="1" applyBorder="1" applyAlignment="1">
      <alignment horizontal="center" vertical="center" wrapText="1"/>
    </xf>
    <xf numFmtId="0" fontId="0" fillId="0" borderId="118" xfId="0" applyBorder="1" applyAlignment="1">
      <alignment horizontal="center"/>
    </xf>
    <xf numFmtId="0" fontId="0" fillId="0" borderId="251" xfId="0" applyBorder="1" applyAlignment="1">
      <alignment horizontal="center"/>
    </xf>
    <xf numFmtId="0" fontId="0" fillId="0" borderId="227" xfId="0" applyBorder="1" applyAlignment="1">
      <alignment horizontal="center"/>
    </xf>
    <xf numFmtId="0" fontId="0" fillId="0" borderId="232" xfId="0" applyBorder="1" applyAlignment="1">
      <alignment horizontal="center"/>
    </xf>
    <xf numFmtId="0" fontId="0" fillId="2" borderId="224" xfId="0" applyFont="1" applyFill="1" applyBorder="1" applyAlignment="1">
      <alignment horizontal="center" vertical="center" wrapText="1"/>
    </xf>
    <xf numFmtId="0" fontId="0" fillId="2" borderId="211" xfId="0" applyFont="1" applyFill="1" applyBorder="1" applyAlignment="1">
      <alignment horizontal="center" vertical="center" wrapText="1"/>
    </xf>
    <xf numFmtId="0" fontId="0" fillId="2" borderId="220" xfId="0" applyFont="1" applyFill="1" applyBorder="1" applyAlignment="1">
      <alignment horizontal="center" vertical="center" wrapText="1"/>
    </xf>
    <xf numFmtId="0" fontId="0" fillId="2" borderId="205" xfId="0" applyFont="1" applyFill="1" applyBorder="1" applyAlignment="1">
      <alignment horizontal="center" vertical="center" wrapText="1"/>
    </xf>
    <xf numFmtId="0" fontId="0" fillId="2" borderId="198" xfId="0" applyFont="1" applyFill="1" applyBorder="1" applyAlignment="1">
      <alignment horizontal="center" vertical="center" wrapText="1"/>
    </xf>
    <xf numFmtId="0" fontId="0" fillId="2" borderId="204" xfId="0" applyFont="1" applyFill="1" applyBorder="1" applyAlignment="1">
      <alignment horizontal="center" vertical="center" wrapText="1"/>
    </xf>
    <xf numFmtId="0" fontId="0" fillId="2" borderId="118" xfId="0" applyFont="1" applyFill="1" applyBorder="1" applyAlignment="1">
      <alignment horizontal="center" vertical="center"/>
    </xf>
    <xf numFmtId="0" fontId="0" fillId="2" borderId="251" xfId="0" applyFont="1" applyFill="1" applyBorder="1" applyAlignment="1">
      <alignment horizontal="center" vertical="center"/>
    </xf>
    <xf numFmtId="0" fontId="0" fillId="2" borderId="227" xfId="0" applyFont="1" applyFill="1" applyBorder="1" applyAlignment="1">
      <alignment horizontal="center" vertical="center"/>
    </xf>
    <xf numFmtId="0" fontId="0" fillId="2" borderId="245" xfId="0" applyFont="1" applyFill="1" applyBorder="1" applyAlignment="1">
      <alignment horizontal="center" vertical="center"/>
    </xf>
    <xf numFmtId="0" fontId="0" fillId="2" borderId="70" xfId="0" applyFill="1" applyBorder="1" applyAlignment="1">
      <alignment horizontal="center" vertical="center"/>
    </xf>
    <xf numFmtId="0" fontId="0" fillId="2" borderId="71" xfId="0" applyFill="1" applyBorder="1" applyAlignment="1">
      <alignment horizontal="center" vertical="center"/>
    </xf>
    <xf numFmtId="0" fontId="0" fillId="2" borderId="71" xfId="0" applyFont="1" applyFill="1" applyBorder="1" applyAlignment="1">
      <alignment horizontal="center" vertical="center"/>
    </xf>
    <xf numFmtId="0" fontId="0" fillId="2" borderId="72" xfId="0" applyFont="1" applyFill="1" applyBorder="1" applyAlignment="1">
      <alignment horizontal="center" vertical="center"/>
    </xf>
    <xf numFmtId="0" fontId="0" fillId="2" borderId="221" xfId="0" applyFill="1" applyBorder="1" applyAlignment="1">
      <alignment horizontal="center" vertical="center"/>
    </xf>
    <xf numFmtId="0" fontId="10" fillId="2" borderId="222" xfId="0" applyFont="1" applyFill="1" applyBorder="1" applyAlignment="1">
      <alignment horizontal="center" vertical="center"/>
    </xf>
    <xf numFmtId="0" fontId="10" fillId="2" borderId="223" xfId="0" applyFont="1" applyFill="1" applyBorder="1" applyAlignment="1">
      <alignment horizontal="center" vertical="center"/>
    </xf>
    <xf numFmtId="0" fontId="0" fillId="2" borderId="164" xfId="0" applyFill="1" applyBorder="1" applyAlignment="1">
      <alignment horizontal="right"/>
    </xf>
    <xf numFmtId="0" fontId="0" fillId="2" borderId="0" xfId="0" applyFill="1" applyBorder="1" applyAlignment="1">
      <alignment horizontal="right"/>
    </xf>
    <xf numFmtId="0" fontId="7" fillId="8" borderId="255" xfId="0" applyNumberFormat="1" applyFont="1" applyFill="1" applyBorder="1" applyAlignment="1">
      <alignment horizontal="center" vertical="center" wrapText="1"/>
    </xf>
    <xf numFmtId="0" fontId="7" fillId="8" borderId="253" xfId="0" applyNumberFormat="1" applyFont="1" applyFill="1" applyBorder="1" applyAlignment="1">
      <alignment horizontal="center" vertical="center" wrapText="1"/>
    </xf>
    <xf numFmtId="0" fontId="7" fillId="8" borderId="256" xfId="0" applyNumberFormat="1" applyFont="1" applyFill="1" applyBorder="1" applyAlignment="1">
      <alignment horizontal="center" vertical="center" wrapText="1"/>
    </xf>
    <xf numFmtId="0" fontId="7" fillId="8" borderId="164" xfId="0" applyNumberFormat="1" applyFont="1" applyFill="1" applyBorder="1" applyAlignment="1">
      <alignment horizontal="center" vertical="center" wrapText="1"/>
    </xf>
    <xf numFmtId="0" fontId="7" fillId="8" borderId="0" xfId="0" applyNumberFormat="1" applyFont="1" applyFill="1" applyBorder="1" applyAlignment="1">
      <alignment horizontal="center" vertical="center" wrapText="1"/>
    </xf>
    <xf numFmtId="0" fontId="7" fillId="8" borderId="5" xfId="0" applyNumberFormat="1" applyFont="1" applyFill="1" applyBorder="1" applyAlignment="1">
      <alignment horizontal="center" vertical="center" wrapText="1"/>
    </xf>
    <xf numFmtId="0" fontId="7" fillId="8" borderId="205" xfId="0" applyNumberFormat="1" applyFont="1" applyFill="1" applyBorder="1" applyAlignment="1">
      <alignment horizontal="center" vertical="center" wrapText="1"/>
    </xf>
    <xf numFmtId="0" fontId="7" fillId="8" borderId="198" xfId="0" applyNumberFormat="1" applyFont="1" applyFill="1" applyBorder="1" applyAlignment="1">
      <alignment horizontal="center" vertical="center" wrapText="1"/>
    </xf>
    <xf numFmtId="0" fontId="7" fillId="8" borderId="204" xfId="0" applyNumberFormat="1" applyFont="1" applyFill="1" applyBorder="1" applyAlignment="1">
      <alignment horizontal="center" vertical="center" wrapText="1"/>
    </xf>
    <xf numFmtId="0" fontId="0" fillId="3" borderId="582" xfId="0" applyNumberFormat="1" applyFont="1" applyFill="1" applyBorder="1" applyAlignment="1">
      <alignment horizontal="left" vertical="center" wrapText="1"/>
    </xf>
    <xf numFmtId="0" fontId="0" fillId="3" borderId="583" xfId="0" applyNumberFormat="1" applyFont="1" applyFill="1" applyBorder="1" applyAlignment="1">
      <alignment horizontal="left" vertical="center" wrapText="1"/>
    </xf>
    <xf numFmtId="0" fontId="0" fillId="3" borderId="584" xfId="0" applyNumberFormat="1" applyFont="1" applyFill="1" applyBorder="1" applyAlignment="1">
      <alignment horizontal="left" vertical="center" wrapText="1"/>
    </xf>
    <xf numFmtId="0" fontId="0" fillId="3" borderId="550" xfId="0" applyNumberFormat="1" applyFont="1" applyFill="1" applyBorder="1" applyAlignment="1">
      <alignment horizontal="left" vertical="center" wrapText="1"/>
    </xf>
    <xf numFmtId="0" fontId="0" fillId="3" borderId="0" xfId="0" applyNumberFormat="1" applyFont="1" applyFill="1" applyBorder="1" applyAlignment="1">
      <alignment horizontal="left" vertical="center" wrapText="1"/>
    </xf>
    <xf numFmtId="0" fontId="0" fillId="3" borderId="14" xfId="0" applyNumberFormat="1" applyFont="1" applyFill="1" applyBorder="1" applyAlignment="1">
      <alignment horizontal="left" vertical="center" wrapText="1"/>
    </xf>
    <xf numFmtId="0" fontId="0" fillId="3" borderId="567" xfId="0" applyNumberFormat="1" applyFont="1" applyFill="1" applyBorder="1" applyAlignment="1">
      <alignment horizontal="left" vertical="center" wrapText="1"/>
    </xf>
    <xf numFmtId="0" fontId="0" fillId="3" borderId="469" xfId="0" applyNumberFormat="1" applyFont="1" applyFill="1" applyBorder="1" applyAlignment="1">
      <alignment horizontal="left" vertical="center" wrapText="1"/>
    </xf>
    <xf numFmtId="0" fontId="0" fillId="3" borderId="568" xfId="0" applyNumberFormat="1" applyFont="1" applyFill="1" applyBorder="1" applyAlignment="1">
      <alignment horizontal="left" vertical="center" wrapText="1"/>
    </xf>
    <xf numFmtId="0" fontId="10" fillId="2" borderId="164" xfId="0" applyFont="1" applyFill="1" applyBorder="1" applyAlignment="1">
      <alignment horizontal="center"/>
    </xf>
    <xf numFmtId="0" fontId="10" fillId="2" borderId="0" xfId="0" applyFont="1" applyFill="1" applyBorder="1" applyAlignment="1">
      <alignment horizontal="center"/>
    </xf>
    <xf numFmtId="0" fontId="10" fillId="2" borderId="164" xfId="0" applyFont="1" applyFill="1" applyBorder="1" applyAlignment="1">
      <alignment horizontal="right"/>
    </xf>
    <xf numFmtId="0" fontId="10" fillId="2" borderId="0" xfId="0" applyFont="1" applyFill="1" applyBorder="1" applyAlignment="1">
      <alignment horizontal="right"/>
    </xf>
    <xf numFmtId="0" fontId="0" fillId="2" borderId="118" xfId="0" applyFill="1" applyBorder="1" applyAlignment="1">
      <alignment horizontal="center" vertical="center"/>
    </xf>
    <xf numFmtId="0" fontId="0" fillId="2" borderId="251" xfId="0" applyFill="1" applyBorder="1" applyAlignment="1">
      <alignment horizontal="center" vertical="center"/>
    </xf>
    <xf numFmtId="0" fontId="0" fillId="2" borderId="227" xfId="0" applyFill="1" applyBorder="1" applyAlignment="1">
      <alignment horizontal="center" vertical="center"/>
    </xf>
    <xf numFmtId="0" fontId="0" fillId="2" borderId="232" xfId="0" applyFill="1" applyBorder="1" applyAlignment="1">
      <alignment horizontal="center" vertical="center"/>
    </xf>
    <xf numFmtId="0" fontId="7" fillId="8" borderId="308" xfId="0" applyNumberFormat="1" applyFont="1" applyFill="1" applyBorder="1" applyAlignment="1">
      <alignment horizontal="center" vertical="center" wrapText="1"/>
    </xf>
    <xf numFmtId="0" fontId="7" fillId="0" borderId="0" xfId="0" applyNumberFormat="1" applyFont="1" applyFill="1" applyBorder="1" applyAlignment="1">
      <alignment horizontal="center" vertical="center" wrapText="1"/>
    </xf>
    <xf numFmtId="0" fontId="0" fillId="0" borderId="212" xfId="0" applyBorder="1" applyAlignment="1">
      <alignment horizontal="center"/>
    </xf>
    <xf numFmtId="0" fontId="0" fillId="0" borderId="213" xfId="0" applyBorder="1" applyAlignment="1">
      <alignment horizontal="center"/>
    </xf>
    <xf numFmtId="0" fontId="0" fillId="0" borderId="221" xfId="0" applyBorder="1" applyAlignment="1">
      <alignment horizontal="center"/>
    </xf>
    <xf numFmtId="0" fontId="0" fillId="0" borderId="222" xfId="0" applyBorder="1" applyAlignment="1">
      <alignment horizontal="center"/>
    </xf>
    <xf numFmtId="0" fontId="0" fillId="0" borderId="223" xfId="0" applyBorder="1" applyAlignment="1">
      <alignment horizontal="center"/>
    </xf>
    <xf numFmtId="0" fontId="0" fillId="0" borderId="64" xfId="0" applyBorder="1" applyAlignment="1">
      <alignment horizontal="center"/>
    </xf>
    <xf numFmtId="0" fontId="0" fillId="0" borderId="58" xfId="0" applyBorder="1" applyAlignment="1">
      <alignment horizontal="center"/>
    </xf>
    <xf numFmtId="0" fontId="0" fillId="0" borderId="65" xfId="0" applyBorder="1" applyAlignment="1">
      <alignment horizontal="center"/>
    </xf>
    <xf numFmtId="0" fontId="0" fillId="0" borderId="73" xfId="0" applyBorder="1" applyAlignment="1">
      <alignment horizontal="center"/>
    </xf>
    <xf numFmtId="0" fontId="0" fillId="0" borderId="74" xfId="0" applyBorder="1" applyAlignment="1">
      <alignment horizontal="center"/>
    </xf>
    <xf numFmtId="0" fontId="18" fillId="2" borderId="0" xfId="0" applyFont="1" applyFill="1" applyAlignment="1">
      <alignment horizontal="center" vertical="center"/>
    </xf>
    <xf numFmtId="0" fontId="18" fillId="2" borderId="8" xfId="0" applyFont="1" applyFill="1" applyBorder="1" applyAlignment="1">
      <alignment horizontal="center" vertical="center"/>
    </xf>
    <xf numFmtId="0" fontId="18" fillId="2" borderId="0" xfId="0" applyFont="1" applyFill="1" applyBorder="1" applyAlignment="1">
      <alignment horizontal="center" vertical="center"/>
    </xf>
    <xf numFmtId="0" fontId="18" fillId="2" borderId="5" xfId="0" applyFont="1" applyFill="1" applyBorder="1" applyAlignment="1">
      <alignment horizontal="center" vertical="center"/>
    </xf>
    <xf numFmtId="0" fontId="7" fillId="4" borderId="118" xfId="0" applyNumberFormat="1" applyFont="1" applyFill="1" applyBorder="1" applyAlignment="1">
      <alignment horizontal="center" vertical="center"/>
    </xf>
    <xf numFmtId="0" fontId="7" fillId="4" borderId="227" xfId="0" applyNumberFormat="1" applyFont="1" applyFill="1" applyBorder="1" applyAlignment="1">
      <alignment horizontal="center" vertical="center"/>
    </xf>
    <xf numFmtId="0" fontId="7" fillId="4" borderId="232" xfId="0" applyNumberFormat="1" applyFont="1" applyFill="1" applyBorder="1" applyAlignment="1">
      <alignment horizontal="center" vertical="center"/>
    </xf>
    <xf numFmtId="0" fontId="25" fillId="2" borderId="149" xfId="0" applyFont="1" applyFill="1" applyBorder="1" applyAlignment="1">
      <alignment horizontal="center" vertical="center" wrapText="1"/>
    </xf>
    <xf numFmtId="0" fontId="25" fillId="2" borderId="149" xfId="0" applyFont="1" applyFill="1" applyBorder="1" applyAlignment="1">
      <alignment horizontal="center" vertical="center"/>
    </xf>
    <xf numFmtId="0" fontId="25" fillId="2" borderId="0" xfId="0" applyFont="1" applyFill="1" applyBorder="1" applyAlignment="1">
      <alignment horizontal="center" vertical="center"/>
    </xf>
    <xf numFmtId="0" fontId="25" fillId="2" borderId="198" xfId="0" applyFont="1" applyFill="1" applyBorder="1" applyAlignment="1">
      <alignment horizontal="center" vertical="center"/>
    </xf>
    <xf numFmtId="0" fontId="18" fillId="2" borderId="118" xfId="0" applyFont="1" applyFill="1" applyBorder="1" applyAlignment="1">
      <alignment horizontal="center" vertical="center"/>
    </xf>
    <xf numFmtId="0" fontId="18" fillId="2" borderId="227" xfId="0" applyFont="1" applyFill="1" applyBorder="1" applyAlignment="1">
      <alignment horizontal="center" vertical="center"/>
    </xf>
    <xf numFmtId="0" fontId="18" fillId="2" borderId="227" xfId="0" applyFont="1" applyFill="1" applyBorder="1" applyAlignment="1">
      <alignment horizontal="center" vertical="center" wrapText="1"/>
    </xf>
    <xf numFmtId="0" fontId="12" fillId="2" borderId="227" xfId="0" applyFont="1" applyFill="1" applyBorder="1" applyAlignment="1">
      <alignment horizontal="center" vertical="center" wrapText="1"/>
    </xf>
    <xf numFmtId="0" fontId="12" fillId="2" borderId="169" xfId="0" applyFont="1" applyFill="1" applyBorder="1" applyAlignment="1">
      <alignment horizontal="center" vertical="center" wrapText="1"/>
    </xf>
    <xf numFmtId="0" fontId="18" fillId="2" borderId="78" xfId="0" applyFont="1" applyFill="1" applyBorder="1" applyAlignment="1">
      <alignment horizontal="center" vertical="center"/>
    </xf>
    <xf numFmtId="0" fontId="18" fillId="2" borderId="903" xfId="0" applyFont="1" applyFill="1" applyBorder="1" applyAlignment="1">
      <alignment horizontal="center" vertical="center" wrapText="1"/>
    </xf>
    <xf numFmtId="0" fontId="12" fillId="2" borderId="232" xfId="0" applyFont="1" applyFill="1" applyBorder="1" applyAlignment="1">
      <alignment horizontal="center" vertical="center" wrapText="1"/>
    </xf>
    <xf numFmtId="0" fontId="18" fillId="2" borderId="149" xfId="0" applyFont="1" applyFill="1" applyBorder="1" applyAlignment="1">
      <alignment horizontal="center" vertical="center"/>
    </xf>
    <xf numFmtId="0" fontId="18" fillId="2" borderId="905" xfId="0" applyFont="1" applyFill="1" applyBorder="1" applyAlignment="1">
      <alignment horizontal="center" vertical="center"/>
    </xf>
    <xf numFmtId="0" fontId="18" fillId="2" borderId="915" xfId="0" applyFont="1" applyFill="1" applyBorder="1" applyAlignment="1">
      <alignment horizontal="center" vertical="center"/>
    </xf>
    <xf numFmtId="0" fontId="18" fillId="2" borderId="508" xfId="0" applyFont="1" applyFill="1" applyBorder="1" applyAlignment="1">
      <alignment vertical="center" wrapText="1"/>
    </xf>
    <xf numFmtId="0" fontId="18" fillId="2" borderId="182" xfId="0" applyFont="1" applyFill="1" applyBorder="1" applyAlignment="1">
      <alignment vertical="center" wrapText="1"/>
    </xf>
    <xf numFmtId="0" fontId="18" fillId="2" borderId="42" xfId="0" applyFont="1" applyFill="1" applyBorder="1" applyAlignment="1">
      <alignment horizontal="center" vertical="center"/>
    </xf>
    <xf numFmtId="0" fontId="18" fillId="2" borderId="6" xfId="0" applyFont="1" applyFill="1" applyBorder="1" applyAlignment="1">
      <alignment horizontal="center" vertical="center"/>
    </xf>
    <xf numFmtId="0" fontId="12" fillId="2" borderId="181" xfId="0" applyFont="1" applyFill="1" applyBorder="1" applyAlignment="1">
      <alignment horizontal="left" vertical="center" wrapText="1"/>
    </xf>
    <xf numFmtId="0" fontId="12" fillId="2" borderId="182" xfId="0" applyFont="1" applyFill="1" applyBorder="1" applyAlignment="1">
      <alignment horizontal="left" vertical="center" wrapText="1"/>
    </xf>
    <xf numFmtId="0" fontId="18" fillId="2" borderId="198" xfId="0" applyFont="1" applyFill="1" applyBorder="1" applyAlignment="1">
      <alignment horizontal="center" vertical="center"/>
    </xf>
    <xf numFmtId="0" fontId="18" fillId="2" borderId="199" xfId="0" applyFont="1" applyFill="1" applyBorder="1" applyAlignment="1">
      <alignment horizontal="center" vertical="center"/>
    </xf>
    <xf numFmtId="0" fontId="18" fillId="2" borderId="203" xfId="0" applyFont="1" applyFill="1" applyBorder="1" applyAlignment="1">
      <alignment horizontal="center" vertical="center"/>
    </xf>
    <xf numFmtId="0" fontId="10" fillId="0" borderId="840" xfId="256" applyFont="1" applyBorder="1" applyAlignment="1">
      <alignment horizontal="center" vertical="center" wrapText="1"/>
    </xf>
    <xf numFmtId="0" fontId="10" fillId="0" borderId="844" xfId="256" applyFont="1" applyBorder="1" applyAlignment="1">
      <alignment horizontal="center" vertical="center"/>
    </xf>
    <xf numFmtId="0" fontId="10" fillId="0" borderId="856" xfId="256" applyFont="1" applyBorder="1" applyAlignment="1">
      <alignment horizontal="center" vertical="center"/>
    </xf>
    <xf numFmtId="0" fontId="10" fillId="0" borderId="273" xfId="256" applyFont="1" applyBorder="1" applyAlignment="1">
      <alignment horizontal="center" vertical="center"/>
    </xf>
    <xf numFmtId="0" fontId="10" fillId="0" borderId="0" xfId="256" applyFont="1" applyBorder="1" applyAlignment="1">
      <alignment horizontal="center" vertical="center"/>
    </xf>
    <xf numFmtId="0" fontId="10" fillId="0" borderId="247" xfId="256" applyFont="1" applyBorder="1" applyAlignment="1">
      <alignment horizontal="center" vertical="center"/>
    </xf>
    <xf numFmtId="0" fontId="10" fillId="0" borderId="205" xfId="256" applyFont="1" applyBorder="1" applyAlignment="1">
      <alignment horizontal="center" vertical="center"/>
    </xf>
    <xf numFmtId="0" fontId="10" fillId="0" borderId="727" xfId="256" applyFont="1" applyBorder="1" applyAlignment="1">
      <alignment horizontal="center" vertical="center"/>
    </xf>
    <xf numFmtId="0" fontId="10" fillId="0" borderId="806" xfId="256" applyFont="1" applyBorder="1" applyAlignment="1">
      <alignment horizontal="center" vertical="center"/>
    </xf>
    <xf numFmtId="0" fontId="10" fillId="2" borderId="835" xfId="256" applyFont="1" applyFill="1" applyBorder="1" applyAlignment="1">
      <alignment horizontal="left" vertical="center" wrapText="1"/>
    </xf>
    <xf numFmtId="0" fontId="10" fillId="2" borderId="768" xfId="256" applyFont="1" applyFill="1" applyBorder="1" applyAlignment="1">
      <alignment horizontal="left" vertical="center" wrapText="1"/>
    </xf>
    <xf numFmtId="0" fontId="10" fillId="2" borderId="811" xfId="256" applyFont="1" applyFill="1" applyBorder="1" applyAlignment="1">
      <alignment horizontal="left" vertical="center" wrapText="1"/>
    </xf>
    <xf numFmtId="0" fontId="10" fillId="2" borderId="646" xfId="256" applyFont="1" applyFill="1" applyBorder="1" applyAlignment="1">
      <alignment horizontal="left" vertical="center" wrapText="1"/>
    </xf>
    <xf numFmtId="0" fontId="10" fillId="2" borderId="671" xfId="256" applyFont="1" applyFill="1" applyBorder="1" applyAlignment="1">
      <alignment horizontal="left" vertical="center" wrapText="1"/>
    </xf>
    <xf numFmtId="0" fontId="10" fillId="2" borderId="835" xfId="256" applyFont="1" applyFill="1" applyBorder="1" applyAlignment="1">
      <alignment horizontal="left" vertical="center"/>
    </xf>
    <xf numFmtId="0" fontId="10" fillId="2" borderId="768" xfId="256" applyFont="1" applyFill="1" applyBorder="1" applyAlignment="1">
      <alignment horizontal="left" vertical="center"/>
    </xf>
    <xf numFmtId="0" fontId="10" fillId="2" borderId="811" xfId="256" applyFont="1" applyFill="1" applyBorder="1" applyAlignment="1">
      <alignment horizontal="left" vertical="center"/>
    </xf>
    <xf numFmtId="0" fontId="10" fillId="2" borderId="646" xfId="256" applyFont="1" applyFill="1" applyBorder="1" applyAlignment="1">
      <alignment horizontal="left" vertical="center"/>
    </xf>
    <xf numFmtId="0" fontId="10" fillId="2" borderId="671" xfId="256" applyFont="1" applyFill="1" applyBorder="1" applyAlignment="1">
      <alignment horizontal="left" vertical="center"/>
    </xf>
    <xf numFmtId="0" fontId="10" fillId="2" borderId="66" xfId="256" applyFont="1" applyFill="1" applyBorder="1" applyAlignment="1">
      <alignment horizontal="left" vertical="center" wrapText="1"/>
    </xf>
    <xf numFmtId="0" fontId="10" fillId="2" borderId="730" xfId="256" applyFont="1" applyFill="1" applyBorder="1" applyAlignment="1">
      <alignment horizontal="left" vertical="center"/>
    </xf>
    <xf numFmtId="0" fontId="10" fillId="2" borderId="785" xfId="256" applyFont="1" applyFill="1" applyBorder="1" applyAlignment="1">
      <alignment horizontal="left" vertical="center"/>
    </xf>
    <xf numFmtId="0" fontId="10" fillId="2" borderId="66" xfId="256" applyFont="1" applyFill="1" applyBorder="1" applyAlignment="1">
      <alignment horizontal="left" vertical="center"/>
    </xf>
    <xf numFmtId="0" fontId="10" fillId="2" borderId="850" xfId="256" applyFont="1" applyFill="1" applyBorder="1" applyAlignment="1">
      <alignment horizontal="center" vertical="center" wrapText="1"/>
    </xf>
    <xf numFmtId="0" fontId="10" fillId="2" borderId="851" xfId="256" applyFont="1" applyFill="1" applyBorder="1" applyAlignment="1">
      <alignment horizontal="center" vertical="center"/>
    </xf>
    <xf numFmtId="0" fontId="10" fillId="2" borderId="852" xfId="256" applyFont="1" applyFill="1" applyBorder="1" applyAlignment="1">
      <alignment horizontal="center" vertical="center"/>
    </xf>
    <xf numFmtId="0" fontId="10" fillId="2" borderId="765" xfId="256" applyFont="1" applyFill="1" applyBorder="1" applyAlignment="1">
      <alignment horizontal="center" vertical="center"/>
    </xf>
    <xf numFmtId="0" fontId="10" fillId="2" borderId="710" xfId="256" applyFont="1" applyFill="1" applyBorder="1" applyAlignment="1">
      <alignment horizontal="center" vertical="center"/>
    </xf>
    <xf numFmtId="0" fontId="10" fillId="2" borderId="857" xfId="256" applyFont="1" applyFill="1" applyBorder="1" applyAlignment="1">
      <alignment horizontal="center" vertical="center"/>
    </xf>
    <xf numFmtId="0" fontId="10" fillId="2" borderId="96" xfId="256" applyFont="1" applyFill="1" applyBorder="1" applyAlignment="1">
      <alignment horizontal="center" vertical="center"/>
    </xf>
    <xf numFmtId="0" fontId="10" fillId="2" borderId="859" xfId="256" applyFont="1" applyFill="1" applyBorder="1" applyAlignment="1">
      <alignment horizontal="center" vertical="center"/>
    </xf>
    <xf numFmtId="0" fontId="10" fillId="2" borderId="626" xfId="256" applyFont="1" applyFill="1" applyBorder="1" applyAlignment="1">
      <alignment horizontal="center" vertical="center"/>
    </xf>
    <xf numFmtId="0" fontId="10" fillId="2" borderId="853" xfId="256" applyFont="1" applyFill="1" applyBorder="1" applyAlignment="1">
      <alignment horizontal="left" vertical="center"/>
    </xf>
    <xf numFmtId="0" fontId="10" fillId="2" borderId="862" xfId="256" applyFont="1" applyFill="1" applyBorder="1" applyAlignment="1">
      <alignment horizontal="left" vertical="center"/>
    </xf>
    <xf numFmtId="0" fontId="10" fillId="2" borderId="863" xfId="256" applyFont="1" applyFill="1" applyBorder="1" applyAlignment="1">
      <alignment horizontal="left" vertical="center"/>
    </xf>
    <xf numFmtId="0" fontId="10" fillId="2" borderId="840" xfId="256" applyFont="1" applyFill="1" applyBorder="1" applyAlignment="1">
      <alignment horizontal="left" vertical="center" wrapText="1"/>
    </xf>
    <xf numFmtId="0" fontId="10" fillId="2" borderId="844" xfId="256" applyFont="1" applyFill="1" applyBorder="1" applyAlignment="1">
      <alignment horizontal="left" vertical="center" wrapText="1"/>
    </xf>
    <xf numFmtId="0" fontId="10" fillId="2" borderId="856" xfId="256" applyFont="1" applyFill="1" applyBorder="1" applyAlignment="1">
      <alignment horizontal="left" vertical="center" wrapText="1"/>
    </xf>
    <xf numFmtId="0" fontId="10" fillId="2" borderId="658" xfId="256" applyFont="1" applyFill="1" applyBorder="1" applyAlignment="1">
      <alignment horizontal="left" vertical="center" wrapText="1"/>
    </xf>
    <xf numFmtId="0" fontId="10" fillId="2" borderId="756" xfId="256" applyFont="1" applyFill="1" applyBorder="1" applyAlignment="1">
      <alignment horizontal="left" vertical="center" wrapText="1"/>
    </xf>
    <xf numFmtId="0" fontId="10" fillId="2" borderId="644" xfId="256" applyFont="1" applyFill="1" applyBorder="1" applyAlignment="1">
      <alignment horizontal="left" vertical="center" wrapText="1"/>
    </xf>
    <xf numFmtId="0" fontId="10" fillId="2" borderId="840" xfId="256" applyFont="1" applyFill="1" applyBorder="1" applyAlignment="1">
      <alignment horizontal="center" vertical="center"/>
    </xf>
    <xf numFmtId="0" fontId="10" fillId="2" borderId="844" xfId="256" applyFont="1" applyFill="1" applyBorder="1" applyAlignment="1">
      <alignment horizontal="center" vertical="center"/>
    </xf>
    <xf numFmtId="0" fontId="10" fillId="2" borderId="856" xfId="256" applyFont="1" applyFill="1" applyBorder="1" applyAlignment="1">
      <alignment horizontal="center" vertical="center"/>
    </xf>
    <xf numFmtId="0" fontId="10" fillId="2" borderId="273" xfId="256" applyFont="1" applyFill="1" applyBorder="1" applyAlignment="1">
      <alignment horizontal="center" vertical="center"/>
    </xf>
    <xf numFmtId="0" fontId="10" fillId="2" borderId="0" xfId="256" applyFont="1" applyFill="1" applyBorder="1" applyAlignment="1">
      <alignment horizontal="center" vertical="center"/>
    </xf>
    <xf numFmtId="0" fontId="10" fillId="2" borderId="247" xfId="256" applyFont="1" applyFill="1" applyBorder="1" applyAlignment="1">
      <alignment horizontal="center" vertical="center"/>
    </xf>
    <xf numFmtId="0" fontId="10" fillId="2" borderId="205" xfId="256" applyFont="1" applyFill="1" applyBorder="1" applyAlignment="1">
      <alignment horizontal="center" vertical="center"/>
    </xf>
    <xf numFmtId="0" fontId="10" fillId="2" borderId="727" xfId="256" applyFont="1" applyFill="1" applyBorder="1" applyAlignment="1">
      <alignment horizontal="center" vertical="center"/>
    </xf>
    <xf numFmtId="0" fontId="10" fillId="2" borderId="806" xfId="256" applyFont="1" applyFill="1" applyBorder="1" applyAlignment="1">
      <alignment horizontal="center" vertical="center"/>
    </xf>
    <xf numFmtId="0" fontId="10" fillId="0" borderId="787" xfId="256" applyFont="1" applyBorder="1" applyAlignment="1">
      <alignment horizontal="center" vertical="center"/>
    </xf>
    <xf numFmtId="0" fontId="10" fillId="2" borderId="841" xfId="256" applyFont="1" applyFill="1" applyBorder="1" applyAlignment="1">
      <alignment horizontal="center" vertical="center"/>
    </xf>
    <xf numFmtId="0" fontId="10" fillId="2" borderId="842" xfId="256" applyFont="1" applyFill="1" applyBorder="1" applyAlignment="1">
      <alignment horizontal="center" vertical="center"/>
    </xf>
    <xf numFmtId="0" fontId="10" fillId="2" borderId="843" xfId="256" applyFont="1" applyFill="1" applyBorder="1" applyAlignment="1">
      <alignment horizontal="center" vertical="center"/>
    </xf>
    <xf numFmtId="0" fontId="10" fillId="2" borderId="847" xfId="256" applyFont="1" applyFill="1" applyBorder="1" applyAlignment="1">
      <alignment horizontal="center" vertical="center"/>
    </xf>
    <xf numFmtId="0" fontId="10" fillId="2" borderId="840" xfId="256" applyFont="1" applyFill="1" applyBorder="1" applyAlignment="1">
      <alignment horizontal="center" vertical="center" wrapText="1"/>
    </xf>
    <xf numFmtId="0" fontId="10" fillId="2" borderId="844" xfId="256" applyFont="1" applyFill="1" applyBorder="1" applyAlignment="1">
      <alignment horizontal="center" vertical="center" wrapText="1"/>
    </xf>
    <xf numFmtId="0" fontId="10" fillId="2" borderId="846" xfId="256" applyFont="1" applyFill="1" applyBorder="1" applyAlignment="1">
      <alignment horizontal="center" vertical="center" wrapText="1"/>
    </xf>
    <xf numFmtId="0" fontId="10" fillId="2" borderId="273" xfId="256" applyFont="1" applyFill="1" applyBorder="1" applyAlignment="1">
      <alignment horizontal="center" vertical="center" wrapText="1"/>
    </xf>
    <xf numFmtId="0" fontId="10" fillId="2" borderId="0" xfId="256" applyFont="1" applyFill="1" applyBorder="1" applyAlignment="1">
      <alignment horizontal="center" vertical="center" wrapText="1"/>
    </xf>
    <xf numFmtId="0" fontId="10" fillId="2" borderId="42" xfId="256" applyFont="1" applyFill="1" applyBorder="1" applyAlignment="1">
      <alignment horizontal="center" vertical="center" wrapText="1"/>
    </xf>
    <xf numFmtId="0" fontId="10" fillId="2" borderId="205" xfId="256" applyFont="1" applyFill="1" applyBorder="1" applyAlignment="1">
      <alignment horizontal="center" vertical="center" wrapText="1"/>
    </xf>
    <xf numFmtId="0" fontId="10" fillId="2" borderId="727" xfId="256" applyFont="1" applyFill="1" applyBorder="1" applyAlignment="1">
      <alignment horizontal="center" vertical="center" wrapText="1"/>
    </xf>
    <xf numFmtId="0" fontId="10" fillId="2" borderId="797" xfId="256" applyFont="1" applyFill="1" applyBorder="1" applyAlignment="1">
      <alignment horizontal="center" vertical="center" wrapText="1"/>
    </xf>
    <xf numFmtId="0" fontId="10" fillId="2" borderId="841" xfId="256" applyFont="1" applyFill="1" applyBorder="1" applyAlignment="1">
      <alignment horizontal="center" vertical="center" wrapText="1"/>
    </xf>
    <xf numFmtId="0" fontId="10" fillId="2" borderId="848" xfId="256" applyFont="1" applyFill="1" applyBorder="1" applyAlignment="1">
      <alignment horizontal="center" vertical="center"/>
    </xf>
    <xf numFmtId="0" fontId="10" fillId="0" borderId="849" xfId="256" applyFont="1" applyBorder="1" applyAlignment="1">
      <alignment horizontal="center" vertical="center" wrapText="1"/>
    </xf>
    <xf numFmtId="0" fontId="10" fillId="0" borderId="842" xfId="256" applyFont="1" applyBorder="1" applyAlignment="1">
      <alignment horizontal="center" vertical="center"/>
    </xf>
    <xf numFmtId="0" fontId="10" fillId="0" borderId="847" xfId="256" applyFont="1" applyBorder="1" applyAlignment="1">
      <alignment horizontal="center" vertical="center"/>
    </xf>
    <xf numFmtId="0" fontId="10" fillId="0" borderId="841" xfId="256" applyFont="1" applyBorder="1" applyAlignment="1">
      <alignment horizontal="center" vertical="center" wrapText="1"/>
    </xf>
    <xf numFmtId="0" fontId="10" fillId="0" borderId="842" xfId="256" applyFont="1" applyBorder="1" applyAlignment="1">
      <alignment horizontal="center" vertical="center" wrapText="1"/>
    </xf>
    <xf numFmtId="0" fontId="10" fillId="0" borderId="847" xfId="256" applyFont="1" applyBorder="1" applyAlignment="1">
      <alignment horizontal="center" vertical="center" wrapText="1"/>
    </xf>
    <xf numFmtId="0" fontId="10" fillId="30" borderId="835" xfId="256" applyFont="1" applyFill="1" applyBorder="1" applyAlignment="1">
      <alignment horizontal="left" vertical="center"/>
    </xf>
    <xf numFmtId="0" fontId="10" fillId="30" borderId="768" xfId="256" applyFont="1" applyFill="1" applyBorder="1" applyAlignment="1">
      <alignment horizontal="left" vertical="center"/>
    </xf>
    <xf numFmtId="0" fontId="10" fillId="30" borderId="811" xfId="256" applyFont="1" applyFill="1" applyBorder="1" applyAlignment="1">
      <alignment horizontal="left" vertical="center"/>
    </xf>
    <xf numFmtId="0" fontId="10" fillId="2" borderId="813" xfId="256" applyFont="1" applyFill="1" applyBorder="1" applyAlignment="1">
      <alignment horizontal="left" vertical="center"/>
    </xf>
    <xf numFmtId="0" fontId="10" fillId="2" borderId="649" xfId="256" applyFont="1" applyFill="1" applyBorder="1" applyAlignment="1">
      <alignment horizontal="left" vertical="center" wrapText="1"/>
    </xf>
    <xf numFmtId="0" fontId="10" fillId="2" borderId="655" xfId="256" applyFont="1" applyFill="1" applyBorder="1" applyAlignment="1">
      <alignment horizontal="left" vertical="center" wrapText="1"/>
    </xf>
    <xf numFmtId="0" fontId="10" fillId="2" borderId="649" xfId="256" applyFont="1" applyFill="1" applyBorder="1" applyAlignment="1">
      <alignment horizontal="left" vertical="center"/>
    </xf>
    <xf numFmtId="0" fontId="0" fillId="2" borderId="850" xfId="256" applyFont="1" applyFill="1" applyBorder="1" applyAlignment="1">
      <alignment horizontal="center" vertical="center" wrapText="1"/>
    </xf>
    <xf numFmtId="0" fontId="27" fillId="2" borderId="851" xfId="256" applyFont="1" applyFill="1" applyBorder="1" applyAlignment="1">
      <alignment horizontal="center" vertical="center"/>
    </xf>
    <xf numFmtId="0" fontId="27" fillId="2" borderId="852" xfId="256" applyFont="1" applyFill="1" applyBorder="1" applyAlignment="1">
      <alignment horizontal="center" vertical="center"/>
    </xf>
    <xf numFmtId="0" fontId="27" fillId="2" borderId="765" xfId="256" applyFont="1" applyFill="1" applyBorder="1" applyAlignment="1">
      <alignment horizontal="center" vertical="center"/>
    </xf>
    <xf numFmtId="0" fontId="27" fillId="2" borderId="710" xfId="256" applyFont="1" applyFill="1" applyBorder="1" applyAlignment="1">
      <alignment horizontal="center" vertical="center"/>
    </xf>
    <xf numFmtId="0" fontId="27" fillId="2" borderId="857" xfId="256" applyFont="1" applyFill="1" applyBorder="1" applyAlignment="1">
      <alignment horizontal="center" vertical="center"/>
    </xf>
    <xf numFmtId="0" fontId="27" fillId="2" borderId="858" xfId="256" applyFont="1" applyFill="1" applyBorder="1" applyAlignment="1">
      <alignment horizontal="center" vertical="center"/>
    </xf>
    <xf numFmtId="0" fontId="27" fillId="2" borderId="859" xfId="256" applyFont="1" applyFill="1" applyBorder="1" applyAlignment="1">
      <alignment horizontal="center" vertical="center"/>
    </xf>
    <xf numFmtId="0" fontId="27" fillId="2" borderId="626" xfId="256" applyFont="1" applyFill="1" applyBorder="1" applyAlignment="1">
      <alignment horizontal="center" vertical="center"/>
    </xf>
    <xf numFmtId="0" fontId="10" fillId="2" borderId="854" xfId="256" applyFont="1" applyFill="1" applyBorder="1" applyAlignment="1">
      <alignment horizontal="left" vertical="center"/>
    </xf>
    <xf numFmtId="0" fontId="10" fillId="2" borderId="855" xfId="256" applyFont="1" applyFill="1" applyBorder="1" applyAlignment="1">
      <alignment horizontal="center" vertical="center" wrapText="1"/>
    </xf>
    <xf numFmtId="0" fontId="10" fillId="2" borderId="438" xfId="256" applyFont="1" applyFill="1" applyBorder="1" applyAlignment="1">
      <alignment horizontal="center" vertical="center"/>
    </xf>
    <xf numFmtId="0" fontId="10" fillId="2" borderId="786" xfId="256" applyFont="1" applyFill="1" applyBorder="1" applyAlignment="1">
      <alignment horizontal="center" vertical="center"/>
    </xf>
    <xf numFmtId="0" fontId="10" fillId="2" borderId="787" xfId="256" applyFont="1" applyFill="1" applyBorder="1" applyAlignment="1">
      <alignment horizontal="center" vertical="center"/>
    </xf>
    <xf numFmtId="0" fontId="10" fillId="2" borderId="646" xfId="256" applyFont="1" applyFill="1" applyBorder="1" applyAlignment="1">
      <alignment horizontal="center" vertical="center" wrapText="1"/>
    </xf>
    <xf numFmtId="0" fontId="10" fillId="2" borderId="813" xfId="256" applyFont="1" applyFill="1" applyBorder="1" applyAlignment="1">
      <alignment horizontal="center" vertical="center" wrapText="1"/>
    </xf>
    <xf numFmtId="0" fontId="10" fillId="2" borderId="841" xfId="256" applyFont="1" applyFill="1" applyBorder="1" applyAlignment="1">
      <alignment horizontal="left" vertical="center" wrapText="1"/>
    </xf>
    <xf numFmtId="0" fontId="10" fillId="2" borderId="848" xfId="256" applyFont="1" applyFill="1" applyBorder="1" applyAlignment="1">
      <alignment horizontal="left" vertical="center"/>
    </xf>
    <xf numFmtId="0" fontId="84" fillId="4" borderId="841" xfId="256" applyFont="1" applyFill="1" applyBorder="1" applyAlignment="1">
      <alignment horizontal="center"/>
    </xf>
    <xf numFmtId="0" fontId="84" fillId="4" borderId="842" xfId="256" applyFont="1" applyFill="1" applyBorder="1" applyAlignment="1">
      <alignment horizontal="center"/>
    </xf>
    <xf numFmtId="0" fontId="84" fillId="4" borderId="843" xfId="256" applyFont="1" applyFill="1" applyBorder="1" applyAlignment="1">
      <alignment horizontal="center"/>
    </xf>
    <xf numFmtId="0" fontId="21" fillId="2" borderId="844" xfId="256" applyFont="1" applyFill="1" applyBorder="1" applyAlignment="1">
      <alignment horizontal="center" vertical="top" wrapText="1"/>
    </xf>
    <xf numFmtId="0" fontId="21" fillId="2" borderId="0" xfId="256" applyFont="1" applyFill="1" applyBorder="1" applyAlignment="1">
      <alignment horizontal="center" vertical="top" wrapText="1"/>
    </xf>
    <xf numFmtId="0" fontId="21" fillId="2" borderId="151" xfId="256" applyFont="1" applyFill="1" applyBorder="1" applyAlignment="1">
      <alignment horizontal="center" vertical="top" wrapText="1"/>
    </xf>
    <xf numFmtId="0" fontId="16" fillId="2" borderId="840" xfId="256" applyFont="1" applyFill="1" applyBorder="1" applyAlignment="1">
      <alignment horizontal="left" vertical="center"/>
    </xf>
    <xf numFmtId="0" fontId="16" fillId="2" borderId="844" xfId="256" applyFont="1" applyFill="1" applyBorder="1" applyAlignment="1">
      <alignment horizontal="left" vertical="center"/>
    </xf>
    <xf numFmtId="0" fontId="16" fillId="2" borderId="801" xfId="256" applyFont="1" applyFill="1" applyBorder="1" applyAlignment="1">
      <alignment horizontal="left" vertical="center"/>
    </xf>
    <xf numFmtId="0" fontId="16" fillId="2" borderId="700" xfId="256" applyFont="1" applyFill="1" applyBorder="1" applyAlignment="1">
      <alignment horizontal="left" vertical="center"/>
    </xf>
    <xf numFmtId="0" fontId="16" fillId="2" borderId="846" xfId="256" applyFont="1" applyFill="1" applyBorder="1" applyAlignment="1">
      <alignment horizontal="left" vertical="center"/>
    </xf>
    <xf numFmtId="0" fontId="16" fillId="2" borderId="701" xfId="256" applyFont="1" applyFill="1" applyBorder="1" applyAlignment="1">
      <alignment horizontal="left" vertical="center"/>
    </xf>
    <xf numFmtId="0" fontId="17" fillId="2" borderId="499" xfId="0" applyFont="1" applyFill="1" applyBorder="1" applyAlignment="1">
      <alignment horizontal="center" vertical="center" wrapText="1"/>
    </xf>
    <xf numFmtId="0" fontId="17" fillId="2" borderId="0" xfId="0" applyFont="1" applyFill="1" applyBorder="1" applyAlignment="1">
      <alignment horizontal="center" vertical="center" wrapText="1"/>
    </xf>
    <xf numFmtId="0" fontId="17" fillId="2" borderId="727" xfId="0" applyFont="1" applyFill="1" applyBorder="1" applyAlignment="1">
      <alignment horizontal="center" vertical="center" wrapText="1"/>
    </xf>
    <xf numFmtId="0" fontId="25" fillId="2" borderId="176" xfId="0" applyFont="1" applyFill="1" applyBorder="1" applyAlignment="1">
      <alignment horizontal="center" vertical="center"/>
    </xf>
    <xf numFmtId="0" fontId="25" fillId="2" borderId="177" xfId="0" applyFont="1" applyFill="1" applyBorder="1" applyAlignment="1">
      <alignment horizontal="center" vertical="center"/>
    </xf>
    <xf numFmtId="0" fontId="25" fillId="2" borderId="180" xfId="0" applyFont="1" applyFill="1" applyBorder="1" applyAlignment="1">
      <alignment horizontal="center" vertical="center"/>
    </xf>
    <xf numFmtId="0" fontId="25" fillId="2" borderId="185" xfId="0" applyFont="1" applyFill="1" applyBorder="1" applyAlignment="1">
      <alignment horizontal="center" vertical="center"/>
    </xf>
    <xf numFmtId="0" fontId="21" fillId="2" borderId="181" xfId="0" applyFont="1" applyFill="1" applyBorder="1" applyAlignment="1">
      <alignment horizontal="center" vertical="center"/>
    </xf>
    <xf numFmtId="0" fontId="21" fillId="2" borderId="182" xfId="0" applyFont="1" applyFill="1" applyBorder="1" applyAlignment="1">
      <alignment horizontal="center" vertical="center"/>
    </xf>
    <xf numFmtId="0" fontId="21" fillId="2" borderId="183" xfId="0" applyFont="1" applyFill="1" applyBorder="1" applyAlignment="1">
      <alignment horizontal="center" vertical="center"/>
    </xf>
    <xf numFmtId="0" fontId="21" fillId="2" borderId="187" xfId="0" applyFont="1" applyFill="1" applyBorder="1" applyAlignment="1">
      <alignment horizontal="center" vertical="center"/>
    </xf>
    <xf numFmtId="0" fontId="21" fillId="2" borderId="334" xfId="0" applyFont="1" applyFill="1" applyBorder="1" applyAlignment="1">
      <alignment horizontal="center" vertical="center"/>
    </xf>
    <xf numFmtId="0" fontId="9" fillId="2" borderId="532" xfId="0" applyFont="1" applyFill="1" applyBorder="1" applyAlignment="1">
      <alignment horizontal="left" vertical="center"/>
    </xf>
    <xf numFmtId="0" fontId="9" fillId="2" borderId="499" xfId="0" applyFont="1" applyFill="1" applyBorder="1" applyAlignment="1">
      <alignment horizontal="left" vertical="center"/>
    </xf>
    <xf numFmtId="0" fontId="9" fillId="2" borderId="205" xfId="0" applyFont="1" applyFill="1" applyBorder="1" applyAlignment="1">
      <alignment horizontal="left" vertical="center"/>
    </xf>
    <xf numFmtId="0" fontId="9" fillId="2" borderId="642" xfId="0" applyFont="1" applyFill="1" applyBorder="1" applyAlignment="1">
      <alignment horizontal="left" vertical="center"/>
    </xf>
    <xf numFmtId="0" fontId="9" fillId="2" borderId="623" xfId="0" applyFont="1" applyFill="1" applyBorder="1" applyAlignment="1">
      <alignment horizontal="left" vertical="center"/>
    </xf>
    <xf numFmtId="0" fontId="9" fillId="2" borderId="329" xfId="0" applyFont="1" applyFill="1" applyBorder="1" applyAlignment="1">
      <alignment horizontal="left" vertical="center"/>
    </xf>
    <xf numFmtId="0" fontId="7" fillId="4" borderId="375" xfId="0" applyFont="1" applyFill="1" applyBorder="1" applyAlignment="1">
      <alignment horizontal="center" vertical="center"/>
    </xf>
    <xf numFmtId="0" fontId="7" fillId="4" borderId="376" xfId="0" applyFont="1" applyFill="1" applyBorder="1" applyAlignment="1">
      <alignment horizontal="center" vertical="center"/>
    </xf>
    <xf numFmtId="0" fontId="8" fillId="2" borderId="15" xfId="0" applyFont="1" applyFill="1" applyBorder="1" applyAlignment="1">
      <alignment horizontal="center" vertical="center"/>
    </xf>
    <xf numFmtId="0" fontId="8" fillId="2" borderId="148" xfId="0" applyFont="1" applyFill="1" applyBorder="1" applyAlignment="1">
      <alignment horizontal="center" vertical="center"/>
    </xf>
    <xf numFmtId="0" fontId="8" fillId="2" borderId="157" xfId="0" applyFont="1" applyFill="1" applyBorder="1" applyAlignment="1">
      <alignment horizontal="center" vertical="center"/>
    </xf>
    <xf numFmtId="0" fontId="25" fillId="2" borderId="179" xfId="0" applyFont="1" applyFill="1" applyBorder="1" applyAlignment="1">
      <alignment horizontal="center" vertical="center"/>
    </xf>
    <xf numFmtId="0" fontId="18" fillId="27" borderId="512" xfId="0" applyNumberFormat="1" applyFont="1" applyFill="1" applyBorder="1" applyAlignment="1">
      <alignment horizontal="center" vertical="center" wrapText="1"/>
    </xf>
    <xf numFmtId="0" fontId="18" fillId="27" borderId="521" xfId="0" applyNumberFormat="1" applyFont="1" applyFill="1" applyBorder="1" applyAlignment="1">
      <alignment horizontal="center" vertical="center" wrapText="1"/>
    </xf>
    <xf numFmtId="0" fontId="18" fillId="27" borderId="645" xfId="0" applyNumberFormat="1" applyFont="1" applyFill="1" applyBorder="1" applyAlignment="1">
      <alignment horizontal="center" vertical="center" wrapText="1"/>
    </xf>
    <xf numFmtId="0" fontId="18" fillId="27" borderId="646" xfId="0" applyNumberFormat="1" applyFont="1" applyFill="1" applyBorder="1" applyAlignment="1">
      <alignment horizontal="center" vertical="center" wrapText="1"/>
    </xf>
    <xf numFmtId="0" fontId="18" fillId="27" borderId="647" xfId="0" applyNumberFormat="1" applyFont="1" applyFill="1" applyBorder="1" applyAlignment="1">
      <alignment horizontal="center" vertical="center" wrapText="1"/>
    </xf>
    <xf numFmtId="0" fontId="18" fillId="27" borderId="648" xfId="0" applyNumberFormat="1" applyFont="1" applyFill="1" applyBorder="1" applyAlignment="1">
      <alignment horizontal="center" vertical="center" wrapText="1"/>
    </xf>
    <xf numFmtId="0" fontId="85" fillId="27" borderId="453" xfId="0" applyNumberFormat="1" applyFont="1" applyFill="1" applyBorder="1" applyAlignment="1">
      <alignment horizontal="left" vertical="center"/>
    </xf>
    <xf numFmtId="0" fontId="85" fillId="27" borderId="442" xfId="0" applyNumberFormat="1" applyFont="1" applyFill="1" applyBorder="1" applyAlignment="1">
      <alignment horizontal="left" vertical="center"/>
    </xf>
    <xf numFmtId="0" fontId="31" fillId="27" borderId="273" xfId="0" applyNumberFormat="1" applyFont="1" applyFill="1" applyBorder="1" applyAlignment="1">
      <alignment horizontal="left" vertical="center" wrapText="1"/>
    </xf>
    <xf numFmtId="0" fontId="31" fillId="27" borderId="0" xfId="0" applyNumberFormat="1" applyFont="1" applyFill="1" applyBorder="1" applyAlignment="1">
      <alignment horizontal="left" vertical="center"/>
    </xf>
    <xf numFmtId="0" fontId="31" fillId="27" borderId="273" xfId="0" applyNumberFormat="1" applyFont="1" applyFill="1" applyBorder="1" applyAlignment="1">
      <alignment horizontal="left" vertical="center"/>
    </xf>
    <xf numFmtId="0" fontId="31" fillId="27" borderId="273" xfId="0" applyNumberFormat="1" applyFont="1" applyFill="1" applyBorder="1" applyAlignment="1">
      <alignment horizontal="center" vertical="center"/>
    </xf>
    <xf numFmtId="0" fontId="31" fillId="27" borderId="0" xfId="0" applyNumberFormat="1" applyFont="1" applyFill="1" applyBorder="1" applyAlignment="1">
      <alignment horizontal="center" vertical="center"/>
    </xf>
    <xf numFmtId="0" fontId="31" fillId="27" borderId="205" xfId="0" applyNumberFormat="1" applyFont="1" applyFill="1" applyBorder="1" applyAlignment="1">
      <alignment horizontal="center" vertical="center"/>
    </xf>
    <xf numFmtId="0" fontId="31" fillId="27" borderId="642" xfId="0" applyNumberFormat="1" applyFont="1" applyFill="1" applyBorder="1" applyAlignment="1">
      <alignment horizontal="center" vertical="center"/>
    </xf>
    <xf numFmtId="0" fontId="31" fillId="27" borderId="0" xfId="0" applyNumberFormat="1" applyFont="1" applyFill="1" applyBorder="1" applyAlignment="1">
      <alignment horizontal="center" vertical="center" wrapText="1"/>
    </xf>
    <xf numFmtId="0" fontId="31" fillId="27" borderId="642" xfId="0" applyNumberFormat="1" applyFont="1" applyFill="1" applyBorder="1" applyAlignment="1">
      <alignment horizontal="center" vertical="center" wrapText="1"/>
    </xf>
    <xf numFmtId="0" fontId="31" fillId="27" borderId="649" xfId="0" applyNumberFormat="1" applyFont="1" applyFill="1" applyBorder="1" applyAlignment="1">
      <alignment horizontal="center" vertical="center" wrapText="1"/>
    </xf>
    <xf numFmtId="0" fontId="31" fillId="27" borderId="650" xfId="0" applyNumberFormat="1" applyFont="1" applyFill="1" applyBorder="1" applyAlignment="1">
      <alignment horizontal="center" vertical="center" wrapText="1"/>
    </xf>
    <xf numFmtId="0" fontId="31" fillId="27" borderId="651" xfId="0" applyNumberFormat="1" applyFont="1" applyFill="1" applyBorder="1" applyAlignment="1">
      <alignment horizontal="center" vertical="center" wrapText="1"/>
    </xf>
    <xf numFmtId="0" fontId="31" fillId="27" borderId="642" xfId="0" applyNumberFormat="1" applyFont="1" applyFill="1" applyBorder="1" applyAlignment="1">
      <alignment horizontal="left" vertical="center" wrapText="1"/>
    </xf>
    <xf numFmtId="0" fontId="31" fillId="27" borderId="239" xfId="0" applyNumberFormat="1" applyFont="1" applyFill="1" applyBorder="1" applyAlignment="1">
      <alignment horizontal="left" vertical="center" wrapText="1"/>
    </xf>
    <xf numFmtId="0" fontId="31" fillId="27" borderId="240" xfId="0" applyNumberFormat="1" applyFont="1" applyFill="1" applyBorder="1" applyAlignment="1">
      <alignment horizontal="left" vertical="center" wrapText="1"/>
    </xf>
    <xf numFmtId="0" fontId="84" fillId="27" borderId="242" xfId="0" applyNumberFormat="1" applyFont="1" applyFill="1" applyBorder="1" applyAlignment="1">
      <alignment horizontal="center" vertical="center" wrapText="1"/>
    </xf>
    <xf numFmtId="0" fontId="84" fillId="27" borderId="240" xfId="0" applyNumberFormat="1" applyFont="1" applyFill="1" applyBorder="1" applyAlignment="1">
      <alignment horizontal="center" vertical="center" wrapText="1"/>
    </xf>
    <xf numFmtId="0" fontId="84" fillId="27" borderId="246" xfId="0" applyNumberFormat="1" applyFont="1" applyFill="1" applyBorder="1" applyAlignment="1">
      <alignment horizontal="center" vertical="center" wrapText="1"/>
    </xf>
    <xf numFmtId="0" fontId="31" fillId="27" borderId="44" xfId="0" applyNumberFormat="1" applyFont="1" applyFill="1" applyBorder="1" applyAlignment="1">
      <alignment horizontal="center" vertical="center" wrapText="1"/>
    </xf>
    <xf numFmtId="0" fontId="31" fillId="27" borderId="41" xfId="0" applyNumberFormat="1" applyFont="1" applyFill="1" applyBorder="1" applyAlignment="1">
      <alignment horizontal="center" vertical="center" wrapText="1"/>
    </xf>
    <xf numFmtId="0" fontId="9" fillId="27" borderId="242" xfId="0" applyNumberFormat="1" applyFont="1" applyFill="1" applyBorder="1" applyAlignment="1">
      <alignment horizontal="center" vertical="center" wrapText="1"/>
    </xf>
    <xf numFmtId="0" fontId="9" fillId="27" borderId="240" xfId="0" applyNumberFormat="1" applyFont="1" applyFill="1" applyBorder="1" applyAlignment="1">
      <alignment horizontal="center" vertical="center" wrapText="1"/>
    </xf>
    <xf numFmtId="0" fontId="9" fillId="27" borderId="246" xfId="0" applyNumberFormat="1" applyFont="1" applyFill="1" applyBorder="1" applyAlignment="1">
      <alignment horizontal="center" vertical="center" wrapText="1"/>
    </xf>
    <xf numFmtId="0" fontId="16" fillId="27" borderId="242" xfId="0" applyNumberFormat="1" applyFont="1" applyFill="1" applyBorder="1" applyAlignment="1">
      <alignment horizontal="center" vertical="center" wrapText="1"/>
    </xf>
    <xf numFmtId="0" fontId="16" fillId="27" borderId="240" xfId="0" applyNumberFormat="1" applyFont="1" applyFill="1" applyBorder="1" applyAlignment="1">
      <alignment horizontal="center" vertical="center" wrapText="1"/>
    </xf>
    <xf numFmtId="0" fontId="16" fillId="27" borderId="246" xfId="0" applyNumberFormat="1" applyFont="1" applyFill="1" applyBorder="1" applyAlignment="1">
      <alignment horizontal="center" vertical="center" wrapText="1"/>
    </xf>
    <xf numFmtId="0" fontId="84" fillId="27" borderId="826" xfId="0" applyNumberFormat="1" applyFont="1" applyFill="1" applyBorder="1" applyAlignment="1">
      <alignment horizontal="center" vertical="center" wrapText="1"/>
    </xf>
    <xf numFmtId="0" fontId="84" fillId="27" borderId="827" xfId="0" applyNumberFormat="1" applyFont="1" applyFill="1" applyBorder="1" applyAlignment="1">
      <alignment horizontal="center" vertical="center" wrapText="1"/>
    </xf>
    <xf numFmtId="0" fontId="84" fillId="27" borderId="799" xfId="0" applyNumberFormat="1" applyFont="1" applyFill="1" applyBorder="1" applyAlignment="1">
      <alignment horizontal="center" vertical="center" wrapText="1"/>
    </xf>
    <xf numFmtId="0" fontId="10" fillId="27" borderId="499" xfId="0" applyNumberFormat="1" applyFont="1" applyFill="1" applyBorder="1" applyAlignment="1">
      <alignment horizontal="left" vertical="center" wrapText="1"/>
    </xf>
    <xf numFmtId="0" fontId="10" fillId="27" borderId="0" xfId="0" applyNumberFormat="1" applyFont="1" applyFill="1" applyBorder="1" applyAlignment="1">
      <alignment horizontal="left" vertical="center" wrapText="1"/>
    </xf>
    <xf numFmtId="0" fontId="10" fillId="27" borderId="642" xfId="0" applyNumberFormat="1" applyFont="1" applyFill="1" applyBorder="1" applyAlignment="1">
      <alignment horizontal="left" vertical="center" wrapText="1"/>
    </xf>
    <xf numFmtId="0" fontId="16" fillId="27" borderId="532" xfId="0" applyNumberFormat="1" applyFont="1" applyFill="1" applyBorder="1" applyAlignment="1">
      <alignment horizontal="center" vertical="center"/>
    </xf>
    <xf numFmtId="0" fontId="16" fillId="27" borderId="499" xfId="0" applyNumberFormat="1" applyFont="1" applyFill="1" applyBorder="1" applyAlignment="1">
      <alignment horizontal="center" vertical="center"/>
    </xf>
    <xf numFmtId="0" fontId="16" fillId="27" borderId="205" xfId="0" applyNumberFormat="1" applyFont="1" applyFill="1" applyBorder="1" applyAlignment="1">
      <alignment horizontal="center" vertical="center"/>
    </xf>
    <xf numFmtId="0" fontId="16" fillId="27" borderId="642" xfId="0" applyNumberFormat="1" applyFont="1" applyFill="1" applyBorder="1" applyAlignment="1">
      <alignment horizontal="center" vertical="center"/>
    </xf>
    <xf numFmtId="0" fontId="16" fillId="27" borderId="499" xfId="0" quotePrefix="1" applyNumberFormat="1" applyFont="1" applyFill="1" applyBorder="1" applyAlignment="1">
      <alignment horizontal="left" vertical="center"/>
    </xf>
    <xf numFmtId="0" fontId="16" fillId="27" borderId="599" xfId="0" quotePrefix="1" applyNumberFormat="1" applyFont="1" applyFill="1" applyBorder="1" applyAlignment="1">
      <alignment horizontal="left" vertical="center"/>
    </xf>
    <xf numFmtId="0" fontId="16" fillId="27" borderId="642" xfId="0" quotePrefix="1" applyNumberFormat="1" applyFont="1" applyFill="1" applyBorder="1" applyAlignment="1">
      <alignment horizontal="left" vertical="center"/>
    </xf>
    <xf numFmtId="0" fontId="16" fillId="27" borderId="639" xfId="0" quotePrefix="1" applyNumberFormat="1" applyFont="1" applyFill="1" applyBorder="1" applyAlignment="1">
      <alignment horizontal="left" vertical="center"/>
    </xf>
    <xf numFmtId="0" fontId="25" fillId="27" borderId="499" xfId="0" applyNumberFormat="1" applyFont="1" applyFill="1" applyBorder="1" applyAlignment="1">
      <alignment horizontal="center" vertical="center" wrapText="1"/>
    </xf>
    <xf numFmtId="0" fontId="25" fillId="27" borderId="0" xfId="0" applyNumberFormat="1" applyFont="1" applyFill="1" applyBorder="1" applyAlignment="1">
      <alignment horizontal="center" vertical="center" wrapText="1"/>
    </xf>
    <xf numFmtId="0" fontId="25" fillId="27" borderId="642" xfId="0" applyNumberFormat="1" applyFont="1" applyFill="1" applyBorder="1" applyAlignment="1">
      <alignment horizontal="center" vertical="center" wrapText="1"/>
    </xf>
    <xf numFmtId="0" fontId="16" fillId="28" borderId="481" xfId="0" applyNumberFormat="1" applyFont="1" applyFill="1" applyBorder="1" applyAlignment="1">
      <alignment horizontal="center" vertical="center"/>
    </xf>
    <xf numFmtId="0" fontId="16" fillId="28" borderId="482" xfId="0" applyNumberFormat="1" applyFont="1" applyFill="1" applyBorder="1" applyAlignment="1">
      <alignment horizontal="center" vertical="center"/>
    </xf>
    <xf numFmtId="0" fontId="16" fillId="28" borderId="652" xfId="0" applyNumberFormat="1" applyFont="1" applyFill="1" applyBorder="1" applyAlignment="1">
      <alignment horizontal="center" vertical="center"/>
    </xf>
    <xf numFmtId="0" fontId="18" fillId="2" borderId="273" xfId="0" applyFont="1" applyFill="1" applyBorder="1" applyAlignment="1">
      <alignment horizontal="center" vertical="center"/>
    </xf>
    <xf numFmtId="0" fontId="18" fillId="2" borderId="205" xfId="0" applyFont="1" applyFill="1" applyBorder="1" applyAlignment="1">
      <alignment horizontal="center" vertical="center"/>
    </xf>
    <xf numFmtId="0" fontId="18" fillId="2" borderId="0" xfId="0" quotePrefix="1" applyFont="1" applyFill="1" applyBorder="1" applyAlignment="1">
      <alignment horizontal="center" vertical="center"/>
    </xf>
    <xf numFmtId="0" fontId="18" fillId="2" borderId="273" xfId="0" applyFont="1" applyFill="1" applyBorder="1" applyAlignment="1">
      <alignment horizontal="center" vertical="center" wrapText="1"/>
    </xf>
    <xf numFmtId="0" fontId="18" fillId="2" borderId="707" xfId="0" applyFont="1" applyFill="1" applyBorder="1" applyAlignment="1">
      <alignment horizontal="center" vertical="center"/>
    </xf>
    <xf numFmtId="0" fontId="18" fillId="2" borderId="730" xfId="0" applyFont="1" applyFill="1" applyBorder="1" applyAlignment="1">
      <alignment horizontal="center" vertical="center"/>
    </xf>
    <xf numFmtId="0" fontId="18" fillId="2" borderId="706" xfId="0" applyFont="1" applyFill="1" applyBorder="1" applyAlignment="1">
      <alignment horizontal="center" vertical="center"/>
    </xf>
    <xf numFmtId="0" fontId="18" fillId="2" borderId="66" xfId="0" applyFont="1" applyFill="1" applyBorder="1" applyAlignment="1">
      <alignment horizontal="center" vertical="center"/>
    </xf>
    <xf numFmtId="0" fontId="18" fillId="2" borderId="36" xfId="0" applyFont="1" applyFill="1" applyBorder="1" applyAlignment="1">
      <alignment horizontal="center" vertical="center"/>
    </xf>
    <xf numFmtId="0" fontId="18" fillId="2" borderId="48" xfId="0" applyFont="1" applyFill="1" applyBorder="1" applyAlignment="1">
      <alignment horizontal="center" vertical="center"/>
    </xf>
    <xf numFmtId="0" fontId="18" fillId="2" borderId="84" xfId="0" applyFont="1" applyFill="1" applyBorder="1" applyAlignment="1">
      <alignment horizontal="center" vertical="center"/>
    </xf>
    <xf numFmtId="0" fontId="18" fillId="2" borderId="83" xfId="0" applyFont="1" applyFill="1" applyBorder="1" applyAlignment="1">
      <alignment horizontal="center" vertical="center"/>
    </xf>
    <xf numFmtId="0" fontId="18" fillId="2" borderId="649" xfId="0" applyFont="1" applyFill="1" applyBorder="1" applyAlignment="1">
      <alignment horizontal="center" vertical="center"/>
    </xf>
    <xf numFmtId="0" fontId="18" fillId="2" borderId="653" xfId="0" applyFont="1" applyFill="1" applyBorder="1" applyAlignment="1">
      <alignment horizontal="center" vertical="center"/>
    </xf>
    <xf numFmtId="0" fontId="18" fillId="2" borderId="60" xfId="0" applyFont="1" applyFill="1" applyBorder="1" applyAlignment="1">
      <alignment horizontal="center" vertical="center"/>
    </xf>
    <xf numFmtId="0" fontId="18" fillId="2" borderId="28" xfId="0" applyFont="1" applyFill="1" applyBorder="1" applyAlignment="1">
      <alignment horizontal="center" vertical="center"/>
    </xf>
    <xf numFmtId="0" fontId="18" fillId="2" borderId="56" xfId="0" applyFont="1" applyFill="1" applyBorder="1" applyAlignment="1">
      <alignment horizontal="center" vertical="center"/>
    </xf>
    <xf numFmtId="0" fontId="18" fillId="2" borderId="294" xfId="0" applyFont="1" applyFill="1" applyBorder="1" applyAlignment="1">
      <alignment horizontal="center" vertical="center"/>
    </xf>
    <xf numFmtId="0" fontId="10" fillId="2" borderId="569" xfId="0" applyFont="1" applyFill="1" applyBorder="1" applyAlignment="1">
      <alignment horizontal="center" vertical="center"/>
    </xf>
    <xf numFmtId="0" fontId="10" fillId="2" borderId="546" xfId="0" applyFont="1" applyFill="1" applyBorder="1" applyAlignment="1">
      <alignment horizontal="center" vertical="center"/>
    </xf>
    <xf numFmtId="0" fontId="10" fillId="2" borderId="547" xfId="0" applyFont="1" applyFill="1" applyBorder="1" applyAlignment="1">
      <alignment horizontal="center" vertical="center"/>
    </xf>
    <xf numFmtId="0" fontId="9" fillId="2" borderId="302" xfId="0" applyFont="1" applyFill="1" applyBorder="1" applyAlignment="1">
      <alignment horizontal="center" vertical="center"/>
    </xf>
    <xf numFmtId="0" fontId="9" fillId="2" borderId="198" xfId="0" applyFont="1" applyFill="1" applyBorder="1" applyAlignment="1">
      <alignment horizontal="center" vertical="center"/>
    </xf>
    <xf numFmtId="0" fontId="15" fillId="2" borderId="499" xfId="0" applyFont="1" applyFill="1" applyBorder="1" applyAlignment="1">
      <alignment horizontal="center" vertical="center" wrapText="1"/>
    </xf>
    <xf numFmtId="0" fontId="15" fillId="2" borderId="0" xfId="0" applyFont="1" applyFill="1" applyBorder="1" applyAlignment="1">
      <alignment horizontal="center" vertical="center" wrapText="1"/>
    </xf>
    <xf numFmtId="0" fontId="15" fillId="2" borderId="642" xfId="0" applyFont="1" applyFill="1" applyBorder="1" applyAlignment="1">
      <alignment horizontal="center" vertical="center" wrapText="1"/>
    </xf>
    <xf numFmtId="0" fontId="18" fillId="2" borderId="111" xfId="0" applyFont="1" applyFill="1" applyBorder="1" applyAlignment="1">
      <alignment horizontal="center" vertical="center" wrapText="1"/>
    </xf>
    <xf numFmtId="0" fontId="18" fillId="2" borderId="112" xfId="0" applyFont="1" applyFill="1" applyBorder="1" applyAlignment="1">
      <alignment horizontal="center" vertical="center"/>
    </xf>
    <xf numFmtId="0" fontId="18" fillId="2" borderId="115" xfId="0" applyFont="1" applyFill="1" applyBorder="1" applyAlignment="1">
      <alignment horizontal="center" vertical="center"/>
    </xf>
    <xf numFmtId="0" fontId="18" fillId="2" borderId="17" xfId="0" applyFont="1" applyFill="1" applyBorder="1" applyAlignment="1">
      <alignment horizontal="center" vertical="center"/>
    </xf>
    <xf numFmtId="0" fontId="18" fillId="2" borderId="10" xfId="0" applyFont="1" applyFill="1" applyBorder="1" applyAlignment="1">
      <alignment horizontal="center" vertical="center"/>
    </xf>
    <xf numFmtId="0" fontId="18" fillId="2" borderId="59" xfId="0" applyFont="1" applyFill="1" applyBorder="1" applyAlignment="1">
      <alignment horizontal="center" vertical="center"/>
    </xf>
    <xf numFmtId="0" fontId="10" fillId="2" borderId="60" xfId="0" applyFont="1" applyFill="1" applyBorder="1" applyAlignment="1">
      <alignment horizontal="center" vertical="center"/>
    </xf>
    <xf numFmtId="0" fontId="10" fillId="2" borderId="28" xfId="0" applyFont="1" applyFill="1" applyBorder="1" applyAlignment="1">
      <alignment horizontal="center" vertical="center"/>
    </xf>
    <xf numFmtId="0" fontId="10" fillId="2" borderId="56" xfId="0" applyFont="1" applyFill="1" applyBorder="1" applyAlignment="1">
      <alignment horizontal="center" vertical="center"/>
    </xf>
    <xf numFmtId="0" fontId="22" fillId="2" borderId="0" xfId="0" applyFont="1" applyFill="1" applyAlignment="1">
      <alignment horizontal="center" vertical="center"/>
    </xf>
    <xf numFmtId="0" fontId="9" fillId="4" borderId="15" xfId="0" applyFont="1" applyFill="1" applyBorder="1" applyAlignment="1">
      <alignment horizontal="center" vertical="center"/>
    </xf>
    <xf numFmtId="0" fontId="9" fillId="4" borderId="666" xfId="0" applyFont="1" applyFill="1" applyBorder="1" applyAlignment="1">
      <alignment horizontal="center" vertical="center"/>
    </xf>
    <xf numFmtId="0" fontId="9" fillId="4" borderId="652" xfId="0" applyFont="1" applyFill="1" applyBorder="1" applyAlignment="1">
      <alignment horizontal="center" vertical="center"/>
    </xf>
    <xf numFmtId="0" fontId="10" fillId="2" borderId="646" xfId="0" applyFont="1" applyFill="1" applyBorder="1" applyAlignment="1">
      <alignment horizontal="center" vertical="center"/>
    </xf>
    <xf numFmtId="0" fontId="10" fillId="2" borderId="768" xfId="0" applyFont="1" applyFill="1" applyBorder="1" applyAlignment="1">
      <alignment horizontal="center" vertical="center"/>
    </xf>
    <xf numFmtId="0" fontId="10" fillId="2" borderId="691" xfId="0" applyFont="1" applyFill="1" applyBorder="1" applyAlignment="1">
      <alignment horizontal="center" vertical="center"/>
    </xf>
    <xf numFmtId="0" fontId="18" fillId="2" borderId="387" xfId="0" applyFont="1" applyFill="1" applyBorder="1" applyAlignment="1">
      <alignment horizontal="center" vertical="center"/>
    </xf>
    <xf numFmtId="0" fontId="18" fillId="2" borderId="735" xfId="0" applyFont="1" applyFill="1" applyBorder="1" applyAlignment="1">
      <alignment horizontal="center" vertical="center"/>
    </xf>
    <xf numFmtId="0" fontId="18" fillId="2" borderId="768" xfId="0" applyFont="1" applyFill="1" applyBorder="1" applyAlignment="1">
      <alignment horizontal="center" vertical="center"/>
    </xf>
    <xf numFmtId="0" fontId="18" fillId="2" borderId="671" xfId="0" applyFont="1" applyFill="1" applyBorder="1" applyAlignment="1">
      <alignment horizontal="center" vertical="center"/>
    </xf>
    <xf numFmtId="0" fontId="18" fillId="2" borderId="785" xfId="0" applyFont="1" applyFill="1" applyBorder="1" applyAlignment="1">
      <alignment horizontal="center" vertical="center"/>
    </xf>
    <xf numFmtId="0" fontId="18" fillId="2" borderId="734" xfId="0" applyFont="1" applyFill="1" applyBorder="1" applyAlignment="1">
      <alignment horizontal="center" vertical="center"/>
    </xf>
    <xf numFmtId="0" fontId="18" fillId="2" borderId="379" xfId="0" applyFont="1" applyFill="1" applyBorder="1" applyAlignment="1">
      <alignment horizontal="center" vertical="center"/>
    </xf>
    <xf numFmtId="0" fontId="18" fillId="2" borderId="380" xfId="0" applyFont="1" applyFill="1" applyBorder="1" applyAlignment="1">
      <alignment horizontal="center" vertical="center"/>
    </xf>
    <xf numFmtId="0" fontId="18" fillId="2" borderId="754" xfId="0" applyFont="1" applyFill="1" applyBorder="1" applyAlignment="1">
      <alignment horizontal="center" vertical="center"/>
    </xf>
    <xf numFmtId="0" fontId="18" fillId="2" borderId="752" xfId="0" applyFont="1" applyFill="1" applyBorder="1" applyAlignment="1">
      <alignment horizontal="center" vertical="center"/>
    </xf>
    <xf numFmtId="0" fontId="18" fillId="2" borderId="788" xfId="0" applyFont="1" applyFill="1" applyBorder="1" applyAlignment="1">
      <alignment horizontal="center" vertical="center"/>
    </xf>
    <xf numFmtId="0" fontId="10" fillId="2" borderId="545" xfId="0" applyFont="1" applyFill="1" applyBorder="1" applyAlignment="1">
      <alignment horizontal="center" vertical="center"/>
    </xf>
    <xf numFmtId="0" fontId="10" fillId="2" borderId="562" xfId="0" applyFont="1" applyFill="1" applyBorder="1" applyAlignment="1">
      <alignment horizontal="center" vertical="center"/>
    </xf>
    <xf numFmtId="0" fontId="0" fillId="2" borderId="690" xfId="0" applyFont="1" applyFill="1" applyBorder="1" applyAlignment="1">
      <alignment horizontal="center" vertical="center"/>
    </xf>
    <xf numFmtId="0" fontId="0" fillId="2" borderId="768" xfId="0" applyFont="1" applyFill="1" applyBorder="1" applyAlignment="1">
      <alignment horizontal="center" vertical="center"/>
    </xf>
    <xf numFmtId="0" fontId="0" fillId="2" borderId="734" xfId="0" applyFont="1" applyFill="1" applyBorder="1" applyAlignment="1">
      <alignment horizontal="center" vertical="center"/>
    </xf>
    <xf numFmtId="0" fontId="0" fillId="2" borderId="545" xfId="0" applyFont="1" applyFill="1" applyBorder="1" applyAlignment="1">
      <alignment horizontal="center" vertical="center"/>
    </xf>
    <xf numFmtId="0" fontId="0" fillId="2" borderId="546" xfId="0" applyFont="1" applyFill="1" applyBorder="1" applyAlignment="1">
      <alignment horizontal="center" vertical="center"/>
    </xf>
    <xf numFmtId="0" fontId="0" fillId="2" borderId="562" xfId="0" applyFont="1" applyFill="1" applyBorder="1" applyAlignment="1">
      <alignment horizontal="center" vertical="center"/>
    </xf>
    <xf numFmtId="0" fontId="9" fillId="2" borderId="599" xfId="0" applyFont="1" applyFill="1" applyBorder="1" applyAlignment="1">
      <alignment horizontal="left" vertical="center"/>
    </xf>
    <xf numFmtId="0" fontId="9" fillId="2" borderId="639" xfId="0" applyFont="1" applyFill="1" applyBorder="1" applyAlignment="1">
      <alignment horizontal="left" vertical="center"/>
    </xf>
    <xf numFmtId="0" fontId="18" fillId="2" borderId="770" xfId="0" applyFont="1" applyFill="1" applyBorder="1" applyAlignment="1">
      <alignment horizontal="center" vertical="center" wrapText="1"/>
    </xf>
    <xf numFmtId="0" fontId="18" fillId="2" borderId="499" xfId="0" applyFont="1" applyFill="1" applyBorder="1" applyAlignment="1">
      <alignment horizontal="center" vertical="center"/>
    </xf>
    <xf numFmtId="0" fontId="18" fillId="2" borderId="603" xfId="0" applyFont="1" applyFill="1" applyBorder="1" applyAlignment="1">
      <alignment horizontal="center" vertical="center"/>
    </xf>
    <xf numFmtId="0" fontId="18" fillId="2" borderId="433" xfId="0" applyFont="1" applyFill="1" applyBorder="1" applyAlignment="1">
      <alignment horizontal="center" vertical="center"/>
    </xf>
    <xf numFmtId="0" fontId="18" fillId="2" borderId="610" xfId="0" applyFont="1" applyFill="1" applyBorder="1" applyAlignment="1">
      <alignment horizontal="center" vertical="center"/>
    </xf>
    <xf numFmtId="0" fontId="18" fillId="2" borderId="793" xfId="0" applyFont="1" applyFill="1" applyBorder="1" applyAlignment="1">
      <alignment horizontal="center" vertical="center"/>
    </xf>
    <xf numFmtId="0" fontId="9" fillId="4" borderId="903" xfId="0" applyFont="1" applyFill="1" applyBorder="1" applyAlignment="1">
      <alignment horizontal="left" vertical="center"/>
    </xf>
    <xf numFmtId="0" fontId="9" fillId="4" borderId="904" xfId="0" applyFont="1" applyFill="1" applyBorder="1" applyAlignment="1">
      <alignment horizontal="left" vertical="center"/>
    </xf>
    <xf numFmtId="0" fontId="10" fillId="2" borderId="308" xfId="0" applyFont="1" applyFill="1" applyBorder="1" applyAlignment="1">
      <alignment horizontal="left" vertical="center"/>
    </xf>
    <xf numFmtId="0" fontId="10" fillId="2" borderId="0" xfId="0" applyFont="1" applyFill="1" applyBorder="1" applyAlignment="1">
      <alignment horizontal="left" vertical="center"/>
    </xf>
    <xf numFmtId="0" fontId="10" fillId="2" borderId="5" xfId="0" applyFont="1" applyFill="1" applyBorder="1" applyAlignment="1">
      <alignment horizontal="center"/>
    </xf>
    <xf numFmtId="0" fontId="12" fillId="2" borderId="688" xfId="0" applyFont="1" applyFill="1" applyBorder="1" applyAlignment="1">
      <alignment horizontal="center" vertical="center"/>
    </xf>
    <xf numFmtId="0" fontId="10" fillId="2" borderId="42" xfId="0" applyFont="1" applyFill="1" applyBorder="1" applyAlignment="1">
      <alignment horizontal="center"/>
    </xf>
    <xf numFmtId="0" fontId="10" fillId="2" borderId="727" xfId="0" applyFont="1" applyFill="1" applyBorder="1" applyAlignment="1">
      <alignment horizontal="center"/>
    </xf>
    <xf numFmtId="0" fontId="10" fillId="2" borderId="806" xfId="0" applyFont="1" applyFill="1" applyBorder="1" applyAlignment="1">
      <alignment horizontal="center"/>
    </xf>
    <xf numFmtId="0" fontId="10" fillId="2" borderId="797" xfId="0" applyFont="1" applyFill="1" applyBorder="1" applyAlignment="1">
      <alignment horizontal="center"/>
    </xf>
    <xf numFmtId="0" fontId="10" fillId="0" borderId="0" xfId="0" applyFont="1" applyBorder="1" applyAlignment="1">
      <alignment horizontal="center"/>
    </xf>
    <xf numFmtId="0" fontId="10" fillId="2" borderId="247" xfId="0" applyFont="1" applyFill="1" applyBorder="1" applyAlignment="1">
      <alignment horizontal="center"/>
    </xf>
    <xf numFmtId="0" fontId="10" fillId="2" borderId="308" xfId="0" applyFont="1" applyFill="1" applyBorder="1" applyAlignment="1">
      <alignment horizontal="center" vertical="center"/>
    </xf>
    <xf numFmtId="0" fontId="10" fillId="2" borderId="0" xfId="0" applyFont="1" applyFill="1" applyBorder="1" applyAlignment="1">
      <alignment horizontal="center" vertical="center"/>
    </xf>
    <xf numFmtId="0" fontId="10" fillId="2" borderId="707" xfId="0" applyFont="1" applyFill="1" applyBorder="1" applyAlignment="1">
      <alignment horizontal="center"/>
    </xf>
    <xf numFmtId="0" fontId="10" fillId="2" borderId="730" xfId="0" applyFont="1" applyFill="1" applyBorder="1" applyAlignment="1">
      <alignment horizontal="center"/>
    </xf>
    <xf numFmtId="0" fontId="10" fillId="2" borderId="706" xfId="0" applyFont="1" applyFill="1" applyBorder="1" applyAlignment="1">
      <alignment horizontal="center"/>
    </xf>
    <xf numFmtId="0" fontId="10" fillId="2" borderId="708" xfId="0" applyFont="1" applyFill="1" applyBorder="1" applyAlignment="1">
      <alignment horizontal="center"/>
    </xf>
    <xf numFmtId="0" fontId="18" fillId="2" borderId="819" xfId="0" applyFont="1" applyFill="1" applyBorder="1" applyAlignment="1">
      <alignment horizontal="center"/>
    </xf>
    <xf numFmtId="0" fontId="18" fillId="2" borderId="811" xfId="0" applyFont="1" applyFill="1" applyBorder="1" applyAlignment="1">
      <alignment horizontal="center"/>
    </xf>
    <xf numFmtId="183" fontId="18" fillId="2" borderId="817" xfId="0" applyNumberFormat="1" applyFont="1" applyFill="1" applyBorder="1" applyAlignment="1">
      <alignment horizontal="center"/>
    </xf>
    <xf numFmtId="183" fontId="18" fillId="2" borderId="768" xfId="0" applyNumberFormat="1" applyFont="1" applyFill="1" applyBorder="1" applyAlignment="1">
      <alignment horizontal="center"/>
    </xf>
    <xf numFmtId="183" fontId="18" fillId="2" borderId="811" xfId="0" applyNumberFormat="1" applyFont="1" applyFill="1" applyBorder="1" applyAlignment="1">
      <alignment horizontal="center"/>
    </xf>
    <xf numFmtId="0" fontId="10" fillId="2" borderId="816" xfId="0" applyFont="1" applyFill="1" applyBorder="1" applyAlignment="1">
      <alignment horizontal="left" vertical="center"/>
    </xf>
    <xf numFmtId="0" fontId="10" fillId="2" borderId="768" xfId="0" applyFont="1" applyFill="1" applyBorder="1" applyAlignment="1">
      <alignment horizontal="left" vertical="center"/>
    </xf>
    <xf numFmtId="0" fontId="10" fillId="2" borderId="818" xfId="0" applyFont="1" applyFill="1" applyBorder="1" applyAlignment="1">
      <alignment horizontal="left" vertical="center"/>
    </xf>
    <xf numFmtId="0" fontId="18" fillId="2" borderId="0" xfId="0" applyFont="1" applyFill="1" applyBorder="1" applyAlignment="1">
      <alignment horizontal="left" wrapText="1"/>
    </xf>
    <xf numFmtId="0" fontId="18" fillId="2" borderId="0" xfId="0" applyFont="1" applyFill="1" applyBorder="1" applyAlignment="1">
      <alignment horizontal="left" vertical="center" wrapText="1"/>
    </xf>
    <xf numFmtId="0" fontId="18" fillId="2" borderId="0" xfId="0" applyFont="1" applyFill="1" applyBorder="1" applyAlignment="1">
      <alignment horizontal="left" vertical="center"/>
    </xf>
    <xf numFmtId="0" fontId="18" fillId="2" borderId="828" xfId="0" applyFont="1" applyFill="1" applyBorder="1" applyAlignment="1">
      <alignment horizontal="left" vertical="center" wrapText="1"/>
    </xf>
    <xf numFmtId="0" fontId="18" fillId="2" borderId="829" xfId="0" applyFont="1" applyFill="1" applyBorder="1" applyAlignment="1">
      <alignment horizontal="left" vertical="center" wrapText="1"/>
    </xf>
    <xf numFmtId="0" fontId="18" fillId="2" borderId="308" xfId="0" applyFont="1" applyFill="1" applyBorder="1" applyAlignment="1">
      <alignment horizontal="left" vertical="center" wrapText="1"/>
    </xf>
    <xf numFmtId="0" fontId="18" fillId="2" borderId="205" xfId="0" applyFont="1" applyFill="1" applyBorder="1" applyAlignment="1">
      <alignment horizontal="left" vertical="center" wrapText="1"/>
    </xf>
    <xf numFmtId="0" fontId="18" fillId="2" borderId="727" xfId="0" applyFont="1" applyFill="1" applyBorder="1" applyAlignment="1">
      <alignment horizontal="left" vertical="center" wrapText="1"/>
    </xf>
    <xf numFmtId="0" fontId="18" fillId="2" borderId="649" xfId="0" applyFont="1" applyFill="1" applyBorder="1" applyAlignment="1">
      <alignment horizontal="center"/>
    </xf>
    <xf numFmtId="0" fontId="18" fillId="2" borderId="706" xfId="0" applyFont="1" applyFill="1" applyBorder="1" applyAlignment="1">
      <alignment horizontal="center"/>
    </xf>
    <xf numFmtId="183" fontId="18" fillId="2" borderId="707" xfId="0" applyNumberFormat="1" applyFont="1" applyFill="1" applyBorder="1" applyAlignment="1">
      <alignment horizontal="center"/>
    </xf>
    <xf numFmtId="183" fontId="18" fillId="2" borderId="730" xfId="0" applyNumberFormat="1" applyFont="1" applyFill="1" applyBorder="1" applyAlignment="1">
      <alignment horizontal="center"/>
    </xf>
    <xf numFmtId="183" fontId="18" fillId="2" borderId="706" xfId="0" applyNumberFormat="1" applyFont="1" applyFill="1" applyBorder="1" applyAlignment="1">
      <alignment horizontal="center"/>
    </xf>
    <xf numFmtId="0" fontId="10" fillId="2" borderId="649" xfId="0" applyFont="1" applyFill="1" applyBorder="1" applyAlignment="1">
      <alignment horizontal="center"/>
    </xf>
    <xf numFmtId="0" fontId="10" fillId="2" borderId="817" xfId="0" applyFont="1" applyFill="1" applyBorder="1" applyAlignment="1">
      <alignment horizontal="center"/>
    </xf>
    <xf numFmtId="0" fontId="10" fillId="2" borderId="768" xfId="0" applyFont="1" applyFill="1" applyBorder="1" applyAlignment="1">
      <alignment horizontal="center"/>
    </xf>
    <xf numFmtId="0" fontId="10" fillId="2" borderId="818" xfId="0" applyFont="1" applyFill="1" applyBorder="1" applyAlignment="1">
      <alignment horizontal="center"/>
    </xf>
    <xf numFmtId="0" fontId="18" fillId="2" borderId="816" xfId="0" applyFont="1" applyFill="1" applyBorder="1" applyAlignment="1">
      <alignment horizontal="center"/>
    </xf>
    <xf numFmtId="0" fontId="18" fillId="2" borderId="817" xfId="0" applyFont="1" applyFill="1" applyBorder="1" applyAlignment="1">
      <alignment horizontal="center"/>
    </xf>
    <xf numFmtId="0" fontId="10" fillId="2" borderId="816" xfId="0" applyFont="1" applyFill="1" applyBorder="1" applyAlignment="1">
      <alignment horizontal="center"/>
    </xf>
    <xf numFmtId="0" fontId="10" fillId="2" borderId="811" xfId="0" applyFont="1" applyFill="1" applyBorder="1" applyAlignment="1">
      <alignment horizontal="center"/>
    </xf>
    <xf numFmtId="0" fontId="10" fillId="2" borderId="815" xfId="0" applyFont="1" applyFill="1" applyBorder="1" applyAlignment="1">
      <alignment horizontal="center" vertical="center"/>
    </xf>
    <xf numFmtId="0" fontId="10" fillId="2" borderId="688" xfId="0" applyFont="1" applyFill="1" applyBorder="1" applyAlignment="1">
      <alignment horizontal="center" vertical="center"/>
    </xf>
    <xf numFmtId="0" fontId="10" fillId="2" borderId="692" xfId="0" applyFont="1" applyFill="1" applyBorder="1" applyAlignment="1">
      <alignment horizontal="center" vertical="center"/>
    </xf>
    <xf numFmtId="0" fontId="10" fillId="2" borderId="819" xfId="0" applyFont="1" applyFill="1" applyBorder="1" applyAlignment="1">
      <alignment horizontal="center"/>
    </xf>
    <xf numFmtId="0" fontId="10" fillId="2" borderId="798" xfId="0" applyFont="1" applyFill="1" applyBorder="1" applyAlignment="1">
      <alignment horizontal="left" vertical="center"/>
    </xf>
    <xf numFmtId="0" fontId="10" fillId="2" borderId="695" xfId="0" applyFont="1" applyFill="1" applyBorder="1" applyAlignment="1">
      <alignment horizontal="left" vertical="center"/>
    </xf>
    <xf numFmtId="0" fontId="10" fillId="2" borderId="804" xfId="0" applyFont="1" applyFill="1" applyBorder="1" applyAlignment="1">
      <alignment horizontal="left" vertical="center"/>
    </xf>
    <xf numFmtId="0" fontId="18" fillId="2" borderId="815" xfId="0" applyFont="1" applyFill="1" applyBorder="1" applyAlignment="1">
      <alignment horizontal="center" vertical="center"/>
    </xf>
    <xf numFmtId="0" fontId="18" fillId="2" borderId="823" xfId="0" applyFont="1" applyFill="1" applyBorder="1" applyAlignment="1">
      <alignment horizontal="center" vertical="center"/>
    </xf>
    <xf numFmtId="0" fontId="18" fillId="2" borderId="692" xfId="0" applyFont="1" applyFill="1" applyBorder="1" applyAlignment="1">
      <alignment horizontal="center" vertical="center"/>
    </xf>
    <xf numFmtId="0" fontId="10" fillId="2" borderId="814" xfId="0" applyFont="1" applyFill="1" applyBorder="1" applyAlignment="1">
      <alignment horizontal="center"/>
    </xf>
    <xf numFmtId="0" fontId="10" fillId="2" borderId="688" xfId="0" applyFont="1" applyFill="1" applyBorder="1" applyAlignment="1">
      <alignment horizontal="center"/>
    </xf>
    <xf numFmtId="0" fontId="10" fillId="2" borderId="692" xfId="0" applyFont="1" applyFill="1" applyBorder="1" applyAlignment="1">
      <alignment horizontal="center"/>
    </xf>
    <xf numFmtId="0" fontId="18" fillId="2" borderId="824" xfId="0" applyFont="1" applyFill="1" applyBorder="1" applyAlignment="1">
      <alignment horizontal="center"/>
    </xf>
    <xf numFmtId="0" fontId="18" fillId="2" borderId="825" xfId="0" applyFont="1" applyFill="1" applyBorder="1" applyAlignment="1">
      <alignment horizontal="center"/>
    </xf>
    <xf numFmtId="0" fontId="18" fillId="2" borderId="826" xfId="0" applyFont="1" applyFill="1" applyBorder="1" applyAlignment="1">
      <alignment horizontal="center"/>
    </xf>
    <xf numFmtId="183" fontId="18" fillId="2" borderId="826" xfId="0" applyNumberFormat="1" applyFont="1" applyFill="1" applyBorder="1" applyAlignment="1">
      <alignment horizontal="center"/>
    </xf>
    <xf numFmtId="183" fontId="18" fillId="2" borderId="827" xfId="0" applyNumberFormat="1" applyFont="1" applyFill="1" applyBorder="1" applyAlignment="1">
      <alignment horizontal="center"/>
    </xf>
    <xf numFmtId="183" fontId="18" fillId="2" borderId="825" xfId="0" applyNumberFormat="1" applyFont="1" applyFill="1" applyBorder="1" applyAlignment="1">
      <alignment horizontal="center"/>
    </xf>
    <xf numFmtId="0" fontId="10" fillId="2" borderId="798" xfId="0" applyFont="1" applyFill="1" applyBorder="1" applyAlignment="1">
      <alignment horizontal="center"/>
    </xf>
    <xf numFmtId="0" fontId="10" fillId="2" borderId="696" xfId="0" applyFont="1" applyFill="1" applyBorder="1" applyAlignment="1">
      <alignment horizontal="center"/>
    </xf>
    <xf numFmtId="0" fontId="10" fillId="2" borderId="697" xfId="0" applyFont="1" applyFill="1" applyBorder="1" applyAlignment="1">
      <alignment horizontal="center"/>
    </xf>
    <xf numFmtId="0" fontId="10" fillId="2" borderId="695" xfId="0" applyFont="1" applyFill="1" applyBorder="1" applyAlignment="1">
      <alignment horizontal="center"/>
    </xf>
    <xf numFmtId="0" fontId="10" fillId="2" borderId="804" xfId="0" applyFont="1" applyFill="1" applyBorder="1" applyAlignment="1">
      <alignment horizontal="center"/>
    </xf>
    <xf numFmtId="0" fontId="18" fillId="2" borderId="815" xfId="0" applyFont="1" applyFill="1" applyBorder="1" applyAlignment="1">
      <alignment horizontal="center"/>
    </xf>
    <xf numFmtId="0" fontId="18" fillId="2" borderId="692" xfId="0" applyFont="1" applyFill="1" applyBorder="1" applyAlignment="1">
      <alignment horizontal="center"/>
    </xf>
    <xf numFmtId="0" fontId="18" fillId="2" borderId="814" xfId="0" applyFont="1" applyFill="1" applyBorder="1" applyAlignment="1">
      <alignment horizontal="center"/>
    </xf>
    <xf numFmtId="0" fontId="18" fillId="0" borderId="820" xfId="0" applyFont="1" applyBorder="1" applyAlignment="1">
      <alignment horizontal="center"/>
    </xf>
    <xf numFmtId="0" fontId="18" fillId="0" borderId="821" xfId="0" applyFont="1" applyBorder="1" applyAlignment="1">
      <alignment horizontal="center"/>
    </xf>
    <xf numFmtId="0" fontId="18" fillId="0" borderId="822" xfId="0" applyFont="1" applyBorder="1" applyAlignment="1">
      <alignment horizontal="center"/>
    </xf>
    <xf numFmtId="0" fontId="18" fillId="2" borderId="823" xfId="0" applyFont="1" applyFill="1" applyBorder="1" applyAlignment="1">
      <alignment horizontal="center"/>
    </xf>
    <xf numFmtId="0" fontId="7" fillId="4" borderId="514" xfId="0" applyFont="1" applyFill="1" applyBorder="1" applyAlignment="1">
      <alignment horizontal="center" vertical="center"/>
    </xf>
    <xf numFmtId="0" fontId="7" fillId="4" borderId="688" xfId="0" applyFont="1" applyFill="1" applyBorder="1" applyAlignment="1">
      <alignment horizontal="center" vertical="center"/>
    </xf>
    <xf numFmtId="0" fontId="7" fillId="4" borderId="692" xfId="0" applyFont="1" applyFill="1" applyBorder="1" applyAlignment="1">
      <alignment horizontal="center" vertical="center"/>
    </xf>
    <xf numFmtId="0" fontId="17" fillId="2" borderId="810" xfId="0" applyFont="1" applyFill="1" applyBorder="1" applyAlignment="1">
      <alignment horizontal="center" wrapText="1"/>
    </xf>
    <xf numFmtId="0" fontId="17" fillId="2" borderId="810" xfId="0" applyFont="1" applyFill="1" applyBorder="1" applyAlignment="1">
      <alignment horizontal="center"/>
    </xf>
    <xf numFmtId="0" fontId="17" fillId="2" borderId="0" xfId="0" applyFont="1" applyFill="1" applyBorder="1" applyAlignment="1">
      <alignment horizontal="center"/>
    </xf>
    <xf numFmtId="0" fontId="17" fillId="2" borderId="727" xfId="0" applyFont="1" applyFill="1" applyBorder="1" applyAlignment="1">
      <alignment horizontal="center"/>
    </xf>
    <xf numFmtId="0" fontId="10" fillId="2" borderId="815" xfId="0" applyFont="1" applyFill="1" applyBorder="1" applyAlignment="1">
      <alignment horizontal="center"/>
    </xf>
    <xf numFmtId="0" fontId="9" fillId="2" borderId="809" xfId="0" applyFont="1" applyFill="1" applyBorder="1" applyAlignment="1">
      <alignment vertical="center"/>
    </xf>
    <xf numFmtId="0" fontId="9" fillId="2" borderId="810" xfId="0" applyFont="1" applyFill="1" applyBorder="1" applyAlignment="1">
      <alignment vertical="center"/>
    </xf>
    <xf numFmtId="0" fontId="9" fillId="2" borderId="205" xfId="0" applyFont="1" applyFill="1" applyBorder="1" applyAlignment="1">
      <alignment vertical="center"/>
    </xf>
    <xf numFmtId="0" fontId="9" fillId="2" borderId="727" xfId="0" applyFont="1" applyFill="1" applyBorder="1" applyAlignment="1">
      <alignment vertical="center"/>
    </xf>
    <xf numFmtId="0" fontId="9" fillId="2" borderId="810" xfId="0" applyFont="1" applyFill="1" applyBorder="1" applyAlignment="1">
      <alignment horizontal="left" vertical="center"/>
    </xf>
    <xf numFmtId="0" fontId="9" fillId="2" borderId="789" xfId="0" applyFont="1" applyFill="1" applyBorder="1" applyAlignment="1">
      <alignment horizontal="left" vertical="center"/>
    </xf>
    <xf numFmtId="0" fontId="9" fillId="2" borderId="727" xfId="0" applyFont="1" applyFill="1" applyBorder="1" applyAlignment="1">
      <alignment horizontal="left" vertical="center"/>
    </xf>
    <xf numFmtId="0" fontId="9" fillId="2" borderId="797" xfId="0" applyFont="1" applyFill="1" applyBorder="1" applyAlignment="1">
      <alignment horizontal="left" vertical="center"/>
    </xf>
    <xf numFmtId="0" fontId="18" fillId="26" borderId="545" xfId="0" applyFont="1" applyFill="1" applyBorder="1" applyAlignment="1">
      <alignment horizontal="left" vertical="center" wrapText="1"/>
    </xf>
    <xf numFmtId="0" fontId="18" fillId="26" borderId="546" xfId="0" applyFont="1" applyFill="1" applyBorder="1" applyAlignment="1">
      <alignment horizontal="left" vertical="center" wrapText="1"/>
    </xf>
    <xf numFmtId="0" fontId="18" fillId="26" borderId="547" xfId="0" applyFont="1" applyFill="1" applyBorder="1" applyAlignment="1">
      <alignment horizontal="left" vertical="center" wrapText="1"/>
    </xf>
    <xf numFmtId="0" fontId="24" fillId="0" borderId="835" xfId="0" applyFont="1" applyBorder="1" applyAlignment="1">
      <alignment horizontal="center" vertical="center" wrapText="1"/>
    </xf>
    <xf numFmtId="0" fontId="24" fillId="0" borderId="768" xfId="0" applyFont="1" applyBorder="1" applyAlignment="1">
      <alignment horizontal="center" vertical="center" wrapText="1"/>
    </xf>
    <xf numFmtId="0" fontId="24" fillId="0" borderId="811" xfId="0" applyFont="1" applyBorder="1" applyAlignment="1">
      <alignment horizontal="center" vertical="center" wrapText="1"/>
    </xf>
    <xf numFmtId="0" fontId="18" fillId="2" borderId="812" xfId="0" applyFont="1" applyFill="1" applyBorder="1" applyAlignment="1">
      <alignment horizontal="left" wrapText="1"/>
    </xf>
    <xf numFmtId="0" fontId="18" fillId="2" borderId="768" xfId="0" applyFont="1" applyFill="1" applyBorder="1" applyAlignment="1">
      <alignment horizontal="left" wrapText="1"/>
    </xf>
    <xf numFmtId="0" fontId="18" fillId="2" borderId="813" xfId="0" applyFont="1" applyFill="1" applyBorder="1" applyAlignment="1">
      <alignment horizontal="left" wrapText="1"/>
    </xf>
    <xf numFmtId="0" fontId="18" fillId="2" borderId="545" xfId="0" applyFont="1" applyFill="1" applyBorder="1" applyAlignment="1">
      <alignment horizontal="left" vertical="center" wrapText="1"/>
    </xf>
    <xf numFmtId="0" fontId="18" fillId="2" borderId="546" xfId="0" applyFont="1" applyFill="1" applyBorder="1" applyAlignment="1">
      <alignment horizontal="left" vertical="center"/>
    </xf>
    <xf numFmtId="0" fontId="18" fillId="2" borderId="547" xfId="0" applyFont="1" applyFill="1" applyBorder="1" applyAlignment="1">
      <alignment horizontal="left" vertical="center"/>
    </xf>
    <xf numFmtId="0" fontId="10" fillId="2" borderId="909" xfId="0" applyFont="1" applyFill="1" applyBorder="1" applyAlignment="1">
      <alignment horizontal="center" vertical="center"/>
    </xf>
    <xf numFmtId="0" fontId="10" fillId="2" borderId="901" xfId="0" applyFont="1" applyFill="1" applyBorder="1" applyAlignment="1">
      <alignment horizontal="center" vertical="center"/>
    </xf>
    <xf numFmtId="0" fontId="10" fillId="2" borderId="902" xfId="0" applyFont="1" applyFill="1" applyBorder="1" applyAlignment="1">
      <alignment horizontal="center" vertical="center"/>
    </xf>
    <xf numFmtId="0" fontId="18" fillId="2" borderId="812" xfId="0" applyFont="1" applyFill="1" applyBorder="1" applyAlignment="1">
      <alignment horizontal="left" vertical="center" wrapText="1"/>
    </xf>
    <xf numFmtId="0" fontId="18" fillId="2" borderId="768" xfId="0" applyFont="1" applyFill="1" applyBorder="1" applyAlignment="1">
      <alignment horizontal="left" vertical="center"/>
    </xf>
    <xf numFmtId="0" fontId="18" fillId="2" borderId="813" xfId="0" applyFont="1" applyFill="1" applyBorder="1" applyAlignment="1">
      <alignment horizontal="left" vertical="center"/>
    </xf>
    <xf numFmtId="0" fontId="10" fillId="2" borderId="468" xfId="0" applyFont="1" applyFill="1" applyBorder="1" applyAlignment="1">
      <alignment horizontal="center" vertical="center"/>
    </xf>
    <xf numFmtId="0" fontId="10" fillId="2" borderId="564" xfId="0" applyFont="1" applyFill="1" applyBorder="1" applyAlignment="1">
      <alignment horizontal="center" vertical="center"/>
    </xf>
    <xf numFmtId="0" fontId="10" fillId="2" borderId="440" xfId="0" applyFont="1" applyFill="1" applyBorder="1" applyAlignment="1">
      <alignment horizontal="left" vertical="center"/>
    </xf>
    <xf numFmtId="0" fontId="10" fillId="2" borderId="546" xfId="0" applyFont="1" applyFill="1" applyBorder="1" applyAlignment="1">
      <alignment horizontal="left" vertical="center"/>
    </xf>
    <xf numFmtId="0" fontId="10" fillId="2" borderId="565" xfId="0" applyFont="1" applyFill="1" applyBorder="1" applyAlignment="1">
      <alignment horizontal="left" vertical="center"/>
    </xf>
    <xf numFmtId="183" fontId="10" fillId="2" borderId="564" xfId="0" applyNumberFormat="1" applyFont="1" applyFill="1" applyBorder="1" applyAlignment="1">
      <alignment horizontal="center" vertical="center"/>
    </xf>
    <xf numFmtId="183" fontId="10" fillId="2" borderId="546" xfId="0" applyNumberFormat="1" applyFont="1" applyFill="1" applyBorder="1" applyAlignment="1">
      <alignment horizontal="center" vertical="center"/>
    </xf>
    <xf numFmtId="183" fontId="10" fillId="2" borderId="562" xfId="0" applyNumberFormat="1" applyFont="1" applyFill="1" applyBorder="1" applyAlignment="1">
      <alignment horizontal="center" vertical="center"/>
    </xf>
    <xf numFmtId="0" fontId="10" fillId="2" borderId="91" xfId="0" applyFont="1" applyFill="1" applyBorder="1" applyAlignment="1">
      <alignment horizontal="center" vertical="center"/>
    </xf>
    <xf numFmtId="0" fontId="10" fillId="2" borderId="666" xfId="0" applyFont="1" applyFill="1" applyBorder="1" applyAlignment="1">
      <alignment horizontal="center" vertical="center"/>
    </xf>
    <xf numFmtId="0" fontId="10" fillId="2" borderId="551" xfId="0" applyFont="1" applyFill="1" applyBorder="1" applyAlignment="1">
      <alignment horizontal="center" vertical="center"/>
    </xf>
    <xf numFmtId="0" fontId="10" fillId="2" borderId="652" xfId="0" applyFont="1" applyFill="1" applyBorder="1" applyAlignment="1">
      <alignment horizontal="center" vertical="center"/>
    </xf>
    <xf numFmtId="0" fontId="10" fillId="2" borderId="519" xfId="0" applyFont="1" applyFill="1" applyBorder="1" applyAlignment="1">
      <alignment horizontal="center" vertical="center"/>
    </xf>
    <xf numFmtId="0" fontId="10" fillId="0" borderId="663" xfId="0" applyFont="1" applyBorder="1" applyAlignment="1">
      <alignment horizontal="center" vertical="center"/>
    </xf>
    <xf numFmtId="0" fontId="10" fillId="0" borderId="664" xfId="0" applyFont="1" applyBorder="1" applyAlignment="1">
      <alignment horizontal="center" vertical="center"/>
    </xf>
    <xf numFmtId="0" fontId="10" fillId="0" borderId="665" xfId="0" applyFont="1" applyBorder="1" applyAlignment="1">
      <alignment horizontal="center" vertical="center"/>
    </xf>
    <xf numFmtId="0" fontId="10" fillId="2" borderId="15" xfId="0" applyFont="1" applyFill="1" applyBorder="1" applyAlignment="1">
      <alignment horizontal="center" vertical="center"/>
    </xf>
    <xf numFmtId="0" fontId="10" fillId="2" borderId="488" xfId="0" applyFont="1" applyFill="1" applyBorder="1" applyAlignment="1">
      <alignment horizontal="center" vertical="center"/>
    </xf>
    <xf numFmtId="0" fontId="10" fillId="2" borderId="552" xfId="0" applyFont="1" applyFill="1" applyBorder="1" applyAlignment="1">
      <alignment horizontal="center" vertical="center"/>
    </xf>
    <xf numFmtId="0" fontId="10" fillId="2" borderId="487" xfId="0" applyFont="1" applyFill="1" applyBorder="1" applyAlignment="1">
      <alignment horizontal="center" vertical="center"/>
    </xf>
    <xf numFmtId="0" fontId="10" fillId="2" borderId="510" xfId="0" applyFont="1" applyFill="1" applyBorder="1" applyAlignment="1">
      <alignment horizontal="center" vertical="center"/>
    </xf>
    <xf numFmtId="183" fontId="10" fillId="2" borderId="488" xfId="0" applyNumberFormat="1" applyFont="1" applyFill="1" applyBorder="1" applyAlignment="1">
      <alignment horizontal="center" vertical="center"/>
    </xf>
    <xf numFmtId="183" fontId="10" fillId="2" borderId="552" xfId="0" applyNumberFormat="1" applyFont="1" applyFill="1" applyBorder="1" applyAlignment="1">
      <alignment horizontal="center" vertical="center"/>
    </xf>
    <xf numFmtId="183" fontId="10" fillId="2" borderId="487" xfId="0" applyNumberFormat="1" applyFont="1" applyFill="1" applyBorder="1" applyAlignment="1">
      <alignment horizontal="center" vertical="center"/>
    </xf>
    <xf numFmtId="183" fontId="10" fillId="2" borderId="489" xfId="0" applyNumberFormat="1" applyFont="1" applyFill="1" applyBorder="1" applyAlignment="1">
      <alignment horizontal="center" vertical="center"/>
    </xf>
    <xf numFmtId="183" fontId="10" fillId="2" borderId="565" xfId="0" applyNumberFormat="1" applyFont="1" applyFill="1" applyBorder="1" applyAlignment="1">
      <alignment horizontal="center" vertical="center"/>
    </xf>
    <xf numFmtId="0" fontId="18" fillId="2" borderId="667" xfId="0" applyFont="1" applyFill="1" applyBorder="1" applyAlignment="1">
      <alignment horizontal="center" vertical="center" wrapText="1"/>
    </xf>
    <xf numFmtId="0" fontId="18" fillId="2" borderId="499" xfId="0" applyFont="1" applyFill="1" applyBorder="1" applyAlignment="1">
      <alignment horizontal="center" vertical="center" wrapText="1"/>
    </xf>
    <xf numFmtId="0" fontId="18" fillId="2" borderId="0" xfId="0" applyFont="1" applyFill="1" applyBorder="1" applyAlignment="1">
      <alignment horizontal="center" vertical="center" wrapText="1"/>
    </xf>
    <xf numFmtId="0" fontId="18" fillId="2" borderId="205" xfId="0" applyFont="1" applyFill="1" applyBorder="1" applyAlignment="1">
      <alignment horizontal="center" vertical="center" wrapText="1"/>
    </xf>
    <xf numFmtId="0" fontId="18" fillId="2" borderId="642" xfId="0" applyFont="1" applyFill="1" applyBorder="1" applyAlignment="1">
      <alignment horizontal="center" vertical="center" wrapText="1"/>
    </xf>
    <xf numFmtId="0" fontId="10" fillId="2" borderId="670" xfId="0" applyFont="1" applyFill="1" applyBorder="1" applyAlignment="1">
      <alignment horizontal="left" vertical="center"/>
    </xf>
    <xf numFmtId="0" fontId="10" fillId="2" borderId="668" xfId="0" applyFont="1" applyFill="1" applyBorder="1" applyAlignment="1">
      <alignment horizontal="left" vertical="center"/>
    </xf>
    <xf numFmtId="0" fontId="10" fillId="2" borderId="669" xfId="0" applyFont="1" applyFill="1" applyBorder="1" applyAlignment="1">
      <alignment horizontal="left" vertical="center"/>
    </xf>
    <xf numFmtId="183" fontId="10" fillId="2" borderId="671" xfId="0" applyNumberFormat="1" applyFont="1" applyFill="1" applyBorder="1" applyAlignment="1">
      <alignment horizontal="center" vertical="center"/>
    </xf>
    <xf numFmtId="0" fontId="10" fillId="2" borderId="440" xfId="0" applyFont="1" applyFill="1" applyBorder="1" applyAlignment="1">
      <alignment horizontal="center" vertical="center"/>
    </xf>
    <xf numFmtId="0" fontId="9" fillId="0" borderId="545" xfId="0" applyFont="1" applyBorder="1" applyAlignment="1">
      <alignment vertical="center"/>
    </xf>
    <xf numFmtId="0" fontId="9" fillId="0" borderId="546" xfId="0" applyFont="1" applyBorder="1" applyAlignment="1">
      <alignment vertical="center"/>
    </xf>
    <xf numFmtId="0" fontId="9" fillId="0" borderId="562" xfId="0" applyFont="1" applyBorder="1" applyAlignment="1">
      <alignment vertical="center"/>
    </xf>
    <xf numFmtId="0" fontId="10" fillId="2" borderId="545" xfId="0" applyFont="1" applyFill="1" applyBorder="1" applyAlignment="1">
      <alignment vertical="center"/>
    </xf>
    <xf numFmtId="0" fontId="10" fillId="2" borderId="546" xfId="0" applyFont="1" applyFill="1" applyBorder="1" applyAlignment="1">
      <alignment vertical="center"/>
    </xf>
    <xf numFmtId="0" fontId="10" fillId="2" borderId="562" xfId="0" applyFont="1" applyFill="1" applyBorder="1" applyAlignment="1">
      <alignment vertical="center"/>
    </xf>
    <xf numFmtId="0" fontId="18" fillId="8" borderId="667" xfId="0" applyFont="1" applyFill="1" applyBorder="1" applyAlignment="1">
      <alignment horizontal="center" vertical="center" wrapText="1"/>
    </xf>
    <xf numFmtId="0" fontId="18" fillId="8" borderId="499" xfId="0" applyFont="1" applyFill="1" applyBorder="1" applyAlignment="1">
      <alignment horizontal="center" vertical="center" wrapText="1"/>
    </xf>
    <xf numFmtId="0" fontId="18" fillId="8" borderId="273" xfId="0" applyFont="1" applyFill="1" applyBorder="1" applyAlignment="1">
      <alignment horizontal="center" vertical="center" wrapText="1"/>
    </xf>
    <xf numFmtId="0" fontId="18" fillId="8" borderId="0" xfId="0" applyFont="1" applyFill="1" applyBorder="1" applyAlignment="1">
      <alignment horizontal="center" vertical="center" wrapText="1"/>
    </xf>
    <xf numFmtId="0" fontId="18" fillId="8" borderId="205" xfId="0" applyFont="1" applyFill="1" applyBorder="1" applyAlignment="1">
      <alignment horizontal="center" vertical="center" wrapText="1"/>
    </xf>
    <xf numFmtId="0" fontId="18" fillId="8" borderId="642" xfId="0" applyFont="1" applyFill="1" applyBorder="1" applyAlignment="1">
      <alignment horizontal="center" vertical="center" wrapText="1"/>
    </xf>
    <xf numFmtId="0" fontId="10" fillId="2" borderId="770" xfId="0" applyFont="1" applyFill="1" applyBorder="1" applyAlignment="1">
      <alignment horizontal="center" vertical="center"/>
    </xf>
    <xf numFmtId="0" fontId="10" fillId="2" borderId="603" xfId="0" applyFont="1" applyFill="1" applyBorder="1" applyAlignment="1">
      <alignment horizontal="center" vertical="center"/>
    </xf>
    <xf numFmtId="0" fontId="10" fillId="2" borderId="446" xfId="0" applyFont="1" applyFill="1" applyBorder="1" applyAlignment="1">
      <alignment horizontal="center" vertical="center"/>
    </xf>
    <xf numFmtId="0" fontId="10" fillId="2" borderId="205" xfId="0" applyFont="1" applyFill="1" applyBorder="1" applyAlignment="1">
      <alignment horizontal="center" vertical="center"/>
    </xf>
    <xf numFmtId="0" fontId="10" fillId="2" borderId="776" xfId="0" applyFont="1" applyFill="1" applyBorder="1" applyAlignment="1">
      <alignment horizontal="center" vertical="center"/>
    </xf>
    <xf numFmtId="0" fontId="24" fillId="2" borderId="15" xfId="0" applyFont="1" applyFill="1" applyBorder="1" applyAlignment="1">
      <alignment horizontal="center" vertical="center"/>
    </xf>
    <xf numFmtId="0" fontId="24" fillId="2" borderId="666" xfId="0" applyFont="1" applyFill="1" applyBorder="1" applyAlignment="1">
      <alignment horizontal="center" vertical="center"/>
    </xf>
    <xf numFmtId="0" fontId="18" fillId="2" borderId="667" xfId="0" applyFont="1" applyFill="1" applyBorder="1" applyAlignment="1">
      <alignment horizontal="center" vertical="center"/>
    </xf>
    <xf numFmtId="0" fontId="18" fillId="2" borderId="642" xfId="0" applyFont="1" applyFill="1" applyBorder="1" applyAlignment="1">
      <alignment horizontal="center" vertical="center"/>
    </xf>
    <xf numFmtId="183" fontId="10" fillId="2" borderId="672" xfId="0" applyNumberFormat="1" applyFont="1" applyFill="1" applyBorder="1" applyAlignment="1">
      <alignment horizontal="center" vertical="center"/>
    </xf>
    <xf numFmtId="0" fontId="24" fillId="2" borderId="519" xfId="0" applyFont="1" applyFill="1" applyBorder="1" applyAlignment="1">
      <alignment horizontal="center" vertical="center"/>
    </xf>
    <xf numFmtId="0" fontId="10" fillId="2" borderId="481" xfId="0" applyFont="1" applyFill="1" applyBorder="1" applyAlignment="1">
      <alignment horizontal="center" vertical="center"/>
    </xf>
    <xf numFmtId="0" fontId="9" fillId="2" borderId="661" xfId="0" applyFont="1" applyFill="1" applyBorder="1" applyAlignment="1">
      <alignment vertical="center"/>
    </xf>
    <xf numFmtId="0" fontId="9" fillId="2" borderId="499" xfId="0" applyFont="1" applyFill="1" applyBorder="1" applyAlignment="1">
      <alignment vertical="center"/>
    </xf>
    <xf numFmtId="0" fontId="9" fillId="2" borderId="642" xfId="0" applyFont="1" applyFill="1" applyBorder="1" applyAlignment="1">
      <alignment vertical="center"/>
    </xf>
    <xf numFmtId="0" fontId="9" fillId="2" borderId="662" xfId="0" applyFont="1" applyFill="1" applyBorder="1" applyAlignment="1">
      <alignment horizontal="left" vertical="center"/>
    </xf>
    <xf numFmtId="0" fontId="10" fillId="8" borderId="909" xfId="0" applyFont="1" applyFill="1" applyBorder="1" applyAlignment="1">
      <alignment horizontal="center" vertical="center"/>
    </xf>
    <xf numFmtId="0" fontId="10" fillId="8" borderId="901" xfId="0" applyFont="1" applyFill="1" applyBorder="1" applyAlignment="1">
      <alignment horizontal="center" vertical="center"/>
    </xf>
    <xf numFmtId="0" fontId="10" fillId="8" borderId="902" xfId="0" applyFont="1" applyFill="1" applyBorder="1" applyAlignment="1">
      <alignment horizontal="center" vertical="center"/>
    </xf>
    <xf numFmtId="0" fontId="24" fillId="4" borderId="15" xfId="0" applyFont="1" applyFill="1" applyBorder="1" applyAlignment="1">
      <alignment horizontal="center" vertical="center"/>
    </xf>
    <xf numFmtId="0" fontId="24" fillId="4" borderId="660" xfId="0" applyFont="1" applyFill="1" applyBorder="1" applyAlignment="1">
      <alignment horizontal="center" vertical="center"/>
    </xf>
    <xf numFmtId="0" fontId="24" fillId="4" borderId="551" xfId="0" applyFont="1" applyFill="1" applyBorder="1" applyAlignment="1">
      <alignment horizontal="center" vertical="center"/>
    </xf>
    <xf numFmtId="0" fontId="10" fillId="2" borderId="268" xfId="0" applyFont="1" applyFill="1" applyBorder="1" applyAlignment="1">
      <alignment horizontal="center"/>
    </xf>
    <xf numFmtId="0" fontId="10" fillId="2" borderId="292" xfId="0" applyFont="1" applyFill="1" applyBorder="1" applyAlignment="1">
      <alignment horizontal="center"/>
    </xf>
    <xf numFmtId="0" fontId="10" fillId="2" borderId="341" xfId="0" applyFont="1" applyFill="1" applyBorder="1" applyAlignment="1">
      <alignment horizontal="center"/>
    </xf>
    <xf numFmtId="0" fontId="10" fillId="2" borderId="283" xfId="0" applyFont="1" applyFill="1" applyBorder="1" applyAlignment="1">
      <alignment horizontal="center"/>
    </xf>
    <xf numFmtId="0" fontId="10" fillId="2" borderId="350" xfId="0" applyFont="1" applyFill="1" applyBorder="1" applyAlignment="1">
      <alignment horizontal="center"/>
    </xf>
    <xf numFmtId="0" fontId="10" fillId="2" borderId="351" xfId="0" applyFont="1" applyFill="1" applyBorder="1" applyAlignment="1">
      <alignment horizontal="center"/>
    </xf>
    <xf numFmtId="0" fontId="10" fillId="2" borderId="260" xfId="0" applyFont="1" applyFill="1" applyBorder="1" applyAlignment="1">
      <alignment horizontal="left" vertical="center"/>
    </xf>
    <xf numFmtId="0" fontId="10" fillId="2" borderId="292" xfId="0" applyFont="1" applyFill="1" applyBorder="1" applyAlignment="1">
      <alignment horizontal="left" vertical="center"/>
    </xf>
    <xf numFmtId="0" fontId="10" fillId="2" borderId="341" xfId="0" applyFont="1" applyFill="1" applyBorder="1" applyAlignment="1">
      <alignment horizontal="left" vertical="center"/>
    </xf>
    <xf numFmtId="0" fontId="10" fillId="2" borderId="271" xfId="0" applyFont="1" applyFill="1" applyBorder="1" applyAlignment="1">
      <alignment horizontal="left" vertical="center"/>
    </xf>
    <xf numFmtId="0" fontId="10" fillId="2" borderId="350" xfId="0" applyFont="1" applyFill="1" applyBorder="1" applyAlignment="1">
      <alignment horizontal="left" vertical="center"/>
    </xf>
    <xf numFmtId="0" fontId="10" fillId="2" borderId="351" xfId="0" applyFont="1" applyFill="1" applyBorder="1" applyAlignment="1">
      <alignment horizontal="left" vertical="center"/>
    </xf>
    <xf numFmtId="0" fontId="10" fillId="2" borderId="297" xfId="0" applyFont="1" applyFill="1" applyBorder="1" applyAlignment="1">
      <alignment horizontal="center"/>
    </xf>
    <xf numFmtId="0" fontId="10" fillId="2" borderId="352" xfId="0" applyFont="1" applyFill="1" applyBorder="1" applyAlignment="1">
      <alignment horizontal="center"/>
    </xf>
    <xf numFmtId="0" fontId="10" fillId="2" borderId="94" xfId="0" applyFont="1" applyFill="1" applyBorder="1" applyAlignment="1">
      <alignment horizontal="center" vertical="center"/>
    </xf>
    <xf numFmtId="0" fontId="10" fillId="2" borderId="93" xfId="0" applyFont="1" applyFill="1" applyBorder="1" applyAlignment="1">
      <alignment horizontal="center" vertical="center"/>
    </xf>
    <xf numFmtId="0" fontId="10" fillId="2" borderId="337" xfId="0" applyFont="1" applyFill="1" applyBorder="1" applyAlignment="1">
      <alignment horizontal="center"/>
    </xf>
    <xf numFmtId="0" fontId="10" fillId="2" borderId="353" xfId="0" applyFont="1" applyFill="1" applyBorder="1" applyAlignment="1">
      <alignment horizontal="center"/>
    </xf>
    <xf numFmtId="0" fontId="10" fillId="2" borderId="39" xfId="0" applyFont="1" applyFill="1" applyBorder="1" applyAlignment="1">
      <alignment horizontal="center" vertical="center"/>
    </xf>
    <xf numFmtId="0" fontId="10" fillId="2" borderId="260" xfId="0" applyFont="1" applyFill="1" applyBorder="1" applyAlignment="1">
      <alignment horizontal="center"/>
    </xf>
    <xf numFmtId="0" fontId="10" fillId="2" borderId="271" xfId="0" applyFont="1" applyFill="1" applyBorder="1" applyAlignment="1">
      <alignment horizontal="center"/>
    </xf>
    <xf numFmtId="0" fontId="18" fillId="2" borderId="260" xfId="0" applyFont="1" applyFill="1" applyBorder="1" applyAlignment="1">
      <alignment horizontal="left" vertical="center" wrapText="1"/>
    </xf>
    <xf numFmtId="0" fontId="18" fillId="2" borderId="292" xfId="0" applyFont="1" applyFill="1" applyBorder="1" applyAlignment="1">
      <alignment horizontal="left" vertical="center"/>
    </xf>
    <xf numFmtId="0" fontId="18" fillId="2" borderId="341" xfId="0" applyFont="1" applyFill="1" applyBorder="1" applyAlignment="1">
      <alignment horizontal="left" vertical="center"/>
    </xf>
    <xf numFmtId="0" fontId="18" fillId="2" borderId="271" xfId="0" applyFont="1" applyFill="1" applyBorder="1" applyAlignment="1">
      <alignment horizontal="left" vertical="center"/>
    </xf>
    <xf numFmtId="0" fontId="18" fillId="2" borderId="350" xfId="0" applyFont="1" applyFill="1" applyBorder="1" applyAlignment="1">
      <alignment horizontal="left" vertical="center"/>
    </xf>
    <xf numFmtId="0" fontId="18" fillId="2" borderId="351" xfId="0" applyFont="1" applyFill="1" applyBorder="1" applyAlignment="1">
      <alignment horizontal="left" vertical="center"/>
    </xf>
    <xf numFmtId="0" fontId="18" fillId="2" borderId="292" xfId="0" applyFont="1" applyFill="1" applyBorder="1" applyAlignment="1">
      <alignment horizontal="left" vertical="center" wrapText="1"/>
    </xf>
    <xf numFmtId="0" fontId="18" fillId="2" borderId="341" xfId="0" applyFont="1" applyFill="1" applyBorder="1" applyAlignment="1">
      <alignment horizontal="left" vertical="center" wrapText="1"/>
    </xf>
    <xf numFmtId="0" fontId="18" fillId="2" borderId="271" xfId="0" applyFont="1" applyFill="1" applyBorder="1" applyAlignment="1">
      <alignment horizontal="left" vertical="center" wrapText="1"/>
    </xf>
    <xf numFmtId="0" fontId="18" fillId="2" borderId="350" xfId="0" applyFont="1" applyFill="1" applyBorder="1" applyAlignment="1">
      <alignment horizontal="left" vertical="center" wrapText="1"/>
    </xf>
    <xf numFmtId="0" fontId="18" fillId="2" borderId="351" xfId="0" applyFont="1" applyFill="1" applyBorder="1" applyAlignment="1">
      <alignment horizontal="left" vertical="center" wrapText="1"/>
    </xf>
    <xf numFmtId="0" fontId="18" fillId="2" borderId="60" xfId="0" applyFont="1" applyFill="1" applyBorder="1" applyAlignment="1">
      <alignment horizontal="center" vertical="center" wrapText="1"/>
    </xf>
    <xf numFmtId="0" fontId="18" fillId="2" borderId="86" xfId="0" applyFont="1" applyFill="1" applyBorder="1" applyAlignment="1">
      <alignment horizontal="center" vertical="center"/>
    </xf>
    <xf numFmtId="0" fontId="18" fillId="2" borderId="153" xfId="0" applyFont="1" applyFill="1" applyBorder="1" applyAlignment="1">
      <alignment horizontal="center" vertical="center" wrapText="1"/>
    </xf>
    <xf numFmtId="0" fontId="9" fillId="4" borderId="148" xfId="0" applyFont="1" applyFill="1" applyBorder="1" applyAlignment="1">
      <alignment horizontal="center" vertical="center"/>
    </xf>
    <xf numFmtId="0" fontId="9" fillId="4" borderId="157" xfId="0" applyFont="1" applyFill="1" applyBorder="1" applyAlignment="1">
      <alignment horizontal="center" vertical="center"/>
    </xf>
    <xf numFmtId="0" fontId="18" fillId="2" borderId="532" xfId="0" applyFont="1" applyFill="1" applyBorder="1" applyAlignment="1">
      <alignment horizontal="center" vertical="center" wrapText="1"/>
    </xf>
    <xf numFmtId="0" fontId="18" fillId="2" borderId="528" xfId="0" applyFont="1" applyFill="1" applyBorder="1" applyAlignment="1">
      <alignment horizontal="center" vertical="center"/>
    </xf>
    <xf numFmtId="0" fontId="18" fillId="2" borderId="192" xfId="0" applyFont="1" applyFill="1" applyBorder="1" applyAlignment="1">
      <alignment horizontal="center" vertical="center"/>
    </xf>
    <xf numFmtId="0" fontId="18" fillId="2" borderId="279" xfId="0" applyFont="1" applyFill="1" applyBorder="1" applyAlignment="1">
      <alignment horizontal="center" vertical="center"/>
    </xf>
    <xf numFmtId="0" fontId="18" fillId="2" borderId="280" xfId="0" applyFont="1" applyFill="1" applyBorder="1" applyAlignment="1">
      <alignment horizontal="center" vertical="center"/>
    </xf>
    <xf numFmtId="0" fontId="18" fillId="2" borderId="563" xfId="0" applyFont="1" applyFill="1" applyBorder="1" applyAlignment="1">
      <alignment horizontal="center"/>
    </xf>
    <xf numFmtId="0" fontId="18" fillId="2" borderId="521" xfId="0" applyFont="1" applyFill="1" applyBorder="1" applyAlignment="1">
      <alignment horizontal="center"/>
    </xf>
    <xf numFmtId="0" fontId="18" fillId="2" borderId="526" xfId="0" applyFont="1" applyFill="1" applyBorder="1" applyAlignment="1">
      <alignment horizontal="center"/>
    </xf>
    <xf numFmtId="0" fontId="18" fillId="2" borderId="525" xfId="0" applyFont="1" applyFill="1" applyBorder="1" applyAlignment="1">
      <alignment horizontal="center"/>
    </xf>
    <xf numFmtId="0" fontId="18" fillId="2" borderId="536" xfId="0" applyFont="1" applyFill="1" applyBorder="1" applyAlignment="1">
      <alignment horizontal="center"/>
    </xf>
    <xf numFmtId="0" fontId="18" fillId="2" borderId="286" xfId="0" applyFont="1" applyFill="1" applyBorder="1" applyAlignment="1">
      <alignment horizontal="left" wrapText="1"/>
    </xf>
    <xf numFmtId="0" fontId="18" fillId="2" borderId="331" xfId="0" applyFont="1" applyFill="1" applyBorder="1" applyAlignment="1">
      <alignment horizontal="left"/>
    </xf>
    <xf numFmtId="0" fontId="18" fillId="2" borderId="348" xfId="0" applyFont="1" applyFill="1" applyBorder="1" applyAlignment="1">
      <alignment horizontal="left"/>
    </xf>
    <xf numFmtId="0" fontId="18" fillId="2" borderId="501" xfId="0" applyFont="1" applyFill="1" applyBorder="1" applyAlignment="1">
      <alignment horizontal="center" vertical="center"/>
    </xf>
    <xf numFmtId="0" fontId="18" fillId="2" borderId="546" xfId="0" applyFont="1" applyFill="1" applyBorder="1" applyAlignment="1">
      <alignment horizontal="center" vertical="center"/>
    </xf>
    <xf numFmtId="0" fontId="18" fillId="2" borderId="562" xfId="0" applyFont="1" applyFill="1" applyBorder="1" applyAlignment="1">
      <alignment horizontal="center" vertical="center"/>
    </xf>
    <xf numFmtId="183" fontId="18" fillId="2" borderId="564" xfId="0" applyNumberFormat="1" applyFont="1" applyFill="1" applyBorder="1" applyAlignment="1">
      <alignment horizontal="center" vertical="center"/>
    </xf>
    <xf numFmtId="183" fontId="18" fillId="2" borderId="546" xfId="0" applyNumberFormat="1" applyFont="1" applyFill="1" applyBorder="1" applyAlignment="1">
      <alignment horizontal="center" vertical="center"/>
    </xf>
    <xf numFmtId="183" fontId="18" fillId="2" borderId="562" xfId="0" applyNumberFormat="1" applyFont="1" applyFill="1" applyBorder="1" applyAlignment="1">
      <alignment horizontal="center" vertical="center"/>
    </xf>
    <xf numFmtId="183" fontId="18" fillId="2" borderId="565" xfId="0" applyNumberFormat="1" applyFont="1" applyFill="1" applyBorder="1" applyAlignment="1">
      <alignment horizontal="center" vertical="center"/>
    </xf>
    <xf numFmtId="0" fontId="7" fillId="2" borderId="336" xfId="0" applyFont="1" applyFill="1" applyBorder="1" applyAlignment="1">
      <alignment horizontal="center" vertical="center"/>
    </xf>
    <xf numFmtId="0" fontId="7" fillId="2" borderId="331" xfId="0" applyFont="1" applyFill="1" applyBorder="1" applyAlignment="1">
      <alignment horizontal="center" vertical="center"/>
    </xf>
    <xf numFmtId="0" fontId="7" fillId="2" borderId="333" xfId="0" applyFont="1" applyFill="1" applyBorder="1" applyAlignment="1">
      <alignment horizontal="center" vertical="center"/>
    </xf>
    <xf numFmtId="0" fontId="18" fillId="2" borderId="200" xfId="0" applyFont="1" applyFill="1" applyBorder="1" applyAlignment="1">
      <alignment horizontal="center"/>
    </xf>
    <xf numFmtId="0" fontId="18" fillId="2" borderId="198" xfId="0" applyFont="1" applyFill="1" applyBorder="1" applyAlignment="1">
      <alignment horizontal="center"/>
    </xf>
    <xf numFmtId="0" fontId="18" fillId="2" borderId="305" xfId="0" applyFont="1" applyFill="1" applyBorder="1" applyAlignment="1">
      <alignment horizontal="center"/>
    </xf>
    <xf numFmtId="0" fontId="18" fillId="0" borderId="286" xfId="0" applyFont="1" applyBorder="1" applyAlignment="1">
      <alignment horizontal="center" vertical="center" wrapText="1"/>
    </xf>
    <xf numFmtId="0" fontId="18" fillId="0" borderId="331" xfId="0" applyFont="1" applyBorder="1" applyAlignment="1">
      <alignment horizontal="center" vertical="center" wrapText="1"/>
    </xf>
    <xf numFmtId="0" fontId="18" fillId="0" borderId="275" xfId="0" applyFont="1" applyBorder="1" applyAlignment="1">
      <alignment horizontal="center" vertical="center" wrapText="1"/>
    </xf>
    <xf numFmtId="0" fontId="18" fillId="0" borderId="307" xfId="0" applyFont="1" applyBorder="1" applyAlignment="1">
      <alignment horizontal="center" vertical="center" wrapText="1"/>
    </xf>
    <xf numFmtId="0" fontId="18" fillId="0" borderId="265" xfId="0" applyFont="1" applyBorder="1" applyAlignment="1">
      <alignment horizontal="center" vertical="center" wrapText="1"/>
    </xf>
    <xf numFmtId="0" fontId="18" fillId="0" borderId="248" xfId="0" applyFont="1" applyBorder="1" applyAlignment="1">
      <alignment horizontal="center" vertical="center" wrapText="1"/>
    </xf>
    <xf numFmtId="0" fontId="18" fillId="0" borderId="483" xfId="0" applyFont="1" applyBorder="1" applyAlignment="1">
      <alignment horizontal="center" vertical="center" wrapText="1"/>
    </xf>
    <xf numFmtId="0" fontId="18" fillId="0" borderId="484" xfId="0" applyFont="1" applyBorder="1" applyAlignment="1">
      <alignment horizontal="center" vertical="center" wrapText="1"/>
    </xf>
    <xf numFmtId="0" fontId="18" fillId="0" borderId="485" xfId="0" applyFont="1" applyBorder="1" applyAlignment="1">
      <alignment horizontal="center" vertical="center" wrapText="1"/>
    </xf>
    <xf numFmtId="0" fontId="18" fillId="2" borderId="307" xfId="0" applyFont="1" applyFill="1" applyBorder="1" applyAlignment="1">
      <alignment horizontal="left" vertical="center"/>
    </xf>
    <xf numFmtId="0" fontId="18" fillId="2" borderId="265" xfId="0" applyFont="1" applyFill="1" applyBorder="1" applyAlignment="1">
      <alignment horizontal="left" vertical="center"/>
    </xf>
    <xf numFmtId="0" fontId="18" fillId="2" borderId="259" xfId="0" applyFont="1" applyFill="1" applyBorder="1" applyAlignment="1">
      <alignment horizontal="left" vertical="center"/>
    </xf>
    <xf numFmtId="0" fontId="9" fillId="2" borderId="685" xfId="0" applyFont="1" applyFill="1" applyBorder="1" applyAlignment="1">
      <alignment horizontal="center" vertical="center"/>
    </xf>
    <xf numFmtId="0" fontId="9" fillId="2" borderId="499" xfId="0" applyFont="1" applyFill="1" applyBorder="1" applyAlignment="1">
      <alignment horizontal="center" vertical="center"/>
    </xf>
    <xf numFmtId="0" fontId="9" fillId="2" borderId="205" xfId="0" applyFont="1" applyFill="1" applyBorder="1" applyAlignment="1">
      <alignment horizontal="center" vertical="center"/>
    </xf>
    <xf numFmtId="0" fontId="9" fillId="2" borderId="727" xfId="0" applyFont="1" applyFill="1" applyBorder="1" applyAlignment="1">
      <alignment horizontal="center" vertical="center"/>
    </xf>
    <xf numFmtId="0" fontId="9" fillId="2" borderId="499" xfId="0" quotePrefix="1" applyFont="1" applyFill="1" applyBorder="1" applyAlignment="1">
      <alignment horizontal="right" vertical="center"/>
    </xf>
    <xf numFmtId="0" fontId="9" fillId="2" borderId="727" xfId="0" quotePrefix="1" applyFont="1" applyFill="1" applyBorder="1" applyAlignment="1">
      <alignment horizontal="right" vertical="center"/>
    </xf>
    <xf numFmtId="0" fontId="9" fillId="2" borderId="728" xfId="0" applyFont="1" applyFill="1" applyBorder="1" applyAlignment="1">
      <alignment horizontal="left" vertical="center"/>
    </xf>
    <xf numFmtId="0" fontId="16" fillId="2" borderId="499" xfId="0" applyFont="1" applyFill="1" applyBorder="1" applyAlignment="1">
      <alignment horizontal="center" vertical="center" wrapText="1"/>
    </xf>
    <xf numFmtId="0" fontId="16" fillId="2" borderId="0" xfId="0" applyFont="1" applyFill="1" applyBorder="1" applyAlignment="1">
      <alignment horizontal="center" vertical="center" wrapText="1"/>
    </xf>
    <xf numFmtId="0" fontId="18" fillId="2" borderId="386" xfId="0" applyFont="1" applyFill="1" applyBorder="1" applyAlignment="1">
      <alignment horizontal="center" vertical="center" wrapText="1"/>
    </xf>
    <xf numFmtId="0" fontId="18" fillId="2" borderId="294" xfId="0" applyFont="1" applyFill="1" applyBorder="1" applyAlignment="1">
      <alignment horizontal="center" vertical="center" wrapText="1"/>
    </xf>
    <xf numFmtId="0" fontId="18" fillId="2" borderId="298" xfId="0" applyFont="1" applyFill="1" applyBorder="1" applyAlignment="1">
      <alignment horizontal="center" vertical="center" wrapText="1"/>
    </xf>
    <xf numFmtId="0" fontId="10" fillId="2" borderId="369" xfId="0" applyFont="1" applyFill="1" applyBorder="1" applyAlignment="1">
      <alignment horizontal="center"/>
    </xf>
    <xf numFmtId="0" fontId="10" fillId="2" borderId="370" xfId="0" applyFont="1" applyFill="1" applyBorder="1" applyAlignment="1">
      <alignment horizontal="center"/>
    </xf>
    <xf numFmtId="0" fontId="10" fillId="2" borderId="372" xfId="0" applyFont="1" applyFill="1" applyBorder="1" applyAlignment="1">
      <alignment horizontal="center"/>
    </xf>
    <xf numFmtId="0" fontId="18" fillId="2" borderId="263" xfId="0" applyFont="1" applyFill="1" applyBorder="1" applyAlignment="1">
      <alignment horizontal="center" vertical="center" wrapText="1"/>
    </xf>
    <xf numFmtId="0" fontId="10" fillId="2" borderId="371" xfId="0" applyFont="1" applyFill="1" applyBorder="1" applyAlignment="1">
      <alignment horizontal="center"/>
    </xf>
    <xf numFmtId="0" fontId="10" fillId="2" borderId="97" xfId="0" applyFont="1" applyFill="1" applyBorder="1" applyAlignment="1">
      <alignment horizontal="center" vertical="center"/>
    </xf>
    <xf numFmtId="0" fontId="18" fillId="0" borderId="267" xfId="0" applyFont="1" applyBorder="1" applyAlignment="1">
      <alignment horizontal="center" vertical="center"/>
    </xf>
    <xf numFmtId="0" fontId="18" fillId="0" borderId="265" xfId="0" applyFont="1" applyBorder="1" applyAlignment="1">
      <alignment horizontal="center" vertical="center"/>
    </xf>
    <xf numFmtId="0" fontId="18" fillId="0" borderId="266" xfId="0" applyFont="1" applyBorder="1" applyAlignment="1">
      <alignment horizontal="center" vertical="center"/>
    </xf>
    <xf numFmtId="0" fontId="18" fillId="2" borderId="1"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123" xfId="0" applyFont="1" applyFill="1" applyBorder="1" applyAlignment="1">
      <alignment horizontal="center" vertical="center"/>
    </xf>
    <xf numFmtId="0" fontId="18" fillId="2" borderId="79" xfId="0" applyFont="1" applyFill="1" applyBorder="1" applyAlignment="1">
      <alignment horizontal="center" vertical="center"/>
    </xf>
    <xf numFmtId="0" fontId="18" fillId="2" borderId="4" xfId="0" applyFont="1" applyFill="1" applyBorder="1" applyAlignment="1">
      <alignment horizontal="center" vertical="center"/>
    </xf>
    <xf numFmtId="0" fontId="18" fillId="0" borderId="168" xfId="0" applyFont="1" applyBorder="1" applyAlignment="1">
      <alignment horizontal="center" vertical="center"/>
    </xf>
    <xf numFmtId="0" fontId="18" fillId="0" borderId="166" xfId="0" applyFont="1" applyBorder="1" applyAlignment="1">
      <alignment horizontal="center" vertical="center"/>
    </xf>
    <xf numFmtId="0" fontId="18" fillId="0" borderId="225" xfId="0" applyFont="1" applyBorder="1" applyAlignment="1">
      <alignment horizontal="center" vertical="center"/>
    </xf>
    <xf numFmtId="0" fontId="18" fillId="2" borderId="268" xfId="0" applyFont="1" applyFill="1" applyBorder="1" applyAlignment="1">
      <alignment horizontal="center" vertical="center"/>
    </xf>
    <xf numFmtId="0" fontId="18" fillId="2" borderId="292" xfId="0" applyFont="1" applyFill="1" applyBorder="1" applyAlignment="1">
      <alignment horizontal="center" vertical="center"/>
    </xf>
    <xf numFmtId="0" fontId="18" fillId="2" borderId="341" xfId="0" applyFont="1" applyFill="1" applyBorder="1" applyAlignment="1">
      <alignment horizontal="center" vertical="center"/>
    </xf>
    <xf numFmtId="0" fontId="18" fillId="2" borderId="283" xfId="0" applyFont="1" applyFill="1" applyBorder="1" applyAlignment="1">
      <alignment horizontal="center" vertical="center"/>
    </xf>
    <xf numFmtId="0" fontId="18" fillId="2" borderId="350" xfId="0" applyFont="1" applyFill="1" applyBorder="1" applyAlignment="1">
      <alignment horizontal="center" vertical="center"/>
    </xf>
    <xf numFmtId="0" fontId="18" fillId="2" borderId="351" xfId="0" applyFont="1" applyFill="1" applyBorder="1" applyAlignment="1">
      <alignment horizontal="center" vertical="center"/>
    </xf>
    <xf numFmtId="0" fontId="18" fillId="2" borderId="28" xfId="0" applyFont="1" applyFill="1" applyBorder="1" applyAlignment="1">
      <alignment horizontal="center" vertical="center" wrapText="1"/>
    </xf>
    <xf numFmtId="0" fontId="18" fillId="2" borderId="26" xfId="0" applyFont="1" applyFill="1" applyBorder="1" applyAlignment="1">
      <alignment horizontal="center" vertical="center" wrapText="1"/>
    </xf>
    <xf numFmtId="0" fontId="10" fillId="2" borderId="384" xfId="0" applyFont="1" applyFill="1" applyBorder="1" applyAlignment="1">
      <alignment horizontal="center"/>
    </xf>
    <xf numFmtId="0" fontId="10" fillId="2" borderId="198" xfId="0" applyFont="1" applyFill="1" applyBorder="1" applyAlignment="1">
      <alignment horizontal="center"/>
    </xf>
    <xf numFmtId="0" fontId="10" fillId="2" borderId="276" xfId="0" applyFont="1" applyFill="1" applyBorder="1" applyAlignment="1">
      <alignment horizontal="center"/>
    </xf>
    <xf numFmtId="0" fontId="18" fillId="2" borderId="369" xfId="0" applyFont="1" applyFill="1" applyBorder="1" applyAlignment="1">
      <alignment horizontal="center" vertical="center"/>
    </xf>
    <xf numFmtId="0" fontId="18" fillId="2" borderId="370" xfId="0" applyFont="1" applyFill="1" applyBorder="1" applyAlignment="1">
      <alignment horizontal="center" vertical="center"/>
    </xf>
    <xf numFmtId="0" fontId="18" fillId="2" borderId="372" xfId="0" applyFont="1" applyFill="1" applyBorder="1" applyAlignment="1">
      <alignment horizontal="center" vertical="center"/>
    </xf>
    <xf numFmtId="0" fontId="18" fillId="2" borderId="271" xfId="0" applyFont="1" applyFill="1" applyBorder="1" applyAlignment="1">
      <alignment horizontal="center" vertical="center"/>
    </xf>
    <xf numFmtId="0" fontId="18" fillId="2" borderId="352" xfId="0" applyFont="1" applyFill="1" applyBorder="1" applyAlignment="1">
      <alignment horizontal="center" vertical="center"/>
    </xf>
    <xf numFmtId="0" fontId="18" fillId="2" borderId="371" xfId="0" applyFont="1" applyFill="1" applyBorder="1" applyAlignment="1">
      <alignment horizontal="center" vertical="center"/>
    </xf>
    <xf numFmtId="0" fontId="7" fillId="4" borderId="481" xfId="0" applyFont="1" applyFill="1" applyBorder="1" applyAlignment="1">
      <alignment horizontal="center" vertical="center"/>
    </xf>
    <xf numFmtId="0" fontId="9" fillId="2" borderId="685" xfId="0" applyFont="1" applyFill="1" applyBorder="1" applyAlignment="1">
      <alignment horizontal="left" vertical="center"/>
    </xf>
    <xf numFmtId="0" fontId="9" fillId="2" borderId="499" xfId="0" applyFont="1" applyFill="1" applyBorder="1" applyAlignment="1">
      <alignment horizontal="right" vertical="center"/>
    </xf>
    <xf numFmtId="0" fontId="9" fillId="2" borderId="727" xfId="0" applyFont="1" applyFill="1" applyBorder="1" applyAlignment="1">
      <alignment horizontal="right" vertical="center"/>
    </xf>
    <xf numFmtId="0" fontId="7" fillId="2" borderId="642" xfId="0" applyFont="1" applyFill="1" applyBorder="1" applyAlignment="1">
      <alignment horizontal="left" vertical="center"/>
    </xf>
    <xf numFmtId="0" fontId="7" fillId="2" borderId="329" xfId="0" applyFont="1" applyFill="1" applyBorder="1" applyAlignment="1">
      <alignment horizontal="left" vertical="center"/>
    </xf>
    <xf numFmtId="0" fontId="0" fillId="2" borderId="704" xfId="0" applyFont="1" applyFill="1" applyBorder="1" applyAlignment="1">
      <alignment horizontal="center" vertical="center"/>
    </xf>
    <xf numFmtId="0" fontId="0" fillId="2" borderId="647" xfId="0" applyFont="1" applyFill="1" applyBorder="1" applyAlignment="1">
      <alignment horizontal="center" vertical="center"/>
    </xf>
    <xf numFmtId="0" fontId="0" fillId="2" borderId="705" xfId="0" applyFont="1" applyFill="1" applyBorder="1" applyAlignment="1">
      <alignment horizontal="center" vertical="center"/>
    </xf>
    <xf numFmtId="0" fontId="18" fillId="2" borderId="510" xfId="0" applyFont="1" applyFill="1" applyBorder="1" applyAlignment="1">
      <alignment horizontal="left" vertical="center"/>
    </xf>
    <xf numFmtId="0" fontId="18" fillId="2" borderId="654" xfId="0" applyFont="1" applyFill="1" applyBorder="1" applyAlignment="1">
      <alignment horizontal="left" vertical="center"/>
    </xf>
    <xf numFmtId="0" fontId="18" fillId="2" borderId="706" xfId="0" applyFont="1" applyFill="1" applyBorder="1" applyAlignment="1">
      <alignment horizontal="left" vertical="center"/>
    </xf>
    <xf numFmtId="0" fontId="18" fillId="2" borderId="707" xfId="0" applyFont="1" applyFill="1" applyBorder="1" applyAlignment="1">
      <alignment horizontal="center"/>
    </xf>
    <xf numFmtId="0" fontId="18" fillId="2" borderId="654" xfId="0" applyFont="1" applyFill="1" applyBorder="1" applyAlignment="1">
      <alignment horizontal="center"/>
    </xf>
    <xf numFmtId="0" fontId="18" fillId="2" borderId="708" xfId="0" applyFont="1" applyFill="1" applyBorder="1" applyAlignment="1">
      <alignment horizontal="center"/>
    </xf>
    <xf numFmtId="0" fontId="18" fillId="0" borderId="510" xfId="0" applyFont="1" applyBorder="1" applyAlignment="1">
      <alignment horizontal="left" vertical="center" wrapText="1"/>
    </xf>
    <xf numFmtId="0" fontId="18" fillId="0" borderId="654" xfId="0" applyFont="1" applyBorder="1" applyAlignment="1">
      <alignment horizontal="left" vertical="center"/>
    </xf>
    <xf numFmtId="0" fontId="18" fillId="0" borderId="706" xfId="0" applyFont="1" applyBorder="1" applyAlignment="1">
      <alignment horizontal="left" vertical="center"/>
    </xf>
    <xf numFmtId="0" fontId="18" fillId="0" borderId="707" xfId="0" applyFont="1" applyBorder="1" applyAlignment="1">
      <alignment horizontal="center" vertical="center"/>
    </xf>
    <xf numFmtId="0" fontId="18" fillId="0" borderId="654" xfId="0" applyFont="1" applyBorder="1" applyAlignment="1">
      <alignment horizontal="center" vertical="center"/>
    </xf>
    <xf numFmtId="0" fontId="18" fillId="0" borderId="708" xfId="0" applyFont="1" applyBorder="1" applyAlignment="1">
      <alignment horizontal="center" vertical="center"/>
    </xf>
    <xf numFmtId="0" fontId="10" fillId="2" borderId="510" xfId="0" applyFont="1" applyFill="1" applyBorder="1" applyAlignment="1">
      <alignment horizontal="center"/>
    </xf>
    <xf numFmtId="0" fontId="10" fillId="2" borderId="654" xfId="0" applyFont="1" applyFill="1" applyBorder="1" applyAlignment="1">
      <alignment horizontal="center"/>
    </xf>
    <xf numFmtId="0" fontId="24" fillId="2" borderId="685" xfId="0" applyFont="1" applyFill="1" applyBorder="1" applyAlignment="1">
      <alignment horizontal="center" vertical="center" wrapText="1"/>
    </xf>
    <xf numFmtId="0" fontId="24" fillId="2" borderId="499" xfId="0" applyFont="1" applyFill="1" applyBorder="1" applyAlignment="1">
      <alignment horizontal="center" vertical="center"/>
    </xf>
    <xf numFmtId="0" fontId="24" fillId="2" borderId="662" xfId="0" applyFont="1" applyFill="1" applyBorder="1" applyAlignment="1">
      <alignment horizontal="center" vertical="center"/>
    </xf>
    <xf numFmtId="0" fontId="24" fillId="2" borderId="192" xfId="0" applyFont="1" applyFill="1" applyBorder="1" applyAlignment="1">
      <alignment horizontal="center" vertical="center"/>
    </xf>
    <xf numFmtId="0" fontId="24" fillId="2" borderId="640" xfId="0" applyFont="1" applyFill="1" applyBorder="1" applyAlignment="1">
      <alignment horizontal="center" vertical="center"/>
    </xf>
    <xf numFmtId="0" fontId="24" fillId="2" borderId="641" xfId="0" applyFont="1" applyFill="1" applyBorder="1" applyAlignment="1">
      <alignment horizontal="center" vertical="center"/>
    </xf>
    <xf numFmtId="0" fontId="10" fillId="2" borderId="694" xfId="0" applyFont="1" applyFill="1" applyBorder="1" applyAlignment="1">
      <alignment horizontal="center"/>
    </xf>
    <xf numFmtId="0" fontId="10" fillId="2" borderId="698" xfId="0" applyFont="1" applyFill="1" applyBorder="1" applyAlignment="1">
      <alignment horizontal="center"/>
    </xf>
    <xf numFmtId="0" fontId="18" fillId="2" borderId="699" xfId="0" applyFont="1" applyFill="1" applyBorder="1" applyAlignment="1">
      <alignment horizontal="left" vertical="center" wrapText="1"/>
    </xf>
    <xf numFmtId="0" fontId="18" fillId="2" borderId="695" xfId="0" applyFont="1" applyFill="1" applyBorder="1" applyAlignment="1">
      <alignment horizontal="left" vertical="center"/>
    </xf>
    <xf numFmtId="0" fontId="18" fillId="2" borderId="696" xfId="0" applyFont="1" applyFill="1" applyBorder="1" applyAlignment="1">
      <alignment horizontal="left" vertical="center"/>
    </xf>
    <xf numFmtId="0" fontId="18" fillId="2" borderId="697" xfId="0" applyFont="1" applyFill="1" applyBorder="1" applyAlignment="1">
      <alignment horizontal="center" vertical="center" wrapText="1"/>
    </xf>
    <xf numFmtId="0" fontId="18" fillId="2" borderId="695" xfId="0" applyFont="1" applyFill="1" applyBorder="1" applyAlignment="1">
      <alignment horizontal="center" vertical="center"/>
    </xf>
    <xf numFmtId="0" fontId="18" fillId="2" borderId="698" xfId="0" applyFont="1" applyFill="1" applyBorder="1" applyAlignment="1">
      <alignment horizontal="center" vertical="center"/>
    </xf>
    <xf numFmtId="0" fontId="18" fillId="0" borderId="699" xfId="0" applyFont="1" applyBorder="1" applyAlignment="1">
      <alignment horizontal="left" vertical="center" wrapText="1"/>
    </xf>
    <xf numFmtId="0" fontId="18" fillId="0" borderId="695" xfId="0" applyFont="1" applyBorder="1" applyAlignment="1">
      <alignment horizontal="left" vertical="center"/>
    </xf>
    <xf numFmtId="0" fontId="18" fillId="0" borderId="696" xfId="0" applyFont="1" applyBorder="1" applyAlignment="1">
      <alignment horizontal="left" vertical="center"/>
    </xf>
    <xf numFmtId="0" fontId="18" fillId="0" borderId="697" xfId="0" applyFont="1" applyBorder="1" applyAlignment="1">
      <alignment horizontal="center" vertical="center" wrapText="1"/>
    </xf>
    <xf numFmtId="0" fontId="18" fillId="0" borderId="695" xfId="0" applyFont="1" applyBorder="1" applyAlignment="1">
      <alignment horizontal="center" vertical="center"/>
    </xf>
    <xf numFmtId="0" fontId="18" fillId="0" borderId="698" xfId="0" applyFont="1" applyBorder="1" applyAlignment="1">
      <alignment horizontal="center" vertical="center"/>
    </xf>
    <xf numFmtId="0" fontId="10" fillId="2" borderId="702" xfId="0" applyFont="1" applyFill="1" applyBorder="1" applyAlignment="1">
      <alignment horizontal="center" vertical="center"/>
    </xf>
    <xf numFmtId="0" fontId="10" fillId="2" borderId="647" xfId="0" applyFont="1" applyFill="1" applyBorder="1" applyAlignment="1">
      <alignment horizontal="center" vertical="center"/>
    </xf>
    <xf numFmtId="0" fontId="10" fillId="2" borderId="703" xfId="0" applyFont="1" applyFill="1" applyBorder="1" applyAlignment="1">
      <alignment horizontal="center" vertical="center"/>
    </xf>
    <xf numFmtId="0" fontId="0" fillId="2" borderId="703" xfId="0" applyFont="1" applyFill="1" applyBorder="1" applyAlignment="1">
      <alignment horizontal="center" vertical="center"/>
    </xf>
    <xf numFmtId="0" fontId="10" fillId="2" borderId="685" xfId="0" applyFont="1" applyFill="1" applyBorder="1" applyAlignment="1">
      <alignment horizontal="center" vertical="center"/>
    </xf>
    <xf numFmtId="0" fontId="10" fillId="2" borderId="499" xfId="0" applyFont="1" applyFill="1" applyBorder="1" applyAlignment="1">
      <alignment horizontal="center" vertical="center"/>
    </xf>
    <xf numFmtId="0" fontId="10" fillId="2" borderId="658" xfId="0" applyFont="1" applyFill="1" applyBorder="1" applyAlignment="1">
      <alignment horizontal="center" vertical="center"/>
    </xf>
    <xf numFmtId="0" fontId="10" fillId="2" borderId="610" xfId="0" applyFont="1" applyFill="1" applyBorder="1" applyAlignment="1">
      <alignment horizontal="center" vertical="center"/>
    </xf>
    <xf numFmtId="0" fontId="10" fillId="0" borderId="709" xfId="0" applyFont="1" applyBorder="1" applyAlignment="1">
      <alignment horizontal="center" vertical="center"/>
    </xf>
    <xf numFmtId="0" fontId="10" fillId="0" borderId="695" xfId="0" applyFont="1" applyBorder="1" applyAlignment="1">
      <alignment horizontal="center" vertical="center"/>
    </xf>
    <xf numFmtId="0" fontId="10" fillId="0" borderId="698" xfId="0" applyFont="1" applyBorder="1" applyAlignment="1">
      <alignment horizontal="center" vertical="center"/>
    </xf>
    <xf numFmtId="0" fontId="18" fillId="2" borderId="704" xfId="0" applyFont="1" applyFill="1" applyBorder="1" applyAlignment="1">
      <alignment horizontal="center" vertical="center" wrapText="1"/>
    </xf>
    <xf numFmtId="0" fontId="18" fillId="2" borderId="647" xfId="0" applyFont="1" applyFill="1" applyBorder="1" applyAlignment="1">
      <alignment horizontal="center" vertical="center" wrapText="1"/>
    </xf>
    <xf numFmtId="0" fontId="18" fillId="2" borderId="691" xfId="0" applyFont="1" applyFill="1" applyBorder="1" applyAlignment="1">
      <alignment horizontal="center" vertical="center" wrapText="1"/>
    </xf>
    <xf numFmtId="0" fontId="20" fillId="2" borderId="710" xfId="0" applyFont="1" applyFill="1" applyBorder="1" applyAlignment="1">
      <alignment horizontal="center" vertical="center" wrapText="1"/>
    </xf>
    <xf numFmtId="0" fontId="18" fillId="2" borderId="690" xfId="0" applyFont="1" applyFill="1" applyBorder="1" applyAlignment="1">
      <alignment horizontal="center" vertical="center" wrapText="1"/>
    </xf>
    <xf numFmtId="0" fontId="18" fillId="2" borderId="703" xfId="0" applyFont="1" applyFill="1" applyBorder="1" applyAlignment="1">
      <alignment horizontal="center" vertical="center" wrapText="1"/>
    </xf>
    <xf numFmtId="0" fontId="18" fillId="2" borderId="647" xfId="0" applyFont="1" applyFill="1" applyBorder="1" applyAlignment="1">
      <alignment horizontal="center" vertical="center"/>
    </xf>
    <xf numFmtId="0" fontId="18" fillId="2" borderId="703" xfId="0" applyFont="1" applyFill="1" applyBorder="1" applyAlignment="1">
      <alignment horizontal="center" vertical="center"/>
    </xf>
    <xf numFmtId="0" fontId="18" fillId="2" borderId="705" xfId="0" applyFont="1" applyFill="1" applyBorder="1" applyAlignment="1">
      <alignment horizontal="center" vertical="center"/>
    </xf>
    <xf numFmtId="0" fontId="10" fillId="2" borderId="711" xfId="0" applyFont="1" applyFill="1" applyBorder="1" applyAlignment="1">
      <alignment horizontal="center" vertical="center"/>
    </xf>
    <xf numFmtId="0" fontId="10" fillId="2" borderId="608" xfId="0" applyFont="1" applyFill="1" applyBorder="1" applyAlignment="1">
      <alignment horizontal="center" vertical="center"/>
    </xf>
    <xf numFmtId="0" fontId="18" fillId="2" borderId="656" xfId="0" applyFont="1" applyFill="1" applyBorder="1" applyAlignment="1">
      <alignment vertical="center"/>
    </xf>
    <xf numFmtId="0" fontId="18" fillId="2" borderId="677" xfId="0" applyFont="1" applyFill="1" applyBorder="1" applyAlignment="1">
      <alignment vertical="center"/>
    </xf>
    <xf numFmtId="0" fontId="18" fillId="2" borderId="712" xfId="0" applyFont="1" applyFill="1" applyBorder="1" applyAlignment="1">
      <alignment vertical="center"/>
    </xf>
    <xf numFmtId="0" fontId="18" fillId="2" borderId="609" xfId="0" applyFont="1" applyFill="1" applyBorder="1" applyAlignment="1">
      <alignment vertical="center"/>
    </xf>
    <xf numFmtId="0" fontId="18" fillId="2" borderId="610" xfId="0" applyFont="1" applyFill="1" applyBorder="1" applyAlignment="1">
      <alignment vertical="center"/>
    </xf>
    <xf numFmtId="0" fontId="18" fillId="2" borderId="611" xfId="0" applyFont="1" applyFill="1" applyBorder="1" applyAlignment="1">
      <alignment vertical="center"/>
    </xf>
    <xf numFmtId="0" fontId="18" fillId="2" borderId="715" xfId="0" applyFont="1" applyFill="1" applyBorder="1" applyAlignment="1">
      <alignment horizontal="center" vertical="center"/>
    </xf>
    <xf numFmtId="0" fontId="18" fillId="2" borderId="714" xfId="0" applyFont="1" applyFill="1" applyBorder="1" applyAlignment="1">
      <alignment horizontal="center" vertical="center"/>
    </xf>
    <xf numFmtId="0" fontId="18" fillId="2" borderId="716" xfId="0" applyFont="1" applyFill="1" applyBorder="1" applyAlignment="1">
      <alignment horizontal="center" vertical="center"/>
    </xf>
    <xf numFmtId="0" fontId="18" fillId="2" borderId="713" xfId="0" applyFont="1" applyFill="1" applyBorder="1" applyAlignment="1">
      <alignment horizontal="center" vertical="center"/>
    </xf>
    <xf numFmtId="0" fontId="18" fillId="2" borderId="717" xfId="0" applyFont="1" applyFill="1" applyBorder="1" applyAlignment="1">
      <alignment horizontal="center" vertical="center"/>
    </xf>
    <xf numFmtId="0" fontId="18" fillId="2" borderId="718" xfId="0" applyFont="1" applyFill="1" applyBorder="1" applyAlignment="1">
      <alignment horizontal="center" vertical="center"/>
    </xf>
    <xf numFmtId="0" fontId="18" fillId="2" borderId="721" xfId="0" applyFont="1" applyFill="1" applyBorder="1" applyAlignment="1">
      <alignment horizontal="center" vertical="center"/>
    </xf>
    <xf numFmtId="0" fontId="18" fillId="2" borderId="720" xfId="0" applyFont="1" applyFill="1" applyBorder="1" applyAlignment="1">
      <alignment horizontal="center" vertical="center"/>
    </xf>
    <xf numFmtId="0" fontId="18" fillId="2" borderId="722" xfId="0" applyFont="1" applyFill="1" applyBorder="1" applyAlignment="1">
      <alignment horizontal="center" vertical="center"/>
    </xf>
    <xf numFmtId="0" fontId="18" fillId="2" borderId="719" xfId="0" applyFont="1" applyFill="1" applyBorder="1" applyAlignment="1">
      <alignment horizontal="center" vertical="center"/>
    </xf>
    <xf numFmtId="0" fontId="18" fillId="2" borderId="723" xfId="0" applyFont="1" applyFill="1" applyBorder="1" applyAlignment="1">
      <alignment horizontal="center" vertical="center"/>
    </xf>
    <xf numFmtId="0" fontId="18" fillId="2" borderId="724" xfId="0" applyFont="1" applyFill="1" applyBorder="1" applyAlignment="1">
      <alignment horizontal="center" vertical="center"/>
    </xf>
    <xf numFmtId="0" fontId="10" fillId="2" borderId="725" xfId="0" applyFont="1" applyFill="1" applyBorder="1" applyAlignment="1">
      <alignment horizontal="center" vertical="center"/>
    </xf>
    <xf numFmtId="0" fontId="18" fillId="2" borderId="656" xfId="0" applyFont="1" applyFill="1" applyBorder="1" applyAlignment="1">
      <alignment vertical="center" wrapText="1"/>
    </xf>
    <xf numFmtId="0" fontId="18" fillId="2" borderId="726" xfId="0" applyFont="1" applyFill="1" applyBorder="1" applyAlignment="1">
      <alignment vertical="center"/>
    </xf>
    <xf numFmtId="0" fontId="18" fillId="2" borderId="677" xfId="0" applyFont="1" applyFill="1" applyBorder="1" applyAlignment="1">
      <alignment vertical="center" wrapText="1"/>
    </xf>
    <xf numFmtId="0" fontId="18" fillId="2" borderId="712" xfId="0" applyFont="1" applyFill="1" applyBorder="1" applyAlignment="1">
      <alignment vertical="center" wrapText="1"/>
    </xf>
    <xf numFmtId="0" fontId="18" fillId="2" borderId="609" xfId="0" applyFont="1" applyFill="1" applyBorder="1" applyAlignment="1">
      <alignment vertical="center" wrapText="1"/>
    </xf>
    <xf numFmtId="0" fontId="18" fillId="2" borderId="610" xfId="0" applyFont="1" applyFill="1" applyBorder="1" applyAlignment="1">
      <alignment vertical="center" wrapText="1"/>
    </xf>
    <xf numFmtId="0" fontId="18" fillId="2" borderId="611" xfId="0" applyFont="1" applyFill="1" applyBorder="1" applyAlignment="1">
      <alignment vertical="center" wrapText="1"/>
    </xf>
    <xf numFmtId="0" fontId="12" fillId="2" borderId="713" xfId="0" applyFont="1" applyFill="1" applyBorder="1" applyAlignment="1">
      <alignment horizontal="center" vertical="center"/>
    </xf>
    <xf numFmtId="0" fontId="12" fillId="2" borderId="714" xfId="0" applyFont="1" applyFill="1" applyBorder="1" applyAlignment="1">
      <alignment horizontal="center" vertical="center"/>
    </xf>
    <xf numFmtId="0" fontId="12" fillId="2" borderId="717" xfId="0" applyFont="1" applyFill="1" applyBorder="1" applyAlignment="1">
      <alignment horizontal="center" vertical="center"/>
    </xf>
    <xf numFmtId="0" fontId="18" fillId="2" borderId="0" xfId="0" applyFont="1" applyFill="1" applyAlignment="1">
      <alignment vertical="center" wrapText="1"/>
    </xf>
    <xf numFmtId="0" fontId="18" fillId="2" borderId="0" xfId="0" applyFont="1" applyFill="1" applyAlignment="1">
      <alignment vertical="center"/>
    </xf>
    <xf numFmtId="0" fontId="18" fillId="2" borderId="5" xfId="0" applyFont="1" applyFill="1" applyBorder="1" applyAlignment="1">
      <alignment vertical="center"/>
    </xf>
    <xf numFmtId="0" fontId="18" fillId="2" borderId="642" xfId="0" applyFont="1" applyFill="1" applyBorder="1" applyAlignment="1">
      <alignment vertical="center"/>
    </xf>
    <xf numFmtId="0" fontId="18" fillId="2" borderId="329" xfId="0" applyFont="1" applyFill="1" applyBorder="1" applyAlignment="1">
      <alignment vertical="center"/>
    </xf>
    <xf numFmtId="0" fontId="18" fillId="0" borderId="656" xfId="0" applyFont="1" applyBorder="1" applyAlignment="1">
      <alignment horizontal="center" vertical="center" wrapText="1"/>
    </xf>
    <xf numFmtId="0" fontId="18" fillId="0" borderId="677" xfId="0" applyFont="1" applyBorder="1" applyAlignment="1">
      <alignment horizontal="center" vertical="center" wrapText="1"/>
    </xf>
    <xf numFmtId="0" fontId="18" fillId="0" borderId="657" xfId="0" applyFont="1" applyBorder="1" applyAlignment="1">
      <alignment horizontal="center" vertical="center" wrapText="1"/>
    </xf>
    <xf numFmtId="0" fontId="18" fillId="0" borderId="630" xfId="0" applyFont="1" applyBorder="1" applyAlignment="1">
      <alignment horizontal="center" vertical="center" wrapText="1"/>
    </xf>
    <xf numFmtId="0" fontId="18" fillId="0" borderId="151" xfId="0" applyFont="1" applyBorder="1" applyAlignment="1">
      <alignment horizontal="center" vertical="center" wrapText="1"/>
    </xf>
    <xf numFmtId="0" fontId="18" fillId="0" borderId="683" xfId="0" applyFont="1" applyBorder="1" applyAlignment="1">
      <alignment horizontal="center" vertical="center" wrapText="1"/>
    </xf>
    <xf numFmtId="0" fontId="18" fillId="27" borderId="273" xfId="0" applyFont="1" applyFill="1" applyBorder="1" applyAlignment="1">
      <alignment horizontal="left" vertical="center" wrapText="1"/>
    </xf>
    <xf numFmtId="0" fontId="18" fillId="27" borderId="0" xfId="0" applyFont="1" applyFill="1" applyBorder="1" applyAlignment="1">
      <alignment horizontal="left" vertical="center"/>
    </xf>
    <xf numFmtId="0" fontId="18" fillId="27" borderId="247" xfId="0" applyFont="1" applyFill="1" applyBorder="1" applyAlignment="1">
      <alignment horizontal="left" vertical="center"/>
    </xf>
    <xf numFmtId="0" fontId="18" fillId="27" borderId="273" xfId="0" applyFont="1" applyFill="1" applyBorder="1" applyAlignment="1">
      <alignment horizontal="left" vertical="center"/>
    </xf>
    <xf numFmtId="0" fontId="18" fillId="27" borderId="658" xfId="0" applyFont="1" applyFill="1" applyBorder="1" applyAlignment="1">
      <alignment horizontal="left" vertical="center"/>
    </xf>
    <xf numFmtId="0" fontId="18" fillId="27" borderId="610" xfId="0" applyFont="1" applyFill="1" applyBorder="1" applyAlignment="1">
      <alignment horizontal="left" vertical="center"/>
    </xf>
    <xf numFmtId="0" fontId="18" fillId="27" borderId="644" xfId="0" applyFont="1" applyFill="1" applyBorder="1" applyAlignment="1">
      <alignment horizontal="left" vertical="center"/>
    </xf>
    <xf numFmtId="0" fontId="12" fillId="0" borderId="676" xfId="0" applyFont="1" applyBorder="1" applyAlignment="1">
      <alignment horizontal="left" vertical="center" wrapText="1"/>
    </xf>
    <xf numFmtId="0" fontId="12" fillId="0" borderId="677" xfId="0" applyFont="1" applyBorder="1" applyAlignment="1">
      <alignment horizontal="left" vertical="center" wrapText="1"/>
    </xf>
    <xf numFmtId="0" fontId="12" fillId="0" borderId="549" xfId="0" applyFont="1" applyBorder="1" applyAlignment="1">
      <alignment horizontal="left" vertical="center" wrapText="1"/>
    </xf>
    <xf numFmtId="0" fontId="12" fillId="0" borderId="658" xfId="0" applyFont="1" applyBorder="1" applyAlignment="1">
      <alignment horizontal="left" vertical="center" wrapText="1"/>
    </xf>
    <xf numFmtId="0" fontId="12" fillId="0" borderId="610" xfId="0" applyFont="1" applyBorder="1" applyAlignment="1">
      <alignment horizontal="left" vertical="center" wrapText="1"/>
    </xf>
    <xf numFmtId="0" fontId="12" fillId="0" borderId="682" xfId="0" applyFont="1" applyBorder="1" applyAlignment="1">
      <alignment horizontal="left" vertical="center" wrapText="1"/>
    </xf>
    <xf numFmtId="0" fontId="18" fillId="0" borderId="614" xfId="0" applyFont="1" applyBorder="1" applyAlignment="1">
      <alignment horizontal="center" vertical="center" wrapText="1"/>
    </xf>
    <xf numFmtId="0" fontId="18" fillId="0" borderId="610" xfId="0" applyFont="1" applyBorder="1" applyAlignment="1">
      <alignment horizontal="center" vertical="center" wrapText="1"/>
    </xf>
    <xf numFmtId="0" fontId="18" fillId="0" borderId="644" xfId="0" applyFont="1" applyBorder="1" applyAlignment="1">
      <alignment horizontal="center" vertical="center" wrapText="1"/>
    </xf>
    <xf numFmtId="0" fontId="12" fillId="0" borderId="205" xfId="0" applyFont="1" applyBorder="1" applyAlignment="1">
      <alignment horizontal="left" vertical="center" wrapText="1"/>
    </xf>
    <xf numFmtId="0" fontId="12" fillId="0" borderId="151" xfId="0" applyFont="1" applyBorder="1" applyAlignment="1">
      <alignment horizontal="left" vertical="center" wrapText="1"/>
    </xf>
    <xf numFmtId="0" fontId="12" fillId="0" borderId="684" xfId="0" applyFont="1" applyBorder="1" applyAlignment="1">
      <alignment horizontal="left" vertical="center" wrapText="1"/>
    </xf>
    <xf numFmtId="0" fontId="7" fillId="2" borderId="667" xfId="0" applyFont="1" applyFill="1" applyBorder="1" applyAlignment="1">
      <alignment horizontal="center" vertical="center"/>
    </xf>
    <xf numFmtId="0" fontId="7" fillId="2" borderId="499" xfId="0" applyFont="1" applyFill="1" applyBorder="1" applyAlignment="1">
      <alignment horizontal="center" vertical="center"/>
    </xf>
    <xf numFmtId="0" fontId="7" fillId="2" borderId="150" xfId="0" applyFont="1" applyFill="1" applyBorder="1" applyAlignment="1">
      <alignment horizontal="center" vertical="center"/>
    </xf>
    <xf numFmtId="0" fontId="7" fillId="2" borderId="151" xfId="0" applyFont="1" applyFill="1" applyBorder="1" applyAlignment="1">
      <alignment horizontal="center" vertical="center"/>
    </xf>
    <xf numFmtId="0" fontId="7" fillId="2" borderId="499" xfId="0" quotePrefix="1" applyFont="1" applyFill="1" applyBorder="1" applyAlignment="1">
      <alignment horizontal="left" vertical="center"/>
    </xf>
    <xf numFmtId="0" fontId="7" fillId="2" borderId="151" xfId="0" quotePrefix="1" applyFont="1" applyFill="1" applyBorder="1" applyAlignment="1">
      <alignment horizontal="left" vertical="center"/>
    </xf>
    <xf numFmtId="0" fontId="18" fillId="0" borderId="499" xfId="0" applyFont="1" applyBorder="1" applyAlignment="1">
      <alignment horizontal="left" vertical="center" wrapText="1"/>
    </xf>
    <xf numFmtId="0" fontId="18" fillId="0" borderId="151" xfId="0" applyFont="1" applyBorder="1" applyAlignment="1">
      <alignment horizontal="left" vertical="center" wrapText="1"/>
    </xf>
    <xf numFmtId="0" fontId="24" fillId="4" borderId="666" xfId="0" applyFont="1" applyFill="1" applyBorder="1" applyAlignment="1">
      <alignment horizontal="center" vertical="center"/>
    </xf>
    <xf numFmtId="0" fontId="24" fillId="4" borderId="652" xfId="0" applyFont="1" applyFill="1" applyBorder="1" applyAlignment="1">
      <alignment horizontal="center" vertical="center"/>
    </xf>
    <xf numFmtId="0" fontId="17" fillId="2" borderId="499" xfId="0" applyFont="1" applyFill="1" applyBorder="1" applyAlignment="1">
      <alignment horizontal="center" vertical="center"/>
    </xf>
    <xf numFmtId="0" fontId="17" fillId="2" borderId="0" xfId="0" applyFont="1" applyFill="1" applyBorder="1" applyAlignment="1">
      <alignment horizontal="center" vertical="center"/>
    </xf>
    <xf numFmtId="0" fontId="17" fillId="2" borderId="642" xfId="0" applyFont="1" applyFill="1" applyBorder="1" applyAlignment="1">
      <alignment horizontal="center" vertical="center"/>
    </xf>
    <xf numFmtId="0" fontId="18" fillId="0" borderId="273" xfId="0" applyFont="1" applyBorder="1" applyAlignment="1">
      <alignment horizontal="left" vertical="center" wrapText="1"/>
    </xf>
    <xf numFmtId="0" fontId="18" fillId="0" borderId="0" xfId="0" applyFont="1" applyBorder="1" applyAlignment="1">
      <alignment horizontal="left" vertical="center" wrapText="1"/>
    </xf>
    <xf numFmtId="0" fontId="18" fillId="0" borderId="205" xfId="0" applyFont="1" applyBorder="1" applyAlignment="1">
      <alignment horizontal="left" vertical="center" wrapText="1"/>
    </xf>
    <xf numFmtId="0" fontId="18" fillId="0" borderId="198" xfId="0" applyFont="1" applyBorder="1" applyAlignment="1">
      <alignment horizontal="left" vertical="center" wrapText="1"/>
    </xf>
    <xf numFmtId="0" fontId="24" fillId="26" borderId="286" xfId="0" applyFont="1" applyFill="1" applyBorder="1" applyAlignment="1">
      <alignment horizontal="left" vertical="center" wrapText="1"/>
    </xf>
    <xf numFmtId="0" fontId="24" fillId="26" borderId="274" xfId="0" applyFont="1" applyFill="1" applyBorder="1" applyAlignment="1">
      <alignment horizontal="left" vertical="center" wrapText="1"/>
    </xf>
    <xf numFmtId="0" fontId="24" fillId="26" borderId="275" xfId="0" applyFont="1" applyFill="1" applyBorder="1" applyAlignment="1">
      <alignment horizontal="left" vertical="center" wrapText="1"/>
    </xf>
    <xf numFmtId="0" fontId="24" fillId="26" borderId="281" xfId="0" applyFont="1" applyFill="1" applyBorder="1" applyAlignment="1">
      <alignment horizontal="center" vertical="center" wrapText="1"/>
    </xf>
    <xf numFmtId="0" fontId="24" fillId="26" borderId="274" xfId="0" applyFont="1" applyFill="1" applyBorder="1" applyAlignment="1">
      <alignment horizontal="center" vertical="center" wrapText="1"/>
    </xf>
    <xf numFmtId="0" fontId="24" fillId="26" borderId="290" xfId="0" applyFont="1" applyFill="1" applyBorder="1" applyAlignment="1">
      <alignment horizontal="center" vertical="center" wrapText="1"/>
    </xf>
    <xf numFmtId="0" fontId="24" fillId="26" borderId="709" xfId="0" applyFont="1" applyFill="1" applyBorder="1" applyAlignment="1">
      <alignment horizontal="center" vertical="center" wrapText="1"/>
    </xf>
    <xf numFmtId="0" fontId="24" fillId="26" borderId="827" xfId="0" applyFont="1" applyFill="1" applyBorder="1" applyAlignment="1">
      <alignment horizontal="center" vertical="center" wrapText="1"/>
    </xf>
    <xf numFmtId="0" fontId="24" fillId="26" borderId="788" xfId="0" applyFont="1" applyFill="1" applyBorder="1" applyAlignment="1">
      <alignment horizontal="center" vertical="center" wrapText="1"/>
    </xf>
    <xf numFmtId="0" fontId="24" fillId="26" borderId="327" xfId="0" applyFont="1" applyFill="1" applyBorder="1" applyAlignment="1">
      <alignment horizontal="left" vertical="center" wrapText="1"/>
    </xf>
    <xf numFmtId="0" fontId="18" fillId="2" borderId="137" xfId="0" applyFont="1" applyFill="1" applyBorder="1" applyAlignment="1">
      <alignment horizontal="left" vertical="center" wrapText="1"/>
    </xf>
    <xf numFmtId="0" fontId="18" fillId="2" borderId="138" xfId="0" applyFont="1" applyFill="1" applyBorder="1" applyAlignment="1">
      <alignment horizontal="left" vertical="center"/>
    </xf>
    <xf numFmtId="0" fontId="18" fillId="2" borderId="453" xfId="0" applyFont="1" applyFill="1" applyBorder="1" applyAlignment="1">
      <alignment horizontal="left" vertical="center"/>
    </xf>
    <xf numFmtId="0" fontId="18" fillId="2" borderId="441" xfId="0" applyFont="1" applyFill="1" applyBorder="1" applyAlignment="1">
      <alignment horizontal="left" vertical="center"/>
    </xf>
    <xf numFmtId="0" fontId="18" fillId="2" borderId="454" xfId="0" applyFont="1" applyFill="1" applyBorder="1" applyAlignment="1">
      <alignment horizontal="left" vertical="center"/>
    </xf>
    <xf numFmtId="0" fontId="25" fillId="2" borderId="499" xfId="0" applyFont="1" applyFill="1" applyBorder="1" applyAlignment="1">
      <alignment horizontal="center" vertical="center" wrapText="1"/>
    </xf>
    <xf numFmtId="0" fontId="25" fillId="2" borderId="499" xfId="0" applyFont="1" applyFill="1" applyBorder="1" applyAlignment="1">
      <alignment horizontal="center" vertical="center"/>
    </xf>
    <xf numFmtId="0" fontId="25" fillId="2" borderId="642" xfId="0" applyFont="1" applyFill="1" applyBorder="1" applyAlignment="1">
      <alignment horizontal="center" vertical="center"/>
    </xf>
    <xf numFmtId="0" fontId="18" fillId="2" borderId="273" xfId="0" applyFont="1" applyFill="1" applyBorder="1" applyAlignment="1">
      <alignment horizontal="left" vertical="center" wrapText="1"/>
    </xf>
    <xf numFmtId="0" fontId="18" fillId="2" borderId="247" xfId="0" applyFont="1" applyFill="1" applyBorder="1" applyAlignment="1">
      <alignment horizontal="left" vertical="center" wrapText="1"/>
    </xf>
    <xf numFmtId="0" fontId="18" fillId="4" borderId="678" xfId="0" applyFont="1" applyFill="1" applyBorder="1" applyAlignment="1">
      <alignment horizontal="left" vertical="center" wrapText="1"/>
    </xf>
    <xf numFmtId="0" fontId="18" fillId="4" borderId="679" xfId="0" applyFont="1" applyFill="1" applyBorder="1" applyAlignment="1">
      <alignment horizontal="left" vertical="center" wrapText="1"/>
    </xf>
    <xf numFmtId="0" fontId="18" fillId="4" borderId="680" xfId="0" applyFont="1" applyFill="1" applyBorder="1" applyAlignment="1">
      <alignment horizontal="left" vertical="center" wrapText="1"/>
    </xf>
    <xf numFmtId="0" fontId="18" fillId="4" borderId="673" xfId="0" applyFont="1" applyFill="1" applyBorder="1" applyAlignment="1">
      <alignment horizontal="left" vertical="center" wrapText="1"/>
    </xf>
    <xf numFmtId="0" fontId="18" fillId="4" borderId="674" xfId="0" applyFont="1" applyFill="1" applyBorder="1" applyAlignment="1">
      <alignment horizontal="left" vertical="center" wrapText="1"/>
    </xf>
    <xf numFmtId="0" fontId="18" fillId="4" borderId="675" xfId="0" applyFont="1" applyFill="1" applyBorder="1" applyAlignment="1">
      <alignment horizontal="left" vertical="center" wrapText="1"/>
    </xf>
    <xf numFmtId="0" fontId="24" fillId="4" borderId="836" xfId="0" applyFont="1" applyFill="1" applyBorder="1" applyAlignment="1">
      <alignment horizontal="center" vertical="center" wrapText="1"/>
    </xf>
    <xf numFmtId="0" fontId="24" fillId="4" borderId="827" xfId="0" applyFont="1" applyFill="1" applyBorder="1" applyAlignment="1">
      <alignment horizontal="center" vertical="center"/>
    </xf>
    <xf numFmtId="0" fontId="24" fillId="4" borderId="837" xfId="0" applyFont="1" applyFill="1" applyBorder="1" applyAlignment="1">
      <alignment horizontal="center" vertical="center"/>
    </xf>
    <xf numFmtId="0" fontId="18" fillId="2" borderId="658" xfId="0" applyFont="1" applyFill="1" applyBorder="1" applyAlignment="1">
      <alignment horizontal="left" vertical="center" wrapText="1"/>
    </xf>
    <xf numFmtId="0" fontId="18" fillId="2" borderId="610" xfId="0" applyFont="1" applyFill="1" applyBorder="1" applyAlignment="1">
      <alignment horizontal="left" vertical="center" wrapText="1"/>
    </xf>
    <xf numFmtId="0" fontId="18" fillId="2" borderId="644" xfId="0" applyFont="1" applyFill="1" applyBorder="1" applyAlignment="1">
      <alignment horizontal="left" vertical="center" wrapText="1"/>
    </xf>
    <xf numFmtId="0" fontId="18" fillId="2" borderId="492" xfId="0" applyFont="1" applyFill="1" applyBorder="1" applyAlignment="1">
      <alignment horizontal="left" vertical="center"/>
    </xf>
    <xf numFmtId="0" fontId="18" fillId="2" borderId="486" xfId="0" applyFont="1" applyFill="1" applyBorder="1" applyAlignment="1">
      <alignment horizontal="left" vertical="center"/>
    </xf>
    <xf numFmtId="0" fontId="18" fillId="2" borderId="491" xfId="0" applyFont="1" applyFill="1" applyBorder="1" applyAlignment="1">
      <alignment horizontal="left" vertical="center"/>
    </xf>
    <xf numFmtId="0" fontId="18" fillId="8" borderId="273" xfId="0" applyFont="1" applyFill="1" applyBorder="1" applyAlignment="1">
      <alignment horizontal="left" vertical="center" wrapText="1"/>
    </xf>
    <xf numFmtId="0" fontId="18" fillId="8" borderId="0" xfId="0" applyFont="1" applyFill="1" applyBorder="1" applyAlignment="1">
      <alignment horizontal="left" vertical="center" wrapText="1"/>
    </xf>
    <xf numFmtId="0" fontId="18" fillId="8" borderId="247" xfId="0" applyFont="1" applyFill="1" applyBorder="1" applyAlignment="1">
      <alignment horizontal="left" vertical="center" wrapText="1"/>
    </xf>
    <xf numFmtId="0" fontId="18" fillId="8" borderId="658" xfId="0" applyFont="1" applyFill="1" applyBorder="1" applyAlignment="1">
      <alignment horizontal="left" vertical="center" wrapText="1"/>
    </xf>
    <xf numFmtId="0" fontId="18" fillId="8" borderId="610" xfId="0" applyFont="1" applyFill="1" applyBorder="1" applyAlignment="1">
      <alignment horizontal="left" vertical="center" wrapText="1"/>
    </xf>
    <xf numFmtId="0" fontId="18" fillId="8" borderId="644" xfId="0" applyFont="1" applyFill="1" applyBorder="1" applyAlignment="1">
      <alignment horizontal="left" vertical="center" wrapText="1"/>
    </xf>
    <xf numFmtId="0" fontId="24" fillId="4" borderId="835" xfId="0" applyFont="1" applyFill="1" applyBorder="1" applyAlignment="1">
      <alignment horizontal="center" vertical="center" wrapText="1"/>
    </xf>
    <xf numFmtId="0" fontId="24" fillId="4" borderId="768" xfId="0" applyFont="1" applyFill="1" applyBorder="1" applyAlignment="1">
      <alignment horizontal="center" vertical="center" wrapText="1"/>
    </xf>
    <xf numFmtId="0" fontId="24" fillId="4" borderId="775" xfId="0" applyFont="1" applyFill="1" applyBorder="1" applyAlignment="1">
      <alignment horizontal="center" vertical="center" wrapText="1"/>
    </xf>
    <xf numFmtId="0" fontId="24" fillId="4" borderId="494" xfId="0" applyFont="1" applyFill="1" applyBorder="1" applyAlignment="1">
      <alignment horizontal="left" vertical="center" wrapText="1"/>
    </xf>
    <xf numFmtId="0" fontId="24" fillId="4" borderId="495" xfId="0" applyFont="1" applyFill="1" applyBorder="1" applyAlignment="1">
      <alignment horizontal="left" vertical="center" wrapText="1"/>
    </xf>
    <xf numFmtId="0" fontId="24" fillId="4" borderId="498" xfId="0" applyFont="1" applyFill="1" applyBorder="1" applyAlignment="1">
      <alignment horizontal="left" vertical="center" wrapText="1"/>
    </xf>
    <xf numFmtId="0" fontId="18" fillId="2" borderId="676" xfId="0" applyFont="1" applyFill="1" applyBorder="1" applyAlignment="1">
      <alignment horizontal="left" vertical="center" wrapText="1"/>
    </xf>
    <xf numFmtId="0" fontId="18" fillId="2" borderId="677" xfId="0" applyFont="1" applyFill="1" applyBorder="1" applyAlignment="1">
      <alignment horizontal="left" vertical="center" wrapText="1"/>
    </xf>
    <xf numFmtId="0" fontId="18" fillId="2" borderId="549" xfId="0" applyFont="1" applyFill="1" applyBorder="1" applyAlignment="1">
      <alignment horizontal="left" vertical="center" wrapText="1"/>
    </xf>
    <xf numFmtId="0" fontId="24" fillId="4" borderId="375" xfId="0" applyFont="1" applyFill="1" applyBorder="1" applyAlignment="1">
      <alignment horizontal="center" vertical="center"/>
    </xf>
    <xf numFmtId="0" fontId="24" fillId="4" borderId="376" xfId="0" applyFont="1" applyFill="1" applyBorder="1" applyAlignment="1">
      <alignment horizontal="center" vertical="center"/>
    </xf>
    <xf numFmtId="0" fontId="7" fillId="2" borderId="205" xfId="0" applyFont="1" applyFill="1" applyBorder="1" applyAlignment="1">
      <alignment horizontal="center" vertical="center"/>
    </xf>
    <xf numFmtId="0" fontId="7" fillId="2" borderId="642" xfId="0" applyFont="1" applyFill="1" applyBorder="1" applyAlignment="1">
      <alignment horizontal="center" vertical="center"/>
    </xf>
    <xf numFmtId="0" fontId="18" fillId="4" borderId="394" xfId="0" applyFont="1" applyFill="1" applyBorder="1" applyAlignment="1">
      <alignment horizontal="left" vertical="center" wrapText="1"/>
    </xf>
    <xf numFmtId="0" fontId="18" fillId="4" borderId="390" xfId="0" applyFont="1" applyFill="1" applyBorder="1" applyAlignment="1">
      <alignment horizontal="left" vertical="center" wrapText="1"/>
    </xf>
    <xf numFmtId="0" fontId="18" fillId="4" borderId="391" xfId="0" applyFont="1" applyFill="1" applyBorder="1" applyAlignment="1">
      <alignment horizontal="left" vertical="center" wrapText="1"/>
    </xf>
    <xf numFmtId="0" fontId="24" fillId="4" borderId="827" xfId="0" applyFont="1" applyFill="1" applyBorder="1" applyAlignment="1">
      <alignment horizontal="center" vertical="center" wrapText="1"/>
    </xf>
    <xf numFmtId="0" fontId="24" fillId="4" borderId="837" xfId="0" applyFont="1" applyFill="1" applyBorder="1" applyAlignment="1">
      <alignment horizontal="center" vertical="center" wrapText="1"/>
    </xf>
    <xf numFmtId="0" fontId="18" fillId="4" borderId="392" xfId="0" applyFont="1" applyFill="1" applyBorder="1" applyAlignment="1">
      <alignment horizontal="left" vertical="center" wrapText="1"/>
    </xf>
    <xf numFmtId="0" fontId="18" fillId="4" borderId="395" xfId="0" applyFont="1" applyFill="1" applyBorder="1" applyAlignment="1">
      <alignment horizontal="left" vertical="center" wrapText="1"/>
    </xf>
    <xf numFmtId="0" fontId="18" fillId="4" borderId="396" xfId="0" applyFont="1" applyFill="1" applyBorder="1" applyAlignment="1">
      <alignment horizontal="left" vertical="center" wrapText="1"/>
    </xf>
    <xf numFmtId="0" fontId="15" fillId="2" borderId="727" xfId="0" applyFont="1" applyFill="1" applyBorder="1" applyAlignment="1">
      <alignment horizontal="center" vertical="center" wrapText="1"/>
    </xf>
    <xf numFmtId="0" fontId="9" fillId="2" borderId="499" xfId="0" quotePrefix="1" applyFont="1" applyFill="1" applyBorder="1" applyAlignment="1">
      <alignment horizontal="left" vertical="center"/>
    </xf>
    <xf numFmtId="0" fontId="9" fillId="2" borderId="531" xfId="0" applyFont="1" applyFill="1" applyBorder="1" applyAlignment="1">
      <alignment horizontal="left" vertical="center"/>
    </xf>
    <xf numFmtId="0" fontId="9" fillId="2" borderId="198" xfId="0" applyFont="1" applyFill="1" applyBorder="1" applyAlignment="1">
      <alignment horizontal="left" vertical="center"/>
    </xf>
    <xf numFmtId="0" fontId="9" fillId="2" borderId="319" xfId="0" applyFont="1" applyFill="1" applyBorder="1" applyAlignment="1">
      <alignment horizontal="center" vertical="center"/>
    </xf>
    <xf numFmtId="0" fontId="25" fillId="2" borderId="15" xfId="0" applyFont="1" applyFill="1" applyBorder="1" applyAlignment="1">
      <alignment horizontal="center" vertical="center"/>
    </xf>
    <xf numFmtId="0" fontId="25" fillId="2" borderId="148" xfId="0" applyFont="1" applyFill="1" applyBorder="1" applyAlignment="1">
      <alignment horizontal="center" vertical="center"/>
    </xf>
    <xf numFmtId="0" fontId="25" fillId="2" borderId="157" xfId="0" applyFont="1" applyFill="1" applyBorder="1" applyAlignment="1">
      <alignment horizontal="center" vertical="center"/>
    </xf>
    <xf numFmtId="0" fontId="0" fillId="26" borderId="118" xfId="0" applyFont="1" applyFill="1" applyBorder="1" applyAlignment="1">
      <alignment horizontal="left" vertical="center" wrapText="1"/>
    </xf>
    <xf numFmtId="0" fontId="0" fillId="26" borderId="121" xfId="0" applyFont="1" applyFill="1" applyBorder="1" applyAlignment="1">
      <alignment horizontal="left" vertical="center" wrapText="1"/>
    </xf>
    <xf numFmtId="0" fontId="0" fillId="26" borderId="148" xfId="0" applyFont="1" applyFill="1" applyBorder="1" applyAlignment="1">
      <alignment horizontal="left" vertical="center" wrapText="1"/>
    </xf>
    <xf numFmtId="0" fontId="0" fillId="26" borderId="127" xfId="0" applyFont="1" applyFill="1" applyBorder="1" applyAlignment="1">
      <alignment horizontal="left" vertical="center" wrapText="1"/>
    </xf>
    <xf numFmtId="0" fontId="18" fillId="26" borderId="118" xfId="0" applyFont="1" applyFill="1" applyBorder="1" applyAlignment="1">
      <alignment horizontal="left" vertical="center" wrapText="1"/>
    </xf>
    <xf numFmtId="0" fontId="18" fillId="26" borderId="121" xfId="0" applyFont="1" applyFill="1" applyBorder="1" applyAlignment="1">
      <alignment horizontal="left" vertical="center" wrapText="1"/>
    </xf>
    <xf numFmtId="0" fontId="18" fillId="26" borderId="148" xfId="0" applyFont="1" applyFill="1" applyBorder="1" applyAlignment="1">
      <alignment horizontal="left" vertical="center" wrapText="1"/>
    </xf>
    <xf numFmtId="0" fontId="18" fillId="26" borderId="127" xfId="0" applyFont="1" applyFill="1" applyBorder="1" applyAlignment="1">
      <alignment horizontal="left" vertical="center" wrapText="1"/>
    </xf>
    <xf numFmtId="0" fontId="18" fillId="26" borderId="15" xfId="0" applyFont="1" applyFill="1" applyBorder="1" applyAlignment="1">
      <alignment horizontal="left" vertical="center" wrapText="1"/>
    </xf>
    <xf numFmtId="0" fontId="18" fillId="26" borderId="285" xfId="0" applyFont="1" applyFill="1" applyBorder="1" applyAlignment="1">
      <alignment horizontal="left" vertical="center" wrapText="1"/>
    </xf>
    <xf numFmtId="0" fontId="18" fillId="26" borderId="300" xfId="0" applyFont="1" applyFill="1" applyBorder="1" applyAlignment="1">
      <alignment horizontal="left" vertical="center" wrapText="1"/>
    </xf>
    <xf numFmtId="0" fontId="9" fillId="4" borderId="375" xfId="0" applyFont="1" applyFill="1" applyBorder="1" applyAlignment="1">
      <alignment horizontal="center" vertical="center"/>
    </xf>
    <xf numFmtId="0" fontId="9" fillId="4" borderId="376" xfId="0" applyFont="1" applyFill="1" applyBorder="1" applyAlignment="1">
      <alignment horizontal="center" vertical="center"/>
    </xf>
    <xf numFmtId="0" fontId="9" fillId="2" borderId="272" xfId="0" applyFont="1" applyFill="1" applyBorder="1" applyAlignment="1">
      <alignment horizontal="center" vertical="center"/>
    </xf>
    <xf numFmtId="0" fontId="9" fillId="2" borderId="905" xfId="0" quotePrefix="1" applyFont="1" applyFill="1" applyBorder="1" applyAlignment="1">
      <alignment horizontal="left" vertical="center"/>
    </xf>
    <xf numFmtId="0" fontId="9" fillId="2" borderId="905" xfId="0" applyFont="1" applyFill="1" applyBorder="1" applyAlignment="1">
      <alignment horizontal="left" vertical="center"/>
    </xf>
    <xf numFmtId="0" fontId="9" fillId="2" borderId="906" xfId="0" applyFont="1" applyFill="1" applyBorder="1" applyAlignment="1">
      <alignment horizontal="left" vertical="center"/>
    </xf>
    <xf numFmtId="0" fontId="24" fillId="26" borderId="287" xfId="0" applyFont="1" applyFill="1" applyBorder="1" applyAlignment="1">
      <alignment horizontal="left" vertical="center" wrapText="1"/>
    </xf>
    <xf numFmtId="0" fontId="24" fillId="26" borderId="285" xfId="0" applyFont="1" applyFill="1" applyBorder="1" applyAlignment="1">
      <alignment horizontal="left" vertical="center"/>
    </xf>
    <xf numFmtId="0" fontId="24" fillId="26" borderId="189" xfId="0" applyFont="1" applyFill="1" applyBorder="1" applyAlignment="1">
      <alignment horizontal="left" vertical="center"/>
    </xf>
    <xf numFmtId="0" fontId="24" fillId="26" borderId="301" xfId="0" applyFont="1" applyFill="1" applyBorder="1" applyAlignment="1">
      <alignment horizontal="left" vertical="center" wrapText="1"/>
    </xf>
    <xf numFmtId="0" fontId="24" fillId="26" borderId="285" xfId="0" applyFont="1" applyFill="1" applyBorder="1" applyAlignment="1">
      <alignment horizontal="left" vertical="center" wrapText="1"/>
    </xf>
    <xf numFmtId="0" fontId="24" fillId="26" borderId="304" xfId="0" applyFont="1" applyFill="1" applyBorder="1" applyAlignment="1">
      <alignment horizontal="left" vertical="center" wrapText="1"/>
    </xf>
    <xf numFmtId="0" fontId="9" fillId="26" borderId="287" xfId="0" applyFont="1" applyFill="1" applyBorder="1" applyAlignment="1">
      <alignment horizontal="center" vertical="center" wrapText="1"/>
    </xf>
    <xf numFmtId="0" fontId="9" fillId="26" borderId="285" xfId="0" applyFont="1" applyFill="1" applyBorder="1" applyAlignment="1">
      <alignment horizontal="center" vertical="center"/>
    </xf>
    <xf numFmtId="0" fontId="9" fillId="26" borderId="189" xfId="0" applyFont="1" applyFill="1" applyBorder="1" applyAlignment="1">
      <alignment horizontal="center" vertical="center"/>
    </xf>
    <xf numFmtId="0" fontId="17" fillId="2" borderId="1056" xfId="0" applyFont="1" applyFill="1" applyBorder="1" applyAlignment="1">
      <alignment horizontal="center" vertical="center" wrapText="1"/>
    </xf>
    <xf numFmtId="0" fontId="17" fillId="2" borderId="1048" xfId="0" applyFont="1" applyFill="1" applyBorder="1" applyAlignment="1">
      <alignment horizontal="center" vertical="center" wrapText="1"/>
    </xf>
    <xf numFmtId="0" fontId="25" fillId="2" borderId="0" xfId="0" applyFont="1" applyFill="1" applyBorder="1" applyAlignment="1">
      <alignment horizontal="center" vertical="center" wrapText="1"/>
    </xf>
    <xf numFmtId="0" fontId="25" fillId="2" borderId="727" xfId="0" applyFont="1" applyFill="1" applyBorder="1" applyAlignment="1">
      <alignment horizontal="center" vertical="center" wrapText="1"/>
    </xf>
    <xf numFmtId="0" fontId="18" fillId="2" borderId="431" xfId="0" applyFont="1" applyFill="1" applyBorder="1" applyAlignment="1">
      <alignment horizontal="center" vertical="center" wrapText="1"/>
    </xf>
    <xf numFmtId="0" fontId="18" fillId="2" borderId="302" xfId="0" applyFont="1" applyFill="1" applyBorder="1" applyAlignment="1">
      <alignment horizontal="center" vertical="center"/>
    </xf>
    <xf numFmtId="0" fontId="18" fillId="2" borderId="408" xfId="0" applyFont="1" applyFill="1" applyBorder="1" applyAlignment="1">
      <alignment horizontal="center" vertical="center"/>
    </xf>
    <xf numFmtId="0" fontId="18" fillId="2" borderId="343" xfId="0" applyFont="1" applyFill="1" applyBorder="1" applyAlignment="1">
      <alignment horizontal="center" vertical="center"/>
    </xf>
    <xf numFmtId="0" fontId="18" fillId="2" borderId="436" xfId="0" applyFont="1" applyFill="1" applyBorder="1" applyAlignment="1">
      <alignment horizontal="center" vertical="center"/>
    </xf>
    <xf numFmtId="0" fontId="18" fillId="0" borderId="289" xfId="0" applyFont="1" applyFill="1" applyBorder="1" applyAlignment="1">
      <alignment horizontal="left" vertical="center" wrapText="1"/>
    </xf>
    <xf numFmtId="0" fontId="18" fillId="0" borderId="330" xfId="0" applyFont="1" applyFill="1" applyBorder="1" applyAlignment="1">
      <alignment horizontal="left" vertical="center" wrapText="1"/>
    </xf>
    <xf numFmtId="0" fontId="18" fillId="0" borderId="328" xfId="0" applyFont="1" applyFill="1" applyBorder="1" applyAlignment="1">
      <alignment horizontal="left" vertical="center" wrapText="1"/>
    </xf>
    <xf numFmtId="0" fontId="24" fillId="0" borderId="838" xfId="0" applyFont="1" applyFill="1" applyBorder="1" applyAlignment="1">
      <alignment horizontal="center" vertical="center" wrapText="1"/>
    </xf>
    <xf numFmtId="0" fontId="24" fillId="0" borderId="823" xfId="0" applyFont="1" applyFill="1" applyBorder="1" applyAlignment="1">
      <alignment horizontal="center" vertical="center"/>
    </xf>
    <xf numFmtId="0" fontId="24" fillId="0" borderId="763" xfId="0" applyFont="1" applyFill="1" applyBorder="1" applyAlignment="1">
      <alignment horizontal="center" vertical="center"/>
    </xf>
    <xf numFmtId="0" fontId="18" fillId="0" borderId="375" xfId="0" applyFont="1" applyFill="1" applyBorder="1" applyAlignment="1">
      <alignment horizontal="left" vertical="center" wrapText="1"/>
    </xf>
    <xf numFmtId="0" fontId="18" fillId="0" borderId="376" xfId="0" applyFont="1" applyFill="1" applyBorder="1" applyAlignment="1">
      <alignment horizontal="left" vertical="center" wrapText="1"/>
    </xf>
    <xf numFmtId="0" fontId="18" fillId="0" borderId="381" xfId="0" applyFont="1" applyFill="1" applyBorder="1" applyAlignment="1">
      <alignment horizontal="left" vertical="center" wrapText="1"/>
    </xf>
    <xf numFmtId="0" fontId="24" fillId="0" borderId="830" xfId="0" applyFont="1" applyFill="1" applyBorder="1" applyAlignment="1">
      <alignment horizontal="center" vertical="center" wrapText="1"/>
    </xf>
    <xf numFmtId="0" fontId="24" fillId="0" borderId="823" xfId="0" applyFont="1" applyFill="1" applyBorder="1" applyAlignment="1">
      <alignment horizontal="center" vertical="center" wrapText="1"/>
    </xf>
    <xf numFmtId="0" fontId="24" fillId="0" borderId="763" xfId="0" applyFont="1" applyFill="1" applyBorder="1" applyAlignment="1">
      <alignment horizontal="center" vertical="center" wrapText="1"/>
    </xf>
    <xf numFmtId="0" fontId="7" fillId="2" borderId="354" xfId="0" applyFont="1" applyFill="1" applyBorder="1" applyAlignment="1">
      <alignment horizontal="center" vertical="center"/>
    </xf>
    <xf numFmtId="0" fontId="7" fillId="2" borderId="302" xfId="0" applyFont="1" applyFill="1" applyBorder="1" applyAlignment="1">
      <alignment horizontal="center" vertical="center"/>
    </xf>
    <xf numFmtId="0" fontId="7" fillId="2" borderId="198" xfId="0" applyFont="1" applyFill="1" applyBorder="1" applyAlignment="1">
      <alignment horizontal="center" vertical="center"/>
    </xf>
    <xf numFmtId="0" fontId="7" fillId="2" borderId="499" xfId="0" applyFont="1" applyFill="1" applyBorder="1" applyAlignment="1">
      <alignment horizontal="left" vertical="center"/>
    </xf>
    <xf numFmtId="0" fontId="7" fillId="2" borderId="528" xfId="0" applyFont="1" applyFill="1" applyBorder="1" applyAlignment="1">
      <alignment horizontal="left" vertical="center"/>
    </xf>
    <xf numFmtId="0" fontId="7" fillId="2" borderId="198" xfId="0" applyFont="1" applyFill="1" applyBorder="1" applyAlignment="1">
      <alignment horizontal="left" vertical="center"/>
    </xf>
    <xf numFmtId="0" fontId="7" fillId="2" borderId="409" xfId="0" applyFont="1" applyFill="1" applyBorder="1" applyAlignment="1">
      <alignment horizontal="left" vertical="center"/>
    </xf>
    <xf numFmtId="0" fontId="7" fillId="0" borderId="357" xfId="0" applyFont="1" applyFill="1" applyBorder="1" applyAlignment="1">
      <alignment horizontal="center" vertical="center" wrapText="1"/>
    </xf>
    <xf numFmtId="0" fontId="7" fillId="0" borderId="330" xfId="0" applyFont="1" applyFill="1" applyBorder="1" applyAlignment="1">
      <alignment horizontal="center" vertical="center"/>
    </xf>
    <xf numFmtId="0" fontId="7" fillId="0" borderId="304" xfId="0" applyFont="1" applyFill="1" applyBorder="1" applyAlignment="1">
      <alignment horizontal="center" vertical="center"/>
    </xf>
    <xf numFmtId="0" fontId="18" fillId="0" borderId="300" xfId="0" applyFont="1" applyFill="1" applyBorder="1" applyAlignment="1">
      <alignment horizontal="left" vertical="center" wrapText="1"/>
    </xf>
    <xf numFmtId="0" fontId="7" fillId="0" borderId="830" xfId="0" applyFont="1" applyFill="1" applyBorder="1" applyAlignment="1">
      <alignment horizontal="center" vertical="center" wrapText="1"/>
    </xf>
    <xf numFmtId="0" fontId="7" fillId="0" borderId="823" xfId="0" applyFont="1" applyFill="1" applyBorder="1" applyAlignment="1">
      <alignment horizontal="center" vertical="center" wrapText="1"/>
    </xf>
    <xf numFmtId="0" fontId="7" fillId="0" borderId="515" xfId="0" applyFont="1" applyFill="1" applyBorder="1" applyAlignment="1">
      <alignment horizontal="center" vertical="center" wrapText="1"/>
    </xf>
    <xf numFmtId="0" fontId="18" fillId="2" borderId="752" xfId="0" applyFont="1" applyFill="1" applyBorder="1" applyAlignment="1">
      <alignment horizontal="left" vertical="center" wrapText="1"/>
    </xf>
    <xf numFmtId="0" fontId="18" fillId="2" borderId="788" xfId="0" applyFont="1" applyFill="1" applyBorder="1" applyAlignment="1">
      <alignment horizontal="left" vertical="center" wrapText="1"/>
    </xf>
    <xf numFmtId="0" fontId="9" fillId="4" borderId="1031" xfId="0" applyFont="1" applyFill="1" applyBorder="1" applyAlignment="1">
      <alignment horizontal="center" vertical="center"/>
    </xf>
    <xf numFmtId="0" fontId="9" fillId="4" borderId="1032" xfId="0" applyFont="1" applyFill="1" applyBorder="1" applyAlignment="1">
      <alignment horizontal="center" vertical="center"/>
    </xf>
    <xf numFmtId="0" fontId="9" fillId="4" borderId="1055" xfId="0" applyFont="1" applyFill="1" applyBorder="1" applyAlignment="1">
      <alignment horizontal="center" vertical="center"/>
    </xf>
    <xf numFmtId="0" fontId="25" fillId="2" borderId="1056" xfId="0" applyFont="1" applyFill="1" applyBorder="1" applyAlignment="1">
      <alignment horizontal="center" vertical="center" wrapText="1"/>
    </xf>
    <xf numFmtId="0" fontId="25" fillId="2" borderId="1048" xfId="0" applyFont="1" applyFill="1" applyBorder="1" applyAlignment="1">
      <alignment horizontal="center" vertical="center" wrapText="1"/>
    </xf>
    <xf numFmtId="0" fontId="9" fillId="2" borderId="1056" xfId="0" applyFont="1" applyFill="1" applyBorder="1" applyAlignment="1">
      <alignment vertical="center"/>
    </xf>
    <xf numFmtId="0" fontId="9" fillId="2" borderId="1048" xfId="0" applyFont="1" applyFill="1" applyBorder="1" applyAlignment="1">
      <alignment vertical="center"/>
    </xf>
    <xf numFmtId="0" fontId="18" fillId="2" borderId="816" xfId="0" applyFont="1" applyFill="1" applyBorder="1" applyAlignment="1">
      <alignment horizontal="center" vertical="center"/>
    </xf>
    <xf numFmtId="0" fontId="18" fillId="2" borderId="901" xfId="0" applyFont="1" applyFill="1" applyBorder="1" applyAlignment="1">
      <alignment horizontal="center" vertical="center"/>
    </xf>
    <xf numFmtId="0" fontId="18" fillId="2" borderId="339" xfId="0" applyFont="1" applyFill="1" applyBorder="1" applyAlignment="1">
      <alignment horizontal="center" vertical="center"/>
    </xf>
    <xf numFmtId="183" fontId="18" fillId="2" borderId="0" xfId="0" applyNumberFormat="1" applyFont="1" applyFill="1" applyBorder="1" applyAlignment="1">
      <alignment horizontal="center" vertical="center"/>
    </xf>
    <xf numFmtId="0" fontId="18" fillId="2" borderId="0" xfId="0" applyFont="1" applyFill="1" applyBorder="1" applyAlignment="1">
      <alignment horizontal="left" vertical="top" wrapText="1"/>
    </xf>
    <xf numFmtId="0" fontId="18" fillId="0" borderId="0" xfId="0" applyFont="1" applyBorder="1" applyAlignment="1">
      <alignment horizontal="center" vertical="center" wrapText="1"/>
    </xf>
    <xf numFmtId="0" fontId="18" fillId="2" borderId="1031" xfId="0" applyFont="1" applyFill="1" applyBorder="1" applyAlignment="1">
      <alignment horizontal="center" vertical="center"/>
    </xf>
    <xf numFmtId="0" fontId="18" fillId="2" borderId="1032" xfId="0" applyFont="1" applyFill="1" applyBorder="1" applyAlignment="1">
      <alignment horizontal="center" vertical="center"/>
    </xf>
    <xf numFmtId="0" fontId="18" fillId="2" borderId="1055" xfId="0" applyFont="1" applyFill="1" applyBorder="1" applyAlignment="1">
      <alignment horizontal="center" vertical="center"/>
    </xf>
    <xf numFmtId="0" fontId="18" fillId="2" borderId="1058" xfId="0" applyFont="1" applyFill="1" applyBorder="1" applyAlignment="1">
      <alignment horizontal="center" vertical="center"/>
    </xf>
    <xf numFmtId="0" fontId="18" fillId="2" borderId="1009" xfId="0" applyFont="1" applyFill="1" applyBorder="1" applyAlignment="1">
      <alignment horizontal="center" vertical="center"/>
    </xf>
    <xf numFmtId="0" fontId="18" fillId="2" borderId="1059" xfId="0" applyFont="1" applyFill="1" applyBorder="1" applyAlignment="1">
      <alignment horizontal="center" vertical="center"/>
    </xf>
    <xf numFmtId="0" fontId="9" fillId="2" borderId="1056" xfId="0" applyNumberFormat="1" applyFont="1" applyFill="1" applyBorder="1" applyAlignment="1">
      <alignment horizontal="right" vertical="center"/>
    </xf>
    <xf numFmtId="0" fontId="9" fillId="2" borderId="1048" xfId="0" applyNumberFormat="1" applyFont="1" applyFill="1" applyBorder="1" applyAlignment="1">
      <alignment horizontal="right" vertical="center"/>
    </xf>
    <xf numFmtId="0" fontId="9" fillId="2" borderId="1057" xfId="0" applyFont="1" applyFill="1" applyBorder="1" applyAlignment="1">
      <alignment horizontal="left" vertical="center"/>
    </xf>
    <xf numFmtId="0" fontId="9" fillId="2" borderId="806" xfId="0" applyFont="1" applyFill="1" applyBorder="1" applyAlignment="1">
      <alignment horizontal="left" vertical="center"/>
    </xf>
    <xf numFmtId="0" fontId="24" fillId="4" borderId="511" xfId="0" applyFont="1" applyFill="1" applyBorder="1" applyAlignment="1">
      <alignment horizontal="left" vertical="center" wrapText="1"/>
    </xf>
    <xf numFmtId="0" fontId="24" fillId="4" borderId="688" xfId="0" applyFont="1" applyFill="1" applyBorder="1" applyAlignment="1">
      <alignment horizontal="left" vertical="center" wrapText="1"/>
    </xf>
    <xf numFmtId="0" fontId="24" fillId="4" borderId="689" xfId="0" applyFont="1" applyFill="1" applyBorder="1" applyAlignment="1">
      <alignment horizontal="left" vertical="center" wrapText="1"/>
    </xf>
    <xf numFmtId="0" fontId="38" fillId="0" borderId="900" xfId="0" applyFont="1" applyBorder="1" applyAlignment="1">
      <alignment horizontal="center" vertical="center"/>
    </xf>
    <xf numFmtId="0" fontId="38" fillId="0" borderId="901" xfId="0" applyFont="1" applyBorder="1" applyAlignment="1">
      <alignment horizontal="center" vertical="center"/>
    </xf>
    <xf numFmtId="0" fontId="38" fillId="0" borderId="902" xfId="0" applyFont="1" applyBorder="1" applyAlignment="1">
      <alignment horizontal="center" vertical="center"/>
    </xf>
    <xf numFmtId="0" fontId="38" fillId="0" borderId="900" xfId="0" quotePrefix="1" applyFont="1" applyBorder="1" applyAlignment="1">
      <alignment horizontal="center" vertical="center"/>
    </xf>
    <xf numFmtId="0" fontId="24" fillId="2" borderId="1058" xfId="0" applyFont="1" applyFill="1" applyBorder="1" applyAlignment="1">
      <alignment horizontal="center" vertical="center"/>
    </xf>
    <xf numFmtId="0" fontId="24" fillId="2" borderId="1009" xfId="0" applyFont="1" applyFill="1" applyBorder="1" applyAlignment="1">
      <alignment horizontal="center" vertical="center"/>
    </xf>
    <xf numFmtId="0" fontId="24" fillId="2" borderId="1051" xfId="0" applyFont="1" applyFill="1" applyBorder="1" applyAlignment="1">
      <alignment horizontal="center" vertical="center"/>
    </xf>
    <xf numFmtId="0" fontId="24" fillId="2" borderId="1060" xfId="0" applyFont="1" applyFill="1" applyBorder="1" applyAlignment="1">
      <alignment horizontal="center" vertical="center"/>
    </xf>
    <xf numFmtId="16" fontId="26" fillId="0" borderId="900" xfId="0" quotePrefix="1" applyNumberFormat="1" applyFont="1" applyBorder="1" applyAlignment="1">
      <alignment horizontal="center" vertical="center"/>
    </xf>
    <xf numFmtId="0" fontId="26" fillId="0" borderId="901" xfId="0" applyFont="1" applyBorder="1" applyAlignment="1">
      <alignment horizontal="center" vertical="center"/>
    </xf>
    <xf numFmtId="0" fontId="26" fillId="0" borderId="910" xfId="0" applyFont="1" applyBorder="1" applyAlignment="1">
      <alignment horizontal="center" vertical="center"/>
    </xf>
    <xf numFmtId="16" fontId="38" fillId="0" borderId="900" xfId="0" quotePrefix="1" applyNumberFormat="1" applyFont="1" applyBorder="1" applyAlignment="1">
      <alignment horizontal="center" vertical="center"/>
    </xf>
    <xf numFmtId="0" fontId="26" fillId="0" borderId="900" xfId="0" applyFont="1" applyBorder="1" applyAlignment="1">
      <alignment horizontal="center" vertical="center"/>
    </xf>
    <xf numFmtId="0" fontId="18" fillId="2" borderId="0" xfId="0" applyFont="1" applyFill="1" applyAlignment="1">
      <alignment horizontal="center" vertical="center" wrapText="1"/>
    </xf>
    <xf numFmtId="0" fontId="18" fillId="2" borderId="247" xfId="0" applyFont="1" applyFill="1" applyBorder="1" applyAlignment="1">
      <alignment horizontal="center" vertical="center" wrapText="1"/>
    </xf>
    <xf numFmtId="0" fontId="24" fillId="4" borderId="1061" xfId="0" applyFont="1" applyFill="1" applyBorder="1" applyAlignment="1">
      <alignment horizontal="center" vertical="center" wrapText="1"/>
    </xf>
    <xf numFmtId="0" fontId="24" fillId="4" borderId="1032" xfId="0" applyFont="1" applyFill="1" applyBorder="1" applyAlignment="1">
      <alignment horizontal="center" vertical="center" wrapText="1"/>
    </xf>
    <xf numFmtId="0" fontId="7" fillId="4" borderId="1061" xfId="0" applyFont="1" applyFill="1" applyBorder="1" applyAlignment="1">
      <alignment horizontal="center" vertical="center" wrapText="1"/>
    </xf>
    <xf numFmtId="0" fontId="7" fillId="4" borderId="1032" xfId="0" applyFont="1" applyFill="1" applyBorder="1" applyAlignment="1">
      <alignment horizontal="center" vertical="center" wrapText="1"/>
    </xf>
    <xf numFmtId="0" fontId="7" fillId="4" borderId="1033" xfId="0" applyFont="1" applyFill="1" applyBorder="1" applyAlignment="1">
      <alignment horizontal="center" vertical="center" wrapText="1"/>
    </xf>
    <xf numFmtId="0" fontId="24" fillId="4" borderId="1033" xfId="0" applyFont="1" applyFill="1" applyBorder="1" applyAlignment="1">
      <alignment horizontal="center" vertical="center" wrapText="1"/>
    </xf>
    <xf numFmtId="0" fontId="38" fillId="0" borderId="60" xfId="0" applyFont="1" applyBorder="1" applyAlignment="1">
      <alignment horizontal="center" vertical="center"/>
    </xf>
    <xf numFmtId="0" fontId="38" fillId="0" borderId="28" xfId="0" applyFont="1" applyBorder="1" applyAlignment="1">
      <alignment horizontal="center" vertical="center"/>
    </xf>
    <xf numFmtId="0" fontId="38" fillId="0" borderId="153" xfId="0" applyFont="1" applyBorder="1" applyAlignment="1">
      <alignment horizontal="center" vertical="center"/>
    </xf>
    <xf numFmtId="0" fontId="38" fillId="0" borderId="56" xfId="0" applyFont="1" applyBorder="1" applyAlignment="1">
      <alignment horizontal="center" vertical="center"/>
    </xf>
    <xf numFmtId="49" fontId="38" fillId="0" borderId="60" xfId="0" applyNumberFormat="1" applyFont="1" applyBorder="1" applyAlignment="1">
      <alignment horizontal="center" vertical="center"/>
    </xf>
    <xf numFmtId="49" fontId="38" fillId="0" borderId="28" xfId="0" applyNumberFormat="1" applyFont="1" applyBorder="1" applyAlignment="1">
      <alignment horizontal="center" vertical="center"/>
    </xf>
    <xf numFmtId="49" fontId="38" fillId="0" borderId="153" xfId="0" applyNumberFormat="1" applyFont="1" applyBorder="1" applyAlignment="1">
      <alignment horizontal="center" vertical="center"/>
    </xf>
    <xf numFmtId="49" fontId="38" fillId="0" borderId="56" xfId="0" applyNumberFormat="1" applyFont="1" applyBorder="1" applyAlignment="1">
      <alignment horizontal="center" vertical="center"/>
    </xf>
    <xf numFmtId="0" fontId="18" fillId="0" borderId="0" xfId="0" applyFont="1" applyAlignment="1">
      <alignment horizontal="left" vertical="center" wrapText="1"/>
    </xf>
    <xf numFmtId="0" fontId="18" fillId="2" borderId="247" xfId="0" applyFont="1" applyFill="1" applyBorder="1" applyAlignment="1">
      <alignment horizontal="center" vertical="center"/>
    </xf>
    <xf numFmtId="0" fontId="18" fillId="2" borderId="308" xfId="0" applyFont="1" applyFill="1" applyBorder="1" applyAlignment="1">
      <alignment horizontal="center" vertical="center" wrapText="1"/>
    </xf>
    <xf numFmtId="0" fontId="18" fillId="2" borderId="308" xfId="0" applyFont="1" applyFill="1" applyBorder="1" applyAlignment="1">
      <alignment horizontal="center" vertical="center"/>
    </xf>
    <xf numFmtId="0" fontId="18" fillId="2" borderId="727" xfId="0" applyFont="1" applyFill="1" applyBorder="1" applyAlignment="1">
      <alignment horizontal="center" vertical="center"/>
    </xf>
    <xf numFmtId="0" fontId="18" fillId="2" borderId="54" xfId="0" applyFont="1" applyFill="1" applyBorder="1" applyAlignment="1">
      <alignment horizontal="center" vertical="center"/>
    </xf>
    <xf numFmtId="0" fontId="18" fillId="2" borderId="26" xfId="0" applyFont="1" applyFill="1" applyBorder="1" applyAlignment="1">
      <alignment horizontal="center" vertical="center"/>
    </xf>
    <xf numFmtId="0" fontId="18" fillId="2" borderId="656" xfId="0" applyFont="1" applyFill="1" applyBorder="1" applyAlignment="1">
      <alignment horizontal="left" vertical="center" wrapText="1"/>
    </xf>
    <xf numFmtId="0" fontId="18" fillId="2" borderId="677" xfId="0" applyFont="1" applyFill="1" applyBorder="1" applyAlignment="1">
      <alignment horizontal="left" vertical="center"/>
    </xf>
    <xf numFmtId="0" fontId="18" fillId="2" borderId="657" xfId="0" applyFont="1" applyFill="1" applyBorder="1" applyAlignment="1">
      <alignment horizontal="left" vertical="center"/>
    </xf>
    <xf numFmtId="0" fontId="18" fillId="2" borderId="614" xfId="0" applyFont="1" applyFill="1" applyBorder="1" applyAlignment="1">
      <alignment horizontal="left" vertical="center"/>
    </xf>
    <xf numFmtId="0" fontId="18" fillId="2" borderId="610" xfId="0" applyFont="1" applyFill="1" applyBorder="1" applyAlignment="1">
      <alignment horizontal="left" vertical="center"/>
    </xf>
    <xf numFmtId="0" fontId="18" fillId="2" borderId="644" xfId="0" applyFont="1" applyFill="1" applyBorder="1" applyAlignment="1">
      <alignment horizontal="left" vertical="center"/>
    </xf>
    <xf numFmtId="0" fontId="18" fillId="2" borderId="386" xfId="0" applyFont="1" applyFill="1" applyBorder="1" applyAlignment="1">
      <alignment horizontal="left" vertical="center" wrapText="1"/>
    </xf>
    <xf numFmtId="0" fontId="18" fillId="2" borderId="153" xfId="0" applyFont="1" applyFill="1" applyBorder="1" applyAlignment="1">
      <alignment horizontal="left" vertical="center"/>
    </xf>
    <xf numFmtId="0" fontId="18" fillId="2" borderId="144" xfId="0" applyFont="1" applyFill="1" applyBorder="1" applyAlignment="1">
      <alignment horizontal="left" vertical="center"/>
    </xf>
    <xf numFmtId="0" fontId="18" fillId="2" borderId="386" xfId="0" applyFont="1" applyFill="1" applyBorder="1" applyAlignment="1">
      <alignment horizontal="left" vertical="center"/>
    </xf>
    <xf numFmtId="0" fontId="9" fillId="2" borderId="1" xfId="0" applyFont="1" applyFill="1" applyBorder="1" applyAlignment="1">
      <alignment horizontal="left" vertical="center"/>
    </xf>
    <xf numFmtId="0" fontId="9" fillId="2" borderId="112" xfId="0" applyFont="1" applyFill="1" applyBorder="1" applyAlignment="1">
      <alignment horizontal="left" vertical="center"/>
    </xf>
    <xf numFmtId="0" fontId="9" fillId="2" borderId="2" xfId="0" applyFont="1" applyFill="1" applyBorder="1" applyAlignment="1">
      <alignment horizontal="left" vertical="center"/>
    </xf>
    <xf numFmtId="0" fontId="9" fillId="2" borderId="4" xfId="0" applyFont="1" applyFill="1" applyBorder="1" applyAlignment="1">
      <alignment horizontal="left" vertical="center"/>
    </xf>
    <xf numFmtId="0" fontId="9" fillId="2" borderId="0" xfId="0" applyFont="1" applyFill="1" applyBorder="1" applyAlignment="1">
      <alignment horizontal="left" vertical="center"/>
    </xf>
    <xf numFmtId="0" fontId="9" fillId="2" borderId="528" xfId="0" applyFont="1" applyFill="1" applyBorder="1" applyAlignment="1">
      <alignment horizontal="left" vertical="center"/>
    </xf>
    <xf numFmtId="0" fontId="9" fillId="2" borderId="409" xfId="0" applyFont="1" applyFill="1" applyBorder="1" applyAlignment="1">
      <alignment horizontal="left" vertical="center"/>
    </xf>
    <xf numFmtId="0" fontId="18" fillId="2" borderId="378" xfId="0" applyFont="1" applyFill="1" applyBorder="1" applyAlignment="1">
      <alignment horizontal="left" vertical="center" wrapText="1"/>
    </xf>
    <xf numFmtId="0" fontId="18" fillId="2" borderId="302" xfId="0" applyFont="1" applyFill="1" applyBorder="1" applyAlignment="1">
      <alignment horizontal="left" vertical="center"/>
    </xf>
    <xf numFmtId="0" fontId="18" fillId="2" borderId="385" xfId="0" applyFont="1" applyFill="1" applyBorder="1" applyAlignment="1">
      <alignment horizontal="left" vertical="center"/>
    </xf>
    <xf numFmtId="0" fontId="18" fillId="2" borderId="7" xfId="0" applyFont="1" applyFill="1" applyBorder="1" applyAlignment="1">
      <alignment horizontal="left" vertical="center"/>
    </xf>
    <xf numFmtId="0" fontId="18" fillId="2" borderId="247" xfId="0" applyFont="1" applyFill="1" applyBorder="1" applyAlignment="1">
      <alignment horizontal="left" vertical="center"/>
    </xf>
    <xf numFmtId="0" fontId="18" fillId="2" borderId="388" xfId="0" applyFont="1" applyFill="1" applyBorder="1" applyAlignment="1">
      <alignment horizontal="center" vertical="center"/>
    </xf>
    <xf numFmtId="0" fontId="18" fillId="2" borderId="385" xfId="0" applyFont="1" applyFill="1" applyBorder="1" applyAlignment="1">
      <alignment horizontal="center" vertical="center"/>
    </xf>
    <xf numFmtId="0" fontId="18" fillId="2" borderId="329" xfId="0" applyFont="1" applyFill="1" applyBorder="1" applyAlignment="1">
      <alignment horizontal="center" vertical="center"/>
    </xf>
    <xf numFmtId="0" fontId="18" fillId="2" borderId="111" xfId="0" applyFont="1" applyFill="1" applyBorder="1" applyAlignment="1">
      <alignment horizontal="center" vertical="center"/>
    </xf>
    <xf numFmtId="0" fontId="18" fillId="2" borderId="120" xfId="0" applyFont="1" applyFill="1" applyBorder="1" applyAlignment="1">
      <alignment horizontal="center" vertical="center"/>
    </xf>
    <xf numFmtId="0" fontId="18" fillId="2" borderId="108" xfId="0" applyFont="1" applyFill="1" applyBorder="1" applyAlignment="1">
      <alignment horizontal="center" vertical="center"/>
    </xf>
    <xf numFmtId="0" fontId="17" fillId="2" borderId="642" xfId="0" applyFont="1" applyFill="1" applyBorder="1" applyAlignment="1">
      <alignment horizontal="center" vertical="center" wrapText="1"/>
    </xf>
    <xf numFmtId="0" fontId="9" fillId="4" borderId="481" xfId="0" applyFont="1" applyFill="1" applyBorder="1" applyAlignment="1">
      <alignment horizontal="center" vertical="center"/>
    </xf>
    <xf numFmtId="0" fontId="9" fillId="4" borderId="763" xfId="0" applyFont="1" applyFill="1" applyBorder="1" applyAlignment="1">
      <alignment horizontal="center" vertical="center"/>
    </xf>
    <xf numFmtId="0" fontId="18" fillId="2" borderId="276" xfId="0" applyFont="1" applyFill="1" applyBorder="1" applyAlignment="1">
      <alignment horizontal="center" vertical="center"/>
    </xf>
    <xf numFmtId="0" fontId="24" fillId="0" borderId="354" xfId="0" applyFont="1" applyFill="1" applyBorder="1" applyAlignment="1">
      <alignment horizontal="center" vertical="center"/>
    </xf>
    <xf numFmtId="0" fontId="24" fillId="0" borderId="302" xfId="0" applyFont="1" applyFill="1" applyBorder="1" applyAlignment="1">
      <alignment horizontal="center" vertical="center"/>
    </xf>
    <xf numFmtId="0" fontId="24" fillId="0" borderId="356" xfId="0" applyFont="1" applyFill="1" applyBorder="1" applyAlignment="1">
      <alignment horizontal="center" vertical="center"/>
    </xf>
    <xf numFmtId="0" fontId="24" fillId="0" borderId="273" xfId="0" applyFont="1" applyFill="1" applyBorder="1" applyAlignment="1">
      <alignment horizontal="center" vertical="center"/>
    </xf>
    <xf numFmtId="0" fontId="24" fillId="0" borderId="0" xfId="0" applyFont="1" applyFill="1" applyBorder="1" applyAlignment="1">
      <alignment horizontal="center" vertical="center"/>
    </xf>
    <xf numFmtId="0" fontId="24" fillId="0" borderId="247" xfId="0" applyFont="1" applyFill="1" applyBorder="1" applyAlignment="1">
      <alignment horizontal="center" vertical="center"/>
    </xf>
    <xf numFmtId="0" fontId="24" fillId="0" borderId="32" xfId="0" applyFont="1" applyFill="1" applyBorder="1" applyAlignment="1">
      <alignment horizontal="center" vertical="center"/>
    </xf>
    <xf numFmtId="0" fontId="24" fillId="0" borderId="29" xfId="0" applyFont="1" applyFill="1" applyBorder="1" applyAlignment="1">
      <alignment horizontal="center" vertical="center"/>
    </xf>
    <xf numFmtId="0" fontId="24" fillId="0" borderId="30" xfId="0" applyFont="1" applyFill="1" applyBorder="1" applyAlignment="1">
      <alignment horizontal="center" vertical="center"/>
    </xf>
    <xf numFmtId="0" fontId="18" fillId="2" borderId="35" xfId="0" applyFont="1" applyFill="1" applyBorder="1" applyAlignment="1">
      <alignment vertical="center" wrapText="1"/>
    </xf>
    <xf numFmtId="0" fontId="18" fillId="2" borderId="28" xfId="0" applyFont="1" applyFill="1" applyBorder="1" applyAlignment="1">
      <alignment vertical="center"/>
    </xf>
    <xf numFmtId="0" fontId="18" fillId="2" borderId="153" xfId="0" applyFont="1" applyFill="1" applyBorder="1" applyAlignment="1">
      <alignment vertical="center"/>
    </xf>
    <xf numFmtId="0" fontId="18" fillId="2" borderId="52" xfId="0" applyFont="1" applyFill="1" applyBorder="1" applyAlignment="1">
      <alignment vertical="center"/>
    </xf>
    <xf numFmtId="0" fontId="18" fillId="2" borderId="35" xfId="0" applyFont="1" applyFill="1" applyBorder="1" applyAlignment="1">
      <alignment vertical="center"/>
    </xf>
    <xf numFmtId="0" fontId="18" fillId="2" borderId="866" xfId="0" applyFont="1" applyFill="1" applyBorder="1" applyAlignment="1">
      <alignment horizontal="left" vertical="center" wrapText="1"/>
    </xf>
    <xf numFmtId="0" fontId="18" fillId="2" borderId="877" xfId="0" applyFont="1" applyFill="1" applyBorder="1" applyAlignment="1">
      <alignment horizontal="left" vertical="center" wrapText="1"/>
    </xf>
    <xf numFmtId="0" fontId="18" fillId="2" borderId="614" xfId="0" applyFont="1" applyFill="1" applyBorder="1" applyAlignment="1">
      <alignment horizontal="left" vertical="center" wrapText="1"/>
    </xf>
    <xf numFmtId="0" fontId="18" fillId="2" borderId="756" xfId="0" applyFont="1" applyFill="1" applyBorder="1" applyAlignment="1">
      <alignment horizontal="left" vertical="center" wrapText="1"/>
    </xf>
    <xf numFmtId="0" fontId="18" fillId="2" borderId="296" xfId="0" applyFont="1" applyFill="1" applyBorder="1" applyAlignment="1">
      <alignment horizontal="center"/>
    </xf>
    <xf numFmtId="0" fontId="18" fillId="2" borderId="292" xfId="0" applyFont="1" applyFill="1" applyBorder="1" applyAlignment="1">
      <alignment horizontal="center"/>
    </xf>
    <xf numFmtId="0" fontId="18" fillId="2" borderId="297" xfId="0" applyFont="1" applyFill="1" applyBorder="1" applyAlignment="1">
      <alignment horizontal="center"/>
    </xf>
    <xf numFmtId="0" fontId="24" fillId="2" borderId="70" xfId="0" applyFont="1" applyFill="1" applyBorder="1" applyAlignment="1">
      <alignment horizontal="center" vertical="center"/>
    </xf>
    <xf numFmtId="0" fontId="24" fillId="2" borderId="71" xfId="0" applyFont="1" applyFill="1" applyBorder="1" applyAlignment="1">
      <alignment horizontal="center" vertical="center"/>
    </xf>
    <xf numFmtId="0" fontId="24" fillId="2" borderId="72" xfId="0" applyFont="1" applyFill="1" applyBorder="1" applyAlignment="1">
      <alignment horizontal="center" vertical="center"/>
    </xf>
    <xf numFmtId="0" fontId="24" fillId="4" borderId="841" xfId="0" applyFont="1" applyFill="1" applyBorder="1" applyAlignment="1">
      <alignment horizontal="center" vertical="center"/>
    </xf>
    <xf numFmtId="0" fontId="24" fillId="4" borderId="903" xfId="0" applyFont="1" applyFill="1" applyBorder="1" applyAlignment="1">
      <alignment horizontal="center" vertical="center"/>
    </xf>
    <xf numFmtId="0" fontId="24" fillId="4" borderId="904" xfId="0" applyFont="1" applyFill="1" applyBorder="1" applyAlignment="1">
      <alignment horizontal="center" vertical="center"/>
    </xf>
    <xf numFmtId="0" fontId="9" fillId="2" borderId="916" xfId="0" applyFont="1" applyFill="1" applyBorder="1" applyAlignment="1">
      <alignment horizontal="left" vertical="center"/>
    </xf>
    <xf numFmtId="0" fontId="9" fillId="2" borderId="20" xfId="0" applyFont="1" applyFill="1" applyBorder="1" applyAlignment="1">
      <alignment horizontal="left" vertical="center"/>
    </xf>
    <xf numFmtId="0" fontId="9" fillId="2" borderId="906" xfId="0" quotePrefix="1" applyFont="1" applyFill="1" applyBorder="1" applyAlignment="1">
      <alignment horizontal="left" vertical="center"/>
    </xf>
    <xf numFmtId="0" fontId="9" fillId="2" borderId="727" xfId="0" quotePrefix="1" applyFont="1" applyFill="1" applyBorder="1" applyAlignment="1">
      <alignment horizontal="left" vertical="center"/>
    </xf>
    <xf numFmtId="0" fontId="9" fillId="2" borderId="797" xfId="0" quotePrefix="1" applyFont="1" applyFill="1" applyBorder="1" applyAlignment="1">
      <alignment horizontal="left" vertical="center"/>
    </xf>
    <xf numFmtId="0" fontId="16" fillId="4" borderId="919" xfId="0" applyFont="1" applyFill="1" applyBorder="1" applyAlignment="1">
      <alignment horizontal="center" vertical="center"/>
    </xf>
    <xf numFmtId="0" fontId="16" fillId="4" borderId="898" xfId="0" applyFont="1" applyFill="1" applyBorder="1" applyAlignment="1">
      <alignment horizontal="center" vertical="center"/>
    </xf>
    <xf numFmtId="0" fontId="7" fillId="0" borderId="917" xfId="0" applyFont="1" applyBorder="1" applyAlignment="1">
      <alignment horizontal="left" vertical="center" wrapText="1"/>
    </xf>
    <xf numFmtId="0" fontId="7" fillId="0" borderId="898" xfId="0" applyFont="1" applyBorder="1" applyAlignment="1">
      <alignment horizontal="left" vertical="center" wrapText="1"/>
    </xf>
    <xf numFmtId="0" fontId="7" fillId="0" borderId="756" xfId="0" applyFont="1" applyBorder="1" applyAlignment="1">
      <alignment horizontal="left" vertical="center" wrapText="1"/>
    </xf>
    <xf numFmtId="0" fontId="7" fillId="0" borderId="918" xfId="0" applyFont="1" applyBorder="1" applyAlignment="1">
      <alignment horizontal="left" vertical="center" wrapText="1"/>
    </xf>
    <xf numFmtId="0" fontId="18" fillId="2" borderId="499" xfId="0" applyFont="1" applyFill="1" applyBorder="1" applyAlignment="1">
      <alignment horizontal="left" vertical="center" wrapText="1"/>
    </xf>
    <xf numFmtId="0" fontId="18" fillId="2" borderId="790" xfId="0" applyFont="1" applyFill="1" applyBorder="1" applyAlignment="1">
      <alignment horizontal="left" vertical="center" wrapText="1"/>
    </xf>
    <xf numFmtId="0" fontId="18" fillId="0" borderId="927" xfId="0" applyFont="1" applyBorder="1" applyAlignment="1">
      <alignment horizontal="center" vertical="center"/>
    </xf>
    <xf numFmtId="0" fontId="18" fillId="0" borderId="925" xfId="0" applyFont="1" applyBorder="1" applyAlignment="1">
      <alignment horizontal="center" vertical="center"/>
    </xf>
    <xf numFmtId="0" fontId="18" fillId="2" borderId="929" xfId="0" applyFont="1" applyFill="1" applyBorder="1" applyAlignment="1">
      <alignment horizontal="center" vertical="center"/>
    </xf>
    <xf numFmtId="0" fontId="18" fillId="2" borderId="929" xfId="0" applyFont="1" applyFill="1" applyBorder="1" applyAlignment="1">
      <alignment horizontal="center" vertical="center" wrapText="1"/>
    </xf>
    <xf numFmtId="49" fontId="18" fillId="2" borderId="929" xfId="0" quotePrefix="1" applyNumberFormat="1" applyFont="1" applyFill="1" applyBorder="1" applyAlignment="1">
      <alignment horizontal="center" vertical="center"/>
    </xf>
    <xf numFmtId="49" fontId="18" fillId="2" borderId="929" xfId="0" applyNumberFormat="1" applyFont="1" applyFill="1" applyBorder="1" applyAlignment="1">
      <alignment horizontal="center" vertical="center"/>
    </xf>
    <xf numFmtId="49" fontId="18" fillId="2" borderId="930" xfId="0" applyNumberFormat="1" applyFont="1" applyFill="1" applyBorder="1" applyAlignment="1">
      <alignment horizontal="center" vertical="center"/>
    </xf>
    <xf numFmtId="0" fontId="12" fillId="2" borderId="922" xfId="0" applyFont="1" applyFill="1" applyBorder="1" applyAlignment="1">
      <alignment horizontal="center" vertical="center" wrapText="1"/>
    </xf>
    <xf numFmtId="0" fontId="12" fillId="2" borderId="475" xfId="0" applyFont="1" applyFill="1" applyBorder="1" applyAlignment="1">
      <alignment horizontal="center" vertical="center" wrapText="1"/>
    </xf>
    <xf numFmtId="0" fontId="12" fillId="2" borderId="922" xfId="0" applyFont="1" applyFill="1" applyBorder="1" applyAlignment="1">
      <alignment horizontal="center" vertical="center"/>
    </xf>
    <xf numFmtId="0" fontId="12" fillId="2" borderId="923" xfId="0" applyFont="1" applyFill="1" applyBorder="1" applyAlignment="1">
      <alignment horizontal="center" vertical="center"/>
    </xf>
    <xf numFmtId="0" fontId="12" fillId="2" borderId="475" xfId="0" applyFont="1" applyFill="1" applyBorder="1" applyAlignment="1">
      <alignment horizontal="center" vertical="center"/>
    </xf>
    <xf numFmtId="0" fontId="12" fillId="2" borderId="100" xfId="0" applyFont="1" applyFill="1" applyBorder="1" applyAlignment="1">
      <alignment horizontal="center" vertical="center"/>
    </xf>
    <xf numFmtId="0" fontId="12" fillId="0" borderId="924" xfId="0" applyFont="1" applyBorder="1" applyAlignment="1">
      <alignment horizontal="center" vertical="center" wrapText="1"/>
    </xf>
    <xf numFmtId="0" fontId="12" fillId="0" borderId="925" xfId="0" applyFont="1" applyBorder="1" applyAlignment="1">
      <alignment horizontal="center" vertical="center" wrapText="1"/>
    </xf>
    <xf numFmtId="0" fontId="12" fillId="0" borderId="926" xfId="0" applyFont="1" applyBorder="1" applyAlignment="1">
      <alignment horizontal="center" vertical="center" wrapText="1"/>
    </xf>
    <xf numFmtId="0" fontId="18" fillId="0" borderId="926" xfId="0" applyFont="1" applyBorder="1" applyAlignment="1">
      <alignment horizontal="center" vertical="center"/>
    </xf>
    <xf numFmtId="0" fontId="18" fillId="2" borderId="927" xfId="0" applyFont="1" applyFill="1" applyBorder="1" applyAlignment="1">
      <alignment horizontal="center" vertical="center"/>
    </xf>
    <xf numFmtId="0" fontId="18" fillId="2" borderId="925" xfId="0" applyFont="1" applyFill="1" applyBorder="1" applyAlignment="1">
      <alignment horizontal="center" vertical="center"/>
    </xf>
    <xf numFmtId="0" fontId="18" fillId="2" borderId="926" xfId="0" applyFont="1" applyFill="1" applyBorder="1" applyAlignment="1">
      <alignment horizontal="center" vertical="center"/>
    </xf>
    <xf numFmtId="16" fontId="18" fillId="2" borderId="927" xfId="0" quotePrefix="1" applyNumberFormat="1" applyFont="1" applyFill="1" applyBorder="1" applyAlignment="1">
      <alignment horizontal="center" vertical="center" wrapText="1"/>
    </xf>
    <xf numFmtId="16" fontId="18" fillId="2" borderId="925" xfId="0" quotePrefix="1" applyNumberFormat="1" applyFont="1" applyFill="1" applyBorder="1" applyAlignment="1">
      <alignment horizontal="center" vertical="center" wrapText="1"/>
    </xf>
    <xf numFmtId="16" fontId="18" fillId="2" borderId="926" xfId="0" quotePrefix="1" applyNumberFormat="1" applyFont="1" applyFill="1" applyBorder="1" applyAlignment="1">
      <alignment horizontal="center" vertical="center" wrapText="1"/>
    </xf>
    <xf numFmtId="49" fontId="18" fillId="2" borderId="927" xfId="0" quotePrefix="1" applyNumberFormat="1" applyFont="1" applyFill="1" applyBorder="1" applyAlignment="1">
      <alignment horizontal="center" vertical="center"/>
    </xf>
    <xf numFmtId="49" fontId="18" fillId="2" borderId="925" xfId="0" quotePrefix="1" applyNumberFormat="1" applyFont="1" applyFill="1" applyBorder="1" applyAlignment="1">
      <alignment horizontal="center" vertical="center"/>
    </xf>
    <xf numFmtId="49" fontId="18" fillId="2" borderId="928" xfId="0" quotePrefix="1" applyNumberFormat="1" applyFont="1" applyFill="1" applyBorder="1" applyAlignment="1">
      <alignment horizontal="center" vertical="center"/>
    </xf>
    <xf numFmtId="0" fontId="18" fillId="0" borderId="95" xfId="0" applyFont="1" applyBorder="1" applyAlignment="1">
      <alignment horizontal="center" vertical="center" wrapText="1"/>
    </xf>
    <xf numFmtId="0" fontId="18" fillId="0" borderId="925" xfId="0" applyFont="1" applyBorder="1" applyAlignment="1">
      <alignment horizontal="center" vertical="center" wrapText="1"/>
    </xf>
    <xf numFmtId="0" fontId="18" fillId="0" borderId="926" xfId="0" applyFont="1" applyBorder="1" applyAlignment="1">
      <alignment horizontal="center" vertical="center" wrapText="1"/>
    </xf>
    <xf numFmtId="0" fontId="12" fillId="0" borderId="920" xfId="0" applyFont="1" applyBorder="1" applyAlignment="1">
      <alignment horizontal="center" vertical="center" wrapText="1"/>
    </xf>
    <xf numFmtId="0" fontId="12" fillId="0" borderId="677" xfId="0" applyFont="1" applyBorder="1" applyAlignment="1">
      <alignment horizontal="center" vertical="center" wrapText="1"/>
    </xf>
    <xf numFmtId="0" fontId="12" fillId="0" borderId="921" xfId="0" applyFont="1" applyBorder="1" applyAlignment="1">
      <alignment horizontal="center" vertical="center" wrapText="1"/>
    </xf>
    <xf numFmtId="0" fontId="12" fillId="0" borderId="658" xfId="0" applyFont="1" applyBorder="1" applyAlignment="1">
      <alignment horizontal="center" vertical="center" wrapText="1"/>
    </xf>
    <xf numFmtId="0" fontId="12" fillId="0" borderId="756" xfId="0" applyFont="1" applyBorder="1" applyAlignment="1">
      <alignment horizontal="center" vertical="center" wrapText="1"/>
    </xf>
    <xf numFmtId="0" fontId="12" fillId="0" borderId="889" xfId="0" applyFont="1" applyBorder="1" applyAlignment="1">
      <alignment horizontal="center" vertical="center" wrapText="1"/>
    </xf>
    <xf numFmtId="0" fontId="12" fillId="0" borderId="922" xfId="0" applyFont="1" applyBorder="1" applyAlignment="1">
      <alignment horizontal="center" vertical="center" wrapText="1"/>
    </xf>
    <xf numFmtId="0" fontId="12" fillId="0" borderId="475" xfId="0" applyFont="1" applyBorder="1" applyAlignment="1">
      <alignment horizontal="center" vertical="center" wrapText="1"/>
    </xf>
    <xf numFmtId="0" fontId="20" fillId="0" borderId="922" xfId="0" applyFont="1" applyBorder="1" applyAlignment="1">
      <alignment horizontal="center" vertical="center" wrapText="1"/>
    </xf>
    <xf numFmtId="0" fontId="20" fillId="0" borderId="475" xfId="0" applyFont="1" applyBorder="1" applyAlignment="1">
      <alignment horizontal="center" vertical="center" wrapText="1"/>
    </xf>
    <xf numFmtId="0" fontId="20" fillId="2" borderId="870" xfId="0" applyFont="1" applyFill="1" applyBorder="1" applyAlignment="1">
      <alignment horizontal="center" vertical="center"/>
    </xf>
    <xf numFmtId="0" fontId="20" fillId="2" borderId="727" xfId="0" applyFont="1" applyFill="1" applyBorder="1" applyAlignment="1">
      <alignment horizontal="center" vertical="center"/>
    </xf>
    <xf numFmtId="0" fontId="20" fillId="2" borderId="806" xfId="0" applyFont="1" applyFill="1" applyBorder="1" applyAlignment="1">
      <alignment horizontal="center" vertical="center"/>
    </xf>
    <xf numFmtId="0" fontId="7" fillId="0" borderId="917" xfId="0" applyFont="1" applyFill="1" applyBorder="1" applyAlignment="1">
      <alignment horizontal="left" vertical="center" wrapText="1"/>
    </xf>
    <xf numFmtId="0" fontId="7" fillId="0" borderId="898" xfId="0" applyFont="1" applyFill="1" applyBorder="1" applyAlignment="1">
      <alignment horizontal="left" vertical="center" wrapText="1"/>
    </xf>
    <xf numFmtId="0" fontId="7" fillId="0" borderId="918" xfId="0" applyFont="1" applyFill="1" applyBorder="1" applyAlignment="1">
      <alignment horizontal="left" vertical="center" wrapText="1"/>
    </xf>
    <xf numFmtId="0" fontId="16" fillId="4" borderId="916" xfId="0" applyFont="1" applyFill="1" applyBorder="1" applyAlignment="1">
      <alignment horizontal="center" vertical="center"/>
    </xf>
    <xf numFmtId="0" fontId="16" fillId="4" borderId="906" xfId="0" applyFont="1" applyFill="1" applyBorder="1" applyAlignment="1">
      <alignment horizontal="center" vertical="center"/>
    </xf>
    <xf numFmtId="0" fontId="7" fillId="0" borderId="898" xfId="0" applyFont="1" applyFill="1" applyBorder="1" applyAlignment="1">
      <alignment horizontal="left" vertical="center"/>
    </xf>
    <xf numFmtId="0" fontId="7" fillId="0" borderId="918" xfId="0" applyFont="1" applyFill="1" applyBorder="1" applyAlignment="1">
      <alignment horizontal="left" vertical="center"/>
    </xf>
    <xf numFmtId="0" fontId="18" fillId="27" borderId="499" xfId="0" applyFont="1" applyFill="1" applyBorder="1" applyAlignment="1">
      <alignment horizontal="left" vertical="top" wrapText="1"/>
    </xf>
    <xf numFmtId="0" fontId="18" fillId="27" borderId="856" xfId="0" applyFont="1" applyFill="1" applyBorder="1" applyAlignment="1">
      <alignment horizontal="left" vertical="top" wrapText="1"/>
    </xf>
    <xf numFmtId="0" fontId="18" fillId="27" borderId="0" xfId="0" applyFont="1" applyFill="1" applyBorder="1" applyAlignment="1">
      <alignment horizontal="left" vertical="top" wrapText="1"/>
    </xf>
    <xf numFmtId="0" fontId="18" fillId="27" borderId="247" xfId="0" applyFont="1" applyFill="1" applyBorder="1" applyAlignment="1">
      <alignment horizontal="left" vertical="top" wrapText="1"/>
    </xf>
    <xf numFmtId="0" fontId="20" fillId="2" borderId="931" xfId="0" applyFont="1" applyFill="1" applyBorder="1" applyAlignment="1">
      <alignment horizontal="center" vertical="center" wrapText="1"/>
    </xf>
    <xf numFmtId="0" fontId="20" fillId="2" borderId="677" xfId="0" applyFont="1" applyFill="1" applyBorder="1" applyAlignment="1">
      <alignment horizontal="center" vertical="center" wrapText="1"/>
    </xf>
    <xf numFmtId="0" fontId="20" fillId="2" borderId="932" xfId="0" applyFont="1" applyFill="1" applyBorder="1" applyAlignment="1">
      <alignment horizontal="center" vertical="center" wrapText="1"/>
    </xf>
    <xf numFmtId="0" fontId="20" fillId="2" borderId="886" xfId="0" applyFont="1" applyFill="1" applyBorder="1" applyAlignment="1">
      <alignment horizontal="center" vertical="center" wrapText="1"/>
    </xf>
    <xf numFmtId="0" fontId="20" fillId="2" borderId="756" xfId="0" applyFont="1" applyFill="1" applyBorder="1" applyAlignment="1">
      <alignment horizontal="center" vertical="center" wrapText="1"/>
    </xf>
    <xf numFmtId="0" fontId="20" fillId="2" borderId="644" xfId="0" applyFont="1" applyFill="1" applyBorder="1" applyAlignment="1">
      <alignment horizontal="center" vertical="center" wrapText="1"/>
    </xf>
    <xf numFmtId="0" fontId="20" fillId="2" borderId="550" xfId="0" applyFont="1" applyFill="1" applyBorder="1" applyAlignment="1">
      <alignment horizontal="center" vertical="center"/>
    </xf>
    <xf numFmtId="0" fontId="20" fillId="2" borderId="0" xfId="0" applyFont="1" applyFill="1" applyBorder="1" applyAlignment="1">
      <alignment horizontal="center" vertical="center"/>
    </xf>
    <xf numFmtId="0" fontId="20" fillId="2" borderId="247" xfId="0" applyFont="1" applyFill="1" applyBorder="1" applyAlignment="1">
      <alignment horizontal="center" vertical="center"/>
    </xf>
    <xf numFmtId="0" fontId="20" fillId="2" borderId="886" xfId="0" applyFont="1" applyFill="1" applyBorder="1" applyAlignment="1">
      <alignment horizontal="center" vertical="center"/>
    </xf>
    <xf numFmtId="0" fontId="20" fillId="2" borderId="756" xfId="0" applyFont="1" applyFill="1" applyBorder="1" applyAlignment="1">
      <alignment horizontal="center" vertical="center"/>
    </xf>
    <xf numFmtId="0" fontId="20" fillId="2" borderId="644" xfId="0" applyFont="1" applyFill="1" applyBorder="1" applyAlignment="1">
      <alignment horizontal="center" vertical="center"/>
    </xf>
    <xf numFmtId="0" fontId="20" fillId="27" borderId="273" xfId="0" applyFont="1" applyFill="1" applyBorder="1" applyAlignment="1">
      <alignment horizontal="left" vertical="center" wrapText="1"/>
    </xf>
    <xf numFmtId="0" fontId="20" fillId="27" borderId="0" xfId="0" applyFont="1" applyFill="1" applyBorder="1" applyAlignment="1">
      <alignment horizontal="left" vertical="center" wrapText="1"/>
    </xf>
    <xf numFmtId="0" fontId="20" fillId="27" borderId="20" xfId="0" applyFont="1" applyFill="1" applyBorder="1" applyAlignment="1">
      <alignment horizontal="left" vertical="center" wrapText="1"/>
    </xf>
    <xf numFmtId="0" fontId="20" fillId="27" borderId="727" xfId="0" applyFont="1" applyFill="1" applyBorder="1" applyAlignment="1">
      <alignment horizontal="left" vertical="center" wrapText="1"/>
    </xf>
    <xf numFmtId="0" fontId="20" fillId="27" borderId="0" xfId="0" applyFont="1" applyFill="1" applyAlignment="1">
      <alignment horizontal="left" vertical="center" wrapText="1"/>
    </xf>
    <xf numFmtId="0" fontId="20" fillId="27" borderId="0" xfId="0" applyFont="1" applyFill="1" applyAlignment="1">
      <alignment horizontal="left" vertical="center"/>
    </xf>
    <xf numFmtId="0" fontId="20" fillId="27" borderId="447" xfId="0" applyFont="1" applyFill="1" applyBorder="1" applyAlignment="1">
      <alignment horizontal="left" vertical="center"/>
    </xf>
    <xf numFmtId="0" fontId="20" fillId="27" borderId="727" xfId="0" applyFont="1" applyFill="1" applyBorder="1" applyAlignment="1">
      <alignment horizontal="left" vertical="center"/>
    </xf>
    <xf numFmtId="0" fontId="20" fillId="27" borderId="762" xfId="0" applyFont="1" applyFill="1" applyBorder="1" applyAlignment="1">
      <alignment horizontal="left" vertical="center"/>
    </xf>
    <xf numFmtId="0" fontId="20" fillId="2" borderId="550" xfId="0" applyFont="1" applyFill="1" applyBorder="1" applyAlignment="1">
      <alignment horizontal="center" vertical="center" wrapText="1"/>
    </xf>
    <xf numFmtId="0" fontId="20" fillId="2" borderId="0" xfId="0" applyFont="1" applyFill="1" applyBorder="1" applyAlignment="1">
      <alignment horizontal="center" vertical="center" wrapText="1"/>
    </xf>
    <xf numFmtId="0" fontId="20" fillId="2" borderId="247" xfId="0" applyFont="1" applyFill="1" applyBorder="1" applyAlignment="1">
      <alignment horizontal="center" vertical="center" wrapText="1"/>
    </xf>
    <xf numFmtId="0" fontId="12" fillId="2" borderId="499" xfId="0" applyFont="1" applyFill="1" applyBorder="1" applyAlignment="1">
      <alignment horizontal="center" vertical="top" wrapText="1"/>
    </xf>
    <xf numFmtId="0" fontId="12" fillId="2" borderId="915" xfId="0" applyFont="1" applyFill="1" applyBorder="1" applyAlignment="1">
      <alignment horizontal="center" vertical="top" wrapText="1"/>
    </xf>
    <xf numFmtId="0" fontId="12" fillId="2" borderId="0" xfId="0" applyFont="1" applyFill="1" applyBorder="1" applyAlignment="1">
      <alignment horizontal="center" vertical="top" wrapText="1"/>
    </xf>
    <xf numFmtId="0" fontId="12" fillId="2" borderId="247" xfId="0" applyFont="1" applyFill="1" applyBorder="1" applyAlignment="1">
      <alignment horizontal="center" vertical="top" wrapText="1"/>
    </xf>
    <xf numFmtId="0" fontId="18" fillId="2" borderId="916" xfId="0" applyFont="1" applyFill="1" applyBorder="1" applyAlignment="1">
      <alignment horizontal="left" vertical="center" wrapText="1"/>
    </xf>
    <xf numFmtId="0" fontId="18" fillId="27" borderId="499" xfId="0" applyFont="1" applyFill="1" applyBorder="1" applyAlignment="1">
      <alignment horizontal="left" vertical="center" wrapText="1"/>
    </xf>
    <xf numFmtId="0" fontId="18" fillId="27" borderId="915" xfId="0" applyFont="1" applyFill="1" applyBorder="1" applyAlignment="1">
      <alignment horizontal="left" vertical="center" wrapText="1"/>
    </xf>
    <xf numFmtId="0" fontId="18" fillId="27" borderId="0" xfId="0" applyFont="1" applyFill="1" applyBorder="1" applyAlignment="1">
      <alignment horizontal="left" vertical="center" wrapText="1"/>
    </xf>
    <xf numFmtId="0" fontId="18" fillId="27" borderId="247" xfId="0" applyFont="1" applyFill="1" applyBorder="1" applyAlignment="1">
      <alignment horizontal="left" vertical="center" wrapText="1"/>
    </xf>
    <xf numFmtId="0" fontId="78" fillId="2" borderId="931" xfId="0" applyFont="1" applyFill="1" applyBorder="1" applyAlignment="1">
      <alignment horizontal="center" vertical="center" wrapText="1"/>
    </xf>
    <xf numFmtId="0" fontId="78" fillId="2" borderId="677" xfId="0" applyFont="1" applyFill="1" applyBorder="1" applyAlignment="1">
      <alignment horizontal="center" vertical="center" wrapText="1"/>
    </xf>
    <xf numFmtId="0" fontId="78" fillId="2" borderId="932" xfId="0" applyFont="1" applyFill="1" applyBorder="1" applyAlignment="1">
      <alignment horizontal="center" vertical="center" wrapText="1"/>
    </xf>
    <xf numFmtId="0" fontId="78" fillId="2" borderId="886" xfId="0" applyFont="1" applyFill="1" applyBorder="1" applyAlignment="1">
      <alignment horizontal="center" vertical="center" wrapText="1"/>
    </xf>
    <xf numFmtId="0" fontId="78" fillId="2" borderId="756" xfId="0" applyFont="1" applyFill="1" applyBorder="1" applyAlignment="1">
      <alignment horizontal="center" vertical="center" wrapText="1"/>
    </xf>
    <xf numFmtId="0" fontId="78" fillId="2" borderId="644" xfId="0" applyFont="1" applyFill="1" applyBorder="1" applyAlignment="1">
      <alignment horizontal="center" vertical="center" wrapText="1"/>
    </xf>
    <xf numFmtId="0" fontId="18" fillId="2" borderId="930" xfId="0" applyFont="1" applyFill="1" applyBorder="1" applyAlignment="1">
      <alignment horizontal="center" vertical="center"/>
    </xf>
    <xf numFmtId="0" fontId="20" fillId="2" borderId="922" xfId="0" applyFont="1" applyFill="1" applyBorder="1" applyAlignment="1">
      <alignment horizontal="center" vertical="center" wrapText="1"/>
    </xf>
    <xf numFmtId="0" fontId="20" fillId="2" borderId="922" xfId="0" applyFont="1" applyFill="1" applyBorder="1" applyAlignment="1">
      <alignment horizontal="center" vertical="center"/>
    </xf>
    <xf numFmtId="0" fontId="20" fillId="2" borderId="923" xfId="0" applyFont="1" applyFill="1" applyBorder="1" applyAlignment="1">
      <alignment horizontal="center" vertical="center"/>
    </xf>
    <xf numFmtId="0" fontId="20" fillId="2" borderId="475" xfId="0" applyFont="1" applyFill="1" applyBorder="1" applyAlignment="1">
      <alignment horizontal="center" vertical="center"/>
    </xf>
    <xf numFmtId="0" fontId="20" fillId="2" borderId="100" xfId="0" applyFont="1" applyFill="1" applyBorder="1" applyAlignment="1">
      <alignment horizontal="center" vertical="center"/>
    </xf>
    <xf numFmtId="0" fontId="18" fillId="0" borderId="924" xfId="0" applyFont="1" applyBorder="1" applyAlignment="1">
      <alignment horizontal="center" vertical="center" wrapText="1"/>
    </xf>
    <xf numFmtId="0" fontId="12" fillId="2" borderId="931" xfId="0" applyFont="1" applyFill="1" applyBorder="1" applyAlignment="1">
      <alignment horizontal="center" vertical="center" wrapText="1"/>
    </xf>
    <xf numFmtId="0" fontId="12" fillId="2" borderId="677" xfId="0" applyFont="1" applyFill="1" applyBorder="1" applyAlignment="1">
      <alignment horizontal="center" vertical="center" wrapText="1"/>
    </xf>
    <xf numFmtId="0" fontId="12" fillId="2" borderId="921" xfId="0" applyFont="1" applyFill="1" applyBorder="1" applyAlignment="1">
      <alignment horizontal="center" vertical="center" wrapText="1"/>
    </xf>
    <xf numFmtId="0" fontId="12" fillId="2" borderId="886" xfId="0" applyFont="1" applyFill="1" applyBorder="1" applyAlignment="1">
      <alignment horizontal="center" vertical="center" wrapText="1"/>
    </xf>
    <xf numFmtId="0" fontId="12" fillId="2" borderId="756" xfId="0" applyFont="1" applyFill="1" applyBorder="1" applyAlignment="1">
      <alignment horizontal="center" vertical="center" wrapText="1"/>
    </xf>
    <xf numFmtId="0" fontId="12" fillId="2" borderId="889" xfId="0" applyFont="1" applyFill="1" applyBorder="1" applyAlignment="1">
      <alignment horizontal="center" vertical="center" wrapText="1"/>
    </xf>
    <xf numFmtId="0" fontId="12" fillId="27" borderId="273" xfId="0" applyFont="1" applyFill="1" applyBorder="1" applyAlignment="1">
      <alignment horizontal="left" vertical="center" wrapText="1"/>
    </xf>
    <xf numFmtId="0" fontId="12" fillId="27" borderId="0" xfId="0" applyFont="1" applyFill="1" applyBorder="1" applyAlignment="1">
      <alignment horizontal="left" vertical="center" wrapText="1"/>
    </xf>
    <xf numFmtId="0" fontId="12" fillId="27" borderId="20" xfId="0" applyFont="1" applyFill="1" applyBorder="1" applyAlignment="1">
      <alignment horizontal="left" vertical="center" wrapText="1"/>
    </xf>
    <xf numFmtId="0" fontId="12" fillId="27" borderId="727" xfId="0" applyFont="1" applyFill="1" applyBorder="1" applyAlignment="1">
      <alignment horizontal="left" vertical="center" wrapText="1"/>
    </xf>
    <xf numFmtId="0" fontId="18" fillId="2" borderId="499" xfId="0" applyFont="1" applyFill="1" applyBorder="1" applyAlignment="1">
      <alignment horizontal="left" vertical="top" wrapText="1"/>
    </xf>
    <xf numFmtId="0" fontId="18" fillId="2" borderId="915" xfId="0" applyFont="1" applyFill="1" applyBorder="1" applyAlignment="1">
      <alignment horizontal="left" vertical="top" wrapText="1"/>
    </xf>
    <xf numFmtId="0" fontId="18" fillId="2" borderId="247" xfId="0" applyFont="1" applyFill="1" applyBorder="1" applyAlignment="1">
      <alignment horizontal="left" vertical="top" wrapText="1"/>
    </xf>
    <xf numFmtId="0" fontId="18" fillId="27" borderId="499" xfId="0" applyFont="1" applyFill="1" applyBorder="1" applyAlignment="1">
      <alignment horizontal="center" vertical="top" wrapText="1"/>
    </xf>
    <xf numFmtId="0" fontId="18" fillId="27" borderId="915" xfId="0" applyFont="1" applyFill="1" applyBorder="1" applyAlignment="1">
      <alignment horizontal="center" vertical="top" wrapText="1"/>
    </xf>
    <xf numFmtId="0" fontId="18" fillId="27" borderId="0" xfId="0" applyFont="1" applyFill="1" applyBorder="1" applyAlignment="1">
      <alignment horizontal="center" vertical="top" wrapText="1"/>
    </xf>
    <xf numFmtId="0" fontId="18" fillId="27" borderId="247" xfId="0" applyFont="1" applyFill="1" applyBorder="1" applyAlignment="1">
      <alignment horizontal="center" vertical="top" wrapText="1"/>
    </xf>
    <xf numFmtId="0" fontId="20" fillId="27" borderId="931" xfId="0" applyFont="1" applyFill="1" applyBorder="1" applyAlignment="1">
      <alignment horizontal="center" vertical="center" wrapText="1"/>
    </xf>
    <xf numFmtId="0" fontId="20" fillId="27" borderId="677" xfId="0" applyFont="1" applyFill="1" applyBorder="1" applyAlignment="1">
      <alignment horizontal="center" vertical="center" wrapText="1"/>
    </xf>
    <xf numFmtId="0" fontId="20" fillId="27" borderId="936" xfId="0" applyFont="1" applyFill="1" applyBorder="1" applyAlignment="1">
      <alignment horizontal="center" vertical="center" wrapText="1"/>
    </xf>
    <xf numFmtId="0" fontId="20" fillId="27" borderId="886" xfId="0" applyFont="1" applyFill="1" applyBorder="1" applyAlignment="1">
      <alignment horizontal="center" vertical="center" wrapText="1"/>
    </xf>
    <xf numFmtId="0" fontId="20" fillId="27" borderId="756" xfId="0" applyFont="1" applyFill="1" applyBorder="1" applyAlignment="1">
      <alignment horizontal="center" vertical="center" wrapText="1"/>
    </xf>
    <xf numFmtId="0" fontId="20" fillId="27" borderId="644" xfId="0" applyFont="1" applyFill="1" applyBorder="1" applyAlignment="1">
      <alignment horizontal="center" vertical="center" wrapText="1"/>
    </xf>
    <xf numFmtId="0" fontId="20" fillId="2" borderId="936" xfId="0" applyFont="1" applyFill="1" applyBorder="1" applyAlignment="1">
      <alignment horizontal="center" vertical="center" wrapText="1"/>
    </xf>
    <xf numFmtId="0" fontId="18" fillId="27" borderId="931" xfId="0" applyFont="1" applyFill="1" applyBorder="1" applyAlignment="1">
      <alignment horizontal="center" vertical="center" wrapText="1"/>
    </xf>
    <xf numFmtId="0" fontId="18" fillId="27" borderId="677" xfId="0" applyFont="1" applyFill="1" applyBorder="1" applyAlignment="1">
      <alignment horizontal="center" vertical="center" wrapText="1"/>
    </xf>
    <xf numFmtId="0" fontId="18" fillId="27" borderId="936" xfId="0" applyFont="1" applyFill="1" applyBorder="1" applyAlignment="1">
      <alignment horizontal="center" vertical="center" wrapText="1"/>
    </xf>
    <xf numFmtId="0" fontId="18" fillId="27" borderId="886" xfId="0" applyFont="1" applyFill="1" applyBorder="1" applyAlignment="1">
      <alignment horizontal="center" vertical="center" wrapText="1"/>
    </xf>
    <xf numFmtId="0" fontId="18" fillId="27" borderId="756" xfId="0" applyFont="1" applyFill="1" applyBorder="1" applyAlignment="1">
      <alignment horizontal="center" vertical="center" wrapText="1"/>
    </xf>
    <xf numFmtId="0" fontId="18" fillId="27" borderId="644" xfId="0" applyFont="1" applyFill="1" applyBorder="1" applyAlignment="1">
      <alignment horizontal="center" vertical="center" wrapText="1"/>
    </xf>
    <xf numFmtId="0" fontId="20" fillId="2" borderId="931" xfId="0" applyFont="1" applyFill="1" applyBorder="1" applyAlignment="1">
      <alignment horizontal="center" vertical="center"/>
    </xf>
    <xf numFmtId="0" fontId="20" fillId="2" borderId="677" xfId="0" applyFont="1" applyFill="1" applyBorder="1" applyAlignment="1">
      <alignment horizontal="center" vertical="center"/>
    </xf>
    <xf numFmtId="0" fontId="20" fillId="2" borderId="936" xfId="0" applyFont="1" applyFill="1" applyBorder="1" applyAlignment="1">
      <alignment horizontal="center" vertical="center"/>
    </xf>
    <xf numFmtId="16" fontId="18" fillId="2" borderId="929" xfId="0" quotePrefix="1" applyNumberFormat="1" applyFont="1" applyFill="1" applyBorder="1" applyAlignment="1">
      <alignment horizontal="center" vertical="center" wrapText="1"/>
    </xf>
    <xf numFmtId="0" fontId="20" fillId="2" borderId="934" xfId="0" applyFont="1" applyFill="1" applyBorder="1" applyAlignment="1">
      <alignment horizontal="center" vertical="center" wrapText="1"/>
    </xf>
    <xf numFmtId="0" fontId="20" fillId="2" borderId="890" xfId="0" applyFont="1" applyFill="1" applyBorder="1" applyAlignment="1">
      <alignment horizontal="center" vertical="center" wrapText="1"/>
    </xf>
    <xf numFmtId="0" fontId="20" fillId="0" borderId="924" xfId="0" applyFont="1" applyBorder="1" applyAlignment="1">
      <alignment horizontal="center" vertical="center" wrapText="1"/>
    </xf>
    <xf numFmtId="0" fontId="20" fillId="0" borderId="925" xfId="0" applyFont="1" applyBorder="1" applyAlignment="1">
      <alignment horizontal="center" vertical="center" wrapText="1"/>
    </xf>
    <xf numFmtId="0" fontId="20" fillId="0" borderId="926" xfId="0" applyFont="1" applyBorder="1" applyAlignment="1">
      <alignment horizontal="center" vertical="center" wrapText="1"/>
    </xf>
    <xf numFmtId="0" fontId="12" fillId="0" borderId="935" xfId="0" applyFont="1" applyBorder="1" applyAlignment="1">
      <alignment horizontal="center" vertical="center" wrapText="1"/>
    </xf>
    <xf numFmtId="0" fontId="12" fillId="0" borderId="572" xfId="0" applyFont="1" applyBorder="1" applyAlignment="1">
      <alignment horizontal="center" vertical="center" wrapText="1"/>
    </xf>
    <xf numFmtId="0" fontId="12" fillId="0" borderId="931" xfId="0" applyFont="1" applyBorder="1" applyAlignment="1">
      <alignment horizontal="center" vertical="center" wrapText="1"/>
    </xf>
    <xf numFmtId="0" fontId="12" fillId="0" borderId="886" xfId="0" applyFont="1" applyBorder="1" applyAlignment="1">
      <alignment horizontal="center" vertical="center" wrapText="1"/>
    </xf>
    <xf numFmtId="0" fontId="20" fillId="0" borderId="931" xfId="0" applyFont="1" applyBorder="1" applyAlignment="1">
      <alignment horizontal="center" vertical="center" wrapText="1"/>
    </xf>
    <xf numFmtId="0" fontId="20" fillId="0" borderId="677" xfId="0" applyFont="1" applyBorder="1" applyAlignment="1">
      <alignment horizontal="center" vertical="center" wrapText="1"/>
    </xf>
    <xf numFmtId="0" fontId="20" fillId="0" borderId="921" xfId="0" applyFont="1" applyBorder="1" applyAlignment="1">
      <alignment horizontal="center" vertical="center" wrapText="1"/>
    </xf>
    <xf numFmtId="0" fontId="20" fillId="0" borderId="886" xfId="0" applyFont="1" applyBorder="1" applyAlignment="1">
      <alignment horizontal="center" vertical="center" wrapText="1"/>
    </xf>
    <xf numFmtId="0" fontId="20" fillId="0" borderId="756" xfId="0" applyFont="1" applyBorder="1" applyAlignment="1">
      <alignment horizontal="center" vertical="center" wrapText="1"/>
    </xf>
    <xf numFmtId="0" fontId="20" fillId="0" borderId="889" xfId="0" applyFont="1" applyBorder="1" applyAlignment="1">
      <alignment horizontal="center" vertical="center" wrapText="1"/>
    </xf>
    <xf numFmtId="0" fontId="24" fillId="0" borderId="917" xfId="0" applyFont="1" applyBorder="1" applyAlignment="1">
      <alignment horizontal="left" vertical="center" wrapText="1"/>
    </xf>
    <xf numFmtId="0" fontId="24" fillId="0" borderId="898" xfId="0" applyFont="1" applyBorder="1" applyAlignment="1">
      <alignment horizontal="left" vertical="center"/>
    </xf>
    <xf numFmtId="0" fontId="24" fillId="0" borderId="918" xfId="0" applyFont="1" applyBorder="1" applyAlignment="1">
      <alignment horizontal="left" vertical="center"/>
    </xf>
    <xf numFmtId="0" fontId="24" fillId="0" borderId="898" xfId="0" applyFont="1" applyBorder="1" applyAlignment="1">
      <alignment horizontal="left" vertical="center" wrapText="1"/>
    </xf>
    <xf numFmtId="0" fontId="24" fillId="0" borderId="918" xfId="0" applyFont="1" applyBorder="1" applyAlignment="1">
      <alignment horizontal="left" vertical="center" wrapText="1"/>
    </xf>
    <xf numFmtId="0" fontId="12" fillId="0" borderId="937" xfId="0" applyFont="1" applyBorder="1" applyAlignment="1">
      <alignment horizontal="center" vertical="center" wrapText="1"/>
    </xf>
    <xf numFmtId="0" fontId="18" fillId="27" borderId="20" xfId="0" applyFont="1" applyFill="1" applyBorder="1" applyAlignment="1">
      <alignment horizontal="left" vertical="center" wrapText="1"/>
    </xf>
    <xf numFmtId="0" fontId="18" fillId="27" borderId="727" xfId="0" applyFont="1" applyFill="1" applyBorder="1" applyAlignment="1">
      <alignment horizontal="left" vertical="center" wrapText="1"/>
    </xf>
    <xf numFmtId="0" fontId="20" fillId="27" borderId="870" xfId="0" applyFont="1" applyFill="1" applyBorder="1" applyAlignment="1">
      <alignment horizontal="center" vertical="center"/>
    </xf>
    <xf numFmtId="0" fontId="20" fillId="27" borderId="727" xfId="0" applyFont="1" applyFill="1" applyBorder="1" applyAlignment="1">
      <alignment horizontal="center" vertical="center"/>
    </xf>
    <xf numFmtId="0" fontId="20" fillId="27" borderId="806" xfId="0" applyFont="1" applyFill="1" applyBorder="1" applyAlignment="1">
      <alignment horizontal="center" vertical="center"/>
    </xf>
    <xf numFmtId="0" fontId="78" fillId="2" borderId="677" xfId="0" applyFont="1" applyFill="1" applyBorder="1" applyAlignment="1">
      <alignment horizontal="center" vertical="center"/>
    </xf>
    <xf numFmtId="0" fontId="78" fillId="2" borderId="936" xfId="0" applyFont="1" applyFill="1" applyBorder="1" applyAlignment="1">
      <alignment horizontal="center" vertical="center"/>
    </xf>
    <xf numFmtId="0" fontId="78" fillId="2" borderId="886" xfId="0" applyFont="1" applyFill="1" applyBorder="1" applyAlignment="1">
      <alignment horizontal="center" vertical="center"/>
    </xf>
    <xf numFmtId="0" fontId="78" fillId="2" borderId="756" xfId="0" applyFont="1" applyFill="1" applyBorder="1" applyAlignment="1">
      <alignment horizontal="center" vertical="center"/>
    </xf>
    <xf numFmtId="0" fontId="78" fillId="2" borderId="644" xfId="0" applyFont="1" applyFill="1" applyBorder="1" applyAlignment="1">
      <alignment horizontal="center" vertical="center"/>
    </xf>
    <xf numFmtId="0" fontId="20" fillId="8" borderId="273" xfId="0" applyFont="1" applyFill="1" applyBorder="1" applyAlignment="1">
      <alignment horizontal="left" vertical="center" wrapText="1"/>
    </xf>
    <xf numFmtId="0" fontId="20" fillId="8" borderId="0" xfId="0" applyFont="1" applyFill="1" applyBorder="1" applyAlignment="1">
      <alignment horizontal="left" vertical="center" wrapText="1"/>
    </xf>
    <xf numFmtId="0" fontId="20" fillId="8" borderId="20" xfId="0" applyFont="1" applyFill="1" applyBorder="1" applyAlignment="1">
      <alignment horizontal="left" vertical="center" wrapText="1"/>
    </xf>
    <xf numFmtId="0" fontId="20" fillId="8" borderId="727" xfId="0" applyFont="1" applyFill="1" applyBorder="1" applyAlignment="1">
      <alignment horizontal="left" vertical="center" wrapText="1"/>
    </xf>
    <xf numFmtId="0" fontId="18" fillId="0" borderId="499" xfId="0" applyFont="1" applyBorder="1" applyAlignment="1">
      <alignment horizontal="left" vertical="top" wrapText="1"/>
    </xf>
    <xf numFmtId="0" fontId="18" fillId="0" borderId="915" xfId="0" applyFont="1" applyBorder="1" applyAlignment="1">
      <alignment horizontal="left" vertical="top" wrapText="1"/>
    </xf>
    <xf numFmtId="0" fontId="18" fillId="0" borderId="0" xfId="0" applyFont="1" applyBorder="1" applyAlignment="1">
      <alignment horizontal="left" vertical="top" wrapText="1"/>
    </xf>
    <xf numFmtId="0" fontId="18" fillId="0" borderId="247" xfId="0" applyFont="1" applyBorder="1" applyAlignment="1">
      <alignment horizontal="left" vertical="top" wrapText="1"/>
    </xf>
    <xf numFmtId="0" fontId="18" fillId="2" borderId="915" xfId="0" applyFont="1" applyFill="1" applyBorder="1" applyAlignment="1">
      <alignment horizontal="left" vertical="center" wrapText="1"/>
    </xf>
    <xf numFmtId="0" fontId="10" fillId="0" borderId="499" xfId="0" applyFont="1" applyBorder="1" applyAlignment="1">
      <alignment horizontal="center" vertical="top" wrapText="1"/>
    </xf>
    <xf numFmtId="0" fontId="10" fillId="0" borderId="499" xfId="0" applyFont="1" applyBorder="1" applyAlignment="1">
      <alignment horizontal="center" vertical="top"/>
    </xf>
    <xf numFmtId="0" fontId="10" fillId="0" borderId="915" xfId="0" applyFont="1" applyBorder="1" applyAlignment="1">
      <alignment horizontal="center" vertical="top"/>
    </xf>
    <xf numFmtId="0" fontId="10" fillId="0" borderId="0" xfId="0" applyFont="1" applyBorder="1" applyAlignment="1">
      <alignment horizontal="center" vertical="top"/>
    </xf>
    <xf numFmtId="0" fontId="10" fillId="0" borderId="247" xfId="0" applyFont="1" applyBorder="1" applyAlignment="1">
      <alignment horizontal="center" vertical="top"/>
    </xf>
    <xf numFmtId="49" fontId="18" fillId="2" borderId="938" xfId="0" applyNumberFormat="1" applyFont="1" applyFill="1" applyBorder="1" applyAlignment="1">
      <alignment horizontal="center" vertical="center"/>
    </xf>
    <xf numFmtId="0" fontId="20" fillId="8" borderId="0" xfId="0" applyFont="1" applyFill="1" applyBorder="1" applyAlignment="1">
      <alignment horizontal="left" vertical="center"/>
    </xf>
    <xf numFmtId="0" fontId="20" fillId="8" borderId="447" xfId="0" applyFont="1" applyFill="1" applyBorder="1" applyAlignment="1">
      <alignment horizontal="left" vertical="center"/>
    </xf>
    <xf numFmtId="0" fontId="20" fillId="8" borderId="727" xfId="0" applyFont="1" applyFill="1" applyBorder="1" applyAlignment="1">
      <alignment horizontal="left" vertical="center"/>
    </xf>
    <xf numFmtId="0" fontId="20" fillId="8" borderId="762" xfId="0" applyFont="1" applyFill="1" applyBorder="1" applyAlignment="1">
      <alignment horizontal="left" vertical="center"/>
    </xf>
    <xf numFmtId="0" fontId="18" fillId="0" borderId="66" xfId="0" applyFont="1" applyBorder="1" applyAlignment="1">
      <alignment horizontal="center" vertical="center" wrapText="1"/>
    </xf>
    <xf numFmtId="0" fontId="24" fillId="0" borderId="756" xfId="0" applyFont="1" applyBorder="1" applyAlignment="1">
      <alignment horizontal="left" vertical="center" wrapText="1"/>
    </xf>
    <xf numFmtId="0" fontId="18" fillId="2" borderId="499" xfId="0" applyFont="1" applyFill="1" applyBorder="1" applyAlignment="1">
      <alignment horizontal="center" vertical="top" wrapText="1"/>
    </xf>
    <xf numFmtId="0" fontId="18" fillId="2" borderId="915" xfId="0" applyFont="1" applyFill="1" applyBorder="1" applyAlignment="1">
      <alignment horizontal="center" vertical="top" wrapText="1"/>
    </xf>
    <xf numFmtId="0" fontId="18" fillId="2" borderId="0" xfId="0" applyFont="1" applyFill="1" applyBorder="1" applyAlignment="1">
      <alignment horizontal="center" vertical="top" wrapText="1"/>
    </xf>
    <xf numFmtId="0" fontId="18" fillId="2" borderId="247" xfId="0" applyFont="1" applyFill="1" applyBorder="1" applyAlignment="1">
      <alignment horizontal="center" vertical="top" wrapText="1"/>
    </xf>
    <xf numFmtId="0" fontId="18" fillId="0" borderId="499" xfId="0" applyFont="1" applyBorder="1" applyAlignment="1">
      <alignment horizontal="center" vertical="top" wrapText="1"/>
    </xf>
    <xf numFmtId="0" fontId="18" fillId="0" borderId="915" xfId="0" applyFont="1" applyBorder="1" applyAlignment="1">
      <alignment horizontal="center" vertical="top" wrapText="1"/>
    </xf>
    <xf numFmtId="0" fontId="18" fillId="0" borderId="0" xfId="0" applyFont="1" applyBorder="1" applyAlignment="1">
      <alignment horizontal="center" vertical="top" wrapText="1"/>
    </xf>
    <xf numFmtId="0" fontId="18" fillId="0" borderId="247" xfId="0" applyFont="1" applyBorder="1" applyAlignment="1">
      <alignment horizontal="center" vertical="top" wrapText="1"/>
    </xf>
    <xf numFmtId="0" fontId="18" fillId="2" borderId="929" xfId="0" quotePrefix="1" applyFont="1" applyFill="1" applyBorder="1" applyAlignment="1">
      <alignment horizontal="center" vertical="center"/>
    </xf>
    <xf numFmtId="0" fontId="16" fillId="4" borderId="273" xfId="0" applyFont="1" applyFill="1" applyBorder="1" applyAlignment="1">
      <alignment horizontal="center" vertical="center"/>
    </xf>
    <xf numFmtId="0" fontId="16" fillId="4" borderId="42" xfId="0" applyFont="1" applyFill="1" applyBorder="1" applyAlignment="1">
      <alignment horizontal="center" vertical="center"/>
    </xf>
    <xf numFmtId="0" fontId="20" fillId="0" borderId="0" xfId="0" applyFont="1" applyAlignment="1">
      <alignment horizontal="left" vertical="center" wrapText="1"/>
    </xf>
    <xf numFmtId="0" fontId="20" fillId="0" borderId="0" xfId="0" applyFont="1" applyAlignment="1">
      <alignment horizontal="left" vertical="center"/>
    </xf>
    <xf numFmtId="0" fontId="20" fillId="0" borderId="447" xfId="0" applyFont="1" applyBorder="1" applyAlignment="1">
      <alignment horizontal="left" vertical="center"/>
    </xf>
    <xf numFmtId="0" fontId="20" fillId="0" borderId="727" xfId="0" applyFont="1" applyBorder="1" applyAlignment="1">
      <alignment horizontal="left" vertical="center"/>
    </xf>
    <xf numFmtId="0" fontId="20" fillId="0" borderId="762" xfId="0" applyFont="1" applyBorder="1" applyAlignment="1">
      <alignment horizontal="left" vertical="center"/>
    </xf>
    <xf numFmtId="0" fontId="18" fillId="2" borderId="20" xfId="0" applyFont="1" applyFill="1" applyBorder="1" applyAlignment="1">
      <alignment horizontal="left" vertical="center" wrapText="1"/>
    </xf>
    <xf numFmtId="0" fontId="18" fillId="2" borderId="447" xfId="0" applyFont="1" applyFill="1" applyBorder="1" applyAlignment="1">
      <alignment horizontal="left" vertical="center" wrapText="1"/>
    </xf>
    <xf numFmtId="0" fontId="18" fillId="2" borderId="762" xfId="0" applyFont="1" applyFill="1" applyBorder="1" applyAlignment="1">
      <alignment horizontal="left" vertical="center" wrapText="1"/>
    </xf>
    <xf numFmtId="0" fontId="20" fillId="2" borderId="438" xfId="0" applyFont="1" applyFill="1" applyBorder="1" applyAlignment="1">
      <alignment horizontal="center" vertical="center" wrapText="1"/>
    </xf>
    <xf numFmtId="0" fontId="20" fillId="2" borderId="438" xfId="0" applyFont="1" applyFill="1" applyBorder="1" applyAlignment="1">
      <alignment horizontal="center" vertical="center"/>
    </xf>
    <xf numFmtId="0" fontId="78" fillId="2" borderId="936" xfId="0" applyFont="1" applyFill="1" applyBorder="1" applyAlignment="1">
      <alignment horizontal="center" vertical="center" wrapText="1"/>
    </xf>
    <xf numFmtId="0" fontId="7" fillId="0" borderId="898" xfId="0" applyFont="1" applyBorder="1" applyAlignment="1">
      <alignment horizontal="left" vertical="center"/>
    </xf>
    <xf numFmtId="0" fontId="7" fillId="0" borderId="918" xfId="0" applyFont="1" applyBorder="1" applyAlignment="1">
      <alignment horizontal="left" vertical="center"/>
    </xf>
    <xf numFmtId="0" fontId="0" fillId="0" borderId="499" xfId="0" applyFont="1" applyBorder="1" applyAlignment="1">
      <alignment horizontal="center" vertical="center" wrapText="1"/>
    </xf>
    <xf numFmtId="0" fontId="0" fillId="0" borderId="915" xfId="0" applyFont="1" applyBorder="1" applyAlignment="1">
      <alignment horizontal="center" vertical="center" wrapText="1"/>
    </xf>
    <xf numFmtId="0" fontId="0" fillId="0" borderId="0" xfId="0" applyFont="1" applyBorder="1" applyAlignment="1">
      <alignment horizontal="center" vertical="center" wrapText="1"/>
    </xf>
    <xf numFmtId="0" fontId="0" fillId="0" borderId="247" xfId="0" applyFont="1" applyBorder="1" applyAlignment="1">
      <alignment horizontal="center" vertical="center" wrapText="1"/>
    </xf>
    <xf numFmtId="0" fontId="18" fillId="27" borderId="447" xfId="0" applyFont="1" applyFill="1" applyBorder="1" applyAlignment="1">
      <alignment horizontal="left" vertical="center" wrapText="1"/>
    </xf>
    <xf numFmtId="0" fontId="18" fillId="27" borderId="762" xfId="0" applyFont="1" applyFill="1" applyBorder="1" applyAlignment="1">
      <alignment horizontal="left" vertical="center" wrapText="1"/>
    </xf>
    <xf numFmtId="0" fontId="18" fillId="2" borderId="977" xfId="0" applyFont="1" applyFill="1" applyBorder="1" applyAlignment="1">
      <alignment horizontal="left" vertical="center" wrapText="1"/>
    </xf>
    <xf numFmtId="0" fontId="18" fillId="2" borderId="905" xfId="0" applyFont="1" applyFill="1" applyBorder="1" applyAlignment="1">
      <alignment horizontal="left" vertical="center" wrapText="1"/>
    </xf>
    <xf numFmtId="0" fontId="18" fillId="27" borderId="772" xfId="0" applyFont="1" applyFill="1" applyBorder="1" applyAlignment="1">
      <alignment horizontal="center" vertical="center" wrapText="1"/>
    </xf>
    <xf numFmtId="0" fontId="18" fillId="27" borderId="616" xfId="0" applyFont="1" applyFill="1" applyBorder="1" applyAlignment="1">
      <alignment horizontal="center" vertical="center" wrapText="1"/>
    </xf>
    <xf numFmtId="0" fontId="18" fillId="27" borderId="782" xfId="0" applyFont="1" applyFill="1" applyBorder="1" applyAlignment="1">
      <alignment horizontal="center" vertical="center" wrapText="1"/>
    </xf>
    <xf numFmtId="0" fontId="18" fillId="27" borderId="609" xfId="0" applyFont="1" applyFill="1" applyBorder="1" applyAlignment="1">
      <alignment horizontal="center" vertical="center" wrapText="1"/>
    </xf>
    <xf numFmtId="0" fontId="20" fillId="27" borderId="772" xfId="0" applyFont="1" applyFill="1" applyBorder="1" applyAlignment="1">
      <alignment horizontal="center" vertical="center" wrapText="1"/>
    </xf>
    <xf numFmtId="0" fontId="20" fillId="27" borderId="616" xfId="0" applyFont="1" applyFill="1" applyBorder="1" applyAlignment="1">
      <alignment horizontal="center" vertical="center" wrapText="1"/>
    </xf>
    <xf numFmtId="0" fontId="20" fillId="27" borderId="782" xfId="0" applyFont="1" applyFill="1" applyBorder="1" applyAlignment="1">
      <alignment horizontal="center" vertical="center" wrapText="1"/>
    </xf>
    <xf numFmtId="0" fontId="20" fillId="27" borderId="609" xfId="0" applyFont="1" applyFill="1" applyBorder="1" applyAlignment="1">
      <alignment horizontal="center" vertical="center" wrapText="1"/>
    </xf>
    <xf numFmtId="0" fontId="20" fillId="27" borderId="786" xfId="0" applyFont="1" applyFill="1" applyBorder="1" applyAlignment="1">
      <alignment horizontal="center" vertical="center"/>
    </xf>
    <xf numFmtId="0" fontId="20" fillId="27" borderId="642" xfId="0" applyFont="1" applyFill="1" applyBorder="1" applyAlignment="1">
      <alignment horizontal="center" vertical="center"/>
    </xf>
    <xf numFmtId="0" fontId="20" fillId="27" borderId="329" xfId="0" applyFont="1" applyFill="1" applyBorder="1" applyAlignment="1">
      <alignment horizontal="center" vertical="center"/>
    </xf>
    <xf numFmtId="0" fontId="18" fillId="2" borderId="916" xfId="0" applyFont="1" applyFill="1" applyBorder="1" applyAlignment="1">
      <alignment horizontal="left" vertical="top" wrapText="1"/>
    </xf>
    <xf numFmtId="0" fontId="18" fillId="2" borderId="273" xfId="0" applyFont="1" applyFill="1" applyBorder="1" applyAlignment="1">
      <alignment horizontal="left" vertical="top" wrapText="1"/>
    </xf>
    <xf numFmtId="0" fontId="16" fillId="4" borderId="658" xfId="0" applyFont="1" applyFill="1" applyBorder="1" applyAlignment="1">
      <alignment horizontal="center" vertical="center"/>
    </xf>
    <xf numFmtId="0" fontId="16" fillId="4" borderId="756" xfId="0" applyFont="1" applyFill="1" applyBorder="1" applyAlignment="1">
      <alignment horizontal="center" vertical="center"/>
    </xf>
    <xf numFmtId="0" fontId="7" fillId="0" borderId="572" xfId="0" applyFont="1" applyBorder="1" applyAlignment="1">
      <alignment horizontal="left" vertical="center" wrapText="1"/>
    </xf>
    <xf numFmtId="0" fontId="7" fillId="0" borderId="644" xfId="0" applyFont="1" applyBorder="1" applyAlignment="1">
      <alignment horizontal="left" vertical="center" wrapText="1"/>
    </xf>
    <xf numFmtId="0" fontId="24" fillId="0" borderId="572" xfId="0" applyFont="1" applyBorder="1" applyAlignment="1">
      <alignment horizontal="left" vertical="center" wrapText="1"/>
    </xf>
    <xf numFmtId="0" fontId="24" fillId="0" borderId="644" xfId="0" applyFont="1" applyBorder="1" applyAlignment="1">
      <alignment horizontal="left" vertical="center" wrapText="1"/>
    </xf>
    <xf numFmtId="0" fontId="18" fillId="27" borderId="915" xfId="0" applyFont="1" applyFill="1" applyBorder="1" applyAlignment="1">
      <alignment horizontal="left" vertical="top" wrapText="1"/>
    </xf>
    <xf numFmtId="0" fontId="20" fillId="27" borderId="931" xfId="0" applyFont="1" applyFill="1" applyBorder="1" applyAlignment="1">
      <alignment horizontal="center" vertical="center"/>
    </xf>
    <xf numFmtId="0" fontId="20" fillId="27" borderId="677" xfId="0" applyFont="1" applyFill="1" applyBorder="1" applyAlignment="1">
      <alignment horizontal="center" vertical="center"/>
    </xf>
    <xf numFmtId="0" fontId="20" fillId="27" borderId="936" xfId="0" applyFont="1" applyFill="1" applyBorder="1" applyAlignment="1">
      <alignment horizontal="center" vertical="center"/>
    </xf>
    <xf numFmtId="0" fontId="20" fillId="27" borderId="886" xfId="0" applyFont="1" applyFill="1" applyBorder="1" applyAlignment="1">
      <alignment horizontal="center" vertical="center"/>
    </xf>
    <xf numFmtId="0" fontId="20" fillId="27" borderId="756" xfId="0" applyFont="1" applyFill="1" applyBorder="1" applyAlignment="1">
      <alignment horizontal="center" vertical="center"/>
    </xf>
    <xf numFmtId="0" fontId="20" fillId="27" borderId="644" xfId="0" applyFont="1" applyFill="1" applyBorder="1" applyAlignment="1">
      <alignment horizontal="center" vertical="center"/>
    </xf>
    <xf numFmtId="0" fontId="20" fillId="2" borderId="273" xfId="0" applyFont="1" applyFill="1" applyBorder="1" applyAlignment="1">
      <alignment horizontal="left" vertical="center" wrapText="1"/>
    </xf>
    <xf numFmtId="0" fontId="20" fillId="2" borderId="0" xfId="0" applyFont="1" applyFill="1" applyBorder="1" applyAlignment="1">
      <alignment horizontal="left" vertical="center" wrapText="1"/>
    </xf>
    <xf numFmtId="0" fontId="20" fillId="2" borderId="447" xfId="0" applyFont="1" applyFill="1" applyBorder="1" applyAlignment="1">
      <alignment horizontal="left" vertical="center" wrapText="1"/>
    </xf>
    <xf numFmtId="0" fontId="20" fillId="2" borderId="20" xfId="0" applyFont="1" applyFill="1" applyBorder="1" applyAlignment="1">
      <alignment horizontal="left" vertical="center" wrapText="1"/>
    </xf>
    <xf numFmtId="0" fontId="20" fillId="2" borderId="727" xfId="0" applyFont="1" applyFill="1" applyBorder="1" applyAlignment="1">
      <alignment horizontal="left" vertical="center" wrapText="1"/>
    </xf>
    <xf numFmtId="0" fontId="20" fillId="2" borderId="762" xfId="0" applyFont="1" applyFill="1" applyBorder="1" applyAlignment="1">
      <alignment horizontal="left" vertical="center" wrapText="1"/>
    </xf>
    <xf numFmtId="0" fontId="12" fillId="0" borderId="95" xfId="0" applyFont="1" applyBorder="1" applyAlignment="1">
      <alignment horizontal="center" vertical="center" wrapText="1"/>
    </xf>
    <xf numFmtId="0" fontId="18" fillId="2" borderId="916" xfId="0" applyFont="1" applyFill="1" applyBorder="1" applyAlignment="1">
      <alignment horizontal="center" vertical="top" wrapText="1"/>
    </xf>
    <xf numFmtId="0" fontId="18" fillId="2" borderId="273" xfId="0" applyFont="1" applyFill="1" applyBorder="1" applyAlignment="1">
      <alignment horizontal="center" vertical="top" wrapText="1"/>
    </xf>
    <xf numFmtId="0" fontId="20" fillId="0" borderId="0" xfId="0" applyFont="1" applyBorder="1" applyAlignment="1">
      <alignment horizontal="left" vertical="center" wrapText="1"/>
    </xf>
    <xf numFmtId="0" fontId="20" fillId="0" borderId="0" xfId="0" applyFont="1" applyBorder="1" applyAlignment="1">
      <alignment horizontal="left" vertical="center"/>
    </xf>
    <xf numFmtId="0" fontId="18" fillId="2" borderId="1063" xfId="0" applyFont="1" applyFill="1" applyBorder="1" applyAlignment="1">
      <alignment horizontal="left" vertical="center" wrapText="1"/>
    </xf>
    <xf numFmtId="0" fontId="18" fillId="2" borderId="1048" xfId="0" applyFont="1" applyFill="1" applyBorder="1" applyAlignment="1">
      <alignment horizontal="left" vertical="center" wrapText="1"/>
    </xf>
    <xf numFmtId="0" fontId="18" fillId="2" borderId="1049" xfId="0" applyFont="1" applyFill="1" applyBorder="1" applyAlignment="1">
      <alignment horizontal="left" vertical="center" wrapText="1"/>
    </xf>
    <xf numFmtId="0" fontId="20" fillId="2" borderId="787" xfId="0" applyFont="1" applyFill="1" applyBorder="1" applyAlignment="1">
      <alignment horizontal="center" vertical="center"/>
    </xf>
    <xf numFmtId="0" fontId="12" fillId="0" borderId="66" xfId="0" applyFont="1" applyBorder="1" applyAlignment="1">
      <alignment horizontal="center" vertical="center" wrapText="1"/>
    </xf>
    <xf numFmtId="0" fontId="10" fillId="27" borderId="499" xfId="0" applyFont="1" applyFill="1" applyBorder="1" applyAlignment="1">
      <alignment horizontal="center" vertical="top" wrapText="1"/>
    </xf>
    <xf numFmtId="0" fontId="10" fillId="27" borderId="499" xfId="0" applyFont="1" applyFill="1" applyBorder="1" applyAlignment="1">
      <alignment horizontal="center" vertical="top"/>
    </xf>
    <xf numFmtId="0" fontId="10" fillId="27" borderId="856" xfId="0" applyFont="1" applyFill="1" applyBorder="1" applyAlignment="1">
      <alignment horizontal="center" vertical="top"/>
    </xf>
    <xf numFmtId="0" fontId="10" fillId="27" borderId="0" xfId="0" applyFont="1" applyFill="1" applyBorder="1" applyAlignment="1">
      <alignment horizontal="center" vertical="top"/>
    </xf>
    <xf numFmtId="0" fontId="10" fillId="27" borderId="247" xfId="0" applyFont="1" applyFill="1" applyBorder="1" applyAlignment="1">
      <alignment horizontal="center" vertical="top"/>
    </xf>
    <xf numFmtId="0" fontId="18" fillId="27" borderId="856" xfId="0" applyFont="1" applyFill="1" applyBorder="1" applyAlignment="1">
      <alignment horizontal="center" vertical="top" wrapText="1"/>
    </xf>
    <xf numFmtId="0" fontId="18" fillId="2" borderId="856" xfId="0" applyFont="1" applyFill="1" applyBorder="1" applyAlignment="1">
      <alignment horizontal="center" vertical="top" wrapText="1"/>
    </xf>
    <xf numFmtId="0" fontId="0" fillId="2" borderId="499" xfId="0" applyFont="1" applyFill="1" applyBorder="1" applyAlignment="1">
      <alignment horizontal="left" vertical="top" wrapText="1"/>
    </xf>
    <xf numFmtId="0" fontId="0" fillId="2" borderId="856" xfId="0" applyFont="1" applyFill="1" applyBorder="1" applyAlignment="1">
      <alignment horizontal="left" vertical="top" wrapText="1"/>
    </xf>
    <xf numFmtId="0" fontId="0" fillId="2" borderId="0" xfId="0" applyFont="1" applyFill="1" applyBorder="1" applyAlignment="1">
      <alignment horizontal="left" vertical="top" wrapText="1"/>
    </xf>
    <xf numFmtId="0" fontId="0" fillId="2" borderId="247" xfId="0" applyFont="1" applyFill="1" applyBorder="1" applyAlignment="1">
      <alignment horizontal="left" vertical="top" wrapText="1"/>
    </xf>
    <xf numFmtId="0" fontId="24" fillId="4" borderId="841" xfId="0" applyFont="1" applyFill="1" applyBorder="1" applyAlignment="1">
      <alignment horizontal="center"/>
    </xf>
    <xf numFmtId="0" fontId="24" fillId="4" borderId="903" xfId="0" applyFont="1" applyFill="1" applyBorder="1" applyAlignment="1">
      <alignment horizontal="center"/>
    </xf>
    <xf numFmtId="0" fontId="24" fillId="4" borderId="904" xfId="0" applyFont="1" applyFill="1" applyBorder="1" applyAlignment="1">
      <alignment horizontal="center"/>
    </xf>
    <xf numFmtId="0" fontId="18" fillId="0" borderId="499" xfId="0" applyFont="1" applyBorder="1" applyAlignment="1">
      <alignment horizontal="center" vertical="center" wrapText="1"/>
    </xf>
    <xf numFmtId="0" fontId="18" fillId="0" borderId="915" xfId="0" applyFont="1" applyBorder="1" applyAlignment="1">
      <alignment horizontal="center" vertical="center" wrapText="1"/>
    </xf>
    <xf numFmtId="0" fontId="18" fillId="0" borderId="247" xfId="0" applyFont="1" applyBorder="1" applyAlignment="1">
      <alignment horizontal="center" vertical="center" wrapText="1"/>
    </xf>
    <xf numFmtId="0" fontId="18" fillId="0" borderId="870" xfId="0" applyFont="1" applyBorder="1" applyAlignment="1">
      <alignment horizontal="center" vertical="center"/>
    </xf>
    <xf numFmtId="0" fontId="18" fillId="0" borderId="727" xfId="0" applyFont="1" applyBorder="1" applyAlignment="1">
      <alignment horizontal="center" vertical="center"/>
    </xf>
    <xf numFmtId="0" fontId="18" fillId="0" borderId="762" xfId="0" applyFont="1" applyBorder="1" applyAlignment="1">
      <alignment horizontal="center" vertical="center"/>
    </xf>
    <xf numFmtId="0" fontId="18" fillId="2" borderId="870" xfId="0" applyFont="1" applyFill="1" applyBorder="1" applyAlignment="1">
      <alignment horizontal="center" vertical="center"/>
    </xf>
    <xf numFmtId="0" fontId="18" fillId="2" borderId="762" xfId="0" applyFont="1" applyFill="1" applyBorder="1" applyAlignment="1">
      <alignment horizontal="center" vertical="center"/>
    </xf>
    <xf numFmtId="0" fontId="18" fillId="2" borderId="870" xfId="0" applyFont="1" applyFill="1" applyBorder="1" applyAlignment="1">
      <alignment horizontal="center" vertical="center" wrapText="1"/>
    </xf>
    <xf numFmtId="0" fontId="18" fillId="2" borderId="727" xfId="0" applyFont="1" applyFill="1" applyBorder="1" applyAlignment="1">
      <alignment horizontal="center" vertical="center" wrapText="1"/>
    </xf>
    <xf numFmtId="0" fontId="18" fillId="2" borderId="762" xfId="0" applyFont="1" applyFill="1" applyBorder="1" applyAlignment="1">
      <alignment horizontal="center" vertical="center" wrapText="1"/>
    </xf>
    <xf numFmtId="0" fontId="18" fillId="2" borderId="870" xfId="0" quotePrefix="1" applyFont="1" applyFill="1" applyBorder="1" applyAlignment="1">
      <alignment horizontal="center" vertical="center"/>
    </xf>
    <xf numFmtId="0" fontId="18" fillId="2" borderId="727" xfId="0" quotePrefix="1" applyFont="1" applyFill="1" applyBorder="1" applyAlignment="1">
      <alignment horizontal="center" vertical="center"/>
    </xf>
    <xf numFmtId="0" fontId="18" fillId="2" borderId="762" xfId="0" quotePrefix="1" applyFont="1" applyFill="1" applyBorder="1" applyAlignment="1">
      <alignment horizontal="center" vertical="center"/>
    </xf>
    <xf numFmtId="0" fontId="18" fillId="2" borderId="806" xfId="0" quotePrefix="1" applyFont="1" applyFill="1" applyBorder="1" applyAlignment="1">
      <alignment horizontal="center" vertical="center"/>
    </xf>
    <xf numFmtId="0" fontId="18" fillId="0" borderId="20" xfId="0" applyFont="1" applyBorder="1" applyAlignment="1">
      <alignment horizontal="center" vertical="center" wrapText="1"/>
    </xf>
    <xf numFmtId="0" fontId="18" fillId="0" borderId="727" xfId="0" applyFont="1" applyBorder="1" applyAlignment="1">
      <alignment horizontal="center" vertical="center" wrapText="1"/>
    </xf>
    <xf numFmtId="0" fontId="18" fillId="0" borderId="762" xfId="0" applyFont="1" applyBorder="1" applyAlignment="1">
      <alignment horizontal="center" vertical="center" wrapText="1"/>
    </xf>
    <xf numFmtId="0" fontId="20" fillId="2" borderId="786" xfId="0" applyFont="1" applyFill="1" applyBorder="1" applyAlignment="1">
      <alignment horizontal="center" vertical="center"/>
    </xf>
    <xf numFmtId="0" fontId="20" fillId="2" borderId="642" xfId="0" applyFont="1" applyFill="1" applyBorder="1" applyAlignment="1">
      <alignment horizontal="center" vertical="center"/>
    </xf>
    <xf numFmtId="0" fontId="20" fillId="2" borderId="329" xfId="0" applyFont="1" applyFill="1" applyBorder="1" applyAlignment="1">
      <alignment horizontal="center" vertical="center"/>
    </xf>
    <xf numFmtId="0" fontId="18" fillId="0" borderId="856" xfId="0" applyFont="1" applyBorder="1" applyAlignment="1">
      <alignment horizontal="center" vertical="top" wrapText="1"/>
    </xf>
    <xf numFmtId="0" fontId="18" fillId="2" borderId="273" xfId="0" applyFont="1" applyFill="1" applyBorder="1" applyAlignment="1">
      <alignment horizontal="left" vertical="center"/>
    </xf>
    <xf numFmtId="0" fontId="18" fillId="2" borderId="20" xfId="0" applyFont="1" applyFill="1" applyBorder="1" applyAlignment="1">
      <alignment horizontal="left" vertical="center"/>
    </xf>
    <xf numFmtId="0" fontId="18" fillId="2" borderId="1048" xfId="0" applyFont="1" applyFill="1" applyBorder="1" applyAlignment="1">
      <alignment horizontal="left" vertical="center"/>
    </xf>
    <xf numFmtId="0" fontId="18" fillId="2" borderId="0" xfId="0" applyFont="1" applyFill="1" applyAlignment="1">
      <alignment horizontal="left" vertical="center" wrapText="1"/>
    </xf>
    <xf numFmtId="0" fontId="18" fillId="27" borderId="499" xfId="0" applyFont="1" applyFill="1" applyBorder="1" applyAlignment="1">
      <alignment horizontal="left" vertical="center"/>
    </xf>
    <xf numFmtId="0" fontId="18" fillId="27" borderId="915" xfId="0" applyFont="1" applyFill="1" applyBorder="1" applyAlignment="1">
      <alignment horizontal="left" vertical="center"/>
    </xf>
    <xf numFmtId="0" fontId="18" fillId="2" borderId="938" xfId="0" applyFont="1" applyFill="1" applyBorder="1" applyAlignment="1">
      <alignment horizontal="center" vertical="center"/>
    </xf>
    <xf numFmtId="0" fontId="18" fillId="2" borderId="977" xfId="0" applyFont="1" applyFill="1" applyBorder="1" applyAlignment="1">
      <alignment horizontal="left" vertical="top" wrapText="1"/>
    </xf>
    <xf numFmtId="0" fontId="18" fillId="2" borderId="905" xfId="0" applyFont="1" applyFill="1" applyBorder="1" applyAlignment="1">
      <alignment horizontal="left" vertical="top" wrapText="1"/>
    </xf>
    <xf numFmtId="0" fontId="12" fillId="2" borderId="942" xfId="0" applyFont="1" applyFill="1" applyBorder="1" applyAlignment="1">
      <alignment horizontal="center" vertical="center"/>
    </xf>
    <xf numFmtId="0" fontId="12" fillId="2" borderId="791" xfId="0" applyFont="1" applyFill="1" applyBorder="1" applyAlignment="1">
      <alignment horizontal="center" vertical="center"/>
    </xf>
    <xf numFmtId="0" fontId="12" fillId="0" borderId="433" xfId="0" applyFont="1" applyBorder="1" applyAlignment="1">
      <alignment horizontal="center" vertical="center" wrapText="1"/>
    </xf>
    <xf numFmtId="0" fontId="7" fillId="0" borderId="939" xfId="0" applyFont="1" applyBorder="1" applyAlignment="1">
      <alignment horizontal="left" vertical="center" wrapText="1"/>
    </xf>
    <xf numFmtId="0" fontId="7" fillId="0" borderId="940" xfId="0" applyFont="1" applyBorder="1" applyAlignment="1">
      <alignment horizontal="left" vertical="center" wrapText="1"/>
    </xf>
    <xf numFmtId="0" fontId="7" fillId="0" borderId="941" xfId="0" applyFont="1" applyBorder="1" applyAlignment="1">
      <alignment horizontal="left" vertical="center" wrapText="1"/>
    </xf>
    <xf numFmtId="0" fontId="9" fillId="2" borderId="943" xfId="0" quotePrefix="1" applyFont="1" applyFill="1" applyBorder="1" applyAlignment="1">
      <alignment horizontal="left" vertical="center"/>
    </xf>
    <xf numFmtId="0" fontId="18" fillId="2" borderId="856" xfId="0" applyFont="1" applyFill="1" applyBorder="1" applyAlignment="1">
      <alignment horizontal="left" vertical="center" wrapText="1"/>
    </xf>
    <xf numFmtId="0" fontId="16" fillId="4" borderId="943" xfId="0" applyFont="1" applyFill="1" applyBorder="1" applyAlignment="1">
      <alignment horizontal="center" vertical="center"/>
    </xf>
    <xf numFmtId="0" fontId="9" fillId="2" borderId="431" xfId="0" quotePrefix="1" applyFont="1" applyFill="1" applyBorder="1" applyAlignment="1">
      <alignment horizontal="center" vertical="center"/>
    </xf>
    <xf numFmtId="0" fontId="9" fillId="2" borderId="302" xfId="0" quotePrefix="1" applyFont="1" applyFill="1" applyBorder="1" applyAlignment="1">
      <alignment horizontal="center" vertical="center"/>
    </xf>
    <xf numFmtId="0" fontId="9" fillId="2" borderId="205" xfId="0" quotePrefix="1" applyFont="1" applyFill="1" applyBorder="1" applyAlignment="1">
      <alignment horizontal="center" vertical="center"/>
    </xf>
    <xf numFmtId="0" fontId="9" fillId="2" borderId="198" xfId="0" quotePrefix="1" applyFont="1" applyFill="1" applyBorder="1" applyAlignment="1">
      <alignment horizontal="center" vertical="center"/>
    </xf>
    <xf numFmtId="0" fontId="7" fillId="4" borderId="687" xfId="0" applyFont="1" applyFill="1" applyBorder="1" applyAlignment="1">
      <alignment horizontal="center" vertical="center"/>
    </xf>
    <xf numFmtId="0" fontId="7" fillId="4" borderId="686" xfId="0" applyFont="1" applyFill="1" applyBorder="1" applyAlignment="1">
      <alignment horizontal="center" vertical="center"/>
    </xf>
    <xf numFmtId="0" fontId="10" fillId="27" borderId="308" xfId="0" applyNumberFormat="1" applyFont="1" applyFill="1" applyBorder="1" applyAlignment="1">
      <alignment horizontal="left" vertical="center" wrapText="1"/>
    </xf>
    <xf numFmtId="0" fontId="10" fillId="27" borderId="205" xfId="0" applyNumberFormat="1" applyFont="1" applyFill="1" applyBorder="1" applyAlignment="1">
      <alignment horizontal="left" vertical="center" wrapText="1"/>
    </xf>
    <xf numFmtId="0" fontId="10" fillId="27" borderId="727" xfId="0" applyNumberFormat="1" applyFont="1" applyFill="1" applyBorder="1" applyAlignment="1">
      <alignment horizontal="left" vertical="center" wrapText="1"/>
    </xf>
    <xf numFmtId="0" fontId="10" fillId="27" borderId="273" xfId="0" applyNumberFormat="1" applyFont="1" applyFill="1" applyBorder="1" applyAlignment="1">
      <alignment horizontal="left" vertical="center" wrapText="1"/>
    </xf>
    <xf numFmtId="0" fontId="18" fillId="2" borderId="306" xfId="0" applyFont="1" applyFill="1" applyBorder="1" applyAlignment="1">
      <alignment horizontal="center" vertical="center"/>
    </xf>
    <xf numFmtId="0" fontId="18" fillId="2" borderId="92" xfId="0" applyFont="1" applyFill="1" applyBorder="1" applyAlignment="1">
      <alignment horizontal="center" vertical="center"/>
    </xf>
    <xf numFmtId="0" fontId="18" fillId="2" borderId="409" xfId="0" applyFont="1" applyFill="1" applyBorder="1" applyAlignment="1">
      <alignment horizontal="center" vertical="center"/>
    </xf>
    <xf numFmtId="0" fontId="24" fillId="2" borderId="0" xfId="0" applyFont="1" applyFill="1" applyBorder="1" applyAlignment="1">
      <alignment horizontal="center" vertical="center"/>
    </xf>
    <xf numFmtId="0" fontId="24" fillId="2" borderId="42" xfId="0" applyFont="1" applyFill="1" applyBorder="1" applyAlignment="1">
      <alignment horizontal="center" vertical="center"/>
    </xf>
    <xf numFmtId="0" fontId="18" fillId="2" borderId="90" xfId="0" applyFont="1" applyFill="1" applyBorder="1" applyAlignment="1">
      <alignment horizontal="center" vertical="center"/>
    </xf>
    <xf numFmtId="0" fontId="18" fillId="2" borderId="153" xfId="0" applyFont="1" applyFill="1" applyBorder="1" applyAlignment="1">
      <alignment horizontal="center" vertical="center"/>
    </xf>
    <xf numFmtId="0" fontId="18" fillId="2" borderId="480" xfId="0" quotePrefix="1" applyFont="1" applyFill="1" applyBorder="1" applyAlignment="1">
      <alignment horizontal="left" vertical="center" wrapText="1"/>
    </xf>
    <xf numFmtId="0" fontId="18" fillId="2" borderId="308" xfId="0" applyFont="1" applyFill="1" applyBorder="1" applyAlignment="1">
      <alignment horizontal="left" vertical="center"/>
    </xf>
    <xf numFmtId="0" fontId="18" fillId="2" borderId="198" xfId="0" applyFont="1" applyFill="1" applyBorder="1" applyAlignment="1">
      <alignment horizontal="left" vertical="center"/>
    </xf>
    <xf numFmtId="0" fontId="18" fillId="2" borderId="15" xfId="0" applyFont="1" applyFill="1" applyBorder="1" applyAlignment="1">
      <alignment horizontal="center" vertical="center"/>
    </xf>
    <xf numFmtId="0" fontId="18" fillId="2" borderId="16" xfId="0" applyFont="1" applyFill="1" applyBorder="1" applyAlignment="1">
      <alignment horizontal="center" vertical="center"/>
    </xf>
    <xf numFmtId="0" fontId="18" fillId="2" borderId="121" xfId="0" applyFont="1" applyFill="1" applyBorder="1" applyAlignment="1">
      <alignment horizontal="center" vertical="center"/>
    </xf>
    <xf numFmtId="0" fontId="18" fillId="2" borderId="68" xfId="0" applyFont="1" applyFill="1" applyBorder="1" applyAlignment="1">
      <alignment horizontal="center" vertical="center"/>
    </xf>
    <xf numFmtId="0" fontId="18" fillId="2" borderId="128" xfId="0" applyFont="1" applyFill="1" applyBorder="1" applyAlignment="1">
      <alignment horizontal="center" vertical="center"/>
    </xf>
    <xf numFmtId="0" fontId="18" fillId="2" borderId="85" xfId="0" applyFont="1" applyFill="1" applyBorder="1" applyAlignment="1">
      <alignment horizontal="center" vertical="center"/>
    </xf>
    <xf numFmtId="0" fontId="18" fillId="2" borderId="148" xfId="0" applyFont="1" applyFill="1" applyBorder="1" applyAlignment="1">
      <alignment horizontal="center" vertical="center"/>
    </xf>
    <xf numFmtId="0" fontId="24" fillId="2" borderId="91" xfId="0" applyFont="1" applyFill="1" applyBorder="1" applyAlignment="1">
      <alignment horizontal="center" vertical="center"/>
    </xf>
    <xf numFmtId="0" fontId="24" fillId="2" borderId="148" xfId="0" applyFont="1" applyFill="1" applyBorder="1" applyAlignment="1">
      <alignment horizontal="center" vertical="center"/>
    </xf>
    <xf numFmtId="0" fontId="24" fillId="2" borderId="16" xfId="0" applyFont="1" applyFill="1" applyBorder="1" applyAlignment="1">
      <alignment horizontal="center" vertical="center"/>
    </xf>
    <xf numFmtId="0" fontId="24" fillId="2" borderId="68" xfId="0" applyFont="1" applyFill="1" applyBorder="1" applyAlignment="1">
      <alignment horizontal="center" vertical="center"/>
    </xf>
    <xf numFmtId="0" fontId="18" fillId="2" borderId="63" xfId="0" applyFont="1" applyFill="1" applyBorder="1" applyAlignment="1">
      <alignment horizontal="center" vertical="center"/>
    </xf>
    <xf numFmtId="0" fontId="18" fillId="2" borderId="156" xfId="0" applyFont="1" applyFill="1" applyBorder="1" applyAlignment="1">
      <alignment horizontal="center" vertical="center"/>
    </xf>
    <xf numFmtId="0" fontId="18" fillId="2" borderId="33" xfId="0" applyFont="1" applyFill="1" applyBorder="1" applyAlignment="1">
      <alignment horizontal="center" vertical="center"/>
    </xf>
    <xf numFmtId="0" fontId="18" fillId="2" borderId="62" xfId="0" applyFont="1" applyFill="1" applyBorder="1" applyAlignment="1">
      <alignment horizontal="center" vertical="center"/>
    </xf>
    <xf numFmtId="183" fontId="18" fillId="2" borderId="63" xfId="0" applyNumberFormat="1" applyFont="1" applyFill="1" applyBorder="1" applyAlignment="1">
      <alignment horizontal="center" vertical="center"/>
    </xf>
    <xf numFmtId="183" fontId="18" fillId="2" borderId="33" xfId="0" applyNumberFormat="1" applyFont="1" applyFill="1" applyBorder="1" applyAlignment="1">
      <alignment horizontal="center" vertical="center"/>
    </xf>
    <xf numFmtId="183" fontId="18" fillId="2" borderId="62" xfId="0" applyNumberFormat="1" applyFont="1" applyFill="1" applyBorder="1" applyAlignment="1">
      <alignment horizontal="center" vertical="center"/>
    </xf>
    <xf numFmtId="183" fontId="18" fillId="2" borderId="40" xfId="0" applyNumberFormat="1" applyFont="1" applyFill="1" applyBorder="1" applyAlignment="1">
      <alignment horizontal="center" vertical="center"/>
    </xf>
    <xf numFmtId="183" fontId="18" fillId="2" borderId="60" xfId="0" applyNumberFormat="1" applyFont="1" applyFill="1" applyBorder="1" applyAlignment="1">
      <alignment horizontal="center" vertical="center"/>
    </xf>
    <xf numFmtId="183" fontId="18" fillId="2" borderId="28" xfId="0" applyNumberFormat="1" applyFont="1" applyFill="1" applyBorder="1" applyAlignment="1">
      <alignment horizontal="center" vertical="center"/>
    </xf>
    <xf numFmtId="183" fontId="18" fillId="2" borderId="56" xfId="0" applyNumberFormat="1" applyFont="1" applyFill="1" applyBorder="1" applyAlignment="1">
      <alignment horizontal="center" vertical="center"/>
    </xf>
    <xf numFmtId="183" fontId="18" fillId="2" borderId="86" xfId="0" applyNumberFormat="1" applyFont="1" applyFill="1" applyBorder="1" applyAlignment="1">
      <alignment horizontal="center" vertical="center"/>
    </xf>
    <xf numFmtId="0" fontId="18" fillId="2" borderId="35" xfId="0" applyFont="1" applyFill="1" applyBorder="1" applyAlignment="1">
      <alignment horizontal="left" vertical="center" wrapText="1"/>
    </xf>
    <xf numFmtId="0" fontId="18" fillId="2" borderId="28" xfId="0" applyFont="1" applyFill="1" applyBorder="1" applyAlignment="1">
      <alignment horizontal="left" vertical="center" wrapText="1"/>
    </xf>
    <xf numFmtId="0" fontId="18" fillId="2" borderId="26" xfId="0" applyFont="1" applyFill="1" applyBorder="1" applyAlignment="1">
      <alignment horizontal="left" vertical="center" wrapText="1"/>
    </xf>
    <xf numFmtId="0" fontId="18" fillId="2" borderId="28" xfId="0" applyFont="1" applyFill="1" applyBorder="1" applyAlignment="1">
      <alignment horizontal="left" vertical="center"/>
    </xf>
    <xf numFmtId="0" fontId="18" fillId="2" borderId="26" xfId="0" applyFont="1" applyFill="1" applyBorder="1" applyAlignment="1">
      <alignment horizontal="left" vertical="center"/>
    </xf>
    <xf numFmtId="0" fontId="24" fillId="0" borderId="293" xfId="0" applyFont="1" applyBorder="1" applyAlignment="1">
      <alignment horizontal="center" vertical="center" wrapText="1"/>
    </xf>
    <xf numFmtId="0" fontId="18" fillId="2" borderId="293" xfId="0" applyFont="1" applyFill="1" applyBorder="1" applyAlignment="1">
      <alignment horizontal="center" vertical="center"/>
    </xf>
    <xf numFmtId="0" fontId="16" fillId="2" borderId="198" xfId="0" applyFont="1" applyFill="1" applyBorder="1" applyAlignment="1">
      <alignment horizontal="center" vertical="center" wrapText="1"/>
    </xf>
    <xf numFmtId="0" fontId="18" fillId="2" borderId="792" xfId="0" applyFont="1" applyFill="1" applyBorder="1" applyAlignment="1">
      <alignment horizontal="center" vertical="center"/>
    </xf>
    <xf numFmtId="0" fontId="18" fillId="2" borderId="602" xfId="0" applyFont="1" applyFill="1" applyBorder="1" applyAlignment="1">
      <alignment horizontal="center" vertical="center"/>
    </xf>
    <xf numFmtId="0" fontId="18" fillId="2" borderId="572" xfId="0" applyFont="1" applyFill="1" applyBorder="1" applyAlignment="1">
      <alignment horizontal="center" vertical="center"/>
    </xf>
    <xf numFmtId="0" fontId="18" fillId="2" borderId="756" xfId="0" applyFont="1" applyFill="1" applyBorder="1" applyAlignment="1">
      <alignment horizontal="center" vertical="center"/>
    </xf>
    <xf numFmtId="0" fontId="18" fillId="0" borderId="931" xfId="0" applyFont="1" applyFill="1" applyBorder="1" applyAlignment="1">
      <alignment vertical="center"/>
    </xf>
    <xf numFmtId="0" fontId="18" fillId="0" borderId="912" xfId="0" applyFont="1" applyFill="1" applyBorder="1" applyAlignment="1">
      <alignment vertical="center"/>
    </xf>
    <xf numFmtId="0" fontId="18" fillId="0" borderId="921" xfId="0" applyFont="1" applyFill="1" applyBorder="1" applyAlignment="1">
      <alignment vertical="center"/>
    </xf>
    <xf numFmtId="0" fontId="18" fillId="0" borderId="870" xfId="0" applyFont="1" applyFill="1" applyBorder="1" applyAlignment="1">
      <alignment vertical="center"/>
    </xf>
    <xf numFmtId="0" fontId="18" fillId="0" borderId="1048" xfId="0" applyFont="1" applyFill="1" applyBorder="1" applyAlignment="1">
      <alignment vertical="center"/>
    </xf>
    <xf numFmtId="0" fontId="18" fillId="0" borderId="1049" xfId="0" applyFont="1" applyFill="1" applyBorder="1" applyAlignment="1">
      <alignment vertical="center"/>
    </xf>
    <xf numFmtId="0" fontId="18" fillId="0" borderId="931" xfId="0" applyFont="1" applyFill="1" applyBorder="1" applyAlignment="1">
      <alignment horizontal="center" vertical="center"/>
    </xf>
    <xf numFmtId="0" fontId="18" fillId="0" borderId="912" xfId="0" applyFont="1" applyFill="1" applyBorder="1" applyAlignment="1">
      <alignment horizontal="center" vertical="center"/>
    </xf>
    <xf numFmtId="0" fontId="18" fillId="0" borderId="921" xfId="0" applyFont="1" applyFill="1" applyBorder="1" applyAlignment="1">
      <alignment horizontal="center" vertical="center"/>
    </xf>
    <xf numFmtId="0" fontId="18" fillId="0" borderId="870" xfId="0" applyFont="1" applyFill="1" applyBorder="1" applyAlignment="1">
      <alignment horizontal="center" vertical="center"/>
    </xf>
    <xf numFmtId="0" fontId="18" fillId="0" borderId="1048" xfId="0" applyFont="1" applyFill="1" applyBorder="1" applyAlignment="1">
      <alignment horizontal="center" vertical="center"/>
    </xf>
    <xf numFmtId="0" fontId="18" fillId="0" borderId="1049" xfId="0" applyFont="1" applyFill="1" applyBorder="1" applyAlignment="1">
      <alignment horizontal="center" vertical="center"/>
    </xf>
    <xf numFmtId="0" fontId="10" fillId="2" borderId="757" xfId="0" applyFont="1" applyFill="1" applyBorder="1" applyAlignment="1">
      <alignment horizontal="center" vertical="center"/>
    </xf>
    <xf numFmtId="0" fontId="10" fillId="2" borderId="392" xfId="0" applyFont="1" applyFill="1" applyBorder="1" applyAlignment="1">
      <alignment horizontal="center" vertical="center"/>
    </xf>
    <xf numFmtId="0" fontId="18" fillId="0" borderId="931" xfId="0" applyFont="1" applyFill="1" applyBorder="1" applyAlignment="1">
      <alignment horizontal="left" vertical="center" wrapText="1"/>
    </xf>
    <xf numFmtId="0" fontId="18" fillId="0" borderId="912" xfId="0" applyFont="1" applyFill="1" applyBorder="1" applyAlignment="1">
      <alignment horizontal="left" vertical="center" wrapText="1"/>
    </xf>
    <xf numFmtId="0" fontId="18" fillId="0" borderId="921" xfId="0" applyFont="1" applyFill="1" applyBorder="1" applyAlignment="1">
      <alignment horizontal="left" vertical="center" wrapText="1"/>
    </xf>
    <xf numFmtId="0" fontId="18" fillId="0" borderId="886" xfId="0" applyFont="1" applyFill="1" applyBorder="1" applyAlignment="1">
      <alignment horizontal="left" vertical="center" wrapText="1"/>
    </xf>
    <xf numFmtId="0" fontId="18" fillId="0" borderId="756" xfId="0" applyFont="1" applyFill="1" applyBorder="1" applyAlignment="1">
      <alignment horizontal="left" vertical="center" wrapText="1"/>
    </xf>
    <xf numFmtId="0" fontId="18" fillId="0" borderId="889" xfId="0" applyFont="1" applyFill="1" applyBorder="1" applyAlignment="1">
      <alignment horizontal="left" vertical="center" wrapText="1"/>
    </xf>
    <xf numFmtId="0" fontId="18" fillId="0" borderId="886" xfId="0" applyFont="1" applyFill="1" applyBorder="1" applyAlignment="1">
      <alignment horizontal="center" vertical="center"/>
    </xf>
    <xf numFmtId="0" fontId="18" fillId="0" borderId="756" xfId="0" applyFont="1" applyFill="1" applyBorder="1" applyAlignment="1">
      <alignment horizontal="center" vertical="center"/>
    </xf>
    <xf numFmtId="0" fontId="18" fillId="0" borderId="889" xfId="0" applyFont="1" applyFill="1" applyBorder="1" applyAlignment="1">
      <alignment horizontal="center" vertical="center"/>
    </xf>
    <xf numFmtId="0" fontId="18" fillId="0" borderId="931" xfId="0" applyFont="1" applyFill="1" applyBorder="1" applyAlignment="1">
      <alignment horizontal="left" vertical="center"/>
    </xf>
    <xf numFmtId="0" fontId="18" fillId="0" borderId="912" xfId="0" applyFont="1" applyFill="1" applyBorder="1" applyAlignment="1">
      <alignment horizontal="left" vertical="center"/>
    </xf>
    <xf numFmtId="0" fontId="18" fillId="0" borderId="921" xfId="0" applyFont="1" applyFill="1" applyBorder="1" applyAlignment="1">
      <alignment horizontal="left" vertical="center"/>
    </xf>
    <xf numFmtId="0" fontId="18" fillId="0" borderId="886" xfId="0" applyFont="1" applyFill="1" applyBorder="1" applyAlignment="1">
      <alignment horizontal="left" vertical="center"/>
    </xf>
    <xf numFmtId="0" fontId="18" fillId="0" borderId="756" xfId="0" applyFont="1" applyFill="1" applyBorder="1" applyAlignment="1">
      <alignment horizontal="left" vertical="center"/>
    </xf>
    <xf numFmtId="0" fontId="18" fillId="0" borderId="889" xfId="0" applyFont="1" applyFill="1" applyBorder="1" applyAlignment="1">
      <alignment horizontal="left" vertical="center"/>
    </xf>
    <xf numFmtId="0" fontId="10" fillId="0" borderId="0" xfId="0" applyFont="1" applyFill="1" applyBorder="1" applyAlignment="1">
      <alignment horizontal="center" vertical="center"/>
    </xf>
    <xf numFmtId="179" fontId="10" fillId="0" borderId="0" xfId="0" applyNumberFormat="1" applyFont="1" applyFill="1" applyBorder="1" applyAlignment="1">
      <alignment horizontal="center" vertical="center"/>
    </xf>
    <xf numFmtId="179" fontId="10" fillId="0" borderId="247" xfId="0" applyNumberFormat="1" applyFont="1" applyFill="1" applyBorder="1" applyAlignment="1">
      <alignment horizontal="center" vertical="center"/>
    </xf>
    <xf numFmtId="0" fontId="39" fillId="0" borderId="0" xfId="0" applyFont="1" applyFill="1" applyBorder="1" applyAlignment="1">
      <alignment horizontal="center" vertical="center"/>
    </xf>
    <xf numFmtId="179" fontId="39" fillId="0" borderId="0" xfId="0" applyNumberFormat="1" applyFont="1" applyFill="1" applyBorder="1" applyAlignment="1">
      <alignment horizontal="center" vertical="center"/>
    </xf>
    <xf numFmtId="179" fontId="39" fillId="0" borderId="247" xfId="0" applyNumberFormat="1" applyFont="1" applyFill="1" applyBorder="1" applyAlignment="1">
      <alignment horizontal="center" vertical="center"/>
    </xf>
    <xf numFmtId="0" fontId="39" fillId="2" borderId="0" xfId="0" applyFont="1" applyFill="1" applyBorder="1" applyAlignment="1">
      <alignment horizontal="center" vertical="center"/>
    </xf>
    <xf numFmtId="0" fontId="10" fillId="2" borderId="873" xfId="0" applyFont="1" applyFill="1" applyBorder="1" applyAlignment="1">
      <alignment horizontal="center" vertical="center" wrapText="1"/>
    </xf>
    <xf numFmtId="0" fontId="10" fillId="2" borderId="925" xfId="0" applyFont="1" applyFill="1" applyBorder="1" applyAlignment="1">
      <alignment horizontal="center" vertical="center"/>
    </xf>
    <xf numFmtId="0" fontId="10" fillId="2" borderId="875" xfId="0" applyFont="1" applyFill="1" applyBorder="1" applyAlignment="1">
      <alignment horizontal="center" vertical="center"/>
    </xf>
    <xf numFmtId="0" fontId="18" fillId="2" borderId="1033" xfId="0" applyFont="1" applyFill="1" applyBorder="1" applyAlignment="1">
      <alignment horizontal="center" vertical="center"/>
    </xf>
    <xf numFmtId="0" fontId="18" fillId="0" borderId="1044" xfId="0" applyFont="1" applyFill="1" applyBorder="1" applyAlignment="1">
      <alignment horizontal="left" vertical="center"/>
    </xf>
    <xf numFmtId="0" fontId="18" fillId="0" borderId="1025" xfId="0" applyFont="1" applyFill="1" applyBorder="1" applyAlignment="1">
      <alignment horizontal="left" vertical="center"/>
    </xf>
    <xf numFmtId="0" fontId="18" fillId="0" borderId="1045" xfId="0" applyFont="1" applyFill="1" applyBorder="1" applyAlignment="1">
      <alignment horizontal="left" vertical="center"/>
    </xf>
    <xf numFmtId="0" fontId="18" fillId="2" borderId="977" xfId="0" applyFont="1" applyFill="1" applyBorder="1" applyAlignment="1">
      <alignment horizontal="center" vertical="center"/>
    </xf>
    <xf numFmtId="0" fontId="18" fillId="2" borderId="979" xfId="0" applyFont="1" applyFill="1" applyBorder="1" applyAlignment="1">
      <alignment horizontal="center" vertical="center"/>
    </xf>
    <xf numFmtId="0" fontId="18" fillId="2" borderId="1034" xfId="0" applyFont="1" applyFill="1" applyBorder="1" applyAlignment="1">
      <alignment horizontal="center" vertical="center"/>
    </xf>
    <xf numFmtId="0" fontId="18" fillId="2" borderId="151" xfId="0" applyFont="1" applyFill="1" applyBorder="1" applyAlignment="1">
      <alignment horizontal="center" vertical="center"/>
    </xf>
    <xf numFmtId="0" fontId="18" fillId="2" borderId="1035" xfId="0" applyFont="1" applyFill="1" applyBorder="1" applyAlignment="1">
      <alignment horizontal="center" vertical="center"/>
    </xf>
    <xf numFmtId="0" fontId="10" fillId="2" borderId="1017" xfId="0" applyFont="1" applyFill="1" applyBorder="1" applyAlignment="1">
      <alignment horizontal="center" vertical="center"/>
    </xf>
    <xf numFmtId="0" fontId="10" fillId="2" borderId="1040" xfId="0" applyFont="1" applyFill="1" applyBorder="1" applyAlignment="1">
      <alignment horizontal="center" vertical="center"/>
    </xf>
    <xf numFmtId="0" fontId="10" fillId="2" borderId="1036" xfId="0" applyFont="1" applyFill="1" applyBorder="1" applyAlignment="1">
      <alignment horizontal="center" vertical="center"/>
    </xf>
    <xf numFmtId="0" fontId="10" fillId="2" borderId="1041" xfId="0" applyFont="1" applyFill="1" applyBorder="1" applyAlignment="1">
      <alignment horizontal="center" vertical="center"/>
    </xf>
    <xf numFmtId="0" fontId="10" fillId="2" borderId="1028" xfId="0" applyFont="1" applyFill="1" applyBorder="1" applyAlignment="1">
      <alignment horizontal="center" vertical="center"/>
    </xf>
    <xf numFmtId="0" fontId="10" fillId="2" borderId="1042" xfId="0" applyFont="1" applyFill="1" applyBorder="1" applyAlignment="1">
      <alignment horizontal="center" vertical="center"/>
    </xf>
    <xf numFmtId="0" fontId="10" fillId="2" borderId="1037" xfId="0" applyFont="1" applyFill="1" applyBorder="1" applyAlignment="1">
      <alignment horizontal="center" vertical="center"/>
    </xf>
    <xf numFmtId="0" fontId="10" fillId="2" borderId="1009" xfId="0" applyFont="1" applyFill="1" applyBorder="1" applyAlignment="1">
      <alignment horizontal="center" vertical="center"/>
    </xf>
    <xf numFmtId="0" fontId="10" fillId="2" borderId="1038" xfId="0" applyFont="1" applyFill="1" applyBorder="1" applyAlignment="1">
      <alignment horizontal="center" vertical="center"/>
    </xf>
    <xf numFmtId="0" fontId="10" fillId="2" borderId="1039" xfId="0" applyFont="1" applyFill="1" applyBorder="1" applyAlignment="1">
      <alignment horizontal="center" vertical="center" wrapText="1"/>
    </xf>
    <xf numFmtId="0" fontId="10" fillId="2" borderId="499" xfId="0" applyFont="1" applyFill="1" applyBorder="1" applyAlignment="1">
      <alignment horizontal="center" vertical="center" wrapText="1"/>
    </xf>
    <xf numFmtId="0" fontId="10" fillId="2" borderId="906" xfId="0" applyFont="1" applyFill="1" applyBorder="1" applyAlignment="1">
      <alignment horizontal="center" vertical="center" wrapText="1"/>
    </xf>
    <xf numFmtId="0" fontId="10" fillId="2" borderId="1043" xfId="0" applyFont="1" applyFill="1" applyBorder="1" applyAlignment="1">
      <alignment horizontal="center" vertical="center" wrapText="1"/>
    </xf>
    <xf numFmtId="0" fontId="10" fillId="2" borderId="1028" xfId="0" applyFont="1" applyFill="1" applyBorder="1" applyAlignment="1">
      <alignment horizontal="center" vertical="center" wrapText="1"/>
    </xf>
    <xf numFmtId="0" fontId="10" fillId="2" borderId="1029" xfId="0" applyFont="1" applyFill="1" applyBorder="1" applyAlignment="1">
      <alignment horizontal="center" vertical="center" wrapText="1"/>
    </xf>
    <xf numFmtId="0" fontId="15" fillId="2" borderId="977" xfId="0" applyFont="1" applyFill="1" applyBorder="1" applyAlignment="1">
      <alignment horizontal="center" vertical="center"/>
    </xf>
    <xf numFmtId="0" fontId="15" fillId="2" borderId="499" xfId="0" applyFont="1" applyFill="1" applyBorder="1" applyAlignment="1">
      <alignment horizontal="center" vertical="center"/>
    </xf>
    <xf numFmtId="0" fontId="15" fillId="2" borderId="979" xfId="0" applyFont="1" applyFill="1" applyBorder="1" applyAlignment="1">
      <alignment horizontal="center" vertical="center"/>
    </xf>
    <xf numFmtId="0" fontId="15" fillId="2" borderId="205" xfId="0" applyFont="1" applyFill="1" applyBorder="1" applyAlignment="1">
      <alignment horizontal="center" vertical="center"/>
    </xf>
    <xf numFmtId="0" fontId="15" fillId="2" borderId="151" xfId="0" applyFont="1" applyFill="1" applyBorder="1" applyAlignment="1">
      <alignment horizontal="center" vertical="center"/>
    </xf>
    <xf numFmtId="0" fontId="15" fillId="2" borderId="806" xfId="0" applyFont="1" applyFill="1" applyBorder="1" applyAlignment="1">
      <alignment horizontal="center" vertical="center"/>
    </xf>
    <xf numFmtId="0" fontId="0" fillId="2" borderId="1021" xfId="0" applyFont="1" applyFill="1" applyBorder="1" applyAlignment="1">
      <alignment horizontal="left" vertical="center" wrapText="1"/>
    </xf>
    <xf numFmtId="0" fontId="0" fillId="2" borderId="1009" xfId="0" applyFont="1" applyFill="1" applyBorder="1" applyAlignment="1">
      <alignment horizontal="left" vertical="center" wrapText="1"/>
    </xf>
    <xf numFmtId="0" fontId="0" fillId="2" borderId="1010" xfId="0" applyFont="1" applyFill="1" applyBorder="1" applyAlignment="1">
      <alignment horizontal="left" vertical="center" wrapText="1"/>
    </xf>
    <xf numFmtId="0" fontId="0" fillId="2" borderId="1022" xfId="0" applyFont="1" applyFill="1" applyBorder="1" applyAlignment="1">
      <alignment horizontal="center" vertical="center" wrapText="1"/>
    </xf>
    <xf numFmtId="0" fontId="0" fillId="2" borderId="1009" xfId="0" applyFont="1" applyFill="1" applyBorder="1" applyAlignment="1">
      <alignment horizontal="center" vertical="center"/>
    </xf>
    <xf numFmtId="0" fontId="0" fillId="2" borderId="1023" xfId="0" applyFont="1" applyFill="1" applyBorder="1" applyAlignment="1">
      <alignment horizontal="center" vertical="center"/>
    </xf>
    <xf numFmtId="0" fontId="0" fillId="0" borderId="977" xfId="0" applyFont="1" applyBorder="1" applyAlignment="1">
      <alignment horizontal="center" vertical="center" wrapText="1"/>
    </xf>
    <xf numFmtId="0" fontId="0" fillId="0" borderId="906" xfId="0" applyFont="1" applyBorder="1" applyAlignment="1">
      <alignment horizontal="center" vertical="center" wrapText="1"/>
    </xf>
    <xf numFmtId="0" fontId="0" fillId="0" borderId="1027" xfId="0" applyFont="1" applyBorder="1" applyAlignment="1">
      <alignment horizontal="center" vertical="center" wrapText="1"/>
    </xf>
    <xf numFmtId="0" fontId="0" fillId="0" borderId="1028" xfId="0" applyFont="1" applyBorder="1" applyAlignment="1">
      <alignment horizontal="center" vertical="center" wrapText="1"/>
    </xf>
    <xf numFmtId="0" fontId="0" fillId="0" borderId="1029" xfId="0" applyFont="1" applyBorder="1" applyAlignment="1">
      <alignment horizontal="center" vertical="center" wrapText="1"/>
    </xf>
    <xf numFmtId="0" fontId="9" fillId="2" borderId="1024" xfId="0" applyFont="1" applyFill="1" applyBorder="1" applyAlignment="1">
      <alignment horizontal="center" vertical="center"/>
    </xf>
    <xf numFmtId="0" fontId="9" fillId="2" borderId="1025" xfId="0" applyFont="1" applyFill="1" applyBorder="1" applyAlignment="1">
      <alignment horizontal="center" vertical="center"/>
    </xf>
    <xf numFmtId="0" fontId="9" fillId="2" borderId="1026" xfId="0" applyFont="1" applyFill="1" applyBorder="1" applyAlignment="1">
      <alignment horizontal="center" vertical="center"/>
    </xf>
    <xf numFmtId="0" fontId="9" fillId="2" borderId="1030" xfId="0" applyFont="1" applyFill="1" applyBorder="1" applyAlignment="1">
      <alignment horizontal="center" vertical="center"/>
    </xf>
    <xf numFmtId="0" fontId="9" fillId="2" borderId="1028" xfId="0" applyFont="1" applyFill="1" applyBorder="1" applyAlignment="1">
      <alignment horizontal="center" vertical="center"/>
    </xf>
    <xf numFmtId="0" fontId="9" fillId="2" borderId="1029" xfId="0" applyFont="1" applyFill="1" applyBorder="1" applyAlignment="1">
      <alignment horizontal="center" vertical="center"/>
    </xf>
    <xf numFmtId="0" fontId="0" fillId="2" borderId="927" xfId="0" applyFont="1" applyFill="1" applyBorder="1" applyAlignment="1">
      <alignment horizontal="center" vertical="center" wrapText="1"/>
    </xf>
    <xf numFmtId="0" fontId="0" fillId="2" borderId="925" xfId="0" applyFont="1" applyFill="1" applyBorder="1" applyAlignment="1">
      <alignment horizontal="center" vertical="center" wrapText="1"/>
    </xf>
    <xf numFmtId="0" fontId="0" fillId="2" borderId="708" xfId="0" applyFont="1" applyFill="1" applyBorder="1" applyAlignment="1">
      <alignment horizontal="center" vertical="center" wrapText="1"/>
    </xf>
    <xf numFmtId="0" fontId="10" fillId="2" borderId="1031" xfId="0" applyFont="1" applyFill="1" applyBorder="1" applyAlignment="1">
      <alignment horizontal="center" vertical="center"/>
    </xf>
    <xf numFmtId="0" fontId="10" fillId="2" borderId="1032" xfId="0" applyFont="1" applyFill="1" applyBorder="1" applyAlignment="1">
      <alignment horizontal="center" vertical="center"/>
    </xf>
    <xf numFmtId="0" fontId="10" fillId="2" borderId="1033" xfId="0" applyFont="1" applyFill="1" applyBorder="1" applyAlignment="1">
      <alignment horizontal="center" vertical="center"/>
    </xf>
    <xf numFmtId="0" fontId="25" fillId="2" borderId="151" xfId="0" applyFont="1" applyFill="1" applyBorder="1" applyAlignment="1">
      <alignment horizontal="center" vertical="center"/>
    </xf>
    <xf numFmtId="0" fontId="9" fillId="2" borderId="977" xfId="0" applyFont="1" applyFill="1" applyBorder="1" applyAlignment="1">
      <alignment horizontal="left" vertical="center"/>
    </xf>
    <xf numFmtId="0" fontId="9" fillId="2" borderId="273" xfId="0" applyFont="1" applyFill="1" applyBorder="1" applyAlignment="1">
      <alignment horizontal="left" vertical="center"/>
    </xf>
    <xf numFmtId="1" fontId="9" fillId="2" borderId="499" xfId="0" applyNumberFormat="1" applyFont="1" applyFill="1" applyBorder="1" applyAlignment="1">
      <alignment horizontal="right" vertical="center"/>
    </xf>
    <xf numFmtId="0" fontId="9" fillId="2" borderId="151" xfId="0" applyFont="1" applyFill="1" applyBorder="1" applyAlignment="1">
      <alignment horizontal="right" vertical="center"/>
    </xf>
    <xf numFmtId="0" fontId="9" fillId="2" borderId="151" xfId="0" applyFont="1" applyFill="1" applyBorder="1" applyAlignment="1">
      <alignment horizontal="left" vertical="center"/>
    </xf>
    <xf numFmtId="0" fontId="9" fillId="2" borderId="1020" xfId="0" applyFont="1" applyFill="1" applyBorder="1" applyAlignment="1">
      <alignment horizontal="left" vertical="center"/>
    </xf>
    <xf numFmtId="0" fontId="18" fillId="0" borderId="151" xfId="0" applyFont="1" applyFill="1" applyBorder="1" applyAlignment="1">
      <alignment vertical="center"/>
    </xf>
    <xf numFmtId="0" fontId="18" fillId="0" borderId="871" xfId="0" applyFont="1" applyFill="1" applyBorder="1" applyAlignment="1">
      <alignment vertical="center"/>
    </xf>
    <xf numFmtId="0" fontId="18" fillId="0" borderId="151" xfId="0" applyFont="1" applyFill="1" applyBorder="1" applyAlignment="1">
      <alignment horizontal="center" vertical="center"/>
    </xf>
    <xf numFmtId="0" fontId="18" fillId="0" borderId="871" xfId="0" applyFont="1" applyFill="1" applyBorder="1" applyAlignment="1">
      <alignment horizontal="center" vertical="center"/>
    </xf>
    <xf numFmtId="0" fontId="18" fillId="2" borderId="931" xfId="0" applyFont="1" applyFill="1" applyBorder="1" applyAlignment="1">
      <alignment horizontal="center" vertical="center"/>
    </xf>
    <xf numFmtId="0" fontId="18" fillId="2" borderId="912" xfId="0" applyFont="1" applyFill="1" applyBorder="1" applyAlignment="1">
      <alignment horizontal="center" vertical="center"/>
    </xf>
    <xf numFmtId="0" fontId="18" fillId="2" borderId="936" xfId="0" applyFont="1" applyFill="1" applyBorder="1" applyAlignment="1">
      <alignment horizontal="center" vertical="center"/>
    </xf>
    <xf numFmtId="0" fontId="18" fillId="2" borderId="806" xfId="0" applyFont="1" applyFill="1" applyBorder="1" applyAlignment="1">
      <alignment horizontal="center" vertical="center"/>
    </xf>
    <xf numFmtId="0" fontId="9" fillId="4" borderId="1014" xfId="0" applyFont="1" applyFill="1" applyBorder="1" applyAlignment="1">
      <alignment horizontal="center" vertical="center"/>
    </xf>
    <xf numFmtId="0" fontId="9" fillId="4" borderId="1015" xfId="0" applyFont="1" applyFill="1" applyBorder="1" applyAlignment="1">
      <alignment horizontal="center" vertical="center"/>
    </xf>
    <xf numFmtId="0" fontId="9" fillId="4" borderId="1019" xfId="0" applyFont="1" applyFill="1" applyBorder="1" applyAlignment="1">
      <alignment horizontal="center" vertical="center"/>
    </xf>
    <xf numFmtId="0" fontId="18" fillId="2" borderId="757" xfId="0" applyFont="1" applyFill="1" applyBorder="1" applyAlignment="1">
      <alignment horizontal="center" vertical="center"/>
    </xf>
    <xf numFmtId="0" fontId="18" fillId="2" borderId="392" xfId="0" applyFont="1" applyFill="1" applyBorder="1" applyAlignment="1">
      <alignment horizontal="center" vertical="center"/>
    </xf>
    <xf numFmtId="0" fontId="18" fillId="2" borderId="886" xfId="0" applyFont="1" applyFill="1" applyBorder="1" applyAlignment="1">
      <alignment horizontal="center" vertical="center"/>
    </xf>
    <xf numFmtId="0" fontId="18" fillId="2" borderId="644" xfId="0" applyFont="1" applyFill="1" applyBorder="1" applyAlignment="1">
      <alignment horizontal="center" vertical="center"/>
    </xf>
    <xf numFmtId="0" fontId="18" fillId="0" borderId="0" xfId="0" applyFont="1" applyFill="1" applyBorder="1" applyAlignment="1">
      <alignment horizontal="center" vertical="center"/>
    </xf>
    <xf numFmtId="179" fontId="18" fillId="0" borderId="0" xfId="0" applyNumberFormat="1" applyFont="1" applyFill="1" applyBorder="1" applyAlignment="1">
      <alignment horizontal="center" vertical="center"/>
    </xf>
    <xf numFmtId="179" fontId="18" fillId="0" borderId="247" xfId="0" applyNumberFormat="1" applyFont="1" applyFill="1" applyBorder="1" applyAlignment="1">
      <alignment horizontal="center" vertical="center"/>
    </xf>
    <xf numFmtId="0" fontId="48" fillId="2" borderId="0" xfId="0" applyFont="1" applyFill="1" applyBorder="1" applyAlignment="1">
      <alignment horizontal="center" vertical="center"/>
    </xf>
    <xf numFmtId="0" fontId="48" fillId="0" borderId="0" xfId="0" applyFont="1" applyFill="1" applyBorder="1" applyAlignment="1">
      <alignment horizontal="center" vertical="center"/>
    </xf>
    <xf numFmtId="179" fontId="48" fillId="0" borderId="0" xfId="0" applyNumberFormat="1" applyFont="1" applyFill="1" applyBorder="1" applyAlignment="1">
      <alignment horizontal="center" vertical="center"/>
    </xf>
    <xf numFmtId="179" fontId="48" fillId="0" borderId="247" xfId="0" applyNumberFormat="1" applyFont="1" applyFill="1" applyBorder="1" applyAlignment="1">
      <alignment horizontal="center" vertical="center"/>
    </xf>
    <xf numFmtId="0" fontId="18" fillId="2" borderId="911" xfId="0" applyFont="1" applyFill="1" applyBorder="1" applyAlignment="1">
      <alignment horizontal="center" vertical="center" wrapText="1"/>
    </xf>
    <xf numFmtId="0" fontId="18" fillId="2" borderId="911" xfId="0" applyFont="1" applyFill="1" applyBorder="1" applyAlignment="1">
      <alignment horizontal="center" vertical="center"/>
    </xf>
    <xf numFmtId="0" fontId="18" fillId="2" borderId="1014" xfId="0" applyFont="1" applyFill="1" applyBorder="1" applyAlignment="1">
      <alignment horizontal="center" vertical="center"/>
    </xf>
    <xf numFmtId="0" fontId="18" fillId="2" borderId="1015" xfId="0" applyFont="1" applyFill="1" applyBorder="1" applyAlignment="1">
      <alignment horizontal="center" vertical="center"/>
    </xf>
    <xf numFmtId="0" fontId="18" fillId="2" borderId="1016" xfId="0" applyFont="1" applyFill="1" applyBorder="1" applyAlignment="1">
      <alignment horizontal="center" vertical="center"/>
    </xf>
    <xf numFmtId="0" fontId="18" fillId="0" borderId="550" xfId="0" applyFont="1" applyFill="1" applyBorder="1" applyAlignment="1">
      <alignment horizontal="left" vertical="center"/>
    </xf>
    <xf numFmtId="0" fontId="18" fillId="0" borderId="0" xfId="0" applyFont="1" applyFill="1" applyBorder="1" applyAlignment="1">
      <alignment horizontal="left" vertical="center"/>
    </xf>
    <xf numFmtId="0" fontId="18" fillId="0" borderId="447" xfId="0" applyFont="1" applyFill="1" applyBorder="1" applyAlignment="1">
      <alignment horizontal="left" vertical="center"/>
    </xf>
    <xf numFmtId="0" fontId="18" fillId="0" borderId="550" xfId="0" applyFont="1" applyFill="1" applyBorder="1" applyAlignment="1">
      <alignment horizontal="center" vertical="center"/>
    </xf>
    <xf numFmtId="0" fontId="18" fillId="0" borderId="447" xfId="0" applyFont="1" applyFill="1" applyBorder="1" applyAlignment="1">
      <alignment horizontal="center" vertical="center"/>
    </xf>
    <xf numFmtId="0" fontId="18" fillId="2" borderId="550" xfId="0" applyFont="1" applyFill="1" applyBorder="1" applyAlignment="1">
      <alignment horizontal="center" vertical="center"/>
    </xf>
    <xf numFmtId="0" fontId="18" fillId="2" borderId="150" xfId="0" applyFont="1" applyFill="1" applyBorder="1" applyAlignment="1">
      <alignment horizontal="center" vertical="center"/>
    </xf>
    <xf numFmtId="0" fontId="18" fillId="2" borderId="152" xfId="0" applyFont="1" applyFill="1" applyBorder="1" applyAlignment="1">
      <alignment horizontal="center" vertical="center"/>
    </xf>
    <xf numFmtId="0" fontId="18" fillId="2" borderId="1017" xfId="0" applyFont="1" applyFill="1" applyBorder="1" applyAlignment="1">
      <alignment horizontal="center" vertical="center"/>
    </xf>
    <xf numFmtId="0" fontId="18" fillId="2" borderId="1052" xfId="0" applyFont="1" applyFill="1" applyBorder="1" applyAlignment="1">
      <alignment horizontal="center" vertical="center"/>
    </xf>
    <xf numFmtId="0" fontId="18" fillId="2" borderId="1052" xfId="0" applyFont="1" applyFill="1" applyBorder="1" applyAlignment="1">
      <alignment horizontal="center" vertical="center" wrapText="1"/>
    </xf>
    <xf numFmtId="0" fontId="18" fillId="2" borderId="1053" xfId="0" applyFont="1" applyFill="1" applyBorder="1" applyAlignment="1">
      <alignment horizontal="center" vertical="center" wrapText="1"/>
    </xf>
    <xf numFmtId="0" fontId="18" fillId="2" borderId="1005" xfId="0" applyFont="1" applyFill="1" applyBorder="1" applyAlignment="1">
      <alignment horizontal="center" vertical="center" wrapText="1"/>
    </xf>
    <xf numFmtId="1" fontId="9" fillId="2" borderId="499" xfId="0" applyNumberFormat="1" applyFont="1" applyFill="1" applyBorder="1" applyAlignment="1">
      <alignment horizontal="center" vertical="center"/>
    </xf>
    <xf numFmtId="0" fontId="9" fillId="2" borderId="906" xfId="0" applyFont="1" applyFill="1" applyBorder="1" applyAlignment="1">
      <alignment horizontal="center" vertical="center"/>
    </xf>
    <xf numFmtId="0" fontId="9" fillId="2" borderId="797" xfId="0" applyFont="1" applyFill="1" applyBorder="1" applyAlignment="1">
      <alignment horizontal="center" vertical="center"/>
    </xf>
    <xf numFmtId="0" fontId="7" fillId="2" borderId="977" xfId="0" applyFont="1" applyFill="1" applyBorder="1" applyAlignment="1">
      <alignment horizontal="center" vertical="center"/>
    </xf>
    <xf numFmtId="0" fontId="7" fillId="2" borderId="979" xfId="0" applyFont="1" applyFill="1" applyBorder="1" applyAlignment="1">
      <alignment horizontal="center" vertical="center"/>
    </xf>
    <xf numFmtId="0" fontId="7" fillId="2" borderId="727" xfId="0" applyFont="1" applyFill="1" applyBorder="1" applyAlignment="1">
      <alignment horizontal="center" vertical="center"/>
    </xf>
    <xf numFmtId="0" fontId="7" fillId="2" borderId="806" xfId="0" applyFont="1" applyFill="1" applyBorder="1" applyAlignment="1">
      <alignment horizontal="center" vertical="center"/>
    </xf>
    <xf numFmtId="0" fontId="18" fillId="2" borderId="1008" xfId="0" applyFont="1" applyFill="1" applyBorder="1" applyAlignment="1">
      <alignment horizontal="center" vertical="center" wrapText="1"/>
    </xf>
    <xf numFmtId="0" fontId="18" fillId="2" borderId="1009" xfId="0" applyFont="1" applyFill="1" applyBorder="1" applyAlignment="1">
      <alignment horizontal="center" vertical="center" wrapText="1"/>
    </xf>
    <xf numFmtId="0" fontId="18" fillId="2" borderId="1010" xfId="0" applyFont="1" applyFill="1" applyBorder="1" applyAlignment="1">
      <alignment horizontal="center" vertical="center" wrapText="1"/>
    </xf>
    <xf numFmtId="0" fontId="0" fillId="2" borderId="709" xfId="0" applyFont="1" applyFill="1" applyBorder="1" applyAlignment="1">
      <alignment vertical="center" wrapText="1"/>
    </xf>
    <xf numFmtId="0" fontId="0" fillId="2" borderId="695" xfId="0" applyFont="1" applyFill="1" applyBorder="1" applyAlignment="1">
      <alignment vertical="center" wrapText="1"/>
    </xf>
    <xf numFmtId="0" fontId="0" fillId="2" borderId="698" xfId="0" applyFont="1" applyFill="1" applyBorder="1" applyAlignment="1">
      <alignment vertical="center" wrapText="1"/>
    </xf>
    <xf numFmtId="0" fontId="0" fillId="0" borderId="801" xfId="0" applyFont="1" applyBorder="1" applyAlignment="1">
      <alignment horizontal="center" vertical="center" wrapText="1"/>
    </xf>
    <xf numFmtId="0" fontId="0" fillId="0" borderId="700" xfId="0" applyFont="1" applyBorder="1" applyAlignment="1">
      <alignment horizontal="center" vertical="center" wrapText="1"/>
    </xf>
    <xf numFmtId="0" fontId="0" fillId="0" borderId="701" xfId="0" applyFont="1" applyBorder="1" applyAlignment="1">
      <alignment horizontal="center" vertical="center" wrapText="1"/>
    </xf>
    <xf numFmtId="0" fontId="18" fillId="2" borderId="1011" xfId="0" applyFont="1" applyFill="1" applyBorder="1" applyAlignment="1">
      <alignment horizontal="center" vertical="center"/>
    </xf>
    <xf numFmtId="0" fontId="18" fillId="2" borderId="1012" xfId="0" applyFont="1" applyFill="1" applyBorder="1" applyAlignment="1">
      <alignment horizontal="center" vertical="center"/>
    </xf>
    <xf numFmtId="0" fontId="18" fillId="2" borderId="1013" xfId="0" applyFont="1" applyFill="1" applyBorder="1" applyAlignment="1">
      <alignment horizontal="center" vertical="center"/>
    </xf>
    <xf numFmtId="0" fontId="18" fillId="2" borderId="269" xfId="0" applyFont="1" applyFill="1" applyBorder="1" applyAlignment="1">
      <alignment horizontal="center" vertical="center"/>
    </xf>
    <xf numFmtId="0" fontId="18" fillId="2" borderId="700" xfId="0" applyFont="1" applyFill="1" applyBorder="1" applyAlignment="1">
      <alignment horizontal="center" vertical="center"/>
    </xf>
    <xf numFmtId="0" fontId="18" fillId="2" borderId="701" xfId="0" applyFont="1" applyFill="1" applyBorder="1" applyAlignment="1">
      <alignment horizontal="center" vertical="center"/>
    </xf>
    <xf numFmtId="0" fontId="18" fillId="2" borderId="924" xfId="0" applyFont="1" applyFill="1" applyBorder="1" applyAlignment="1">
      <alignment horizontal="center" vertical="center"/>
    </xf>
    <xf numFmtId="0" fontId="0" fillId="2" borderId="653" xfId="0" quotePrefix="1" applyFont="1" applyFill="1" applyBorder="1" applyAlignment="1">
      <alignment vertical="center" wrapText="1"/>
    </xf>
    <xf numFmtId="0" fontId="0" fillId="2" borderId="730" xfId="0" applyFont="1" applyFill="1" applyBorder="1" applyAlignment="1">
      <alignment vertical="center" wrapText="1"/>
    </xf>
    <xf numFmtId="0" fontId="0" fillId="2" borderId="708" xfId="0" applyFont="1" applyFill="1" applyBorder="1" applyAlignment="1">
      <alignment vertical="center" wrapText="1"/>
    </xf>
    <xf numFmtId="0" fontId="10" fillId="2" borderId="1014" xfId="0" applyFont="1" applyFill="1" applyBorder="1" applyAlignment="1">
      <alignment horizontal="center" vertical="center"/>
    </xf>
    <xf numFmtId="0" fontId="10" fillId="2" borderId="1015" xfId="0" applyFont="1" applyFill="1" applyBorder="1" applyAlignment="1">
      <alignment horizontal="center" vertical="center"/>
    </xf>
    <xf numFmtId="0" fontId="10" fillId="2" borderId="1016" xfId="0" applyFont="1" applyFill="1" applyBorder="1" applyAlignment="1">
      <alignment horizontal="center" vertical="center"/>
    </xf>
    <xf numFmtId="0" fontId="7" fillId="4" borderId="999" xfId="0" applyFont="1" applyFill="1" applyBorder="1" applyAlignment="1">
      <alignment horizontal="center" vertical="center"/>
    </xf>
    <xf numFmtId="0" fontId="7" fillId="4" borderId="1000" xfId="0" applyFont="1" applyFill="1" applyBorder="1" applyAlignment="1">
      <alignment horizontal="center" vertical="center"/>
    </xf>
    <xf numFmtId="0" fontId="7" fillId="4" borderId="1007" xfId="0" applyFont="1" applyFill="1" applyBorder="1" applyAlignment="1">
      <alignment horizontal="center" vertical="center"/>
    </xf>
    <xf numFmtId="0" fontId="25" fillId="2" borderId="727" xfId="0" applyFont="1" applyFill="1" applyBorder="1" applyAlignment="1">
      <alignment horizontal="center" vertical="center"/>
    </xf>
    <xf numFmtId="0" fontId="18" fillId="2" borderId="38" xfId="0" applyFont="1" applyFill="1" applyBorder="1" applyAlignment="1">
      <alignment horizontal="center" vertical="center"/>
    </xf>
    <xf numFmtId="0" fontId="18" fillId="2" borderId="911" xfId="0" applyFont="1" applyFill="1" applyBorder="1" applyAlignment="1">
      <alignment vertical="center" wrapText="1"/>
    </xf>
    <xf numFmtId="0" fontId="18" fillId="2" borderId="929" xfId="0" applyFont="1" applyFill="1" applyBorder="1" applyAlignment="1">
      <alignment vertical="center" wrapText="1"/>
    </xf>
    <xf numFmtId="0" fontId="18" fillId="8" borderId="911" xfId="0" applyFont="1" applyFill="1" applyBorder="1" applyAlignment="1">
      <alignment horizontal="center" vertical="center"/>
    </xf>
    <xf numFmtId="0" fontId="18" fillId="8" borderId="929" xfId="0" applyFont="1" applyFill="1" applyBorder="1" applyAlignment="1">
      <alignment horizontal="center" vertical="center"/>
    </xf>
    <xf numFmtId="0" fontId="18" fillId="2" borderId="1006" xfId="0" applyFont="1" applyFill="1" applyBorder="1" applyAlignment="1">
      <alignment horizontal="center" vertical="center"/>
    </xf>
    <xf numFmtId="0" fontId="18" fillId="2" borderId="908" xfId="0" applyFont="1" applyFill="1" applyBorder="1" applyAlignment="1">
      <alignment horizontal="center" vertical="center"/>
    </xf>
    <xf numFmtId="0" fontId="18" fillId="2" borderId="911" xfId="0" applyFont="1" applyFill="1" applyBorder="1" applyAlignment="1">
      <alignment horizontal="left" vertical="center" wrapText="1"/>
    </xf>
    <xf numFmtId="0" fontId="18" fillId="2" borderId="911" xfId="0" applyFont="1" applyFill="1" applyBorder="1" applyAlignment="1">
      <alignment horizontal="left" vertical="center"/>
    </xf>
    <xf numFmtId="0" fontId="18" fillId="2" borderId="937" xfId="0" applyFont="1" applyFill="1" applyBorder="1" applyAlignment="1">
      <alignment horizontal="center" vertical="center"/>
    </xf>
    <xf numFmtId="0" fontId="18" fillId="2" borderId="658" xfId="0" applyFont="1" applyFill="1" applyBorder="1" applyAlignment="1">
      <alignment horizontal="center" vertical="center"/>
    </xf>
    <xf numFmtId="0" fontId="18" fillId="2" borderId="775" xfId="0" applyFont="1" applyFill="1" applyBorder="1" applyAlignment="1">
      <alignment horizontal="center" vertical="center"/>
    </xf>
    <xf numFmtId="0" fontId="10" fillId="2" borderId="999" xfId="0" applyFont="1" applyFill="1" applyBorder="1" applyAlignment="1">
      <alignment horizontal="center" vertical="center"/>
    </xf>
    <xf numFmtId="0" fontId="10" fillId="2" borderId="1000" xfId="0" applyFont="1" applyFill="1" applyBorder="1" applyAlignment="1">
      <alignment horizontal="center" vertical="center"/>
    </xf>
    <xf numFmtId="0" fontId="10" fillId="2" borderId="1001" xfId="0" applyFont="1" applyFill="1" applyBorder="1" applyAlignment="1">
      <alignment horizontal="center" vertical="center"/>
    </xf>
    <xf numFmtId="0" fontId="18" fillId="2" borderId="1002" xfId="0" applyFont="1" applyFill="1" applyBorder="1" applyAlignment="1">
      <alignment horizontal="center" vertical="center"/>
    </xf>
    <xf numFmtId="0" fontId="18" fillId="2" borderId="1003" xfId="0" applyFont="1" applyFill="1" applyBorder="1" applyAlignment="1">
      <alignment horizontal="center" vertical="center" wrapText="1"/>
    </xf>
    <xf numFmtId="0" fontId="18" fillId="2" borderId="1003" xfId="0" applyFont="1" applyFill="1" applyBorder="1" applyAlignment="1">
      <alignment horizontal="center" vertical="center"/>
    </xf>
    <xf numFmtId="0" fontId="18" fillId="2" borderId="1004" xfId="0" applyFont="1" applyFill="1" applyBorder="1" applyAlignment="1">
      <alignment horizontal="center" vertical="center" wrapText="1"/>
    </xf>
    <xf numFmtId="0" fontId="7" fillId="2" borderId="977" xfId="0" applyFont="1" applyFill="1" applyBorder="1" applyAlignment="1">
      <alignment horizontal="center" vertical="center" wrapText="1"/>
    </xf>
    <xf numFmtId="0" fontId="18" fillId="2" borderId="995" xfId="0" applyFont="1" applyFill="1" applyBorder="1" applyAlignment="1">
      <alignment horizontal="center" vertical="center" wrapText="1"/>
    </xf>
    <xf numFmtId="0" fontId="18" fillId="2" borderId="981" xfId="0" applyFont="1" applyFill="1" applyBorder="1" applyAlignment="1">
      <alignment horizontal="center" vertical="center" wrapText="1"/>
    </xf>
    <xf numFmtId="0" fontId="18" fillId="2" borderId="982" xfId="0" applyFont="1" applyFill="1" applyBorder="1" applyAlignment="1">
      <alignment horizontal="center" vertical="center" wrapText="1"/>
    </xf>
    <xf numFmtId="0" fontId="24" fillId="2" borderId="1050" xfId="0" applyFont="1" applyFill="1" applyBorder="1" applyAlignment="1">
      <alignment horizontal="center" vertical="center" wrapText="1"/>
    </xf>
    <xf numFmtId="0" fontId="24" fillId="2" borderId="1009" xfId="0" applyFont="1" applyFill="1" applyBorder="1" applyAlignment="1">
      <alignment horizontal="center" vertical="center" wrapText="1"/>
    </xf>
    <xf numFmtId="0" fontId="24" fillId="2" borderId="1051" xfId="0" applyFont="1" applyFill="1" applyBorder="1" applyAlignment="1">
      <alignment horizontal="center" vertical="center" wrapText="1"/>
    </xf>
    <xf numFmtId="0" fontId="18" fillId="0" borderId="977" xfId="0" applyFont="1" applyBorder="1" applyAlignment="1">
      <alignment horizontal="center" vertical="center" wrapText="1"/>
    </xf>
    <xf numFmtId="0" fontId="18" fillId="0" borderId="906" xfId="0" applyFont="1" applyBorder="1" applyAlignment="1">
      <alignment horizontal="center" vertical="center" wrapText="1"/>
    </xf>
    <xf numFmtId="0" fontId="18" fillId="0" borderId="801" xfId="0" applyFont="1" applyBorder="1" applyAlignment="1">
      <alignment horizontal="center" vertical="center" wrapText="1"/>
    </xf>
    <xf numFmtId="0" fontId="18" fillId="0" borderId="700" xfId="0" applyFont="1" applyBorder="1" applyAlignment="1">
      <alignment horizontal="center" vertical="center" wrapText="1"/>
    </xf>
    <xf numFmtId="0" fontId="18" fillId="0" borderId="701" xfId="0" applyFont="1" applyBorder="1" applyAlignment="1">
      <alignment horizontal="center" vertical="center" wrapText="1"/>
    </xf>
    <xf numFmtId="0" fontId="18" fillId="2" borderId="996" xfId="0" applyFont="1" applyFill="1" applyBorder="1" applyAlignment="1">
      <alignment horizontal="center" vertical="center"/>
    </xf>
    <xf numFmtId="0" fontId="18" fillId="2" borderId="997" xfId="0" applyFont="1" applyFill="1" applyBorder="1" applyAlignment="1">
      <alignment horizontal="center" vertical="center"/>
    </xf>
    <xf numFmtId="0" fontId="18" fillId="2" borderId="998" xfId="0" applyFont="1" applyFill="1" applyBorder="1" applyAlignment="1">
      <alignment horizontal="center" vertical="center"/>
    </xf>
    <xf numFmtId="0" fontId="18" fillId="2" borderId="927" xfId="0" applyFont="1" applyFill="1" applyBorder="1" applyAlignment="1">
      <alignment horizontal="center" vertical="center" wrapText="1"/>
    </xf>
    <xf numFmtId="0" fontId="18" fillId="2" borderId="925" xfId="0" applyFont="1" applyFill="1" applyBorder="1" applyAlignment="1">
      <alignment horizontal="center" vertical="center" wrapText="1"/>
    </xf>
    <xf numFmtId="0" fontId="18" fillId="2" borderId="708" xfId="0" applyFont="1" applyFill="1" applyBorder="1" applyAlignment="1">
      <alignment horizontal="center" vertical="center" wrapText="1"/>
    </xf>
    <xf numFmtId="0" fontId="0" fillId="2" borderId="0" xfId="0" applyFont="1" applyFill="1" applyBorder="1" applyAlignment="1">
      <alignment horizontal="left" vertical="center" wrapText="1"/>
    </xf>
    <xf numFmtId="0" fontId="7" fillId="4" borderId="986" xfId="0" applyFont="1" applyFill="1" applyBorder="1" applyAlignment="1">
      <alignment horizontal="center" vertical="center"/>
    </xf>
    <xf numFmtId="0" fontId="7" fillId="4" borderId="987" xfId="0" applyFont="1" applyFill="1" applyBorder="1" applyAlignment="1">
      <alignment horizontal="center" vertical="center"/>
    </xf>
    <xf numFmtId="0" fontId="7" fillId="4" borderId="994" xfId="0" applyFont="1" applyFill="1" applyBorder="1" applyAlignment="1">
      <alignment horizontal="center" vertical="center"/>
    </xf>
    <xf numFmtId="0" fontId="18" fillId="2" borderId="909" xfId="0" applyFont="1" applyFill="1" applyBorder="1" applyAlignment="1">
      <alignment vertical="center" wrapText="1"/>
    </xf>
    <xf numFmtId="0" fontId="18" fillId="2" borderId="901" xfId="0" applyFont="1" applyFill="1" applyBorder="1" applyAlignment="1">
      <alignment vertical="center" wrapText="1"/>
    </xf>
    <xf numFmtId="0" fontId="18" fillId="2" borderId="910" xfId="0" applyFont="1" applyFill="1" applyBorder="1" applyAlignment="1">
      <alignment vertical="center" wrapText="1"/>
    </xf>
    <xf numFmtId="0" fontId="18" fillId="2" borderId="927" xfId="0" applyFont="1" applyFill="1" applyBorder="1" applyAlignment="1">
      <alignment vertical="center" wrapText="1"/>
    </xf>
    <xf numFmtId="0" fontId="18" fillId="2" borderId="925" xfId="0" applyFont="1" applyFill="1" applyBorder="1" applyAlignment="1">
      <alignment vertical="center" wrapText="1"/>
    </xf>
    <xf numFmtId="0" fontId="18" fillId="2" borderId="926" xfId="0" applyFont="1" applyFill="1" applyBorder="1" applyAlignment="1">
      <alignment vertical="center" wrapText="1"/>
    </xf>
    <xf numFmtId="0" fontId="18" fillId="2" borderId="909" xfId="0" applyFont="1" applyFill="1" applyBorder="1" applyAlignment="1">
      <alignment horizontal="center" vertical="center"/>
    </xf>
    <xf numFmtId="0" fontId="18" fillId="2" borderId="910" xfId="0" applyFont="1" applyFill="1" applyBorder="1" applyAlignment="1">
      <alignment horizontal="center" vertical="center"/>
    </xf>
    <xf numFmtId="0" fontId="18" fillId="2" borderId="672" xfId="0" applyFont="1" applyFill="1" applyBorder="1" applyAlignment="1">
      <alignment horizontal="center" vertical="center"/>
    </xf>
    <xf numFmtId="0" fontId="18" fillId="2" borderId="909" xfId="0" applyFont="1" applyFill="1" applyBorder="1" applyAlignment="1">
      <alignment horizontal="left" vertical="center" wrapText="1"/>
    </xf>
    <xf numFmtId="0" fontId="18" fillId="2" borderId="901" xfId="0" applyFont="1" applyFill="1" applyBorder="1" applyAlignment="1">
      <alignment horizontal="left" vertical="center"/>
    </xf>
    <xf numFmtId="0" fontId="18" fillId="2" borderId="910" xfId="0" applyFont="1" applyFill="1" applyBorder="1" applyAlignment="1">
      <alignment horizontal="left" vertical="center"/>
    </xf>
    <xf numFmtId="0" fontId="18" fillId="2" borderId="909" xfId="0" applyFont="1" applyFill="1" applyBorder="1" applyAlignment="1">
      <alignment horizontal="left" vertical="center"/>
    </xf>
    <xf numFmtId="0" fontId="18" fillId="2" borderId="901" xfId="0" applyFont="1" applyFill="1" applyBorder="1" applyAlignment="1">
      <alignment horizontal="left" vertical="center" wrapText="1"/>
    </xf>
    <xf numFmtId="0" fontId="18" fillId="2" borderId="910" xfId="0" applyFont="1" applyFill="1" applyBorder="1" applyAlignment="1">
      <alignment horizontal="left" vertical="center" wrapText="1"/>
    </xf>
    <xf numFmtId="0" fontId="18" fillId="2" borderId="900" xfId="0" applyFont="1" applyFill="1" applyBorder="1" applyAlignment="1">
      <alignment horizontal="center" vertical="center" wrapText="1"/>
    </xf>
    <xf numFmtId="0" fontId="18" fillId="2" borderId="902" xfId="0" applyFont="1" applyFill="1" applyBorder="1" applyAlignment="1">
      <alignment horizontal="center" vertical="center"/>
    </xf>
    <xf numFmtId="0" fontId="18" fillId="2" borderId="989" xfId="0" applyFont="1" applyFill="1" applyBorder="1" applyAlignment="1">
      <alignment horizontal="center" vertical="center"/>
    </xf>
    <xf numFmtId="0" fontId="18" fillId="2" borderId="990" xfId="0" applyFont="1" applyFill="1" applyBorder="1" applyAlignment="1">
      <alignment horizontal="center" vertical="center" wrapText="1"/>
    </xf>
    <xf numFmtId="0" fontId="18" fillId="2" borderId="981" xfId="0" applyFont="1" applyFill="1" applyBorder="1" applyAlignment="1">
      <alignment horizontal="center" vertical="center"/>
    </xf>
    <xf numFmtId="0" fontId="18" fillId="2" borderId="991" xfId="0" applyFont="1" applyFill="1" applyBorder="1" applyAlignment="1">
      <alignment horizontal="center" vertical="center"/>
    </xf>
    <xf numFmtId="0" fontId="18" fillId="2" borderId="992" xfId="0" applyFont="1" applyFill="1" applyBorder="1" applyAlignment="1">
      <alignment horizontal="center" vertical="center" wrapText="1"/>
    </xf>
    <xf numFmtId="0" fontId="18" fillId="2" borderId="993" xfId="0" applyFont="1" applyFill="1" applyBorder="1" applyAlignment="1">
      <alignment horizontal="center" vertical="center" wrapText="1"/>
    </xf>
    <xf numFmtId="0" fontId="18" fillId="2" borderId="901" xfId="0" applyFont="1" applyFill="1" applyBorder="1" applyAlignment="1">
      <alignment horizontal="center" vertical="center" wrapText="1"/>
    </xf>
    <xf numFmtId="0" fontId="18" fillId="2" borderId="818" xfId="0" applyFont="1" applyFill="1" applyBorder="1" applyAlignment="1">
      <alignment horizontal="center" vertical="center" wrapText="1"/>
    </xf>
    <xf numFmtId="1" fontId="9" fillId="2" borderId="499" xfId="0" quotePrefix="1" applyNumberFormat="1" applyFont="1" applyFill="1" applyBorder="1" applyAlignment="1">
      <alignment horizontal="right" vertical="center"/>
    </xf>
    <xf numFmtId="1" fontId="9" fillId="2" borderId="727" xfId="0" quotePrefix="1" applyNumberFormat="1" applyFont="1" applyFill="1" applyBorder="1" applyAlignment="1">
      <alignment horizontal="right" vertical="center"/>
    </xf>
    <xf numFmtId="0" fontId="18" fillId="2" borderId="980" xfId="0" applyFont="1" applyFill="1" applyBorder="1" applyAlignment="1">
      <alignment horizontal="center" vertical="center" wrapText="1"/>
    </xf>
    <xf numFmtId="0" fontId="0" fillId="2" borderId="517" xfId="0" applyFont="1" applyFill="1" applyBorder="1" applyAlignment="1">
      <alignment vertical="center" wrapText="1"/>
    </xf>
    <xf numFmtId="0" fontId="0" fillId="2" borderId="516" xfId="0" applyFont="1" applyFill="1" applyBorder="1" applyAlignment="1">
      <alignment vertical="center" wrapText="1"/>
    </xf>
    <xf numFmtId="0" fontId="0" fillId="2" borderId="518" xfId="0" applyFont="1" applyFill="1" applyBorder="1" applyAlignment="1">
      <alignment vertical="center" wrapText="1"/>
    </xf>
    <xf numFmtId="0" fontId="18" fillId="2" borderId="983" xfId="0" applyFont="1" applyFill="1" applyBorder="1" applyAlignment="1">
      <alignment horizontal="center" vertical="center"/>
    </xf>
    <xf numFmtId="0" fontId="18" fillId="2" borderId="984" xfId="0" applyFont="1" applyFill="1" applyBorder="1" applyAlignment="1">
      <alignment horizontal="center" vertical="center"/>
    </xf>
    <xf numFmtId="0" fontId="18" fillId="2" borderId="985" xfId="0" applyFont="1" applyFill="1" applyBorder="1" applyAlignment="1">
      <alignment horizontal="center" vertical="center"/>
    </xf>
    <xf numFmtId="0" fontId="0" fillId="2" borderId="492" xfId="0" quotePrefix="1" applyFont="1" applyFill="1" applyBorder="1" applyAlignment="1">
      <alignment vertical="center" wrapText="1"/>
    </xf>
    <xf numFmtId="0" fontId="0" fillId="2" borderId="486" xfId="0" applyFont="1" applyFill="1" applyBorder="1" applyAlignment="1">
      <alignment vertical="center" wrapText="1"/>
    </xf>
    <xf numFmtId="0" fontId="0" fillId="2" borderId="489" xfId="0" applyFont="1" applyFill="1" applyBorder="1" applyAlignment="1">
      <alignment vertical="center" wrapText="1"/>
    </xf>
    <xf numFmtId="0" fontId="10" fillId="2" borderId="986" xfId="0" applyFont="1" applyFill="1" applyBorder="1" applyAlignment="1">
      <alignment horizontal="center" vertical="center"/>
    </xf>
    <xf numFmtId="0" fontId="10" fillId="2" borderId="987" xfId="0" applyFont="1" applyFill="1" applyBorder="1" applyAlignment="1">
      <alignment horizontal="center" vertical="center"/>
    </xf>
    <xf numFmtId="0" fontId="10" fillId="2" borderId="988" xfId="0" applyFont="1" applyFill="1" applyBorder="1" applyAlignment="1">
      <alignment horizontal="center" vertical="center"/>
    </xf>
    <xf numFmtId="0" fontId="7" fillId="4" borderId="974" xfId="0" applyFont="1" applyFill="1" applyBorder="1" applyAlignment="1">
      <alignment horizontal="center" vertical="center"/>
    </xf>
    <xf numFmtId="0" fontId="7" fillId="4" borderId="975" xfId="0" applyFont="1" applyFill="1" applyBorder="1" applyAlignment="1">
      <alignment horizontal="center" vertical="center"/>
    </xf>
    <xf numFmtId="0" fontId="7" fillId="4" borderId="978" xfId="0" applyFont="1" applyFill="1" applyBorder="1" applyAlignment="1">
      <alignment horizontal="center" vertical="center"/>
    </xf>
    <xf numFmtId="0" fontId="18" fillId="2" borderId="931" xfId="0" applyFont="1" applyFill="1" applyBorder="1" applyAlignment="1">
      <alignment horizontal="left" vertical="center" wrapText="1"/>
    </xf>
    <xf numFmtId="0" fontId="18" fillId="2" borderId="912" xfId="0" applyFont="1" applyFill="1" applyBorder="1" applyAlignment="1">
      <alignment horizontal="left" vertical="center"/>
    </xf>
    <xf numFmtId="0" fontId="18" fillId="2" borderId="921" xfId="0" applyFont="1" applyFill="1" applyBorder="1" applyAlignment="1">
      <alignment horizontal="left" vertical="center"/>
    </xf>
    <xf numFmtId="0" fontId="18" fillId="2" borderId="870" xfId="0" applyFont="1" applyFill="1" applyBorder="1" applyAlignment="1">
      <alignment horizontal="left" vertical="center"/>
    </xf>
    <xf numFmtId="0" fontId="18" fillId="2" borderId="727" xfId="0" applyFont="1" applyFill="1" applyBorder="1" applyAlignment="1">
      <alignment horizontal="left" vertical="center"/>
    </xf>
    <xf numFmtId="0" fontId="18" fillId="2" borderId="762" xfId="0" applyFont="1" applyFill="1" applyBorder="1" applyAlignment="1">
      <alignment horizontal="left" vertical="center"/>
    </xf>
    <xf numFmtId="0" fontId="18" fillId="8" borderId="931" xfId="0" applyFont="1" applyFill="1" applyBorder="1" applyAlignment="1">
      <alignment horizontal="center" vertical="center"/>
    </xf>
    <xf numFmtId="0" fontId="18" fillId="8" borderId="912" xfId="0" applyFont="1" applyFill="1" applyBorder="1" applyAlignment="1">
      <alignment horizontal="center" vertical="center"/>
    </xf>
    <xf numFmtId="0" fontId="18" fillId="8" borderId="921" xfId="0" applyFont="1" applyFill="1" applyBorder="1" applyAlignment="1">
      <alignment horizontal="center" vertical="center"/>
    </xf>
    <xf numFmtId="0" fontId="18" fillId="8" borderId="870" xfId="0" applyFont="1" applyFill="1" applyBorder="1" applyAlignment="1">
      <alignment horizontal="center" vertical="center"/>
    </xf>
    <xf numFmtId="0" fontId="18" fillId="8" borderId="727" xfId="0" applyFont="1" applyFill="1" applyBorder="1" applyAlignment="1">
      <alignment horizontal="center" vertical="center"/>
    </xf>
    <xf numFmtId="0" fontId="18" fillId="8" borderId="762" xfId="0" applyFont="1" applyFill="1" applyBorder="1" applyAlignment="1">
      <alignment horizontal="center" vertical="center"/>
    </xf>
    <xf numFmtId="0" fontId="18" fillId="2" borderId="912" xfId="0" applyFont="1" applyFill="1" applyBorder="1" applyAlignment="1">
      <alignment horizontal="left" vertical="center" wrapText="1"/>
    </xf>
    <xf numFmtId="0" fontId="18" fillId="2" borderId="921" xfId="0" applyFont="1" applyFill="1" applyBorder="1" applyAlignment="1">
      <alignment horizontal="left" vertical="center" wrapText="1"/>
    </xf>
    <xf numFmtId="0" fontId="18" fillId="2" borderId="886" xfId="0" applyFont="1" applyFill="1" applyBorder="1" applyAlignment="1">
      <alignment horizontal="left" vertical="center" wrapText="1"/>
    </xf>
    <xf numFmtId="0" fontId="18" fillId="2" borderId="889" xfId="0" applyFont="1" applyFill="1" applyBorder="1" applyAlignment="1">
      <alignment horizontal="left" vertical="center" wrapText="1"/>
    </xf>
    <xf numFmtId="0" fontId="18" fillId="8" borderId="886" xfId="0" applyFont="1" applyFill="1" applyBorder="1" applyAlignment="1">
      <alignment horizontal="center" vertical="center"/>
    </xf>
    <xf numFmtId="0" fontId="18" fillId="8" borderId="756" xfId="0" applyFont="1" applyFill="1" applyBorder="1" applyAlignment="1">
      <alignment horizontal="center" vertical="center"/>
    </xf>
    <xf numFmtId="0" fontId="18" fillId="8" borderId="889" xfId="0" applyFont="1" applyFill="1" applyBorder="1" applyAlignment="1">
      <alignment horizontal="center" vertical="center"/>
    </xf>
    <xf numFmtId="0" fontId="0" fillId="2" borderId="0" xfId="0" applyFont="1" applyFill="1" applyBorder="1" applyAlignment="1">
      <alignment horizontal="center" vertical="center"/>
    </xf>
    <xf numFmtId="0" fontId="0" fillId="0" borderId="0" xfId="0" applyFont="1" applyFill="1" applyBorder="1" applyAlignment="1">
      <alignment horizontal="center" vertical="center"/>
    </xf>
    <xf numFmtId="179" fontId="0" fillId="0" borderId="0" xfId="0" applyNumberFormat="1" applyFont="1" applyFill="1" applyBorder="1" applyAlignment="1">
      <alignment horizontal="center" vertical="center"/>
    </xf>
    <xf numFmtId="179" fontId="0" fillId="0" borderId="247" xfId="0" applyNumberFormat="1" applyFont="1" applyFill="1" applyBorder="1" applyAlignment="1">
      <alignment horizontal="center" vertical="center"/>
    </xf>
    <xf numFmtId="0" fontId="18" fillId="2" borderId="886" xfId="0" applyFont="1" applyFill="1" applyBorder="1" applyAlignment="1">
      <alignment horizontal="left" vertical="center"/>
    </xf>
    <xf numFmtId="0" fontId="18" fillId="2" borderId="756" xfId="0" applyFont="1" applyFill="1" applyBorder="1" applyAlignment="1">
      <alignment horizontal="left" vertical="center"/>
    </xf>
    <xf numFmtId="0" fontId="18" fillId="2" borderId="889" xfId="0" applyFont="1" applyFill="1" applyBorder="1" applyAlignment="1">
      <alignment horizontal="left" vertical="center"/>
    </xf>
    <xf numFmtId="0" fontId="111" fillId="2" borderId="0" xfId="0" applyFont="1" applyFill="1" applyBorder="1" applyAlignment="1">
      <alignment horizontal="center" vertical="center"/>
    </xf>
    <xf numFmtId="0" fontId="111" fillId="0" borderId="0" xfId="0" applyFont="1" applyFill="1" applyBorder="1" applyAlignment="1">
      <alignment horizontal="center" vertical="center"/>
    </xf>
    <xf numFmtId="0" fontId="18" fillId="2" borderId="974" xfId="0" applyFont="1" applyFill="1" applyBorder="1" applyAlignment="1">
      <alignment horizontal="center" vertical="center"/>
    </xf>
    <xf numFmtId="0" fontId="18" fillId="2" borderId="975" xfId="0" applyFont="1" applyFill="1" applyBorder="1" applyAlignment="1">
      <alignment horizontal="center" vertical="center"/>
    </xf>
    <xf numFmtId="0" fontId="18" fillId="2" borderId="976" xfId="0" applyFont="1" applyFill="1" applyBorder="1" applyAlignment="1">
      <alignment horizontal="center" vertical="center"/>
    </xf>
    <xf numFmtId="0" fontId="18" fillId="2" borderId="969" xfId="0" applyFont="1" applyFill="1" applyBorder="1" applyAlignment="1">
      <alignment horizontal="center" vertical="center"/>
    </xf>
    <xf numFmtId="0" fontId="18" fillId="2" borderId="970" xfId="0" applyFont="1" applyFill="1" applyBorder="1" applyAlignment="1">
      <alignment horizontal="left" vertical="center" wrapText="1"/>
    </xf>
    <xf numFmtId="0" fontId="18" fillId="2" borderId="971" xfId="0" applyFont="1" applyFill="1" applyBorder="1" applyAlignment="1">
      <alignment horizontal="left" vertical="center"/>
    </xf>
    <xf numFmtId="0" fontId="18" fillId="2" borderId="972" xfId="0" applyFont="1" applyFill="1" applyBorder="1" applyAlignment="1">
      <alignment horizontal="left" vertical="center"/>
    </xf>
    <xf numFmtId="0" fontId="18" fillId="2" borderId="970" xfId="0" applyFont="1" applyFill="1" applyBorder="1" applyAlignment="1">
      <alignment horizontal="center" vertical="center"/>
    </xf>
    <xf numFmtId="0" fontId="18" fillId="2" borderId="971" xfId="0" applyFont="1" applyFill="1" applyBorder="1" applyAlignment="1">
      <alignment horizontal="center" vertical="center"/>
    </xf>
    <xf numFmtId="0" fontId="18" fillId="2" borderId="973" xfId="0" applyFont="1" applyFill="1" applyBorder="1" applyAlignment="1">
      <alignment horizontal="center" vertical="center"/>
    </xf>
    <xf numFmtId="0" fontId="18" fillId="2" borderId="873" xfId="0" applyFont="1" applyFill="1" applyBorder="1" applyAlignment="1">
      <alignment horizontal="center" vertical="center" wrapText="1"/>
    </xf>
    <xf numFmtId="0" fontId="18" fillId="2" borderId="875" xfId="0" applyFont="1" applyFill="1" applyBorder="1" applyAlignment="1">
      <alignment horizontal="center" vertical="center"/>
    </xf>
    <xf numFmtId="0" fontId="18" fillId="2" borderId="959" xfId="0" applyFont="1" applyFill="1" applyBorder="1" applyAlignment="1">
      <alignment horizontal="center" vertical="center"/>
    </xf>
    <xf numFmtId="0" fontId="18" fillId="2" borderId="960" xfId="0" applyFont="1" applyFill="1" applyBorder="1" applyAlignment="1">
      <alignment horizontal="center" vertical="center"/>
    </xf>
    <xf numFmtId="0" fontId="18" fillId="2" borderId="961" xfId="0" applyFont="1" applyFill="1" applyBorder="1" applyAlignment="1">
      <alignment horizontal="center" vertical="center"/>
    </xf>
    <xf numFmtId="0" fontId="18" fillId="2" borderId="962" xfId="0" applyFont="1" applyFill="1" applyBorder="1" applyAlignment="1">
      <alignment horizontal="center" vertical="center"/>
    </xf>
    <xf numFmtId="0" fontId="18" fillId="2" borderId="963" xfId="0" applyFont="1" applyFill="1" applyBorder="1" applyAlignment="1">
      <alignment horizontal="center" vertical="center"/>
    </xf>
    <xf numFmtId="0" fontId="18" fillId="2" borderId="740" xfId="0" applyFont="1" applyFill="1" applyBorder="1" applyAlignment="1">
      <alignment horizontal="center" vertical="center"/>
    </xf>
    <xf numFmtId="0" fontId="18" fillId="2" borderId="964" xfId="0" applyFont="1" applyFill="1" applyBorder="1" applyAlignment="1">
      <alignment horizontal="center" vertical="center" wrapText="1"/>
    </xf>
    <xf numFmtId="0" fontId="18" fillId="2" borderId="880" xfId="0" applyFont="1" applyFill="1" applyBorder="1" applyAlignment="1">
      <alignment horizontal="center" vertical="center"/>
    </xf>
    <xf numFmtId="0" fontId="18" fillId="2" borderId="742" xfId="0" applyFont="1" applyFill="1" applyBorder="1" applyAlignment="1">
      <alignment horizontal="center" vertical="center"/>
    </xf>
    <xf numFmtId="0" fontId="18" fillId="2" borderId="965" xfId="0" applyFont="1" applyFill="1" applyBorder="1" applyAlignment="1">
      <alignment horizontal="center" vertical="center" wrapText="1"/>
    </xf>
    <xf numFmtId="0" fontId="18" fillId="2" borderId="966" xfId="0" applyFont="1" applyFill="1" applyBorder="1" applyAlignment="1">
      <alignment horizontal="center" vertical="center"/>
    </xf>
    <xf numFmtId="0" fontId="18" fillId="2" borderId="967" xfId="0" applyFont="1" applyFill="1" applyBorder="1" applyAlignment="1">
      <alignment horizontal="center" vertical="center"/>
    </xf>
    <xf numFmtId="0" fontId="18" fillId="2" borderId="968" xfId="0" applyFont="1" applyFill="1" applyBorder="1" applyAlignment="1">
      <alignment horizontal="center" vertical="center" wrapText="1"/>
    </xf>
    <xf numFmtId="0" fontId="18" fillId="2" borderId="906" xfId="0" applyFont="1" applyFill="1" applyBorder="1" applyAlignment="1">
      <alignment horizontal="center" vertical="center" wrapText="1"/>
    </xf>
    <xf numFmtId="0" fontId="18" fillId="2" borderId="314" xfId="0" applyFont="1" applyFill="1" applyBorder="1" applyAlignment="1">
      <alignment horizontal="center" vertical="center" wrapText="1"/>
    </xf>
    <xf numFmtId="0" fontId="18" fillId="2" borderId="700" xfId="0" applyFont="1" applyFill="1" applyBorder="1" applyAlignment="1">
      <alignment horizontal="center" vertical="center" wrapText="1"/>
    </xf>
    <xf numFmtId="0" fontId="18" fillId="2" borderId="701" xfId="0" applyFont="1" applyFill="1" applyBorder="1" applyAlignment="1">
      <alignment horizontal="center" vertical="center" wrapText="1"/>
    </xf>
    <xf numFmtId="0" fontId="0" fillId="2" borderId="0" xfId="0" applyFont="1" applyFill="1" applyBorder="1" applyAlignment="1">
      <alignment horizontal="center" vertical="center" wrapText="1"/>
    </xf>
    <xf numFmtId="0" fontId="7" fillId="2" borderId="948" xfId="0" applyFont="1" applyFill="1" applyBorder="1" applyAlignment="1">
      <alignment horizontal="center" vertical="center" wrapText="1"/>
    </xf>
    <xf numFmtId="0" fontId="7" fillId="2" borderId="952" xfId="0" applyFont="1" applyFill="1" applyBorder="1" applyAlignment="1">
      <alignment horizontal="center" vertical="center"/>
    </xf>
    <xf numFmtId="0" fontId="18" fillId="2" borderId="953" xfId="0" applyFont="1" applyFill="1" applyBorder="1" applyAlignment="1">
      <alignment vertical="center" wrapText="1"/>
    </xf>
    <xf numFmtId="0" fontId="18" fillId="2" borderId="954" xfId="0" applyFont="1" applyFill="1" applyBorder="1" applyAlignment="1">
      <alignment vertical="center" wrapText="1"/>
    </xf>
    <xf numFmtId="0" fontId="18" fillId="2" borderId="955" xfId="0" applyFont="1" applyFill="1" applyBorder="1" applyAlignment="1">
      <alignment vertical="center" wrapText="1"/>
    </xf>
    <xf numFmtId="0" fontId="0" fillId="2" borderId="483" xfId="0" applyFont="1" applyFill="1" applyBorder="1" applyAlignment="1">
      <alignment vertical="center" wrapText="1"/>
    </xf>
    <xf numFmtId="0" fontId="0" fillId="2" borderId="484" xfId="0" applyFont="1" applyFill="1" applyBorder="1" applyAlignment="1">
      <alignment vertical="center" wrapText="1"/>
    </xf>
    <xf numFmtId="0" fontId="0" fillId="2" borderId="485" xfId="0" applyFont="1" applyFill="1" applyBorder="1" applyAlignment="1">
      <alignment vertical="center" wrapText="1"/>
    </xf>
    <xf numFmtId="0" fontId="18" fillId="0" borderId="948" xfId="0" applyFont="1" applyBorder="1" applyAlignment="1">
      <alignment horizontal="center" vertical="center" wrapText="1"/>
    </xf>
    <xf numFmtId="0" fontId="18" fillId="2" borderId="956" xfId="0" applyFont="1" applyFill="1" applyBorder="1" applyAlignment="1">
      <alignment horizontal="center" vertical="center"/>
    </xf>
    <xf numFmtId="0" fontId="18" fillId="2" borderId="957" xfId="0" applyFont="1" applyFill="1" applyBorder="1" applyAlignment="1">
      <alignment horizontal="center" vertical="center"/>
    </xf>
    <xf numFmtId="0" fontId="18" fillId="2" borderId="958" xfId="0" applyFont="1" applyFill="1" applyBorder="1" applyAlignment="1">
      <alignment horizontal="center" vertical="center"/>
    </xf>
    <xf numFmtId="0" fontId="18" fillId="2" borderId="492" xfId="0" quotePrefix="1" applyFont="1" applyFill="1" applyBorder="1" applyAlignment="1">
      <alignment vertical="center" wrapText="1"/>
    </xf>
    <xf numFmtId="0" fontId="18" fillId="2" borderId="486" xfId="0" applyFont="1" applyFill="1" applyBorder="1" applyAlignment="1">
      <alignment vertical="center" wrapText="1"/>
    </xf>
    <xf numFmtId="0" fontId="18" fillId="2" borderId="489" xfId="0" applyFont="1" applyFill="1" applyBorder="1" applyAlignment="1">
      <alignment vertical="center" wrapText="1"/>
    </xf>
    <xf numFmtId="0" fontId="0" fillId="2" borderId="959" xfId="0" applyFont="1" applyFill="1" applyBorder="1" applyAlignment="1">
      <alignment horizontal="center" vertical="center"/>
    </xf>
    <xf numFmtId="0" fontId="0" fillId="2" borderId="960" xfId="0" applyFont="1" applyFill="1" applyBorder="1" applyAlignment="1">
      <alignment horizontal="center" vertical="center"/>
    </xf>
    <xf numFmtId="0" fontId="0" fillId="2" borderId="961" xfId="0" applyFont="1" applyFill="1" applyBorder="1" applyAlignment="1">
      <alignment horizontal="center" vertical="center"/>
    </xf>
    <xf numFmtId="0" fontId="7" fillId="4" borderId="949" xfId="0" applyFont="1" applyFill="1" applyBorder="1" applyAlignment="1">
      <alignment horizontal="center" vertical="center"/>
    </xf>
    <xf numFmtId="0" fontId="7" fillId="4" borderId="950" xfId="0" applyFont="1" applyFill="1" applyBorder="1" applyAlignment="1">
      <alignment horizontal="center" vertical="center"/>
    </xf>
    <xf numFmtId="0" fontId="7" fillId="4" borderId="951" xfId="0" applyFont="1" applyFill="1" applyBorder="1" applyAlignment="1">
      <alignment horizontal="center" vertical="center"/>
    </xf>
    <xf numFmtId="0" fontId="9" fillId="2" borderId="948" xfId="0" applyFont="1" applyFill="1" applyBorder="1" applyAlignment="1">
      <alignment horizontal="left" vertical="center"/>
    </xf>
    <xf numFmtId="0" fontId="7" fillId="4" borderId="841" xfId="0" applyFont="1" applyFill="1" applyBorder="1" applyAlignment="1">
      <alignment horizontal="center" vertical="center"/>
    </xf>
    <xf numFmtId="0" fontId="7" fillId="4" borderId="842" xfId="0" applyFont="1" applyFill="1" applyBorder="1" applyAlignment="1">
      <alignment horizontal="center" vertical="center"/>
    </xf>
    <xf numFmtId="0" fontId="7" fillId="4" borderId="847" xfId="0" applyFont="1" applyFill="1" applyBorder="1" applyAlignment="1">
      <alignment horizontal="center" vertical="center"/>
    </xf>
    <xf numFmtId="0" fontId="25" fillId="0" borderId="840" xfId="0" applyFont="1" applyFill="1" applyBorder="1" applyAlignment="1">
      <alignment horizontal="center" vertical="center" wrapText="1"/>
    </xf>
    <xf numFmtId="0" fontId="25" fillId="0" borderId="844" xfId="0" applyFont="1" applyFill="1" applyBorder="1" applyAlignment="1">
      <alignment horizontal="center" vertical="center" wrapText="1"/>
    </xf>
    <xf numFmtId="0" fontId="25" fillId="0" borderId="273" xfId="0" applyFont="1" applyFill="1" applyBorder="1" applyAlignment="1">
      <alignment horizontal="center" vertical="center" wrapText="1"/>
    </xf>
    <xf numFmtId="0" fontId="25" fillId="0" borderId="0" xfId="0" applyFont="1" applyFill="1" applyBorder="1" applyAlignment="1">
      <alignment horizontal="center" vertical="center" wrapText="1"/>
    </xf>
    <xf numFmtId="0" fontId="9" fillId="2" borderId="840" xfId="0" applyFont="1" applyFill="1" applyBorder="1" applyAlignment="1">
      <alignment horizontal="left" vertical="center"/>
    </xf>
    <xf numFmtId="0" fontId="9" fillId="2" borderId="844" xfId="0" applyFont="1" applyFill="1" applyBorder="1" applyAlignment="1">
      <alignment horizontal="left" vertical="center"/>
    </xf>
    <xf numFmtId="1" fontId="9" fillId="2" borderId="844" xfId="0" applyNumberFormat="1" applyFont="1" applyFill="1" applyBorder="1" applyAlignment="1">
      <alignment horizontal="left" vertical="center"/>
    </xf>
    <xf numFmtId="0" fontId="9" fillId="2" borderId="846" xfId="0" applyFont="1" applyFill="1" applyBorder="1" applyAlignment="1">
      <alignment horizontal="left" vertical="center"/>
    </xf>
    <xf numFmtId="0" fontId="7" fillId="2" borderId="151" xfId="0" applyFont="1" applyFill="1" applyBorder="1" applyAlignment="1">
      <alignment horizontal="left" vertical="center"/>
    </xf>
    <xf numFmtId="0" fontId="7" fillId="2" borderId="806" xfId="0" applyFont="1" applyFill="1" applyBorder="1" applyAlignment="1">
      <alignment horizontal="left" vertical="center"/>
    </xf>
    <xf numFmtId="0" fontId="9" fillId="2" borderId="840" xfId="0" applyFont="1" applyFill="1" applyBorder="1" applyAlignment="1">
      <alignment horizontal="center" vertical="center"/>
    </xf>
    <xf numFmtId="0" fontId="9" fillId="2" borderId="844" xfId="0" applyFont="1" applyFill="1" applyBorder="1" applyAlignment="1">
      <alignment horizontal="center" vertical="center"/>
    </xf>
    <xf numFmtId="0" fontId="9" fillId="2" borderId="846" xfId="0" applyFont="1" applyFill="1" applyBorder="1" applyAlignment="1">
      <alignment horizontal="center" vertical="center"/>
    </xf>
    <xf numFmtId="0" fontId="9" fillId="2" borderId="801" xfId="0" applyFont="1" applyFill="1" applyBorder="1" applyAlignment="1">
      <alignment horizontal="center" vertical="center"/>
    </xf>
    <xf numFmtId="0" fontId="9" fillId="2" borderId="700" xfId="0" applyFont="1" applyFill="1" applyBorder="1" applyAlignment="1">
      <alignment horizontal="center" vertical="center"/>
    </xf>
    <xf numFmtId="0" fontId="9" fillId="2" borderId="701" xfId="0" applyFont="1" applyFill="1" applyBorder="1" applyAlignment="1">
      <alignment horizontal="center" vertical="center"/>
    </xf>
    <xf numFmtId="0" fontId="10" fillId="2" borderId="878" xfId="0" applyFont="1" applyFill="1" applyBorder="1" applyAlignment="1">
      <alignment horizontal="center" vertical="center"/>
    </xf>
    <xf numFmtId="0" fontId="10" fillId="2" borderId="844" xfId="0" applyFont="1" applyFill="1" applyBorder="1" applyAlignment="1">
      <alignment horizontal="center" vertical="center"/>
    </xf>
    <xf numFmtId="0" fontId="10" fillId="2" borderId="846" xfId="0" applyFont="1" applyFill="1" applyBorder="1" applyAlignment="1">
      <alignment horizontal="center" vertical="center"/>
    </xf>
    <xf numFmtId="0" fontId="10" fillId="2" borderId="572" xfId="0" applyFont="1" applyFill="1" applyBorder="1" applyAlignment="1">
      <alignment horizontal="center" vertical="center"/>
    </xf>
    <xf numFmtId="0" fontId="10" fillId="2" borderId="756" xfId="0" applyFont="1" applyFill="1" applyBorder="1" applyAlignment="1">
      <alignment horizontal="center" vertical="center"/>
    </xf>
    <xf numFmtId="0" fontId="10" fillId="2" borderId="615" xfId="0" applyFont="1" applyFill="1" applyBorder="1" applyAlignment="1">
      <alignment horizontal="center" vertical="center"/>
    </xf>
    <xf numFmtId="0" fontId="9" fillId="2" borderId="836" xfId="0" applyFont="1" applyFill="1" applyBorder="1" applyAlignment="1">
      <alignment horizontal="left" vertical="center" wrapText="1"/>
    </xf>
    <xf numFmtId="0" fontId="9" fillId="2" borderId="862" xfId="0" applyFont="1" applyFill="1" applyBorder="1" applyAlignment="1">
      <alignment horizontal="left" vertical="center" wrapText="1"/>
    </xf>
    <xf numFmtId="0" fontId="9" fillId="2" borderId="868" xfId="0" applyFont="1" applyFill="1" applyBorder="1" applyAlignment="1">
      <alignment horizontal="left" vertical="center" wrapText="1"/>
    </xf>
    <xf numFmtId="0" fontId="10" fillId="0" borderId="840" xfId="0" applyFont="1" applyBorder="1" applyAlignment="1">
      <alignment vertical="center" wrapText="1"/>
    </xf>
    <xf numFmtId="0" fontId="10" fillId="0" borderId="844" xfId="0" applyFont="1" applyBorder="1" applyAlignment="1">
      <alignment vertical="center" wrapText="1"/>
    </xf>
    <xf numFmtId="0" fontId="10" fillId="0" borderId="801" xfId="0" applyFont="1" applyBorder="1" applyAlignment="1">
      <alignment vertical="center" wrapText="1"/>
    </xf>
    <xf numFmtId="0" fontId="10" fillId="0" borderId="700" xfId="0" applyFont="1" applyBorder="1" applyAlignment="1">
      <alignment vertical="center" wrapText="1"/>
    </xf>
    <xf numFmtId="0" fontId="9" fillId="0" borderId="855" xfId="0" applyFont="1" applyBorder="1" applyAlignment="1">
      <alignment horizontal="center" vertical="center"/>
    </xf>
    <xf numFmtId="0" fontId="9" fillId="0" borderId="844" xfId="0" applyFont="1" applyBorder="1" applyAlignment="1">
      <alignment horizontal="center" vertical="center"/>
    </xf>
    <xf numFmtId="0" fontId="9" fillId="0" borderId="846" xfId="0" applyFont="1" applyBorder="1" applyAlignment="1">
      <alignment horizontal="center" vertical="center"/>
    </xf>
    <xf numFmtId="0" fontId="9" fillId="0" borderId="880" xfId="0" applyFont="1" applyBorder="1" applyAlignment="1">
      <alignment horizontal="center" vertical="center"/>
    </xf>
    <xf numFmtId="0" fontId="9" fillId="0" borderId="700" xfId="0" applyFont="1" applyBorder="1" applyAlignment="1">
      <alignment horizontal="center" vertical="center"/>
    </xf>
    <xf numFmtId="0" fontId="9" fillId="0" borderId="701" xfId="0" applyFont="1" applyBorder="1" applyAlignment="1">
      <alignment horizontal="center" vertical="center"/>
    </xf>
    <xf numFmtId="0" fontId="0" fillId="2" borderId="840" xfId="0" applyFont="1" applyFill="1" applyBorder="1" applyAlignment="1">
      <alignment horizontal="center" vertical="center" wrapText="1"/>
    </xf>
    <xf numFmtId="0" fontId="0" fillId="2" borderId="883" xfId="0" applyFont="1" applyFill="1" applyBorder="1" applyAlignment="1">
      <alignment horizontal="center" vertical="center"/>
    </xf>
    <xf numFmtId="0" fontId="0" fillId="2" borderId="856" xfId="0" applyFont="1" applyFill="1" applyBorder="1" applyAlignment="1">
      <alignment horizontal="center" vertical="center"/>
    </xf>
    <xf numFmtId="0" fontId="0" fillId="2" borderId="150" xfId="0" applyFont="1" applyFill="1" applyBorder="1" applyAlignment="1">
      <alignment horizontal="center" vertical="center"/>
    </xf>
    <xf numFmtId="0" fontId="0" fillId="2" borderId="151" xfId="0" applyFont="1" applyFill="1" applyBorder="1" applyAlignment="1">
      <alignment horizontal="center" vertical="center"/>
    </xf>
    <xf numFmtId="0" fontId="0" fillId="2" borderId="152" xfId="0" applyFont="1" applyFill="1" applyBorder="1" applyAlignment="1">
      <alignment horizontal="center" vertical="center"/>
    </xf>
    <xf numFmtId="0" fontId="10" fillId="2" borderId="803" xfId="0" applyFont="1" applyFill="1" applyBorder="1" applyAlignment="1">
      <alignment horizontal="center" vertical="center"/>
    </xf>
    <xf numFmtId="0" fontId="10" fillId="2" borderId="38" xfId="0" applyFont="1" applyFill="1" applyBorder="1" applyAlignment="1">
      <alignment horizontal="center" vertical="center"/>
    </xf>
    <xf numFmtId="0" fontId="10" fillId="2" borderId="855" xfId="0" applyFont="1" applyFill="1" applyBorder="1" applyAlignment="1">
      <alignment horizontal="center" vertical="center"/>
    </xf>
    <xf numFmtId="0" fontId="10" fillId="2" borderId="884" xfId="0" applyFont="1" applyFill="1" applyBorder="1" applyAlignment="1">
      <alignment horizontal="center" vertical="center"/>
    </xf>
    <xf numFmtId="0" fontId="10" fillId="2" borderId="550" xfId="0" applyFont="1" applyFill="1" applyBorder="1" applyAlignment="1">
      <alignment horizontal="center" vertical="center"/>
    </xf>
    <xf numFmtId="0" fontId="10" fillId="2" borderId="870" xfId="0" applyFont="1" applyFill="1" applyBorder="1" applyAlignment="1">
      <alignment horizontal="center" vertical="center"/>
    </xf>
    <xf numFmtId="0" fontId="10" fillId="2" borderId="727" xfId="0" applyFont="1" applyFill="1" applyBorder="1" applyAlignment="1">
      <alignment horizontal="center" vertical="center"/>
    </xf>
    <xf numFmtId="0" fontId="10" fillId="2" borderId="869" xfId="0" applyFont="1" applyFill="1" applyBorder="1" applyAlignment="1">
      <alignment horizontal="center" vertical="center"/>
    </xf>
    <xf numFmtId="0" fontId="10" fillId="0" borderId="826" xfId="0" applyFont="1" applyFill="1" applyBorder="1" applyAlignment="1">
      <alignment horizontal="center" vertical="center"/>
    </xf>
    <xf numFmtId="0" fontId="10" fillId="0" borderId="862" xfId="0" applyFont="1" applyFill="1" applyBorder="1" applyAlignment="1">
      <alignment horizontal="center" vertical="center"/>
    </xf>
    <xf numFmtId="0" fontId="10" fillId="0" borderId="868" xfId="0" applyFont="1" applyFill="1" applyBorder="1" applyAlignment="1">
      <alignment horizontal="center" vertical="center"/>
    </xf>
    <xf numFmtId="0" fontId="0" fillId="2" borderId="844" xfId="0" applyFont="1" applyFill="1" applyBorder="1" applyAlignment="1">
      <alignment horizontal="center" vertical="center"/>
    </xf>
    <xf numFmtId="0" fontId="0" fillId="2" borderId="845" xfId="0" applyFont="1" applyFill="1" applyBorder="1" applyAlignment="1">
      <alignment horizontal="center" vertical="center"/>
    </xf>
    <xf numFmtId="0" fontId="10" fillId="2" borderId="780" xfId="0" applyFont="1" applyFill="1" applyBorder="1" applyAlignment="1">
      <alignment horizontal="center" vertical="center" wrapText="1"/>
    </xf>
    <xf numFmtId="0" fontId="10" fillId="2" borderId="677" xfId="0" applyFont="1" applyFill="1" applyBorder="1" applyAlignment="1">
      <alignment horizontal="center" vertical="center" wrapText="1"/>
    </xf>
    <xf numFmtId="0" fontId="10" fillId="2" borderId="808" xfId="0" applyFont="1" applyFill="1" applyBorder="1" applyAlignment="1">
      <alignment horizontal="center" vertical="center" wrapText="1"/>
    </xf>
    <xf numFmtId="0" fontId="10" fillId="2" borderId="537" xfId="0" applyFont="1" applyFill="1" applyBorder="1" applyAlignment="1">
      <alignment horizontal="center" vertical="center" wrapText="1"/>
    </xf>
    <xf numFmtId="0" fontId="10" fillId="2" borderId="446" xfId="0" applyFont="1" applyFill="1" applyBorder="1" applyAlignment="1">
      <alignment horizontal="center" vertical="center" wrapText="1"/>
    </xf>
    <xf numFmtId="0" fontId="10" fillId="2" borderId="867" xfId="0" applyFont="1" applyFill="1" applyBorder="1" applyAlignment="1">
      <alignment horizontal="center" vertical="center" wrapText="1"/>
    </xf>
    <xf numFmtId="0" fontId="10" fillId="2" borderId="727" xfId="0" applyFont="1" applyFill="1" applyBorder="1" applyAlignment="1">
      <alignment horizontal="center" vertical="center" wrapText="1"/>
    </xf>
    <xf numFmtId="0" fontId="10" fillId="2" borderId="869" xfId="0" applyFont="1" applyFill="1" applyBorder="1" applyAlignment="1">
      <alignment horizontal="center" vertical="center" wrapText="1"/>
    </xf>
    <xf numFmtId="0" fontId="10" fillId="2" borderId="783" xfId="0" applyFont="1" applyFill="1" applyBorder="1" applyAlignment="1">
      <alignment horizontal="center" vertical="center" wrapText="1"/>
    </xf>
    <xf numFmtId="0" fontId="10" fillId="2" borderId="447" xfId="0" applyFont="1" applyFill="1" applyBorder="1" applyAlignment="1">
      <alignment horizontal="center" vertical="center" wrapText="1"/>
    </xf>
    <xf numFmtId="0" fontId="10" fillId="2" borderId="762" xfId="0" applyFont="1" applyFill="1" applyBorder="1" applyAlignment="1">
      <alignment horizontal="center" vertical="center" wrapText="1"/>
    </xf>
    <xf numFmtId="0" fontId="10" fillId="2" borderId="769" xfId="0" applyFont="1" applyFill="1" applyBorder="1" applyAlignment="1">
      <alignment horizontal="center" vertical="center" wrapText="1"/>
    </xf>
    <xf numFmtId="0" fontId="10" fillId="2" borderId="197" xfId="0" applyFont="1" applyFill="1" applyBorder="1" applyAlignment="1">
      <alignment horizontal="center" vertical="center" wrapText="1"/>
    </xf>
    <xf numFmtId="0" fontId="10" fillId="2" borderId="202" xfId="0" applyFont="1" applyFill="1" applyBorder="1" applyAlignment="1">
      <alignment horizontal="center" vertical="center" wrapText="1"/>
    </xf>
    <xf numFmtId="0" fontId="10" fillId="2" borderId="866" xfId="0" applyFont="1" applyFill="1" applyBorder="1" applyAlignment="1">
      <alignment horizontal="center" vertical="center" wrapText="1"/>
    </xf>
    <xf numFmtId="0" fontId="10" fillId="2" borderId="550" xfId="0" applyFont="1" applyFill="1" applyBorder="1" applyAlignment="1">
      <alignment horizontal="center" vertical="center" wrapText="1"/>
    </xf>
    <xf numFmtId="0" fontId="10" fillId="2" borderId="870" xfId="0" applyFont="1" applyFill="1" applyBorder="1" applyAlignment="1">
      <alignment horizontal="center" vertical="center" wrapText="1"/>
    </xf>
    <xf numFmtId="0" fontId="10" fillId="2" borderId="876" xfId="0" applyFont="1" applyFill="1" applyBorder="1" applyAlignment="1">
      <alignment horizontal="center" vertical="center" wrapText="1"/>
    </xf>
    <xf numFmtId="0" fontId="10" fillId="2" borderId="42" xfId="0" applyFont="1" applyFill="1" applyBorder="1" applyAlignment="1">
      <alignment horizontal="center" vertical="center" wrapText="1"/>
    </xf>
    <xf numFmtId="0" fontId="10" fillId="2" borderId="797" xfId="0" applyFont="1" applyFill="1" applyBorder="1" applyAlignment="1">
      <alignment horizontal="center" vertical="center" wrapText="1"/>
    </xf>
    <xf numFmtId="0" fontId="0" fillId="2" borderId="39" xfId="0" applyFont="1" applyFill="1" applyBorder="1" applyAlignment="1">
      <alignment horizontal="center" vertical="center"/>
    </xf>
    <xf numFmtId="0" fontId="0" fillId="2" borderId="608" xfId="0" applyFont="1" applyFill="1" applyBorder="1" applyAlignment="1">
      <alignment horizontal="center" vertical="center"/>
    </xf>
    <xf numFmtId="0" fontId="0" fillId="0" borderId="550" xfId="0" applyFont="1" applyFill="1" applyBorder="1" applyAlignment="1">
      <alignment horizontal="left" vertical="center" wrapText="1"/>
    </xf>
    <xf numFmtId="0" fontId="0" fillId="0" borderId="0" xfId="0" applyFont="1" applyFill="1" applyBorder="1" applyAlignment="1">
      <alignment horizontal="left" vertical="center"/>
    </xf>
    <xf numFmtId="0" fontId="0" fillId="0" borderId="446" xfId="0" applyFont="1" applyFill="1" applyBorder="1" applyAlignment="1">
      <alignment horizontal="left" vertical="center"/>
    </xf>
    <xf numFmtId="0" fontId="0" fillId="0" borderId="567" xfId="0" applyFont="1" applyFill="1" applyBorder="1" applyAlignment="1">
      <alignment horizontal="left" vertical="center"/>
    </xf>
    <xf numFmtId="0" fontId="0" fillId="0" borderId="756" xfId="0" applyFont="1" applyFill="1" applyBorder="1" applyAlignment="1">
      <alignment horizontal="left" vertical="center"/>
    </xf>
    <xf numFmtId="0" fontId="0" fillId="0" borderId="351" xfId="0" applyFont="1" applyFill="1" applyBorder="1" applyAlignment="1">
      <alignment horizontal="left" vertical="center"/>
    </xf>
    <xf numFmtId="0" fontId="0" fillId="2" borderId="586" xfId="0" applyFont="1" applyFill="1" applyBorder="1" applyAlignment="1">
      <alignment horizontal="center" vertical="center"/>
    </xf>
    <xf numFmtId="0" fontId="0" fillId="2" borderId="461" xfId="0" applyFont="1" applyFill="1" applyBorder="1" applyAlignment="1">
      <alignment horizontal="center" vertical="center"/>
    </xf>
    <xf numFmtId="0" fontId="0" fillId="2" borderId="587" xfId="0" applyFont="1" applyFill="1" applyBorder="1" applyAlignment="1">
      <alignment horizontal="center" vertical="center"/>
    </xf>
    <xf numFmtId="0" fontId="0" fillId="2" borderId="589" xfId="0" applyFont="1" applyFill="1" applyBorder="1" applyAlignment="1">
      <alignment horizontal="center" vertical="center"/>
    </xf>
    <xf numFmtId="0" fontId="0" fillId="2" borderId="590" xfId="0" applyFont="1" applyFill="1" applyBorder="1" applyAlignment="1">
      <alignment horizontal="center" vertical="center"/>
    </xf>
    <xf numFmtId="0" fontId="0" fillId="2" borderId="591" xfId="0" applyFont="1" applyFill="1" applyBorder="1" applyAlignment="1">
      <alignment horizontal="center" vertical="center"/>
    </xf>
    <xf numFmtId="0" fontId="0" fillId="2" borderId="592" xfId="0" applyFont="1" applyFill="1" applyBorder="1" applyAlignment="1">
      <alignment horizontal="center" vertical="center"/>
    </xf>
    <xf numFmtId="0" fontId="0" fillId="2" borderId="594" xfId="0" applyFont="1" applyFill="1" applyBorder="1" applyAlignment="1">
      <alignment horizontal="center" vertical="center"/>
    </xf>
    <xf numFmtId="0" fontId="0" fillId="2" borderId="885" xfId="0" applyFont="1" applyFill="1" applyBorder="1" applyAlignment="1">
      <alignment horizontal="center" vertical="center"/>
    </xf>
    <xf numFmtId="0" fontId="0" fillId="2" borderId="93" xfId="0" applyFont="1" applyFill="1" applyBorder="1" applyAlignment="1">
      <alignment horizontal="center" vertical="center"/>
    </xf>
    <xf numFmtId="0" fontId="0" fillId="0" borderId="772" xfId="0" applyFont="1" applyFill="1" applyBorder="1" applyAlignment="1">
      <alignment horizontal="left" vertical="center" wrapText="1"/>
    </xf>
    <xf numFmtId="0" fontId="0" fillId="0" borderId="677" xfId="0" applyFont="1" applyFill="1" applyBorder="1" applyAlignment="1">
      <alignment horizontal="left" vertical="center" wrapText="1"/>
    </xf>
    <xf numFmtId="0" fontId="0" fillId="0" borderId="808" xfId="0" applyFont="1" applyFill="1" applyBorder="1" applyAlignment="1">
      <alignment horizontal="left" vertical="center" wrapText="1"/>
    </xf>
    <xf numFmtId="0" fontId="0" fillId="0" borderId="886" xfId="0" applyFont="1" applyFill="1" applyBorder="1" applyAlignment="1">
      <alignment horizontal="left" vertical="center" wrapText="1"/>
    </xf>
    <xf numFmtId="0" fontId="0" fillId="0" borderId="756" xfId="0" applyFont="1" applyFill="1" applyBorder="1" applyAlignment="1">
      <alignment horizontal="left" vertical="center" wrapText="1"/>
    </xf>
    <xf numFmtId="0" fontId="0" fillId="0" borderId="887" xfId="0" applyFont="1" applyFill="1" applyBorder="1" applyAlignment="1">
      <alignment horizontal="left" vertical="center" wrapText="1"/>
    </xf>
    <xf numFmtId="0" fontId="0" fillId="2" borderId="595" xfId="0" applyFont="1" applyFill="1" applyBorder="1" applyAlignment="1">
      <alignment horizontal="center" vertical="center"/>
    </xf>
    <xf numFmtId="0" fontId="0" fillId="2" borderId="463" xfId="0" applyFont="1" applyFill="1" applyBorder="1" applyAlignment="1">
      <alignment horizontal="center" vertical="center"/>
    </xf>
    <xf numFmtId="0" fontId="0" fillId="2" borderId="596" xfId="0" applyFont="1" applyFill="1" applyBorder="1" applyAlignment="1">
      <alignment horizontal="center" vertical="center"/>
    </xf>
    <xf numFmtId="0" fontId="0" fillId="2" borderId="598" xfId="0" applyFont="1" applyFill="1" applyBorder="1" applyAlignment="1">
      <alignment horizontal="center" vertical="center"/>
    </xf>
    <xf numFmtId="0" fontId="0" fillId="2" borderId="0" xfId="0" applyFont="1" applyFill="1" applyBorder="1" applyAlignment="1">
      <alignment vertical="center"/>
    </xf>
    <xf numFmtId="0" fontId="0" fillId="2" borderId="5" xfId="0" applyFont="1" applyFill="1" applyBorder="1" applyAlignment="1">
      <alignment vertical="center"/>
    </xf>
    <xf numFmtId="0" fontId="0" fillId="0" borderId="780" xfId="0" applyFont="1" applyFill="1" applyBorder="1" applyAlignment="1">
      <alignment horizontal="center" vertical="center" wrapText="1"/>
    </xf>
    <xf numFmtId="0" fontId="0" fillId="0" borderId="677" xfId="0" applyFont="1" applyFill="1" applyBorder="1" applyAlignment="1">
      <alignment horizontal="center" vertical="center"/>
    </xf>
    <xf numFmtId="0" fontId="0" fillId="0" borderId="808" xfId="0" applyFont="1" applyFill="1" applyBorder="1" applyAlignment="1">
      <alignment horizontal="center" vertical="center"/>
    </xf>
    <xf numFmtId="0" fontId="0" fillId="0" borderId="888" xfId="0" applyFont="1" applyFill="1" applyBorder="1" applyAlignment="1">
      <alignment horizontal="center" vertical="center"/>
    </xf>
    <xf numFmtId="0" fontId="0" fillId="0" borderId="756" xfId="0" applyFont="1" applyFill="1" applyBorder="1" applyAlignment="1">
      <alignment horizontal="center" vertical="center"/>
    </xf>
    <xf numFmtId="0" fontId="0" fillId="0" borderId="887" xfId="0" applyFont="1" applyFill="1" applyBorder="1" applyAlignment="1">
      <alignment horizontal="center" vertical="center"/>
    </xf>
    <xf numFmtId="0" fontId="0" fillId="0" borderId="780" xfId="0" applyFont="1" applyFill="1" applyBorder="1" applyAlignment="1">
      <alignment horizontal="center" vertical="center"/>
    </xf>
    <xf numFmtId="0" fontId="0" fillId="0" borderId="876" xfId="0" applyFont="1" applyFill="1" applyBorder="1" applyAlignment="1">
      <alignment horizontal="center" vertical="center"/>
    </xf>
    <xf numFmtId="0" fontId="0" fillId="0" borderId="890" xfId="0" applyFont="1" applyFill="1" applyBorder="1" applyAlignment="1">
      <alignment horizontal="center" vertical="center"/>
    </xf>
    <xf numFmtId="0" fontId="10" fillId="2" borderId="885" xfId="0" applyFont="1" applyFill="1" applyBorder="1" applyAlignment="1">
      <alignment horizontal="center" vertical="center"/>
    </xf>
    <xf numFmtId="0" fontId="0" fillId="0" borderId="677" xfId="0" applyFont="1" applyFill="1" applyBorder="1" applyAlignment="1">
      <alignment horizontal="left" vertical="center"/>
    </xf>
    <xf numFmtId="0" fontId="0" fillId="0" borderId="808" xfId="0" applyFont="1" applyFill="1" applyBorder="1" applyAlignment="1">
      <alignment horizontal="left" vertical="center"/>
    </xf>
    <xf numFmtId="0" fontId="0" fillId="0" borderId="886" xfId="0" applyFont="1" applyFill="1" applyBorder="1" applyAlignment="1">
      <alignment horizontal="left" vertical="center"/>
    </xf>
    <xf numFmtId="0" fontId="0" fillId="0" borderId="887" xfId="0" applyFont="1" applyFill="1" applyBorder="1" applyAlignment="1">
      <alignment horizontal="left" vertical="center"/>
    </xf>
    <xf numFmtId="0" fontId="0" fillId="0" borderId="783" xfId="0" applyFont="1" applyFill="1" applyBorder="1" applyAlignment="1">
      <alignment horizontal="center" vertical="center"/>
    </xf>
    <xf numFmtId="0" fontId="0" fillId="0" borderId="889" xfId="0" applyFont="1" applyFill="1" applyBorder="1" applyAlignment="1">
      <alignment horizontal="center" vertical="center"/>
    </xf>
    <xf numFmtId="0" fontId="0" fillId="0" borderId="769" xfId="0" applyFont="1" applyFill="1" applyBorder="1" applyAlignment="1">
      <alignment horizontal="center" vertical="center"/>
    </xf>
    <xf numFmtId="0" fontId="0" fillId="0" borderId="475" xfId="0" applyFont="1" applyFill="1" applyBorder="1" applyAlignment="1">
      <alignment horizontal="center" vertical="center"/>
    </xf>
    <xf numFmtId="0" fontId="0" fillId="0" borderId="772" xfId="0" applyFont="1" applyFill="1" applyBorder="1" applyAlignment="1">
      <alignment horizontal="center" vertical="center" wrapText="1"/>
    </xf>
    <xf numFmtId="0" fontId="0" fillId="0" borderId="808" xfId="0" applyFont="1" applyFill="1" applyBorder="1" applyAlignment="1">
      <alignment horizontal="center" vertical="center" wrapText="1"/>
    </xf>
    <xf numFmtId="0" fontId="0" fillId="0" borderId="886" xfId="0" applyFont="1" applyFill="1" applyBorder="1" applyAlignment="1">
      <alignment horizontal="center" vertical="center" wrapText="1"/>
    </xf>
    <xf numFmtId="0" fontId="0" fillId="0" borderId="887" xfId="0" applyFont="1" applyFill="1" applyBorder="1" applyAlignment="1">
      <alignment horizontal="center" vertical="center" wrapText="1"/>
    </xf>
    <xf numFmtId="0" fontId="0" fillId="0" borderId="677" xfId="0" applyFont="1" applyFill="1" applyBorder="1" applyAlignment="1">
      <alignment horizontal="center" vertical="center" wrapText="1"/>
    </xf>
    <xf numFmtId="0" fontId="0" fillId="0" borderId="783" xfId="0" applyFont="1" applyFill="1" applyBorder="1" applyAlignment="1">
      <alignment horizontal="center" vertical="center" wrapText="1"/>
    </xf>
    <xf numFmtId="0" fontId="0" fillId="0" borderId="888" xfId="0" applyFont="1" applyFill="1" applyBorder="1" applyAlignment="1">
      <alignment horizontal="center" vertical="center" wrapText="1"/>
    </xf>
    <xf numFmtId="0" fontId="0" fillId="0" borderId="756" xfId="0" applyFont="1" applyFill="1" applyBorder="1" applyAlignment="1">
      <alignment horizontal="center" vertical="center" wrapText="1"/>
    </xf>
    <xf numFmtId="0" fontId="0" fillId="0" borderId="889" xfId="0" applyFont="1" applyFill="1" applyBorder="1" applyAlignment="1">
      <alignment horizontal="center" vertical="center" wrapText="1"/>
    </xf>
    <xf numFmtId="0" fontId="0" fillId="2" borderId="772" xfId="0" applyFont="1" applyFill="1" applyBorder="1" applyAlignment="1">
      <alignment horizontal="left" vertical="center"/>
    </xf>
    <xf numFmtId="0" fontId="0" fillId="2" borderId="677" xfId="0" applyFont="1" applyFill="1" applyBorder="1" applyAlignment="1">
      <alignment horizontal="left" vertical="center"/>
    </xf>
    <xf numFmtId="0" fontId="0" fillId="2" borderId="808" xfId="0" applyFont="1" applyFill="1" applyBorder="1" applyAlignment="1">
      <alignment horizontal="left" vertical="center"/>
    </xf>
    <xf numFmtId="0" fontId="0" fillId="2" borderId="886" xfId="0" applyFont="1" applyFill="1" applyBorder="1" applyAlignment="1">
      <alignment horizontal="left" vertical="center"/>
    </xf>
    <xf numFmtId="0" fontId="0" fillId="2" borderId="756" xfId="0" applyFont="1" applyFill="1" applyBorder="1" applyAlignment="1">
      <alignment horizontal="left" vertical="center"/>
    </xf>
    <xf numFmtId="0" fontId="0" fillId="2" borderId="887" xfId="0" applyFont="1" applyFill="1" applyBorder="1" applyAlignment="1">
      <alignment horizontal="left" vertical="center"/>
    </xf>
    <xf numFmtId="0" fontId="0" fillId="2" borderId="595" xfId="0" applyFont="1" applyFill="1" applyBorder="1" applyAlignment="1">
      <alignment horizontal="center" vertical="center" wrapText="1"/>
    </xf>
    <xf numFmtId="0" fontId="10" fillId="2" borderId="0" xfId="0" applyFont="1" applyFill="1" applyAlignment="1">
      <alignment horizontal="left" vertical="center" wrapText="1"/>
    </xf>
    <xf numFmtId="0" fontId="10" fillId="2" borderId="5" xfId="0" applyFont="1" applyFill="1" applyBorder="1" applyAlignment="1">
      <alignment horizontal="left" vertical="center" wrapText="1"/>
    </xf>
    <xf numFmtId="0" fontId="0" fillId="0" borderId="772" xfId="0" applyFont="1" applyFill="1" applyBorder="1" applyAlignment="1">
      <alignment horizontal="left" vertical="center"/>
    </xf>
    <xf numFmtId="0" fontId="0" fillId="2" borderId="462" xfId="0" applyFont="1" applyFill="1" applyBorder="1" applyAlignment="1">
      <alignment horizontal="center" vertical="center"/>
    </xf>
    <xf numFmtId="0" fontId="0" fillId="2" borderId="618" xfId="0" applyFont="1" applyFill="1" applyBorder="1" applyAlignment="1">
      <alignment horizontal="center" vertical="center"/>
    </xf>
    <xf numFmtId="0" fontId="10" fillId="2" borderId="595" xfId="0" applyFont="1" applyFill="1" applyBorder="1" applyAlignment="1">
      <alignment horizontal="center" vertical="center"/>
    </xf>
    <xf numFmtId="0" fontId="10" fillId="2" borderId="463" xfId="0" applyFont="1" applyFill="1" applyBorder="1" applyAlignment="1">
      <alignment horizontal="center" vertical="center"/>
    </xf>
    <xf numFmtId="0" fontId="10" fillId="2" borderId="598" xfId="0" applyFont="1" applyFill="1" applyBorder="1" applyAlignment="1">
      <alignment horizontal="center" vertical="center"/>
    </xf>
    <xf numFmtId="0" fontId="10" fillId="2" borderId="618" xfId="0" applyFont="1" applyFill="1" applyBorder="1" applyAlignment="1">
      <alignment horizontal="center" vertical="center"/>
    </xf>
    <xf numFmtId="0" fontId="10" fillId="2" borderId="591" xfId="0" applyFont="1" applyFill="1" applyBorder="1" applyAlignment="1">
      <alignment horizontal="center" vertical="center"/>
    </xf>
    <xf numFmtId="0" fontId="10" fillId="2" borderId="592" xfId="0" applyFont="1" applyFill="1" applyBorder="1" applyAlignment="1">
      <alignment horizontal="center" vertical="center"/>
    </xf>
    <xf numFmtId="0" fontId="10" fillId="2" borderId="590" xfId="0" applyFont="1" applyFill="1" applyBorder="1" applyAlignment="1">
      <alignment horizontal="center" vertical="center"/>
    </xf>
    <xf numFmtId="0" fontId="10" fillId="2" borderId="594" xfId="0" applyFont="1" applyFill="1" applyBorder="1" applyAlignment="1">
      <alignment horizontal="center" vertical="center"/>
    </xf>
    <xf numFmtId="0" fontId="10" fillId="2" borderId="462" xfId="0" applyFont="1" applyFill="1" applyBorder="1" applyAlignment="1">
      <alignment horizontal="center" vertical="center"/>
    </xf>
    <xf numFmtId="0" fontId="10" fillId="2" borderId="596" xfId="0" applyFont="1" applyFill="1" applyBorder="1" applyAlignment="1">
      <alignment horizontal="center" vertical="center"/>
    </xf>
    <xf numFmtId="0" fontId="0" fillId="2" borderId="842" xfId="0" applyFont="1" applyFill="1" applyBorder="1" applyAlignment="1">
      <alignment horizontal="left" vertical="center"/>
    </xf>
    <xf numFmtId="0" fontId="10" fillId="2" borderId="824" xfId="0" applyFont="1" applyFill="1" applyBorder="1" applyAlignment="1">
      <alignment horizontal="left" vertical="center" wrapText="1"/>
    </xf>
    <xf numFmtId="0" fontId="10" fillId="2" borderId="862" xfId="0" applyFont="1" applyFill="1" applyBorder="1" applyAlignment="1">
      <alignment horizontal="left" vertical="center"/>
    </xf>
    <xf numFmtId="0" fontId="10" fillId="2" borderId="854" xfId="0" applyFont="1" applyFill="1" applyBorder="1" applyAlignment="1">
      <alignment horizontal="left" vertical="center"/>
    </xf>
    <xf numFmtId="0" fontId="10" fillId="2" borderId="465" xfId="0" applyFont="1" applyFill="1" applyBorder="1" applyAlignment="1">
      <alignment horizontal="center" vertical="center"/>
    </xf>
    <xf numFmtId="0" fontId="10" fillId="2" borderId="466" xfId="0" applyFont="1" applyFill="1" applyBorder="1" applyAlignment="1">
      <alignment horizontal="center" vertical="center"/>
    </xf>
    <xf numFmtId="0" fontId="10" fillId="2" borderId="619" xfId="0" applyFont="1" applyFill="1" applyBorder="1" applyAlignment="1">
      <alignment horizontal="center" vertical="center"/>
    </xf>
    <xf numFmtId="0" fontId="10" fillId="2" borderId="620" xfId="0" applyFont="1" applyFill="1" applyBorder="1" applyAlignment="1">
      <alignment horizontal="center" vertical="center"/>
    </xf>
    <xf numFmtId="0" fontId="10" fillId="2" borderId="622" xfId="0" applyFont="1" applyFill="1" applyBorder="1" applyAlignment="1">
      <alignment horizontal="center" vertical="center"/>
    </xf>
    <xf numFmtId="0" fontId="18" fillId="2" borderId="3" xfId="0" applyFont="1" applyFill="1" applyBorder="1" applyAlignment="1">
      <alignment horizontal="center" vertical="center"/>
    </xf>
    <xf numFmtId="0" fontId="18" fillId="2" borderId="20" xfId="0" applyFont="1" applyFill="1" applyBorder="1" applyAlignment="1">
      <alignment horizontal="center" vertical="center"/>
    </xf>
    <xf numFmtId="0" fontId="18" fillId="2" borderId="21" xfId="0" applyFont="1" applyFill="1" applyBorder="1" applyAlignment="1">
      <alignment horizontal="center" vertical="center"/>
    </xf>
    <xf numFmtId="0" fontId="18" fillId="2" borderId="24" xfId="0" applyFont="1" applyFill="1" applyBorder="1" applyAlignment="1">
      <alignment horizontal="center" vertical="center"/>
    </xf>
    <xf numFmtId="1" fontId="18" fillId="2" borderId="764" xfId="0" applyNumberFormat="1" applyFont="1" applyFill="1" applyBorder="1" applyAlignment="1">
      <alignment horizontal="center" vertical="center"/>
    </xf>
    <xf numFmtId="1" fontId="18" fillId="2" borderId="691" xfId="0" applyNumberFormat="1" applyFont="1" applyFill="1" applyBorder="1" applyAlignment="1">
      <alignment horizontal="center" vertical="center"/>
    </xf>
    <xf numFmtId="0" fontId="24" fillId="2" borderId="78" xfId="0" applyFont="1" applyFill="1" applyBorder="1" applyAlignment="1">
      <alignment horizontal="center" vertical="center"/>
    </xf>
    <xf numFmtId="0" fontId="24" fillId="2" borderId="77" xfId="0" applyFont="1" applyFill="1" applyBorder="1" applyAlignment="1">
      <alignment horizontal="center" vertical="center"/>
    </xf>
    <xf numFmtId="0" fontId="18" fillId="2" borderId="764" xfId="0" applyFont="1" applyFill="1" applyBorder="1" applyAlignment="1">
      <alignment horizontal="center" vertical="center"/>
    </xf>
    <xf numFmtId="0" fontId="18" fillId="2" borderId="704" xfId="0" applyFont="1" applyFill="1" applyBorder="1" applyAlignment="1">
      <alignment horizontal="center" vertical="center"/>
    </xf>
    <xf numFmtId="0" fontId="24" fillId="4" borderId="289" xfId="0" applyFont="1" applyFill="1" applyBorder="1" applyAlignment="1">
      <alignment horizontal="center" vertical="center"/>
    </xf>
    <xf numFmtId="0" fontId="24" fillId="4" borderId="285" xfId="0" applyFont="1" applyFill="1" applyBorder="1" applyAlignment="1">
      <alignment horizontal="center" vertical="center"/>
    </xf>
    <xf numFmtId="0" fontId="24" fillId="4" borderId="284" xfId="0" applyFont="1" applyFill="1" applyBorder="1" applyAlignment="1">
      <alignment horizontal="center" vertical="center"/>
    </xf>
    <xf numFmtId="0" fontId="18" fillId="2" borderId="510" xfId="0" applyFont="1" applyFill="1" applyBorder="1" applyAlignment="1">
      <alignment horizontal="center" vertical="center"/>
    </xf>
    <xf numFmtId="0" fontId="18" fillId="2" borderId="654" xfId="0" applyFont="1" applyFill="1" applyBorder="1" applyAlignment="1">
      <alignment horizontal="center" vertical="center"/>
    </xf>
    <xf numFmtId="0" fontId="24" fillId="2" borderId="707" xfId="0" applyFont="1" applyFill="1" applyBorder="1" applyAlignment="1">
      <alignment horizontal="center" vertical="center"/>
    </xf>
    <xf numFmtId="0" fontId="24" fillId="2" borderId="654" xfId="0" applyFont="1" applyFill="1" applyBorder="1" applyAlignment="1">
      <alignment horizontal="center" vertical="center"/>
    </xf>
    <xf numFmtId="0" fontId="24" fillId="2" borderId="706" xfId="0" applyFont="1" applyFill="1" applyBorder="1" applyAlignment="1">
      <alignment horizontal="center" vertical="center"/>
    </xf>
    <xf numFmtId="0" fontId="37" fillId="2" borderId="112" xfId="0" applyFont="1" applyFill="1" applyBorder="1" applyAlignment="1">
      <alignment horizontal="center" vertical="center" wrapText="1"/>
    </xf>
    <xf numFmtId="0" fontId="37" fillId="2" borderId="112" xfId="0" applyFont="1" applyFill="1" applyBorder="1" applyAlignment="1">
      <alignment horizontal="center" vertical="center"/>
    </xf>
    <xf numFmtId="0" fontId="37" fillId="2" borderId="0" xfId="0" applyFont="1" applyFill="1" applyBorder="1" applyAlignment="1">
      <alignment horizontal="center" vertical="center"/>
    </xf>
    <xf numFmtId="0" fontId="37" fillId="2" borderId="126" xfId="0" applyFont="1" applyFill="1" applyBorder="1" applyAlignment="1">
      <alignment horizontal="center" vertical="center"/>
    </xf>
    <xf numFmtId="0" fontId="37" fillId="2" borderId="151" xfId="0" applyFont="1" applyFill="1" applyBorder="1" applyAlignment="1">
      <alignment horizontal="center" vertical="center"/>
    </xf>
    <xf numFmtId="0" fontId="24" fillId="4" borderId="131" xfId="0" applyFont="1" applyFill="1" applyBorder="1" applyAlignment="1">
      <alignment horizontal="center" vertical="center"/>
    </xf>
    <xf numFmtId="0" fontId="24" fillId="4" borderId="129" xfId="0" applyFont="1" applyFill="1" applyBorder="1" applyAlignment="1">
      <alignment horizontal="center" vertical="center"/>
    </xf>
    <xf numFmtId="0" fontId="24" fillId="4" borderId="153" xfId="0" applyFont="1" applyFill="1" applyBorder="1" applyAlignment="1">
      <alignment horizontal="center" vertical="center"/>
    </xf>
    <xf numFmtId="0" fontId="24" fillId="4" borderId="130" xfId="0" applyFont="1" applyFill="1" applyBorder="1" applyAlignment="1">
      <alignment horizontal="center" vertical="center"/>
    </xf>
    <xf numFmtId="0" fontId="24" fillId="4" borderId="299" xfId="0" applyFont="1" applyFill="1" applyBorder="1" applyAlignment="1">
      <alignment horizontal="center" vertical="center"/>
    </xf>
    <xf numFmtId="0" fontId="24" fillId="4" borderId="294" xfId="0" applyFont="1" applyFill="1" applyBorder="1" applyAlignment="1">
      <alignment horizontal="center" vertical="center"/>
    </xf>
    <xf numFmtId="0" fontId="24" fillId="4" borderId="263" xfId="0" applyFont="1" applyFill="1" applyBorder="1" applyAlignment="1">
      <alignment horizontal="center" vertical="center"/>
    </xf>
    <xf numFmtId="0" fontId="18" fillId="0" borderId="893" xfId="0" applyFont="1" applyBorder="1" applyAlignment="1">
      <alignment horizontal="center" vertical="center"/>
    </xf>
    <xf numFmtId="0" fontId="18" fillId="0" borderId="892" xfId="0" applyFont="1" applyBorder="1" applyAlignment="1">
      <alignment horizontal="center" vertical="center"/>
    </xf>
    <xf numFmtId="0" fontId="18" fillId="2" borderId="893" xfId="0" applyFont="1" applyFill="1" applyBorder="1" applyAlignment="1">
      <alignment horizontal="center" vertical="center"/>
    </xf>
    <xf numFmtId="0" fontId="18" fillId="2" borderId="892" xfId="0" applyFont="1" applyFill="1" applyBorder="1" applyAlignment="1">
      <alignment horizontal="center" vertical="center"/>
    </xf>
    <xf numFmtId="0" fontId="18" fillId="2" borderId="1" xfId="0" applyFont="1" applyFill="1" applyBorder="1" applyAlignment="1">
      <alignment horizontal="center" vertical="center" wrapText="1"/>
    </xf>
    <xf numFmtId="0" fontId="18" fillId="2" borderId="2" xfId="0" applyFont="1" applyFill="1" applyBorder="1" applyAlignment="1">
      <alignment horizontal="center" vertical="center" wrapText="1"/>
    </xf>
    <xf numFmtId="0" fontId="18" fillId="2" borderId="302" xfId="0" applyFont="1" applyFill="1" applyBorder="1" applyAlignment="1">
      <alignment horizontal="center" vertical="center" wrapText="1"/>
    </xf>
    <xf numFmtId="0" fontId="18" fillId="2" borderId="20" xfId="0" applyFont="1" applyFill="1" applyBorder="1" applyAlignment="1">
      <alignment horizontal="center" vertical="center" wrapText="1"/>
    </xf>
    <xf numFmtId="0" fontId="18" fillId="2" borderId="21" xfId="0" applyFont="1" applyFill="1" applyBorder="1" applyAlignment="1">
      <alignment horizontal="center" vertical="center" wrapText="1"/>
    </xf>
    <xf numFmtId="0" fontId="18" fillId="2" borderId="151" xfId="0" applyFont="1" applyFill="1" applyBorder="1" applyAlignment="1">
      <alignment horizontal="center" vertical="center" wrapText="1"/>
    </xf>
    <xf numFmtId="0" fontId="18" fillId="2" borderId="319" xfId="0" applyFont="1" applyFill="1" applyBorder="1" applyAlignment="1">
      <alignment horizontal="center" vertical="center"/>
    </xf>
    <xf numFmtId="0" fontId="18" fillId="2" borderId="317" xfId="0" applyFont="1" applyFill="1" applyBorder="1" applyAlignment="1">
      <alignment horizontal="center" vertical="center"/>
    </xf>
    <xf numFmtId="0" fontId="24" fillId="2" borderId="708" xfId="0" applyFont="1" applyFill="1" applyBorder="1" applyAlignment="1">
      <alignment horizontal="center" vertical="center"/>
    </xf>
    <xf numFmtId="0" fontId="18" fillId="0" borderId="374" xfId="0" applyFont="1" applyBorder="1" applyAlignment="1">
      <alignment horizontal="center"/>
    </xf>
    <xf numFmtId="0" fontId="18" fillId="0" borderId="298" xfId="0" applyFont="1" applyBorder="1" applyAlignment="1">
      <alignment horizontal="center"/>
    </xf>
    <xf numFmtId="0" fontId="18" fillId="2" borderId="699" xfId="0" applyFont="1" applyFill="1" applyBorder="1" applyAlignment="1">
      <alignment horizontal="center" vertical="center"/>
    </xf>
    <xf numFmtId="0" fontId="18" fillId="2" borderId="696" xfId="0" applyFont="1" applyFill="1" applyBorder="1" applyAlignment="1">
      <alignment horizontal="center" vertical="center"/>
    </xf>
    <xf numFmtId="0" fontId="18" fillId="2" borderId="697" xfId="0" applyFont="1" applyFill="1" applyBorder="1" applyAlignment="1">
      <alignment horizontal="left" vertical="center"/>
    </xf>
    <xf numFmtId="0" fontId="18" fillId="2" borderId="697" xfId="0" applyFont="1" applyFill="1" applyBorder="1" applyAlignment="1">
      <alignment horizontal="center" vertical="center"/>
    </xf>
    <xf numFmtId="0" fontId="18" fillId="2" borderId="894" xfId="0" applyFont="1" applyFill="1" applyBorder="1" applyAlignment="1">
      <alignment horizontal="center" vertical="center"/>
    </xf>
    <xf numFmtId="0" fontId="18" fillId="2" borderId="293" xfId="0" applyFont="1" applyFill="1" applyBorder="1" applyAlignment="1">
      <alignment horizontal="center" vertical="center" wrapText="1"/>
    </xf>
    <xf numFmtId="0" fontId="24" fillId="2" borderId="704" xfId="0" applyFont="1" applyFill="1" applyBorder="1" applyAlignment="1">
      <alignment horizontal="center" vertical="center"/>
    </xf>
    <xf numFmtId="0" fontId="24" fillId="2" borderId="647" xfId="0" applyFont="1" applyFill="1" applyBorder="1" applyAlignment="1">
      <alignment horizontal="center" vertical="center"/>
    </xf>
    <xf numFmtId="0" fontId="24" fillId="2" borderId="703" xfId="0" applyFont="1" applyFill="1" applyBorder="1" applyAlignment="1">
      <alignment horizontal="center" vertical="center"/>
    </xf>
    <xf numFmtId="0" fontId="24" fillId="2" borderId="705" xfId="0" applyFont="1" applyFill="1" applyBorder="1" applyAlignment="1">
      <alignment horizontal="center" vertical="center"/>
    </xf>
    <xf numFmtId="2" fontId="18" fillId="2" borderId="888" xfId="0" applyNumberFormat="1" applyFont="1" applyFill="1" applyBorder="1" applyAlignment="1">
      <alignment horizontal="center" vertical="center"/>
    </xf>
    <xf numFmtId="2" fontId="18" fillId="2" borderId="887" xfId="0" applyNumberFormat="1" applyFont="1" applyFill="1" applyBorder="1" applyAlignment="1">
      <alignment horizontal="center" vertical="center"/>
    </xf>
    <xf numFmtId="0" fontId="18" fillId="2" borderId="891" xfId="0" applyFont="1" applyFill="1" applyBorder="1" applyAlignment="1">
      <alignment horizontal="center" vertical="center"/>
    </xf>
    <xf numFmtId="0" fontId="18" fillId="2" borderId="886" xfId="0" applyFont="1" applyFill="1" applyBorder="1" applyAlignment="1">
      <alignment horizontal="center" vertical="center" wrapText="1"/>
    </xf>
    <xf numFmtId="0" fontId="18" fillId="2" borderId="889" xfId="0" applyFont="1" applyFill="1" applyBorder="1" applyAlignment="1">
      <alignment horizontal="center" vertical="center" wrapText="1"/>
    </xf>
    <xf numFmtId="0" fontId="18" fillId="2" borderId="299" xfId="0" applyFont="1" applyFill="1" applyBorder="1" applyAlignment="1">
      <alignment horizontal="center" vertical="center" wrapText="1"/>
    </xf>
    <xf numFmtId="2" fontId="18" fillId="2" borderId="704" xfId="0" applyNumberFormat="1" applyFont="1" applyFill="1" applyBorder="1" applyAlignment="1">
      <alignment horizontal="center" vertical="center"/>
    </xf>
    <xf numFmtId="2" fontId="18" fillId="2" borderId="703" xfId="0" applyNumberFormat="1" applyFont="1" applyFill="1" applyBorder="1" applyAlignment="1">
      <alignment horizontal="center" vertical="center"/>
    </xf>
    <xf numFmtId="2" fontId="18" fillId="2" borderId="886" xfId="0" applyNumberFormat="1" applyFont="1" applyFill="1" applyBorder="1" applyAlignment="1">
      <alignment horizontal="center" vertical="center"/>
    </xf>
    <xf numFmtId="2" fontId="18" fillId="2" borderId="889" xfId="0" applyNumberFormat="1" applyFont="1" applyFill="1" applyBorder="1" applyAlignment="1">
      <alignment horizontal="center" vertical="center"/>
    </xf>
    <xf numFmtId="0" fontId="18" fillId="0" borderId="293" xfId="0" applyFont="1" applyBorder="1" applyAlignment="1">
      <alignment horizontal="center"/>
    </xf>
    <xf numFmtId="0" fontId="18" fillId="2" borderId="896" xfId="0" applyFont="1" applyFill="1" applyBorder="1" applyAlignment="1">
      <alignment horizontal="center" vertical="center"/>
    </xf>
    <xf numFmtId="2" fontId="18" fillId="2" borderId="658" xfId="0" applyNumberFormat="1" applyFont="1" applyFill="1" applyBorder="1" applyAlignment="1">
      <alignment horizontal="center" vertical="center"/>
    </xf>
    <xf numFmtId="0" fontId="18" fillId="2" borderId="710" xfId="0" applyFont="1" applyFill="1" applyBorder="1" applyAlignment="1">
      <alignment horizontal="center" vertical="center"/>
    </xf>
    <xf numFmtId="0" fontId="45" fillId="2" borderId="710" xfId="0" applyFont="1" applyFill="1" applyBorder="1" applyAlignment="1">
      <alignment horizontal="center" vertical="center"/>
    </xf>
    <xf numFmtId="0" fontId="45" fillId="2" borderId="768" xfId="0" applyFont="1" applyFill="1" applyBorder="1" applyAlignment="1">
      <alignment horizontal="center" vertical="center"/>
    </xf>
    <xf numFmtId="0" fontId="45" fillId="2" borderId="703" xfId="0" applyFont="1" applyFill="1" applyBorder="1" applyAlignment="1">
      <alignment horizontal="center" vertical="center"/>
    </xf>
    <xf numFmtId="0" fontId="45" fillId="2" borderId="704" xfId="0" applyFont="1" applyFill="1" applyBorder="1" applyAlignment="1">
      <alignment horizontal="center" vertical="center"/>
    </xf>
    <xf numFmtId="2" fontId="18" fillId="2" borderId="710" xfId="0" applyNumberFormat="1" applyFont="1" applyFill="1" applyBorder="1" applyAlignment="1">
      <alignment horizontal="center" vertical="center"/>
    </xf>
    <xf numFmtId="2" fontId="18" fillId="2" borderId="691" xfId="0" applyNumberFormat="1" applyFont="1" applyFill="1" applyBorder="1" applyAlignment="1">
      <alignment horizontal="center" vertical="center"/>
    </xf>
    <xf numFmtId="2" fontId="18" fillId="2" borderId="768" xfId="0" applyNumberFormat="1" applyFont="1" applyFill="1" applyBorder="1" applyAlignment="1">
      <alignment horizontal="center" vertical="center"/>
    </xf>
    <xf numFmtId="0" fontId="12" fillId="2" borderId="397" xfId="0" applyFont="1" applyFill="1" applyBorder="1" applyAlignment="1">
      <alignment horizontal="center" vertical="center"/>
    </xf>
    <xf numFmtId="0" fontId="12" fillId="2" borderId="398" xfId="0" applyFont="1" applyFill="1" applyBorder="1" applyAlignment="1">
      <alignment horizontal="center" vertical="center"/>
    </xf>
    <xf numFmtId="0" fontId="12" fillId="2" borderId="399" xfId="0" applyFont="1" applyFill="1" applyBorder="1" applyAlignment="1">
      <alignment horizontal="center" vertical="center"/>
    </xf>
    <xf numFmtId="0" fontId="18" fillId="2" borderId="895" xfId="0" applyFont="1" applyFill="1" applyBorder="1" applyAlignment="1">
      <alignment horizontal="center" vertical="center"/>
    </xf>
    <xf numFmtId="1" fontId="18" fillId="2" borderId="769" xfId="0" applyNumberFormat="1" applyFont="1" applyFill="1" applyBorder="1" applyAlignment="1">
      <alignment horizontal="center" vertical="center" wrapText="1"/>
    </xf>
    <xf numFmtId="2" fontId="18" fillId="2" borderId="710" xfId="0" applyNumberFormat="1" applyFont="1" applyFill="1" applyBorder="1" applyAlignment="1">
      <alignment horizontal="center" vertical="center" wrapText="1"/>
    </xf>
    <xf numFmtId="1" fontId="18" fillId="2" borderId="710" xfId="0" applyNumberFormat="1" applyFont="1" applyFill="1" applyBorder="1" applyAlignment="1">
      <alignment horizontal="center" vertical="center"/>
    </xf>
    <xf numFmtId="0" fontId="18" fillId="2" borderId="109" xfId="0" applyFont="1" applyFill="1" applyBorder="1" applyAlignment="1">
      <alignment horizontal="center" vertical="center"/>
    </xf>
    <xf numFmtId="0" fontId="18" fillId="2" borderId="270" xfId="0" applyFont="1" applyFill="1" applyBorder="1" applyAlignment="1">
      <alignment horizontal="center" vertical="center"/>
    </xf>
    <xf numFmtId="0" fontId="9" fillId="2" borderId="21" xfId="0" applyFont="1" applyFill="1" applyBorder="1" applyAlignment="1">
      <alignment horizontal="left" vertical="center"/>
    </xf>
    <xf numFmtId="1" fontId="9" fillId="2" borderId="499" xfId="0" quotePrefix="1" applyNumberFormat="1" applyFont="1" applyFill="1" applyBorder="1" applyAlignment="1">
      <alignment horizontal="left" vertical="center"/>
    </xf>
    <xf numFmtId="0" fontId="48" fillId="2" borderId="265" xfId="0" applyFont="1" applyFill="1" applyBorder="1" applyAlignment="1">
      <alignment horizontal="center"/>
    </xf>
    <xf numFmtId="0" fontId="18" fillId="2" borderId="267" xfId="0" applyFont="1" applyFill="1" applyBorder="1" applyAlignment="1">
      <alignment horizontal="center"/>
    </xf>
    <xf numFmtId="0" fontId="18" fillId="2" borderId="248" xfId="0" applyFont="1" applyFill="1" applyBorder="1" applyAlignment="1">
      <alignment horizontal="center"/>
    </xf>
    <xf numFmtId="0" fontId="48" fillId="0" borderId="293" xfId="0" applyFont="1" applyBorder="1" applyAlignment="1">
      <alignment horizontal="center"/>
    </xf>
    <xf numFmtId="0" fontId="18" fillId="0" borderId="293" xfId="0" applyFont="1" applyBorder="1" applyAlignment="1">
      <alignment horizontal="center" vertical="center"/>
    </xf>
    <xf numFmtId="0" fontId="18" fillId="2" borderId="211" xfId="0" applyFont="1" applyFill="1" applyBorder="1" applyAlignment="1">
      <alignment horizontal="center" vertical="center"/>
    </xf>
    <xf numFmtId="0" fontId="18" fillId="2" borderId="338" xfId="0" applyFont="1" applyFill="1" applyBorder="1" applyAlignment="1">
      <alignment horizontal="center" vertical="center"/>
    </xf>
    <xf numFmtId="0" fontId="18" fillId="2" borderId="295" xfId="0" applyFont="1" applyFill="1" applyBorder="1" applyAlignment="1">
      <alignment horizontal="center" vertical="center"/>
    </xf>
    <xf numFmtId="0" fontId="45" fillId="2" borderId="294" xfId="0" applyFont="1" applyFill="1" applyBorder="1" applyAlignment="1">
      <alignment horizontal="center" vertical="center"/>
    </xf>
    <xf numFmtId="0" fontId="45" fillId="2" borderId="295" xfId="0" applyFont="1" applyFill="1" applyBorder="1" applyAlignment="1">
      <alignment horizontal="center" vertical="center"/>
    </xf>
    <xf numFmtId="0" fontId="45" fillId="0" borderId="293" xfId="0" applyFont="1" applyBorder="1" applyAlignment="1">
      <alignment horizontal="center" vertical="center"/>
    </xf>
    <xf numFmtId="180" fontId="18" fillId="0" borderId="293" xfId="0" applyNumberFormat="1" applyFont="1" applyBorder="1" applyAlignment="1">
      <alignment horizontal="center" vertical="center"/>
    </xf>
    <xf numFmtId="180" fontId="18" fillId="2" borderId="270" xfId="0" applyNumberFormat="1" applyFont="1" applyFill="1" applyBorder="1" applyAlignment="1">
      <alignment horizontal="center" vertical="center"/>
    </xf>
    <xf numFmtId="180" fontId="18" fillId="2" borderId="18" xfId="0" applyNumberFormat="1" applyFont="1" applyFill="1" applyBorder="1" applyAlignment="1">
      <alignment horizontal="center" vertical="center"/>
    </xf>
    <xf numFmtId="2" fontId="18" fillId="2" borderId="764" xfId="0" applyNumberFormat="1" applyFont="1" applyFill="1" applyBorder="1" applyAlignment="1">
      <alignment horizontal="center" vertical="center"/>
    </xf>
    <xf numFmtId="0" fontId="18" fillId="2" borderId="769" xfId="0" applyFont="1" applyFill="1" applyBorder="1" applyAlignment="1">
      <alignment horizontal="center" vertical="center" wrapText="1"/>
    </xf>
    <xf numFmtId="2" fontId="18" fillId="0" borderId="886" xfId="0" applyNumberFormat="1" applyFont="1" applyFill="1" applyBorder="1" applyAlignment="1">
      <alignment horizontal="center" vertical="center"/>
    </xf>
    <xf numFmtId="2" fontId="18" fillId="0" borderId="889" xfId="0" applyNumberFormat="1" applyFont="1" applyFill="1" applyBorder="1" applyAlignment="1">
      <alignment horizontal="center" vertical="center"/>
    </xf>
    <xf numFmtId="0" fontId="18" fillId="2" borderId="53" xfId="0" applyFont="1" applyFill="1" applyBorder="1" applyAlignment="1">
      <alignment horizontal="center" vertical="center"/>
    </xf>
    <xf numFmtId="0" fontId="18" fillId="2" borderId="40" xfId="0" applyFont="1" applyFill="1" applyBorder="1" applyAlignment="1">
      <alignment horizontal="center" vertical="center"/>
    </xf>
    <xf numFmtId="0" fontId="18" fillId="2" borderId="81" xfId="0" applyFont="1" applyFill="1" applyBorder="1" applyAlignment="1">
      <alignment horizontal="center" vertical="center"/>
    </xf>
    <xf numFmtId="0" fontId="18" fillId="2" borderId="331" xfId="0" applyFont="1" applyFill="1" applyBorder="1" applyAlignment="1">
      <alignment horizontal="center" vertical="center"/>
    </xf>
    <xf numFmtId="0" fontId="18" fillId="2" borderId="691" xfId="0" applyFont="1" applyFill="1" applyBorder="1" applyAlignment="1">
      <alignment horizontal="center" vertical="center"/>
    </xf>
    <xf numFmtId="0" fontId="45" fillId="2" borderId="691" xfId="0" applyFont="1" applyFill="1" applyBorder="1" applyAlignment="1">
      <alignment horizontal="center" vertical="center"/>
    </xf>
    <xf numFmtId="0" fontId="18" fillId="2" borderId="685" xfId="0" applyFont="1" applyFill="1" applyBorder="1" applyAlignment="1">
      <alignment horizontal="center" vertical="center" wrapText="1"/>
    </xf>
    <xf numFmtId="0" fontId="18" fillId="2" borderId="693" xfId="0" applyFont="1" applyFill="1" applyBorder="1" applyAlignment="1">
      <alignment horizontal="center" vertical="center" wrapText="1"/>
    </xf>
    <xf numFmtId="0" fontId="18" fillId="2" borderId="329" xfId="0" applyFont="1" applyFill="1" applyBorder="1" applyAlignment="1">
      <alignment horizontal="center" vertical="center" wrapText="1"/>
    </xf>
    <xf numFmtId="0" fontId="18" fillId="2" borderId="662" xfId="0" applyFont="1" applyFill="1" applyBorder="1" applyAlignment="1">
      <alignment horizontal="center" vertical="center" wrapText="1"/>
    </xf>
    <xf numFmtId="0" fontId="18" fillId="2" borderId="728" xfId="0" applyFont="1" applyFill="1" applyBorder="1" applyAlignment="1">
      <alignment horizontal="center" vertical="center" wrapText="1"/>
    </xf>
    <xf numFmtId="0" fontId="18" fillId="2" borderId="739" xfId="0" applyFont="1" applyFill="1" applyBorder="1" applyAlignment="1">
      <alignment horizontal="center" vertical="center" wrapText="1"/>
    </xf>
    <xf numFmtId="0" fontId="18" fillId="2" borderId="92" xfId="0" applyFont="1" applyFill="1" applyBorder="1" applyAlignment="1">
      <alignment horizontal="center" vertical="center" wrapText="1"/>
    </xf>
    <xf numFmtId="0" fontId="18" fillId="2" borderId="707" xfId="0" applyFont="1" applyFill="1" applyBorder="1" applyAlignment="1">
      <alignment horizontal="center" vertical="center" wrapText="1"/>
    </xf>
    <xf numFmtId="0" fontId="7" fillId="4" borderId="481" xfId="0" applyNumberFormat="1" applyFont="1" applyFill="1" applyBorder="1" applyAlignment="1">
      <alignment horizontal="center" vertical="center"/>
    </xf>
    <xf numFmtId="0" fontId="7" fillId="4" borderId="688" xfId="0" applyNumberFormat="1" applyFont="1" applyFill="1" applyBorder="1" applyAlignment="1">
      <alignment horizontal="center" vertical="center"/>
    </xf>
    <xf numFmtId="0" fontId="7" fillId="4" borderId="692" xfId="0" applyNumberFormat="1" applyFont="1" applyFill="1" applyBorder="1" applyAlignment="1">
      <alignment horizontal="center" vertical="center"/>
    </xf>
    <xf numFmtId="1" fontId="9" fillId="2" borderId="499" xfId="0" applyNumberFormat="1" applyFont="1" applyFill="1" applyBorder="1" applyAlignment="1">
      <alignment horizontal="left" vertical="center"/>
    </xf>
    <xf numFmtId="0" fontId="7" fillId="2" borderId="727" xfId="0" applyNumberFormat="1" applyFont="1" applyFill="1" applyBorder="1" applyAlignment="1">
      <alignment horizontal="left" vertical="center"/>
    </xf>
    <xf numFmtId="0" fontId="7" fillId="2" borderId="329" xfId="0" applyNumberFormat="1" applyFont="1" applyFill="1" applyBorder="1" applyAlignment="1">
      <alignment horizontal="left" vertical="center"/>
    </xf>
    <xf numFmtId="0" fontId="10" fillId="2" borderId="736" xfId="0" applyFont="1" applyFill="1" applyBorder="1" applyAlignment="1">
      <alignment horizontal="center" vertical="center"/>
    </xf>
    <xf numFmtId="0" fontId="10" fillId="2" borderId="740" xfId="0" applyFont="1" applyFill="1" applyBorder="1" applyAlignment="1">
      <alignment horizontal="center" vertical="center"/>
    </xf>
    <xf numFmtId="0" fontId="18" fillId="2" borderId="737" xfId="0" applyFont="1" applyFill="1" applyBorder="1" applyAlignment="1">
      <alignment horizontal="center" vertical="center"/>
    </xf>
    <xf numFmtId="0" fontId="18" fillId="2" borderId="741" xfId="0" applyFont="1" applyFill="1" applyBorder="1" applyAlignment="1">
      <alignment horizontal="center" vertical="center"/>
    </xf>
    <xf numFmtId="0" fontId="18" fillId="2" borderId="738" xfId="0" applyFont="1" applyFill="1" applyBorder="1" applyAlignment="1">
      <alignment horizontal="center" vertical="center" wrapText="1"/>
    </xf>
    <xf numFmtId="0" fontId="18" fillId="2" borderId="743" xfId="0" applyFont="1" applyFill="1" applyBorder="1" applyAlignment="1">
      <alignment horizontal="center" vertical="center" wrapText="1"/>
    </xf>
    <xf numFmtId="0" fontId="0" fillId="2" borderId="732" xfId="0" applyFont="1" applyFill="1" applyBorder="1" applyAlignment="1">
      <alignment horizontal="center" vertical="center"/>
    </xf>
    <xf numFmtId="0" fontId="0" fillId="2" borderId="733" xfId="0" applyFont="1" applyFill="1" applyBorder="1" applyAlignment="1">
      <alignment horizontal="center" vertical="center"/>
    </xf>
    <xf numFmtId="0" fontId="0" fillId="2" borderId="900" xfId="0" applyFont="1" applyFill="1" applyBorder="1" applyAlignment="1">
      <alignment horizontal="center" vertical="center"/>
    </xf>
    <xf numFmtId="0" fontId="0" fillId="2" borderId="901" xfId="0" applyFont="1" applyFill="1" applyBorder="1" applyAlignment="1">
      <alignment horizontal="center" vertical="center"/>
    </xf>
    <xf numFmtId="0" fontId="0" fillId="2" borderId="902" xfId="0" applyFont="1" applyFill="1" applyBorder="1" applyAlignment="1">
      <alignment horizontal="center" vertical="center"/>
    </xf>
    <xf numFmtId="0" fontId="0" fillId="32" borderId="735" xfId="0" applyFont="1" applyFill="1" applyBorder="1" applyAlignment="1">
      <alignment horizontal="center" vertical="center"/>
    </xf>
    <xf numFmtId="0" fontId="0" fillId="32" borderId="733" xfId="0" applyFont="1" applyFill="1" applyBorder="1" applyAlignment="1">
      <alignment horizontal="center" vertical="center"/>
    </xf>
    <xf numFmtId="0" fontId="0" fillId="32" borderId="734" xfId="0" applyFont="1" applyFill="1" applyBorder="1" applyAlignment="1">
      <alignment horizontal="center" vertical="center"/>
    </xf>
    <xf numFmtId="179" fontId="0" fillId="32" borderId="735" xfId="0" applyNumberFormat="1" applyFont="1" applyFill="1" applyBorder="1" applyAlignment="1">
      <alignment horizontal="center" vertical="center"/>
    </xf>
    <xf numFmtId="179" fontId="0" fillId="32" borderId="733" xfId="0" applyNumberFormat="1" applyFont="1" applyFill="1" applyBorder="1" applyAlignment="1">
      <alignment horizontal="center" vertical="center"/>
    </xf>
    <xf numFmtId="179" fontId="0" fillId="32" borderId="755" xfId="0" applyNumberFormat="1" applyFont="1" applyFill="1" applyBorder="1" applyAlignment="1">
      <alignment horizontal="center" vertical="center"/>
    </xf>
    <xf numFmtId="0" fontId="0" fillId="2" borderId="751" xfId="0" applyFont="1" applyFill="1" applyBorder="1" applyAlignment="1">
      <alignment horizontal="center" vertical="center"/>
    </xf>
    <xf numFmtId="0" fontId="0" fillId="2" borderId="752" xfId="0" applyFont="1" applyFill="1" applyBorder="1" applyAlignment="1">
      <alignment horizontal="center" vertical="center"/>
    </xf>
    <xf numFmtId="0" fontId="0" fillId="2" borderId="753" xfId="0" applyFont="1" applyFill="1" applyBorder="1" applyAlignment="1">
      <alignment horizontal="center" vertical="center"/>
    </xf>
    <xf numFmtId="0" fontId="0" fillId="2" borderId="897" xfId="0" applyFont="1" applyFill="1" applyBorder="1" applyAlignment="1">
      <alignment horizontal="center" vertical="center"/>
    </xf>
    <xf numFmtId="0" fontId="0" fillId="2" borderId="898" xfId="0" applyFont="1" applyFill="1" applyBorder="1" applyAlignment="1">
      <alignment horizontal="center" vertical="center"/>
    </xf>
    <xf numFmtId="0" fontId="0" fillId="2" borderId="899" xfId="0" applyFont="1" applyFill="1" applyBorder="1" applyAlignment="1">
      <alignment horizontal="center" vertical="center"/>
    </xf>
    <xf numFmtId="0" fontId="18" fillId="2" borderId="758" xfId="0" applyFont="1" applyFill="1" applyBorder="1" applyAlignment="1">
      <alignment horizontal="left" vertical="center"/>
    </xf>
    <xf numFmtId="0" fontId="18" fillId="2" borderId="759" xfId="0" applyFont="1" applyFill="1" applyBorder="1" applyAlignment="1">
      <alignment horizontal="left" vertical="center"/>
    </xf>
    <xf numFmtId="0" fontId="18" fillId="2" borderId="609" xfId="0" applyFont="1" applyFill="1" applyBorder="1" applyAlignment="1">
      <alignment horizontal="left" vertical="center"/>
    </xf>
    <xf numFmtId="0" fontId="18" fillId="2" borderId="613" xfId="0" applyFont="1" applyFill="1" applyBorder="1" applyAlignment="1">
      <alignment horizontal="left" vertical="center"/>
    </xf>
    <xf numFmtId="0" fontId="18" fillId="2" borderId="758" xfId="0" applyFont="1" applyFill="1" applyBorder="1" applyAlignment="1">
      <alignment horizontal="center" vertical="center"/>
    </xf>
    <xf numFmtId="0" fontId="18" fillId="2" borderId="677" xfId="0" applyFont="1" applyFill="1" applyBorder="1" applyAlignment="1">
      <alignment horizontal="center" vertical="center"/>
    </xf>
    <xf numFmtId="0" fontId="18" fillId="2" borderId="759" xfId="0" applyFont="1" applyFill="1" applyBorder="1" applyAlignment="1">
      <alignment horizontal="center" vertical="center"/>
    </xf>
    <xf numFmtId="0" fontId="18" fillId="2" borderId="609" xfId="0" applyFont="1" applyFill="1" applyBorder="1" applyAlignment="1">
      <alignment horizontal="center" vertical="center"/>
    </xf>
    <xf numFmtId="0" fontId="18" fillId="2" borderId="613" xfId="0" applyFont="1" applyFill="1" applyBorder="1" applyAlignment="1">
      <alignment horizontal="center" vertical="center"/>
    </xf>
    <xf numFmtId="0" fontId="18" fillId="2" borderId="729" xfId="0" applyFont="1" applyFill="1" applyBorder="1" applyAlignment="1">
      <alignment horizontal="center" vertical="center"/>
    </xf>
    <xf numFmtId="0" fontId="18" fillId="2" borderId="744" xfId="0" applyFont="1" applyFill="1" applyBorder="1" applyAlignment="1">
      <alignment horizontal="center" vertical="center"/>
    </xf>
    <xf numFmtId="0" fontId="18" fillId="2" borderId="745" xfId="0" applyFont="1" applyFill="1" applyBorder="1" applyAlignment="1">
      <alignment horizontal="left" vertical="center"/>
    </xf>
    <xf numFmtId="0" fontId="18" fillId="2" borderId="746" xfId="0" applyFont="1" applyFill="1" applyBorder="1" applyAlignment="1">
      <alignment horizontal="left" vertical="center"/>
    </xf>
    <xf numFmtId="0" fontId="18" fillId="2" borderId="747" xfId="0" applyFont="1" applyFill="1" applyBorder="1" applyAlignment="1">
      <alignment horizontal="left" vertical="center"/>
    </xf>
    <xf numFmtId="0" fontId="18" fillId="2" borderId="748" xfId="0" applyFont="1" applyFill="1" applyBorder="1" applyAlignment="1">
      <alignment horizontal="center" vertical="center"/>
    </xf>
    <xf numFmtId="0" fontId="18" fillId="2" borderId="749" xfId="0" applyFont="1" applyFill="1" applyBorder="1" applyAlignment="1">
      <alignment horizontal="center" vertical="center"/>
    </xf>
    <xf numFmtId="0" fontId="18" fillId="2" borderId="745" xfId="0" applyFont="1" applyFill="1" applyBorder="1" applyAlignment="1">
      <alignment horizontal="center" vertical="center"/>
    </xf>
    <xf numFmtId="0" fontId="18" fillId="2" borderId="746" xfId="0" applyFont="1" applyFill="1" applyBorder="1" applyAlignment="1">
      <alignment horizontal="center" vertical="center"/>
    </xf>
    <xf numFmtId="0" fontId="18" fillId="2" borderId="750" xfId="0" applyFont="1" applyFill="1" applyBorder="1" applyAlignment="1">
      <alignment horizontal="center" vertical="center"/>
    </xf>
    <xf numFmtId="0" fontId="0" fillId="2" borderId="735" xfId="0" applyFont="1" applyFill="1" applyBorder="1" applyAlignment="1">
      <alignment horizontal="center" vertical="center"/>
    </xf>
    <xf numFmtId="0" fontId="0" fillId="2" borderId="707" xfId="0" applyFont="1" applyFill="1" applyBorder="1" applyAlignment="1">
      <alignment horizontal="center" vertical="center"/>
    </xf>
    <xf numFmtId="0" fontId="0" fillId="2" borderId="730" xfId="0" applyFont="1" applyFill="1" applyBorder="1" applyAlignment="1">
      <alignment horizontal="center" vertical="center"/>
    </xf>
    <xf numFmtId="0" fontId="0" fillId="2" borderId="706" xfId="0" applyFont="1" applyFill="1" applyBorder="1" applyAlignment="1">
      <alignment horizontal="center" vertical="center"/>
    </xf>
    <xf numFmtId="0" fontId="0" fillId="32" borderId="707" xfId="0" applyFont="1" applyFill="1" applyBorder="1" applyAlignment="1">
      <alignment horizontal="center" vertical="center"/>
    </xf>
    <xf numFmtId="0" fontId="0" fillId="32" borderId="730" xfId="0" applyFont="1" applyFill="1" applyBorder="1" applyAlignment="1">
      <alignment horizontal="center" vertical="center"/>
    </xf>
    <xf numFmtId="0" fontId="0" fillId="32" borderId="706" xfId="0" applyFont="1" applyFill="1" applyBorder="1" applyAlignment="1">
      <alignment horizontal="center" vertical="center"/>
    </xf>
    <xf numFmtId="179" fontId="0" fillId="32" borderId="707" xfId="0" applyNumberFormat="1" applyFont="1" applyFill="1" applyBorder="1" applyAlignment="1">
      <alignment horizontal="center" vertical="center"/>
    </xf>
    <xf numFmtId="179" fontId="0" fillId="32" borderId="730" xfId="0" applyNumberFormat="1" applyFont="1" applyFill="1" applyBorder="1" applyAlignment="1">
      <alignment horizontal="center" vertical="center"/>
    </xf>
    <xf numFmtId="179" fontId="0" fillId="32" borderId="708" xfId="0" applyNumberFormat="1" applyFont="1" applyFill="1" applyBorder="1" applyAlignment="1">
      <alignment horizontal="center" vertical="center"/>
    </xf>
    <xf numFmtId="0" fontId="20" fillId="2" borderId="758" xfId="0" applyFont="1" applyFill="1" applyBorder="1" applyAlignment="1">
      <alignment horizontal="center" vertical="center" wrapText="1"/>
    </xf>
    <xf numFmtId="0" fontId="20" fillId="2" borderId="759" xfId="0" applyFont="1" applyFill="1" applyBorder="1" applyAlignment="1">
      <alignment horizontal="center" vertical="center" wrapText="1"/>
    </xf>
    <xf numFmtId="0" fontId="20" fillId="2" borderId="609" xfId="0" applyFont="1" applyFill="1" applyBorder="1" applyAlignment="1">
      <alignment horizontal="center" vertical="center" wrapText="1"/>
    </xf>
    <xf numFmtId="0" fontId="20" fillId="2" borderId="613" xfId="0" applyFont="1" applyFill="1" applyBorder="1" applyAlignment="1">
      <alignment horizontal="center" vertical="center" wrapText="1"/>
    </xf>
    <xf numFmtId="0" fontId="0" fillId="2" borderId="510" xfId="0" applyFont="1" applyFill="1" applyBorder="1" applyAlignment="1">
      <alignment horizontal="center" vertical="center"/>
    </xf>
    <xf numFmtId="180" fontId="0" fillId="2" borderId="481" xfId="0" applyNumberFormat="1" applyFont="1" applyFill="1" applyBorder="1" applyAlignment="1">
      <alignment horizontal="center" vertical="center"/>
    </xf>
    <xf numFmtId="180" fontId="0" fillId="2" borderId="688" xfId="0" applyNumberFormat="1" applyFont="1" applyFill="1" applyBorder="1" applyAlignment="1">
      <alignment horizontal="center" vertical="center"/>
    </xf>
    <xf numFmtId="180" fontId="0" fillId="2" borderId="692" xfId="0" applyNumberFormat="1" applyFont="1" applyFill="1" applyBorder="1" applyAlignment="1">
      <alignment horizontal="center" vertical="center"/>
    </xf>
    <xf numFmtId="0" fontId="0" fillId="2" borderId="308" xfId="0" applyFont="1" applyFill="1" applyBorder="1" applyAlignment="1">
      <alignment horizontal="center" vertical="center" wrapText="1"/>
    </xf>
    <xf numFmtId="0" fontId="0" fillId="2" borderId="308" xfId="0" applyFont="1" applyFill="1" applyBorder="1" applyAlignment="1">
      <alignment horizontal="center" vertical="center"/>
    </xf>
    <xf numFmtId="0" fontId="18" fillId="0" borderId="1032" xfId="0" applyFont="1" applyBorder="1" applyAlignment="1">
      <alignment horizontal="left" vertical="center"/>
    </xf>
    <xf numFmtId="0" fontId="18" fillId="0" borderId="1033" xfId="0" applyFont="1" applyBorder="1" applyAlignment="1">
      <alignment horizontal="left" vertical="center"/>
    </xf>
    <xf numFmtId="179" fontId="0" fillId="2" borderId="481" xfId="0" applyNumberFormat="1" applyFont="1" applyFill="1" applyBorder="1" applyAlignment="1">
      <alignment horizontal="center" vertical="center"/>
    </xf>
    <xf numFmtId="179" fontId="0" fillId="2" borderId="688" xfId="0" applyNumberFormat="1" applyFont="1" applyFill="1" applyBorder="1" applyAlignment="1">
      <alignment horizontal="center" vertical="center"/>
    </xf>
    <xf numFmtId="179" fontId="0" fillId="2" borderId="692" xfId="0" applyNumberFormat="1" applyFont="1" applyFill="1" applyBorder="1" applyAlignment="1">
      <alignment horizontal="center" vertical="center"/>
    </xf>
    <xf numFmtId="0" fontId="18" fillId="2" borderId="630" xfId="0" applyFont="1" applyFill="1" applyBorder="1" applyAlignment="1">
      <alignment horizontal="left" vertical="center"/>
    </xf>
    <xf numFmtId="2" fontId="18" fillId="2" borderId="614" xfId="0" applyNumberFormat="1" applyFont="1" applyFill="1" applyBorder="1" applyAlignment="1">
      <alignment horizontal="center" vertical="center"/>
    </xf>
    <xf numFmtId="2" fontId="18" fillId="2" borderId="756" xfId="0" applyNumberFormat="1" applyFont="1" applyFill="1" applyBorder="1" applyAlignment="1">
      <alignment horizontal="center" vertical="center"/>
    </xf>
    <xf numFmtId="2" fontId="18" fillId="2" borderId="805" xfId="0" applyNumberFormat="1" applyFont="1" applyFill="1" applyBorder="1" applyAlignment="1">
      <alignment horizontal="center" vertical="center"/>
    </xf>
    <xf numFmtId="2" fontId="18" fillId="2" borderId="1054" xfId="0" applyNumberFormat="1" applyFont="1" applyFill="1" applyBorder="1" applyAlignment="1">
      <alignment horizontal="center" vertical="center"/>
    </xf>
    <xf numFmtId="2" fontId="18" fillId="2" borderId="1009" xfId="0" applyNumberFormat="1" applyFont="1" applyFill="1" applyBorder="1" applyAlignment="1">
      <alignment horizontal="center" vertical="center"/>
    </xf>
    <xf numFmtId="0" fontId="18" fillId="2" borderId="900" xfId="0" applyFont="1" applyFill="1" applyBorder="1" applyAlignment="1">
      <alignment horizontal="center" vertical="center"/>
    </xf>
    <xf numFmtId="0" fontId="18" fillId="2" borderId="873" xfId="0" applyFont="1" applyFill="1" applyBorder="1" applyAlignment="1">
      <alignment horizontal="center" vertical="center"/>
    </xf>
    <xf numFmtId="0" fontId="18" fillId="2" borderId="773" xfId="0" applyFont="1" applyFill="1" applyBorder="1" applyAlignment="1">
      <alignment horizontal="center" vertical="center"/>
    </xf>
    <xf numFmtId="0" fontId="18" fillId="2" borderId="842" xfId="0" applyFont="1" applyFill="1" applyBorder="1" applyAlignment="1">
      <alignment horizontal="center" vertical="center"/>
    </xf>
    <xf numFmtId="0" fontId="18" fillId="2" borderId="771" xfId="0" applyFont="1" applyFill="1" applyBorder="1" applyAlignment="1">
      <alignment horizontal="center" vertical="center"/>
    </xf>
    <xf numFmtId="0" fontId="18" fillId="2" borderId="830" xfId="0" applyFont="1" applyFill="1" applyBorder="1" applyAlignment="1">
      <alignment horizontal="center" vertical="center"/>
    </xf>
    <xf numFmtId="0" fontId="24" fillId="4" borderId="835" xfId="0" applyFont="1" applyFill="1" applyBorder="1" applyAlignment="1">
      <alignment horizontal="center" vertical="center"/>
    </xf>
    <xf numFmtId="0" fontId="24" fillId="4" borderId="865" xfId="0" applyFont="1" applyFill="1" applyBorder="1" applyAlignment="1">
      <alignment horizontal="center" vertical="center"/>
    </xf>
    <xf numFmtId="0" fontId="24" fillId="4" borderId="813" xfId="0" applyFont="1" applyFill="1" applyBorder="1" applyAlignment="1">
      <alignment horizontal="center" vertical="center"/>
    </xf>
    <xf numFmtId="2" fontId="18" fillId="2" borderId="870" xfId="0" applyNumberFormat="1" applyFont="1" applyFill="1" applyBorder="1" applyAlignment="1">
      <alignment horizontal="center" vertical="center"/>
    </xf>
    <xf numFmtId="2" fontId="18" fillId="2" borderId="151" xfId="0" applyNumberFormat="1" applyFont="1" applyFill="1" applyBorder="1" applyAlignment="1">
      <alignment horizontal="center" vertical="center"/>
    </xf>
    <xf numFmtId="2" fontId="18" fillId="2" borderId="871" xfId="0" applyNumberFormat="1" applyFont="1" applyFill="1" applyBorder="1" applyAlignment="1">
      <alignment horizontal="center" vertical="center"/>
    </xf>
    <xf numFmtId="0" fontId="18" fillId="2" borderId="874" xfId="0" applyFont="1" applyFill="1" applyBorder="1" applyAlignment="1">
      <alignment horizontal="center" vertical="center"/>
    </xf>
    <xf numFmtId="0" fontId="18" fillId="2" borderId="811" xfId="0" applyFont="1" applyFill="1" applyBorder="1" applyAlignment="1">
      <alignment horizontal="center" vertical="center"/>
    </xf>
    <xf numFmtId="180" fontId="18" fillId="2" borderId="853" xfId="0" applyNumberFormat="1" applyFont="1" applyFill="1" applyBorder="1" applyAlignment="1">
      <alignment horizontal="center" vertical="center"/>
    </xf>
    <xf numFmtId="180" fontId="18" fillId="2" borderId="862" xfId="0" applyNumberFormat="1" applyFont="1" applyFill="1" applyBorder="1" applyAlignment="1">
      <alignment horizontal="center" vertical="center"/>
    </xf>
    <xf numFmtId="180" fontId="18" fillId="2" borderId="854" xfId="0" applyNumberFormat="1" applyFont="1" applyFill="1" applyBorder="1" applyAlignment="1">
      <alignment horizontal="center" vertical="center"/>
    </xf>
    <xf numFmtId="0" fontId="18" fillId="2" borderId="836" xfId="0" applyFont="1" applyFill="1" applyBorder="1" applyAlignment="1">
      <alignment horizontal="center" vertical="center"/>
    </xf>
    <xf numFmtId="0" fontId="18" fillId="2" borderId="862" xfId="0" applyFont="1" applyFill="1" applyBorder="1" applyAlignment="1">
      <alignment horizontal="center" vertical="center"/>
    </xf>
    <xf numFmtId="0" fontId="18" fillId="2" borderId="854" xfId="0" applyFont="1" applyFill="1" applyBorder="1" applyAlignment="1">
      <alignment horizontal="center" vertical="center"/>
    </xf>
    <xf numFmtId="0" fontId="18" fillId="0" borderId="865" xfId="0" applyFont="1" applyBorder="1" applyAlignment="1">
      <alignment horizontal="center" vertical="center"/>
    </xf>
    <xf numFmtId="0" fontId="18" fillId="0" borderId="811" xfId="0" applyFont="1" applyBorder="1" applyAlignment="1">
      <alignment horizontal="center" vertical="center"/>
    </xf>
    <xf numFmtId="0" fontId="18" fillId="0" borderId="817" xfId="0" applyFont="1" applyBorder="1" applyAlignment="1">
      <alignment horizontal="center" vertical="center"/>
    </xf>
    <xf numFmtId="0" fontId="18" fillId="2" borderId="841" xfId="0" applyFont="1" applyFill="1" applyBorder="1" applyAlignment="1">
      <alignment horizontal="center" vertical="center"/>
    </xf>
    <xf numFmtId="0" fontId="18" fillId="2" borderId="843" xfId="0" applyFont="1" applyFill="1" applyBorder="1" applyAlignment="1">
      <alignment horizontal="center" vertical="center"/>
    </xf>
    <xf numFmtId="0" fontId="18" fillId="2" borderId="841" xfId="0" applyFont="1" applyFill="1" applyBorder="1" applyAlignment="1">
      <alignment horizontal="center" vertical="center" wrapText="1"/>
    </xf>
    <xf numFmtId="0" fontId="18" fillId="2" borderId="848" xfId="0" applyFont="1" applyFill="1" applyBorder="1" applyAlignment="1">
      <alignment horizontal="center" vertical="center" wrapText="1"/>
    </xf>
    <xf numFmtId="0" fontId="17" fillId="2" borderId="844" xfId="0" applyFont="1" applyFill="1" applyBorder="1" applyAlignment="1">
      <alignment horizontal="center" vertical="center" wrapText="1"/>
    </xf>
    <xf numFmtId="0" fontId="17" fillId="2" borderId="151" xfId="0" applyFont="1" applyFill="1" applyBorder="1" applyAlignment="1">
      <alignment horizontal="center" vertical="center" wrapText="1"/>
    </xf>
    <xf numFmtId="180" fontId="18" fillId="0" borderId="612" xfId="0" applyNumberFormat="1" applyFont="1" applyBorder="1" applyAlignment="1">
      <alignment horizontal="center" vertical="center"/>
    </xf>
    <xf numFmtId="180" fontId="18" fillId="0" borderId="615" xfId="0" applyNumberFormat="1" applyFont="1" applyBorder="1" applyAlignment="1">
      <alignment horizontal="center" vertical="center"/>
    </xf>
    <xf numFmtId="0" fontId="18" fillId="2" borderId="921" xfId="0" applyFont="1" applyFill="1" applyBorder="1" applyAlignment="1">
      <alignment horizontal="center" vertical="center"/>
    </xf>
    <xf numFmtId="0" fontId="18" fillId="2" borderId="889" xfId="0" applyFont="1" applyFill="1" applyBorder="1" applyAlignment="1">
      <alignment horizontal="center" vertical="center"/>
    </xf>
    <xf numFmtId="2" fontId="18" fillId="2" borderId="613" xfId="0" applyNumberFormat="1" applyFont="1" applyFill="1" applyBorder="1" applyAlignment="1">
      <alignment horizontal="center" vertical="center"/>
    </xf>
    <xf numFmtId="2" fontId="18" fillId="2" borderId="816" xfId="0" applyNumberFormat="1" applyFont="1" applyFill="1" applyBorder="1" applyAlignment="1">
      <alignment horizontal="center" vertical="center"/>
    </xf>
    <xf numFmtId="2" fontId="18" fillId="2" borderId="901" xfId="0" applyNumberFormat="1" applyFont="1" applyFill="1" applyBorder="1" applyAlignment="1">
      <alignment horizontal="center" vertical="center"/>
    </xf>
    <xf numFmtId="2" fontId="18" fillId="2" borderId="909" xfId="0" applyNumberFormat="1" applyFont="1" applyFill="1" applyBorder="1" applyAlignment="1">
      <alignment horizontal="center" vertical="center"/>
    </xf>
    <xf numFmtId="2" fontId="18" fillId="2" borderId="910" xfId="0" applyNumberFormat="1" applyFont="1" applyFill="1" applyBorder="1" applyAlignment="1">
      <alignment horizontal="center" vertical="center"/>
    </xf>
    <xf numFmtId="2" fontId="26" fillId="2" borderId="909" xfId="0" applyNumberFormat="1" applyFont="1" applyFill="1" applyBorder="1" applyAlignment="1">
      <alignment horizontal="center" vertical="center"/>
    </xf>
    <xf numFmtId="2" fontId="26" fillId="2" borderId="901" xfId="0" applyNumberFormat="1" applyFont="1" applyFill="1" applyBorder="1" applyAlignment="1">
      <alignment horizontal="center" vertical="center"/>
    </xf>
    <xf numFmtId="2" fontId="26" fillId="2" borderId="910" xfId="0" applyNumberFormat="1" applyFont="1" applyFill="1" applyBorder="1" applyAlignment="1">
      <alignment horizontal="center" vertical="center"/>
    </xf>
    <xf numFmtId="0" fontId="18" fillId="2" borderId="867" xfId="0" applyFont="1" applyFill="1" applyBorder="1" applyAlignment="1">
      <alignment horizontal="center" vertical="center"/>
    </xf>
    <xf numFmtId="0" fontId="18" fillId="2" borderId="869" xfId="0" applyFont="1" applyFill="1" applyBorder="1" applyAlignment="1">
      <alignment horizontal="center" vertical="center"/>
    </xf>
    <xf numFmtId="0" fontId="18" fillId="2" borderId="853" xfId="0" applyFont="1" applyFill="1" applyBorder="1" applyAlignment="1">
      <alignment horizontal="center" vertical="center"/>
    </xf>
    <xf numFmtId="0" fontId="18" fillId="2" borderId="710" xfId="0" applyFont="1" applyFill="1" applyBorder="1" applyAlignment="1">
      <alignment horizontal="left" vertical="center" wrapText="1"/>
    </xf>
    <xf numFmtId="0" fontId="18" fillId="2" borderId="710" xfId="0" applyFont="1" applyFill="1" applyBorder="1" applyAlignment="1">
      <alignment horizontal="left" vertical="center"/>
    </xf>
    <xf numFmtId="0" fontId="18" fillId="2" borderId="836" xfId="0" quotePrefix="1" applyFont="1" applyFill="1" applyBorder="1" applyAlignment="1">
      <alignment horizontal="left" vertical="center" wrapText="1"/>
    </xf>
    <xf numFmtId="0" fontId="18" fillId="2" borderId="862" xfId="0" applyFont="1" applyFill="1" applyBorder="1" applyAlignment="1">
      <alignment horizontal="left" vertical="center" wrapText="1"/>
    </xf>
    <xf numFmtId="0" fontId="18" fillId="2" borderId="825" xfId="0" applyFont="1" applyFill="1" applyBorder="1" applyAlignment="1">
      <alignment horizontal="left" vertical="center" wrapText="1"/>
    </xf>
    <xf numFmtId="0" fontId="18" fillId="2" borderId="817" xfId="0" applyFont="1" applyFill="1" applyBorder="1" applyAlignment="1">
      <alignment horizontal="center" vertical="center"/>
    </xf>
    <xf numFmtId="0" fontId="18" fillId="2" borderId="865" xfId="0" applyFont="1" applyFill="1" applyBorder="1" applyAlignment="1">
      <alignment horizontal="center" vertical="center"/>
    </xf>
    <xf numFmtId="0" fontId="18" fillId="2" borderId="818" xfId="0" applyFont="1" applyFill="1" applyBorder="1" applyAlignment="1">
      <alignment horizontal="center" vertical="center"/>
    </xf>
    <xf numFmtId="0" fontId="18" fillId="2" borderId="859" xfId="0" applyFont="1" applyFill="1" applyBorder="1" applyAlignment="1">
      <alignment horizontal="left" vertical="center"/>
    </xf>
    <xf numFmtId="0" fontId="24" fillId="2" borderId="730" xfId="0" applyFont="1" applyFill="1" applyBorder="1" applyAlignment="1">
      <alignment horizontal="center" vertical="center"/>
    </xf>
    <xf numFmtId="0" fontId="18" fillId="2" borderId="646" xfId="0" applyFont="1" applyFill="1" applyBorder="1" applyAlignment="1">
      <alignment horizontal="center" vertical="center"/>
    </xf>
    <xf numFmtId="0" fontId="20" fillId="2" borderId="865" xfId="0" quotePrefix="1" applyFont="1" applyFill="1" applyBorder="1" applyAlignment="1">
      <alignment horizontal="center" vertical="center"/>
    </xf>
    <xf numFmtId="0" fontId="20" fillId="2" borderId="865" xfId="0" applyFont="1" applyFill="1" applyBorder="1" applyAlignment="1">
      <alignment horizontal="center" vertical="center"/>
    </xf>
    <xf numFmtId="0" fontId="20" fillId="2" borderId="811" xfId="0" applyFont="1" applyFill="1" applyBorder="1" applyAlignment="1">
      <alignment horizontal="center" vertical="center"/>
    </xf>
    <xf numFmtId="0" fontId="9" fillId="2" borderId="151" xfId="0" applyFont="1" applyFill="1" applyBorder="1" applyAlignment="1">
      <alignment horizontal="center" vertical="center"/>
    </xf>
    <xf numFmtId="1" fontId="9" fillId="2" borderId="844" xfId="0" quotePrefix="1" applyNumberFormat="1" applyFont="1" applyFill="1" applyBorder="1" applyAlignment="1">
      <alignment horizontal="right" vertical="center"/>
    </xf>
    <xf numFmtId="0" fontId="9" fillId="2" borderId="151" xfId="0" quotePrefix="1" applyFont="1" applyFill="1" applyBorder="1" applyAlignment="1">
      <alignment horizontal="right" vertical="center"/>
    </xf>
    <xf numFmtId="0" fontId="24" fillId="2" borderId="841" xfId="0" applyFont="1" applyFill="1" applyBorder="1" applyAlignment="1">
      <alignment horizontal="center" vertical="center"/>
    </xf>
    <xf numFmtId="0" fontId="24" fillId="2" borderId="842" xfId="0" applyFont="1" applyFill="1" applyBorder="1" applyAlignment="1">
      <alignment horizontal="center" vertical="center"/>
    </xf>
    <xf numFmtId="0" fontId="24" fillId="2" borderId="771" xfId="0" applyFont="1" applyFill="1" applyBorder="1" applyAlignment="1">
      <alignment horizontal="center" vertical="center"/>
    </xf>
    <xf numFmtId="0" fontId="24" fillId="2" borderId="830" xfId="0" applyFont="1" applyFill="1" applyBorder="1" applyAlignment="1">
      <alignment horizontal="center" vertical="center" wrapText="1"/>
    </xf>
    <xf numFmtId="0" fontId="24" fillId="2" borderId="842" xfId="0" applyFont="1" applyFill="1" applyBorder="1" applyAlignment="1">
      <alignment horizontal="center" vertical="center" wrapText="1"/>
    </xf>
    <xf numFmtId="0" fontId="24" fillId="2" borderId="771" xfId="0" applyFont="1" applyFill="1" applyBorder="1" applyAlignment="1">
      <alignment horizontal="center" vertical="center" wrapText="1"/>
    </xf>
    <xf numFmtId="0" fontId="24" fillId="2" borderId="830" xfId="0" applyFont="1" applyFill="1" applyBorder="1" applyAlignment="1">
      <alignment horizontal="center" vertical="center"/>
    </xf>
    <xf numFmtId="0" fontId="24" fillId="2" borderId="843" xfId="0" applyFont="1" applyFill="1" applyBorder="1" applyAlignment="1">
      <alignment horizontal="center" vertical="center"/>
    </xf>
    <xf numFmtId="0" fontId="18" fillId="2" borderId="866" xfId="0" applyFont="1" applyFill="1" applyBorder="1" applyAlignment="1">
      <alignment horizontal="center" vertical="center" wrapText="1"/>
    </xf>
    <xf numFmtId="0" fontId="18" fillId="2" borderId="677" xfId="0" applyFont="1" applyFill="1" applyBorder="1" applyAlignment="1">
      <alignment horizontal="center" vertical="center" wrapText="1"/>
    </xf>
    <xf numFmtId="0" fontId="18" fillId="2" borderId="549" xfId="0" applyFont="1" applyFill="1" applyBorder="1" applyAlignment="1">
      <alignment horizontal="center" vertical="center" wrapText="1"/>
    </xf>
    <xf numFmtId="0" fontId="18" fillId="2" borderId="475" xfId="0" applyFont="1" applyFill="1" applyBorder="1" applyAlignment="1">
      <alignment horizontal="center" vertical="center"/>
    </xf>
    <xf numFmtId="0" fontId="10" fillId="2" borderId="710" xfId="0" applyFont="1" applyFill="1" applyBorder="1" applyAlignment="1">
      <alignment horizontal="center" vertical="center"/>
    </xf>
    <xf numFmtId="0" fontId="18" fillId="2" borderId="835" xfId="0" applyFont="1" applyFill="1" applyBorder="1" applyAlignment="1">
      <alignment horizontal="center" vertical="center"/>
    </xf>
    <xf numFmtId="0" fontId="18" fillId="2" borderId="813" xfId="0" applyFont="1" applyFill="1" applyBorder="1" applyAlignment="1">
      <alignment horizontal="center" vertical="center"/>
    </xf>
    <xf numFmtId="0" fontId="18" fillId="2" borderId="835" xfId="0" applyFont="1" applyFill="1" applyBorder="1" applyAlignment="1">
      <alignment horizontal="center" vertical="center" wrapText="1"/>
    </xf>
    <xf numFmtId="0" fontId="18" fillId="2" borderId="865" xfId="0" applyFont="1" applyFill="1" applyBorder="1" applyAlignment="1">
      <alignment horizontal="center" vertical="center" wrapText="1"/>
    </xf>
    <xf numFmtId="0" fontId="18" fillId="2" borderId="813" xfId="0" applyFont="1" applyFill="1" applyBorder="1" applyAlignment="1">
      <alignment horizontal="center" vertical="center" wrapText="1"/>
    </xf>
    <xf numFmtId="0" fontId="18" fillId="2" borderId="866" xfId="0" applyFont="1" applyFill="1" applyBorder="1" applyAlignment="1">
      <alignment horizontal="center" vertical="center"/>
    </xf>
    <xf numFmtId="0" fontId="18" fillId="2" borderId="549" xfId="0" applyFont="1" applyFill="1" applyBorder="1" applyAlignment="1">
      <alignment horizontal="center" vertical="center"/>
    </xf>
    <xf numFmtId="0" fontId="18" fillId="2" borderId="614" xfId="0" applyFont="1" applyFill="1" applyBorder="1" applyAlignment="1">
      <alignment horizontal="center" vertical="center"/>
    </xf>
    <xf numFmtId="0" fontId="18" fillId="2" borderId="805" xfId="0" applyFont="1" applyFill="1" applyBorder="1" applyAlignment="1">
      <alignment horizontal="center" vertical="center"/>
    </xf>
    <xf numFmtId="0" fontId="24" fillId="2" borderId="710" xfId="0" applyFont="1" applyFill="1" applyBorder="1" applyAlignment="1">
      <alignment horizontal="center" vertical="center"/>
    </xf>
    <xf numFmtId="0" fontId="24" fillId="31" borderId="835" xfId="0" applyFont="1" applyFill="1" applyBorder="1" applyAlignment="1">
      <alignment horizontal="center" vertical="center"/>
    </xf>
    <xf numFmtId="0" fontId="24" fillId="31" borderId="865" xfId="0" applyFont="1" applyFill="1" applyBorder="1" applyAlignment="1">
      <alignment horizontal="center" vertical="center"/>
    </xf>
    <xf numFmtId="0" fontId="24" fillId="31" borderId="813" xfId="0" applyFont="1" applyFill="1" applyBorder="1" applyAlignment="1">
      <alignment horizontal="center" vertical="center"/>
    </xf>
    <xf numFmtId="0" fontId="18" fillId="0" borderId="710" xfId="0" applyFont="1" applyFill="1" applyBorder="1" applyAlignment="1">
      <alignment horizontal="center" vertical="center"/>
    </xf>
    <xf numFmtId="0" fontId="18" fillId="0" borderId="866" xfId="0" applyFont="1" applyFill="1" applyBorder="1" applyAlignment="1">
      <alignment horizontal="center" vertical="center"/>
    </xf>
    <xf numFmtId="0" fontId="18" fillId="0" borderId="677" xfId="0" applyFont="1" applyFill="1" applyBorder="1" applyAlignment="1">
      <alignment horizontal="center" vertical="center"/>
    </xf>
    <xf numFmtId="0" fontId="18" fillId="0" borderId="549" xfId="0" applyFont="1" applyFill="1" applyBorder="1" applyAlignment="1">
      <alignment horizontal="center" vertical="center"/>
    </xf>
    <xf numFmtId="0" fontId="18" fillId="0" borderId="614" xfId="0" applyFont="1" applyFill="1" applyBorder="1" applyAlignment="1">
      <alignment horizontal="center" vertical="center"/>
    </xf>
    <xf numFmtId="0" fontId="18" fillId="0" borderId="805" xfId="0" applyFont="1" applyFill="1" applyBorder="1" applyAlignment="1">
      <alignment horizontal="center" vertical="center"/>
    </xf>
    <xf numFmtId="0" fontId="18" fillId="2" borderId="844" xfId="0" applyFont="1" applyFill="1" applyBorder="1" applyAlignment="1">
      <alignment horizontal="center" vertical="center" wrapText="1"/>
    </xf>
    <xf numFmtId="0" fontId="18" fillId="2" borderId="856" xfId="0" applyFont="1" applyFill="1" applyBorder="1" applyAlignment="1">
      <alignment horizontal="center" vertical="center" wrapText="1"/>
    </xf>
    <xf numFmtId="0" fontId="18" fillId="2" borderId="806" xfId="0" applyFont="1" applyFill="1" applyBorder="1" applyAlignment="1">
      <alignment horizontal="center" vertical="center" wrapText="1"/>
    </xf>
    <xf numFmtId="0" fontId="18" fillId="0" borderId="867" xfId="0" applyFont="1" applyBorder="1" applyAlignment="1">
      <alignment horizontal="center" vertical="center"/>
    </xf>
    <xf numFmtId="0" fontId="18" fillId="0" borderId="776" xfId="0" applyFont="1" applyBorder="1" applyAlignment="1">
      <alignment horizontal="center" vertical="center"/>
    </xf>
    <xf numFmtId="0" fontId="18" fillId="0" borderId="830" xfId="0" applyFont="1" applyBorder="1" applyAlignment="1">
      <alignment horizontal="center" vertical="center"/>
    </xf>
    <xf numFmtId="0" fontId="18" fillId="0" borderId="771" xfId="0" applyFont="1" applyBorder="1" applyAlignment="1">
      <alignment horizontal="center" vertical="center"/>
    </xf>
    <xf numFmtId="0" fontId="18" fillId="0" borderId="843" xfId="0" applyFont="1" applyBorder="1" applyAlignment="1">
      <alignment horizontal="center" vertical="center"/>
    </xf>
    <xf numFmtId="0" fontId="18" fillId="2" borderId="840" xfId="0" applyFont="1" applyFill="1" applyBorder="1" applyAlignment="1">
      <alignment horizontal="center" vertical="center"/>
    </xf>
    <xf numFmtId="0" fontId="18" fillId="2" borderId="844" xfId="0" applyFont="1" applyFill="1" applyBorder="1" applyAlignment="1">
      <alignment horizontal="center" vertical="center"/>
    </xf>
    <xf numFmtId="0" fontId="18" fillId="2" borderId="856" xfId="0" applyFont="1" applyFill="1" applyBorder="1" applyAlignment="1">
      <alignment horizontal="center" vertical="center"/>
    </xf>
    <xf numFmtId="0" fontId="18" fillId="2" borderId="840" xfId="0" applyFont="1" applyFill="1" applyBorder="1" applyAlignment="1">
      <alignment horizontal="center" vertical="center" wrapText="1"/>
    </xf>
    <xf numFmtId="0" fontId="18" fillId="2" borderId="819" xfId="0" applyFont="1" applyFill="1" applyBorder="1" applyAlignment="1">
      <alignment horizontal="center" vertical="center"/>
    </xf>
    <xf numFmtId="0" fontId="18" fillId="2" borderId="868" xfId="0" applyFont="1" applyFill="1" applyBorder="1" applyAlignment="1">
      <alignment horizontal="center" vertical="center"/>
    </xf>
    <xf numFmtId="0" fontId="18" fillId="0" borderId="818" xfId="0" applyFont="1" applyBorder="1" applyAlignment="1">
      <alignment horizontal="center" vertical="center"/>
    </xf>
    <xf numFmtId="0" fontId="18" fillId="0" borderId="869" xfId="0" applyFont="1" applyBorder="1" applyAlignment="1">
      <alignment horizontal="center" vertical="center"/>
    </xf>
    <xf numFmtId="0" fontId="9" fillId="2" borderId="844" xfId="0" quotePrefix="1" applyFont="1" applyFill="1" applyBorder="1" applyAlignment="1">
      <alignment horizontal="right" vertical="center"/>
    </xf>
    <xf numFmtId="0" fontId="18" fillId="2" borderId="708" xfId="0" applyFont="1" applyFill="1" applyBorder="1" applyAlignment="1">
      <alignment horizontal="center" vertical="center"/>
    </xf>
    <xf numFmtId="0" fontId="18" fillId="2" borderId="95" xfId="0" applyFont="1" applyFill="1" applyBorder="1" applyAlignment="1">
      <alignment horizontal="center" vertical="center"/>
    </xf>
    <xf numFmtId="2" fontId="18" fillId="2" borderId="205" xfId="0" applyNumberFormat="1" applyFont="1" applyFill="1" applyBorder="1" applyAlignment="1">
      <alignment horizontal="center" vertical="center"/>
    </xf>
    <xf numFmtId="0" fontId="10" fillId="2" borderId="853" xfId="0" applyFont="1" applyFill="1" applyBorder="1" applyAlignment="1">
      <alignment horizontal="center" vertical="center"/>
    </xf>
    <xf numFmtId="0" fontId="10" fillId="2" borderId="862" xfId="0" applyFont="1" applyFill="1" applyBorder="1" applyAlignment="1">
      <alignment horizontal="center" vertical="center"/>
    </xf>
    <xf numFmtId="0" fontId="10" fillId="2" borderId="854" xfId="0" applyFont="1" applyFill="1" applyBorder="1" applyAlignment="1">
      <alignment horizontal="center" vertical="center"/>
    </xf>
    <xf numFmtId="0" fontId="18" fillId="2" borderId="475" xfId="0" applyFont="1" applyFill="1" applyBorder="1" applyAlignment="1">
      <alignment horizontal="left" vertical="center"/>
    </xf>
    <xf numFmtId="0" fontId="18" fillId="2" borderId="836" xfId="0" applyFont="1" applyFill="1" applyBorder="1" applyAlignment="1">
      <alignment horizontal="left" vertical="center" wrapText="1"/>
    </xf>
    <xf numFmtId="0" fontId="18" fillId="2" borderId="826" xfId="0" applyFont="1" applyFill="1" applyBorder="1" applyAlignment="1">
      <alignment horizontal="center" vertical="center"/>
    </xf>
    <xf numFmtId="0" fontId="18" fillId="2" borderId="825" xfId="0" applyFont="1" applyFill="1" applyBorder="1" applyAlignment="1">
      <alignment horizontal="center" vertical="center"/>
    </xf>
    <xf numFmtId="0" fontId="18" fillId="2" borderId="835" xfId="0" quotePrefix="1" applyFont="1" applyFill="1" applyBorder="1" applyAlignment="1">
      <alignment horizontal="center" vertical="center" wrapText="1"/>
    </xf>
    <xf numFmtId="0" fontId="18" fillId="2" borderId="811" xfId="0" applyFont="1" applyFill="1" applyBorder="1" applyAlignment="1">
      <alignment horizontal="center" vertical="center" wrapText="1"/>
    </xf>
    <xf numFmtId="0" fontId="18" fillId="2" borderId="615" xfId="0" applyFont="1" applyFill="1" applyBorder="1" applyAlignment="1">
      <alignment horizontal="center" vertical="center"/>
    </xf>
    <xf numFmtId="0" fontId="18" fillId="2" borderId="845" xfId="0" applyFont="1" applyFill="1" applyBorder="1" applyAlignment="1">
      <alignment horizontal="center" vertical="center"/>
    </xf>
    <xf numFmtId="2" fontId="18" fillId="2" borderId="1010" xfId="0" applyNumberFormat="1" applyFont="1" applyFill="1" applyBorder="1" applyAlignment="1">
      <alignment horizontal="center" vertical="center"/>
    </xf>
    <xf numFmtId="0" fontId="18" fillId="2" borderId="845" xfId="0" applyFont="1" applyFill="1" applyBorder="1" applyAlignment="1">
      <alignment horizontal="center" vertical="center" wrapText="1"/>
    </xf>
    <xf numFmtId="0" fontId="18" fillId="2" borderId="872" xfId="0" quotePrefix="1" applyFont="1" applyFill="1" applyBorder="1" applyAlignment="1">
      <alignment horizontal="center" vertical="center" wrapText="1"/>
    </xf>
    <xf numFmtId="0" fontId="18" fillId="2" borderId="730" xfId="0" applyFont="1" applyFill="1" applyBorder="1" applyAlignment="1">
      <alignment horizontal="center" vertical="center" wrapText="1"/>
    </xf>
    <xf numFmtId="0" fontId="18" fillId="2" borderId="706" xfId="0" applyFont="1" applyFill="1" applyBorder="1" applyAlignment="1">
      <alignment horizontal="center" vertical="center" wrapText="1"/>
    </xf>
    <xf numFmtId="0" fontId="18" fillId="0" borderId="826" xfId="0" applyFont="1" applyBorder="1" applyAlignment="1">
      <alignment horizontal="center" vertical="center"/>
    </xf>
    <xf numFmtId="0" fontId="18" fillId="0" borderId="868" xfId="0" applyFont="1" applyBorder="1" applyAlignment="1">
      <alignment horizontal="center" vertical="center"/>
    </xf>
    <xf numFmtId="0" fontId="43" fillId="2" borderId="865" xfId="0" quotePrefix="1" applyFont="1" applyFill="1" applyBorder="1" applyAlignment="1">
      <alignment horizontal="center" vertical="center"/>
    </xf>
    <xf numFmtId="0" fontId="43" fillId="2" borderId="865" xfId="0" applyFont="1" applyFill="1" applyBorder="1" applyAlignment="1">
      <alignment horizontal="center" vertical="center"/>
    </xf>
    <xf numFmtId="0" fontId="43" fillId="2" borderId="811" xfId="0" applyFont="1" applyFill="1" applyBorder="1" applyAlignment="1">
      <alignment horizontal="center" vertical="center"/>
    </xf>
    <xf numFmtId="0" fontId="18" fillId="2" borderId="836" xfId="0" quotePrefix="1" applyFont="1" applyFill="1" applyBorder="1" applyAlignment="1">
      <alignment horizontal="center" vertical="center" wrapText="1"/>
    </xf>
    <xf numFmtId="0" fontId="18" fillId="2" borderId="862" xfId="0" applyFont="1" applyFill="1" applyBorder="1" applyAlignment="1">
      <alignment horizontal="center" vertical="center" wrapText="1"/>
    </xf>
    <xf numFmtId="0" fontId="18" fillId="2" borderId="825" xfId="0" applyFont="1" applyFill="1" applyBorder="1" applyAlignment="1">
      <alignment horizontal="center" vertical="center" wrapText="1"/>
    </xf>
    <xf numFmtId="0" fontId="18" fillId="2" borderId="839" xfId="0" applyFont="1" applyFill="1" applyBorder="1" applyAlignment="1">
      <alignment horizontal="center" vertical="center"/>
    </xf>
    <xf numFmtId="0" fontId="18" fillId="2" borderId="863" xfId="0" applyFont="1" applyFill="1" applyBorder="1" applyAlignment="1">
      <alignment horizontal="center" vertical="center"/>
    </xf>
    <xf numFmtId="0" fontId="7" fillId="2" borderId="187" xfId="0" applyFont="1" applyFill="1" applyBorder="1" applyAlignment="1">
      <alignment horizontal="left" vertical="center" wrapText="1"/>
    </xf>
    <xf numFmtId="0" fontId="7" fillId="2" borderId="182" xfId="0" applyFont="1" applyFill="1" applyBorder="1" applyAlignment="1">
      <alignment horizontal="left" vertical="center" wrapText="1"/>
    </xf>
    <xf numFmtId="0" fontId="7" fillId="2" borderId="183" xfId="0" applyFont="1" applyFill="1" applyBorder="1" applyAlignment="1">
      <alignment horizontal="left" vertical="center" wrapText="1"/>
    </xf>
    <xf numFmtId="0" fontId="7" fillId="4" borderId="289" xfId="0" applyFont="1" applyFill="1" applyBorder="1" applyAlignment="1">
      <alignment horizontal="center" vertical="center"/>
    </xf>
    <xf numFmtId="0" fontId="7" fillId="4" borderId="285" xfId="0" applyFont="1" applyFill="1" applyBorder="1" applyAlignment="1">
      <alignment horizontal="center" vertical="center"/>
    </xf>
    <xf numFmtId="0" fontId="7" fillId="4" borderId="284" xfId="0" applyFont="1" applyFill="1" applyBorder="1" applyAlignment="1">
      <alignment horizontal="center" vertical="center"/>
    </xf>
    <xf numFmtId="0" fontId="25" fillId="2" borderId="302" xfId="0" applyFont="1" applyFill="1" applyBorder="1" applyAlignment="1">
      <alignment horizontal="center" vertical="center" wrapText="1"/>
    </xf>
    <xf numFmtId="0" fontId="25" fillId="2" borderId="198" xfId="0" applyFont="1" applyFill="1" applyBorder="1" applyAlignment="1">
      <alignment horizontal="center" vertical="center" wrapText="1"/>
    </xf>
    <xf numFmtId="0" fontId="9" fillId="2" borderId="405" xfId="0" applyFont="1" applyFill="1" applyBorder="1" applyAlignment="1">
      <alignment horizontal="center" vertical="center"/>
    </xf>
    <xf numFmtId="0" fontId="9" fillId="2" borderId="407" xfId="0" applyFont="1" applyFill="1" applyBorder="1" applyAlignment="1">
      <alignment horizontal="center" vertical="center"/>
    </xf>
    <xf numFmtId="1" fontId="9" fillId="2" borderId="602" xfId="0" quotePrefix="1" applyNumberFormat="1" applyFont="1" applyFill="1" applyBorder="1" applyAlignment="1">
      <alignment horizontal="left" vertical="center"/>
    </xf>
    <xf numFmtId="0" fontId="9" fillId="2" borderId="790" xfId="0" applyFont="1" applyFill="1" applyBorder="1" applyAlignment="1">
      <alignment horizontal="left" vertical="center"/>
    </xf>
    <xf numFmtId="0" fontId="9" fillId="2" borderId="787" xfId="0" applyFont="1" applyFill="1" applyBorder="1" applyAlignment="1">
      <alignment horizontal="left" vertical="center"/>
    </xf>
    <xf numFmtId="0" fontId="9" fillId="2" borderId="794" xfId="0" applyFont="1" applyFill="1" applyBorder="1" applyAlignment="1">
      <alignment horizontal="center" vertical="center"/>
    </xf>
    <xf numFmtId="0" fontId="9" fillId="2" borderId="795" xfId="0" applyFont="1" applyFill="1" applyBorder="1" applyAlignment="1">
      <alignment horizontal="center" vertical="center"/>
    </xf>
    <xf numFmtId="0" fontId="9" fillId="2" borderId="796" xfId="0" applyFont="1" applyFill="1" applyBorder="1" applyAlignment="1">
      <alignment horizontal="center" vertical="center"/>
    </xf>
    <xf numFmtId="0" fontId="18" fillId="2" borderId="35" xfId="0" applyFont="1" applyFill="1" applyBorder="1" applyAlignment="1">
      <alignment horizontal="center" vertical="center"/>
    </xf>
    <xf numFmtId="0" fontId="12" fillId="2" borderId="503" xfId="0" applyFont="1" applyFill="1" applyBorder="1" applyAlignment="1">
      <alignment vertical="center"/>
    </xf>
    <xf numFmtId="0" fontId="12" fillId="2" borderId="509" xfId="0" applyFont="1" applyFill="1" applyBorder="1" applyAlignment="1">
      <alignment vertical="center"/>
    </xf>
    <xf numFmtId="0" fontId="12" fillId="2" borderId="502" xfId="0" applyFont="1" applyFill="1" applyBorder="1" applyAlignment="1">
      <alignment vertical="center"/>
    </xf>
    <xf numFmtId="0" fontId="24" fillId="2" borderId="503" xfId="0" applyFont="1" applyFill="1" applyBorder="1" applyAlignment="1">
      <alignment horizontal="center" vertical="center"/>
    </xf>
    <xf numFmtId="0" fontId="24" fillId="2" borderId="546" xfId="0" applyFont="1" applyFill="1" applyBorder="1" applyAlignment="1">
      <alignment horizontal="center" vertical="center"/>
    </xf>
    <xf numFmtId="0" fontId="24" fillId="2" borderId="565" xfId="0" applyFont="1" applyFill="1" applyBorder="1" applyAlignment="1">
      <alignment horizontal="center" vertical="center"/>
    </xf>
    <xf numFmtId="0" fontId="18" fillId="2" borderId="142" xfId="0" applyFont="1" applyFill="1" applyBorder="1" applyAlignment="1">
      <alignment horizontal="center" vertical="center"/>
    </xf>
    <xf numFmtId="0" fontId="12" fillId="2" borderId="1062" xfId="0" applyFont="1" applyFill="1" applyBorder="1" applyAlignment="1">
      <alignment vertical="center" wrapText="1"/>
    </xf>
    <xf numFmtId="0" fontId="12" fillId="2" borderId="901" xfId="0" applyFont="1" applyFill="1" applyBorder="1" applyAlignment="1">
      <alignment vertical="center" wrapText="1"/>
    </xf>
    <xf numFmtId="0" fontId="12" fillId="2" borderId="902" xfId="0" applyFont="1" applyFill="1" applyBorder="1" applyAlignment="1">
      <alignment vertical="center" wrapText="1"/>
    </xf>
    <xf numFmtId="0" fontId="9" fillId="2" borderId="60"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153" xfId="0" applyFont="1" applyFill="1" applyBorder="1" applyAlignment="1">
      <alignment horizontal="center" vertical="center"/>
    </xf>
    <xf numFmtId="0" fontId="9" fillId="2" borderId="86" xfId="0" applyFont="1" applyFill="1" applyBorder="1" applyAlignment="1">
      <alignment horizontal="center" vertical="center"/>
    </xf>
    <xf numFmtId="0" fontId="9" fillId="2" borderId="76" xfId="0" applyFont="1" applyFill="1" applyBorder="1" applyAlignment="1">
      <alignment horizontal="left" vertical="center"/>
    </xf>
    <xf numFmtId="0" fontId="9" fillId="2" borderId="51" xfId="0" applyFont="1" applyFill="1" applyBorder="1" applyAlignment="1">
      <alignment horizontal="left" vertical="center"/>
    </xf>
    <xf numFmtId="0" fontId="10" fillId="4" borderId="103" xfId="0" applyFont="1" applyFill="1" applyBorder="1" applyAlignment="1">
      <alignment horizontal="center"/>
    </xf>
    <xf numFmtId="0" fontId="10" fillId="4" borderId="158" xfId="0" applyFont="1" applyFill="1" applyBorder="1" applyAlignment="1">
      <alignment horizontal="center"/>
    </xf>
    <xf numFmtId="0" fontId="10" fillId="4" borderId="101" xfId="0" applyFont="1" applyFill="1" applyBorder="1" applyAlignment="1">
      <alignment horizontal="center"/>
    </xf>
    <xf numFmtId="0" fontId="10" fillId="4" borderId="102" xfId="0" applyFont="1" applyFill="1" applyBorder="1" applyAlignment="1">
      <alignment horizontal="center"/>
    </xf>
    <xf numFmtId="0" fontId="9" fillId="4" borderId="35" xfId="0" applyFont="1" applyFill="1" applyBorder="1" applyAlignment="1">
      <alignment horizontal="center"/>
    </xf>
    <xf numFmtId="0" fontId="9" fillId="4" borderId="28" xfId="0" applyFont="1" applyFill="1" applyBorder="1" applyAlignment="1">
      <alignment horizontal="center"/>
    </xf>
    <xf numFmtId="0" fontId="9" fillId="4" borderId="153" xfId="0" applyFont="1" applyFill="1" applyBorder="1" applyAlignment="1">
      <alignment horizontal="center"/>
    </xf>
    <xf numFmtId="0" fontId="9" fillId="4" borderId="56" xfId="0" applyFont="1" applyFill="1" applyBorder="1" applyAlignment="1">
      <alignment horizontal="center"/>
    </xf>
    <xf numFmtId="0" fontId="10" fillId="2" borderId="54" xfId="0" applyFont="1" applyFill="1" applyBorder="1" applyAlignment="1">
      <alignment horizontal="center"/>
    </xf>
    <xf numFmtId="0" fontId="10" fillId="2" borderId="153" xfId="0" applyFont="1" applyFill="1" applyBorder="1" applyAlignment="1">
      <alignment horizontal="center"/>
    </xf>
    <xf numFmtId="0" fontId="10" fillId="2" borderId="28" xfId="0" applyFont="1" applyFill="1" applyBorder="1" applyAlignment="1">
      <alignment horizontal="center"/>
    </xf>
    <xf numFmtId="0" fontId="10" fillId="2" borderId="86" xfId="0" applyFont="1" applyFill="1" applyBorder="1" applyAlignment="1">
      <alignment horizontal="center"/>
    </xf>
    <xf numFmtId="1" fontId="9" fillId="2" borderId="905" xfId="0" quotePrefix="1" applyNumberFormat="1" applyFont="1" applyFill="1" applyBorder="1" applyAlignment="1">
      <alignment horizontal="left" vertical="center"/>
    </xf>
    <xf numFmtId="0" fontId="9" fillId="2" borderId="700" xfId="0" applyFont="1" applyFill="1" applyBorder="1" applyAlignment="1">
      <alignment horizontal="left" vertical="center"/>
    </xf>
    <xf numFmtId="0" fontId="9" fillId="2" borderId="701" xfId="0" applyFont="1" applyFill="1" applyBorder="1" applyAlignment="1">
      <alignment horizontal="left" vertical="center"/>
    </xf>
    <xf numFmtId="0" fontId="17" fillId="2" borderId="831" xfId="0" applyFont="1" applyFill="1" applyBorder="1" applyAlignment="1">
      <alignment horizontal="center" vertical="center" wrapText="1"/>
    </xf>
    <xf numFmtId="0" fontId="10" fillId="2" borderId="470" xfId="0" applyFont="1" applyFill="1" applyBorder="1" applyAlignment="1">
      <alignment horizontal="center"/>
    </xf>
    <xf numFmtId="0" fontId="10" fillId="2" borderId="506" xfId="0" applyFont="1" applyFill="1" applyBorder="1" applyAlignment="1">
      <alignment horizontal="center"/>
    </xf>
    <xf numFmtId="0" fontId="9" fillId="2" borderId="0" xfId="0" applyFont="1" applyFill="1" applyBorder="1" applyAlignment="1">
      <alignment horizontal="center" vertical="center"/>
    </xf>
    <xf numFmtId="0" fontId="24" fillId="2" borderId="35" xfId="0" applyFont="1" applyFill="1" applyBorder="1" applyAlignment="1">
      <alignment horizontal="center" vertical="center"/>
    </xf>
    <xf numFmtId="0" fontId="24" fillId="2" borderId="28" xfId="0" applyFont="1" applyFill="1" applyBorder="1" applyAlignment="1">
      <alignment horizontal="center" vertical="center"/>
    </xf>
    <xf numFmtId="0" fontId="24" fillId="2" borderId="153" xfId="0" applyFont="1" applyFill="1" applyBorder="1" applyAlignment="1">
      <alignment horizontal="center" vertical="center"/>
    </xf>
    <xf numFmtId="0" fontId="24" fillId="2" borderId="56" xfId="0" applyFont="1" applyFill="1" applyBorder="1" applyAlignment="1">
      <alignment horizontal="center" vertical="center"/>
    </xf>
    <xf numFmtId="0" fontId="24" fillId="2" borderId="60" xfId="0" applyFont="1" applyFill="1" applyBorder="1" applyAlignment="1">
      <alignment horizontal="center" vertical="center"/>
    </xf>
    <xf numFmtId="0" fontId="24" fillId="2" borderId="142" xfId="0" applyFont="1" applyFill="1" applyBorder="1" applyAlignment="1">
      <alignment horizontal="center" vertical="center"/>
    </xf>
    <xf numFmtId="0" fontId="18" fillId="2" borderId="494" xfId="0" applyFont="1" applyFill="1" applyBorder="1" applyAlignment="1">
      <alignment horizontal="center" vertical="center"/>
    </xf>
    <xf numFmtId="0" fontId="18" fillId="2" borderId="565" xfId="0" applyFont="1" applyFill="1" applyBorder="1" applyAlignment="1">
      <alignment horizontal="center" vertical="center"/>
    </xf>
    <xf numFmtId="0" fontId="18" fillId="2" borderId="468" xfId="0" applyFont="1" applyFill="1" applyBorder="1" applyAlignment="1">
      <alignment horizontal="center" vertical="center"/>
    </xf>
    <xf numFmtId="0" fontId="10" fillId="2" borderId="164" xfId="0" applyFont="1" applyFill="1" applyBorder="1" applyAlignment="1">
      <alignment horizontal="center" vertical="center"/>
    </xf>
    <xf numFmtId="0" fontId="9" fillId="2" borderId="161" xfId="0" applyFont="1" applyFill="1" applyBorder="1" applyAlignment="1">
      <alignment horizontal="center" vertical="center"/>
    </xf>
    <xf numFmtId="0" fontId="9" fillId="2" borderId="166" xfId="0" applyFont="1" applyFill="1" applyBorder="1" applyAlignment="1">
      <alignment horizontal="center" vertical="center"/>
    </xf>
    <xf numFmtId="0" fontId="9" fillId="2" borderId="174" xfId="0" applyFont="1" applyFill="1" applyBorder="1" applyAlignment="1">
      <alignment horizontal="center" vertical="center"/>
    </xf>
    <xf numFmtId="0" fontId="18" fillId="2" borderId="643" xfId="0" applyFont="1" applyFill="1" applyBorder="1" applyAlignment="1">
      <alignment horizontal="center" vertical="center"/>
    </xf>
    <xf numFmtId="0" fontId="18" fillId="2" borderId="616" xfId="0" applyFont="1" applyFill="1" applyBorder="1" applyAlignment="1">
      <alignment horizontal="center" vertical="center"/>
    </xf>
    <xf numFmtId="0" fontId="24" fillId="2" borderId="494" xfId="0" applyFont="1" applyFill="1" applyBorder="1" applyAlignment="1">
      <alignment horizontal="center" vertical="center"/>
    </xf>
    <xf numFmtId="0" fontId="24" fillId="2" borderId="562" xfId="0" applyFont="1" applyFill="1" applyBorder="1" applyAlignment="1">
      <alignment horizontal="center" vertical="center"/>
    </xf>
    <xf numFmtId="0" fontId="24" fillId="2" borderId="547" xfId="0" applyFont="1" applyFill="1" applyBorder="1" applyAlignment="1">
      <alignment horizontal="center" vertical="center"/>
    </xf>
    <xf numFmtId="0" fontId="18" fillId="2" borderId="547" xfId="0" applyFont="1" applyFill="1" applyBorder="1" applyAlignment="1">
      <alignment horizontal="center" vertical="center"/>
    </xf>
    <xf numFmtId="0" fontId="24" fillId="2" borderId="501" xfId="0" applyFont="1" applyFill="1" applyBorder="1" applyAlignment="1">
      <alignment horizontal="center" vertical="center"/>
    </xf>
    <xf numFmtId="0" fontId="24" fillId="2" borderId="86" xfId="0" applyFont="1" applyFill="1" applyBorder="1" applyAlignment="1">
      <alignment horizontal="center" vertical="center"/>
    </xf>
    <xf numFmtId="0" fontId="18" fillId="0" borderId="0" xfId="0" applyFont="1" applyFill="1" applyBorder="1" applyAlignment="1">
      <alignment horizontal="center" vertical="center" wrapText="1"/>
    </xf>
    <xf numFmtId="0" fontId="0" fillId="0" borderId="545" xfId="0" applyFont="1" applyFill="1" applyBorder="1" applyAlignment="1">
      <alignment horizontal="center" vertical="center"/>
    </xf>
    <xf numFmtId="0" fontId="0" fillId="0" borderId="546" xfId="0" applyFont="1" applyFill="1" applyBorder="1" applyAlignment="1">
      <alignment horizontal="center" vertical="center"/>
    </xf>
    <xf numFmtId="0" fontId="0" fillId="0" borderId="547" xfId="0" applyFont="1" applyFill="1" applyBorder="1" applyAlignment="1">
      <alignment horizontal="center" vertical="center"/>
    </xf>
    <xf numFmtId="0" fontId="0" fillId="0" borderId="548" xfId="0" applyFont="1" applyFill="1" applyBorder="1" applyAlignment="1">
      <alignment horizontal="center" vertical="center"/>
    </xf>
    <xf numFmtId="0" fontId="0" fillId="0" borderId="513" xfId="0" applyFont="1" applyFill="1" applyBorder="1" applyAlignment="1">
      <alignment horizontal="center" vertical="center"/>
    </xf>
    <xf numFmtId="0" fontId="0" fillId="0" borderId="549" xfId="0" applyFont="1" applyFill="1" applyBorder="1" applyAlignment="1">
      <alignment horizontal="center" vertical="center"/>
    </xf>
    <xf numFmtId="0" fontId="0" fillId="0" borderId="529" xfId="0" applyFont="1" applyFill="1" applyBorder="1" applyAlignment="1">
      <alignment horizontal="center" vertical="center"/>
    </xf>
    <xf numFmtId="0" fontId="0" fillId="0" borderId="542" xfId="0" applyFont="1" applyFill="1" applyBorder="1" applyAlignment="1">
      <alignment horizontal="center" vertical="center"/>
    </xf>
    <xf numFmtId="0" fontId="0" fillId="0" borderId="530" xfId="0" applyFont="1" applyFill="1" applyBorder="1" applyAlignment="1">
      <alignment horizontal="center" vertical="center"/>
    </xf>
    <xf numFmtId="0" fontId="18" fillId="0" borderId="772" xfId="0" applyFont="1" applyFill="1" applyBorder="1" applyAlignment="1">
      <alignment horizontal="center" vertical="center" wrapText="1"/>
    </xf>
    <xf numFmtId="0" fontId="18" fillId="0" borderId="778" xfId="0" applyFont="1" applyFill="1" applyBorder="1" applyAlignment="1">
      <alignment horizontal="center" vertical="center" wrapText="1"/>
    </xf>
    <xf numFmtId="0" fontId="18" fillId="0" borderId="783" xfId="0" applyFont="1" applyFill="1" applyBorder="1" applyAlignment="1">
      <alignment horizontal="center" vertical="center" wrapText="1"/>
    </xf>
    <xf numFmtId="0" fontId="18" fillId="0" borderId="614" xfId="0" applyFont="1" applyFill="1" applyBorder="1" applyAlignment="1">
      <alignment horizontal="center" vertical="center" wrapText="1"/>
    </xf>
    <xf numFmtId="0" fontId="18" fillId="0" borderId="756" xfId="0" applyFont="1" applyFill="1" applyBorder="1" applyAlignment="1">
      <alignment horizontal="center" vertical="center" wrapText="1"/>
    </xf>
    <xf numFmtId="0" fontId="18" fillId="0" borderId="805" xfId="0" applyFont="1" applyFill="1" applyBorder="1" applyAlignment="1">
      <alignment horizontal="center" vertical="center" wrapText="1"/>
    </xf>
    <xf numFmtId="0" fontId="10" fillId="0" borderId="548" xfId="0" applyFont="1" applyFill="1" applyBorder="1" applyAlignment="1">
      <alignment horizontal="center" vertical="center"/>
    </xf>
    <xf numFmtId="0" fontId="10" fillId="0" borderId="560" xfId="0" applyFont="1" applyFill="1" applyBorder="1" applyAlignment="1">
      <alignment horizontal="center" vertical="center"/>
    </xf>
    <xf numFmtId="0" fontId="10" fillId="0" borderId="561" xfId="0" applyFont="1" applyFill="1" applyBorder="1" applyAlignment="1">
      <alignment horizontal="center" vertical="center"/>
    </xf>
    <xf numFmtId="0" fontId="10" fillId="0" borderId="555" xfId="0" applyFont="1" applyFill="1" applyBorder="1" applyAlignment="1">
      <alignment horizontal="center" vertical="center"/>
    </xf>
    <xf numFmtId="0" fontId="10" fillId="0" borderId="542" xfId="0" applyFont="1" applyFill="1" applyBorder="1" applyAlignment="1">
      <alignment horizontal="center" vertical="center"/>
    </xf>
    <xf numFmtId="0" fontId="10" fillId="0" borderId="490" xfId="0" applyFont="1" applyFill="1" applyBorder="1" applyAlignment="1">
      <alignment horizontal="center" vertical="center"/>
    </xf>
    <xf numFmtId="0" fontId="10" fillId="0" borderId="548" xfId="0" applyFont="1" applyFill="1" applyBorder="1" applyAlignment="1">
      <alignment horizontal="center" vertical="center" wrapText="1"/>
    </xf>
    <xf numFmtId="0" fontId="25" fillId="2" borderId="151" xfId="0" applyFont="1" applyFill="1" applyBorder="1" applyAlignment="1">
      <alignment horizontal="center" vertical="center" wrapText="1"/>
    </xf>
    <xf numFmtId="0" fontId="9" fillId="2" borderId="192" xfId="0" applyFont="1" applyFill="1" applyBorder="1" applyAlignment="1">
      <alignment horizontal="left" vertical="center"/>
    </xf>
    <xf numFmtId="0" fontId="9" fillId="2" borderId="279" xfId="0" applyFont="1" applyFill="1" applyBorder="1" applyAlignment="1">
      <alignment horizontal="left" vertical="center"/>
    </xf>
    <xf numFmtId="0" fontId="9" fillId="2" borderId="280" xfId="0" applyFont="1" applyFill="1" applyBorder="1" applyAlignment="1">
      <alignment horizontal="left" vertical="center"/>
    </xf>
    <xf numFmtId="0" fontId="10" fillId="0" borderId="0" xfId="0" applyFont="1" applyFill="1" applyBorder="1" applyAlignment="1">
      <alignment horizontal="center" vertical="center" wrapText="1"/>
    </xf>
    <xf numFmtId="0" fontId="9" fillId="4" borderId="189" xfId="0" applyFont="1" applyFill="1" applyBorder="1" applyAlignment="1">
      <alignment horizontal="center" vertical="center"/>
    </xf>
    <xf numFmtId="0" fontId="0" fillId="2" borderId="660" xfId="0" applyFont="1" applyFill="1" applyBorder="1" applyAlignment="1">
      <alignment horizontal="left" vertical="center"/>
    </xf>
    <xf numFmtId="0" fontId="25" fillId="0" borderId="499" xfId="0" applyFont="1" applyFill="1" applyBorder="1" applyAlignment="1">
      <alignment horizontal="center" vertical="center" wrapText="1"/>
    </xf>
    <xf numFmtId="0" fontId="10" fillId="2" borderId="0" xfId="0" applyFont="1" applyFill="1" applyAlignment="1">
      <alignment vertical="center" wrapText="1"/>
    </xf>
    <xf numFmtId="0" fontId="10" fillId="2" borderId="5" xfId="0" applyFont="1" applyFill="1" applyBorder="1" applyAlignment="1">
      <alignment vertical="center" wrapText="1"/>
    </xf>
    <xf numFmtId="0" fontId="0" fillId="0" borderId="778" xfId="0" applyFont="1" applyFill="1" applyBorder="1" applyAlignment="1">
      <alignment horizontal="left" vertical="center"/>
    </xf>
    <xf numFmtId="0" fontId="0" fillId="0" borderId="779" xfId="0" applyFont="1" applyFill="1" applyBorder="1" applyAlignment="1">
      <alignment horizontal="left" vertical="center"/>
    </xf>
    <xf numFmtId="0" fontId="0" fillId="0" borderId="614" xfId="0" applyFont="1" applyFill="1" applyBorder="1" applyAlignment="1">
      <alignment horizontal="left" vertical="center"/>
    </xf>
    <xf numFmtId="0" fontId="0" fillId="0" borderId="793" xfId="0" applyFont="1" applyFill="1" applyBorder="1" applyAlignment="1">
      <alignment horizontal="left" vertical="center"/>
    </xf>
    <xf numFmtId="0" fontId="0" fillId="0" borderId="778" xfId="0" applyFont="1" applyFill="1" applyBorder="1" applyAlignment="1">
      <alignment horizontal="center" vertical="center"/>
    </xf>
    <xf numFmtId="0" fontId="0" fillId="0" borderId="779" xfId="0" applyFont="1" applyFill="1" applyBorder="1" applyAlignment="1">
      <alignment horizontal="center" vertical="center"/>
    </xf>
    <xf numFmtId="0" fontId="0" fillId="0" borderId="612" xfId="0" applyFont="1" applyFill="1" applyBorder="1" applyAlignment="1">
      <alignment horizontal="center" vertical="center"/>
    </xf>
    <xf numFmtId="0" fontId="0" fillId="0" borderId="793" xfId="0" applyFont="1" applyFill="1" applyBorder="1" applyAlignment="1">
      <alignment horizontal="center" vertical="center"/>
    </xf>
    <xf numFmtId="0" fontId="0" fillId="0" borderId="781" xfId="0" applyFont="1" applyFill="1" applyBorder="1" applyAlignment="1">
      <alignment horizontal="center" vertical="center"/>
    </xf>
    <xf numFmtId="0" fontId="0" fillId="0" borderId="615" xfId="0" applyFont="1" applyFill="1" applyBorder="1" applyAlignment="1">
      <alignment horizontal="center" vertical="center"/>
    </xf>
    <xf numFmtId="0" fontId="0" fillId="0" borderId="778" xfId="0" applyFont="1" applyFill="1" applyBorder="1" applyAlignment="1">
      <alignment horizontal="left" vertical="center" wrapText="1"/>
    </xf>
    <xf numFmtId="0" fontId="0" fillId="0" borderId="779" xfId="0" applyFont="1" applyFill="1" applyBorder="1" applyAlignment="1">
      <alignment horizontal="left" vertical="center" wrapText="1"/>
    </xf>
    <xf numFmtId="0" fontId="0" fillId="0" borderId="614" xfId="0" applyFont="1" applyFill="1" applyBorder="1" applyAlignment="1">
      <alignment horizontal="left" vertical="center" wrapText="1"/>
    </xf>
    <xf numFmtId="0" fontId="0" fillId="0" borderId="793" xfId="0" applyFont="1" applyFill="1" applyBorder="1" applyAlignment="1">
      <alignment horizontal="left" vertical="center" wrapText="1"/>
    </xf>
    <xf numFmtId="0" fontId="0" fillId="0" borderId="778" xfId="0" applyFont="1" applyFill="1" applyBorder="1" applyAlignment="1">
      <alignment horizontal="center" vertical="center" wrapText="1"/>
    </xf>
    <xf numFmtId="0" fontId="0" fillId="0" borderId="779" xfId="0" applyFont="1" applyFill="1" applyBorder="1" applyAlignment="1">
      <alignment horizontal="center" vertical="center" wrapText="1"/>
    </xf>
    <xf numFmtId="0" fontId="0" fillId="0" borderId="612" xfId="0" applyFont="1" applyFill="1" applyBorder="1" applyAlignment="1">
      <alignment horizontal="center" vertical="center" wrapText="1"/>
    </xf>
    <xf numFmtId="0" fontId="0" fillId="0" borderId="793" xfId="0" applyFont="1" applyFill="1" applyBorder="1" applyAlignment="1">
      <alignment horizontal="center" vertical="center" wrapText="1"/>
    </xf>
    <xf numFmtId="0" fontId="0" fillId="0" borderId="805" xfId="0" applyFont="1" applyFill="1" applyBorder="1" applyAlignment="1">
      <alignment horizontal="center" vertical="center"/>
    </xf>
    <xf numFmtId="0" fontId="0" fillId="0" borderId="772" xfId="0" applyFont="1" applyFill="1" applyBorder="1" applyAlignment="1">
      <alignment horizontal="center" vertical="center"/>
    </xf>
    <xf numFmtId="0" fontId="0" fillId="0" borderId="614" xfId="0" applyFont="1" applyFill="1" applyBorder="1" applyAlignment="1">
      <alignment horizontal="center" vertical="center"/>
    </xf>
    <xf numFmtId="0" fontId="0" fillId="0" borderId="438" xfId="0" applyFont="1" applyFill="1" applyBorder="1" applyAlignment="1">
      <alignment horizontal="left" vertical="center" wrapText="1"/>
    </xf>
    <xf numFmtId="0" fontId="0" fillId="2" borderId="0" xfId="0" applyFont="1" applyFill="1" applyAlignment="1">
      <alignment horizontal="center" vertical="center" wrapText="1"/>
    </xf>
    <xf numFmtId="0" fontId="0" fillId="2" borderId="42" xfId="0" applyFont="1" applyFill="1" applyBorder="1" applyAlignment="1">
      <alignment horizontal="center" vertical="center"/>
    </xf>
    <xf numFmtId="0" fontId="0" fillId="2" borderId="778" xfId="0" applyFont="1" applyFill="1" applyBorder="1" applyAlignment="1">
      <alignment horizontal="center" vertical="center"/>
    </xf>
    <xf numFmtId="0" fontId="0" fillId="2" borderId="781" xfId="0" applyFont="1" applyFill="1" applyBorder="1" applyAlignment="1">
      <alignment horizontal="center" vertical="center"/>
    </xf>
    <xf numFmtId="0" fontId="10" fillId="2" borderId="800" xfId="0" applyFont="1" applyFill="1" applyBorder="1" applyAlignment="1">
      <alignment horizontal="center" vertical="center"/>
    </xf>
    <xf numFmtId="0" fontId="10" fillId="2" borderId="786" xfId="0" applyFont="1" applyFill="1" applyBorder="1" applyAlignment="1">
      <alignment horizontal="center" vertical="center"/>
    </xf>
    <xf numFmtId="0" fontId="10" fillId="0" borderId="754" xfId="0" applyFont="1" applyFill="1" applyBorder="1" applyAlignment="1">
      <alignment horizontal="center" vertical="center"/>
    </xf>
    <xf numFmtId="0" fontId="10" fillId="0" borderId="752" xfId="0" applyFont="1" applyFill="1" applyBorder="1" applyAlignment="1">
      <alignment horizontal="center" vertical="center"/>
    </xf>
    <xf numFmtId="0" fontId="10" fillId="0" borderId="804" xfId="0" applyFont="1" applyFill="1" applyBorder="1" applyAlignment="1">
      <alignment horizontal="center" vertical="center"/>
    </xf>
    <xf numFmtId="0" fontId="10" fillId="2" borderId="778" xfId="0" applyFont="1" applyFill="1" applyBorder="1" applyAlignment="1">
      <alignment horizontal="center" vertical="center" wrapText="1"/>
    </xf>
    <xf numFmtId="0" fontId="10" fillId="2" borderId="779" xfId="0" applyFont="1" applyFill="1" applyBorder="1" applyAlignment="1">
      <alignment horizontal="center" vertical="center" wrapText="1"/>
    </xf>
    <xf numFmtId="0" fontId="10" fillId="2" borderId="604" xfId="0" applyFont="1" applyFill="1" applyBorder="1" applyAlignment="1">
      <alignment horizontal="center" vertical="center" wrapText="1"/>
    </xf>
    <xf numFmtId="0" fontId="10" fillId="2" borderId="776" xfId="0" applyFont="1" applyFill="1" applyBorder="1" applyAlignment="1">
      <alignment horizontal="center" vertical="center" wrapText="1"/>
    </xf>
    <xf numFmtId="0" fontId="10" fillId="2" borderId="772" xfId="0" applyFont="1" applyFill="1" applyBorder="1" applyAlignment="1">
      <alignment horizontal="center" vertical="center" wrapText="1"/>
    </xf>
    <xf numFmtId="0" fontId="10" fillId="2" borderId="384" xfId="0" applyFont="1" applyFill="1" applyBorder="1" applyAlignment="1">
      <alignment horizontal="center" vertical="center" wrapText="1"/>
    </xf>
    <xf numFmtId="0" fontId="10" fillId="2" borderId="781" xfId="0" applyFont="1" applyFill="1" applyBorder="1" applyAlignment="1">
      <alignment horizontal="center" vertical="center" wrapText="1"/>
    </xf>
    <xf numFmtId="0" fontId="9" fillId="4" borderId="660" xfId="0" applyFont="1" applyFill="1" applyBorder="1" applyAlignment="1">
      <alignment horizontal="center" vertical="center"/>
    </xf>
    <xf numFmtId="0" fontId="9" fillId="2" borderId="770" xfId="0" applyFont="1" applyFill="1" applyBorder="1" applyAlignment="1">
      <alignment horizontal="left" vertical="center"/>
    </xf>
    <xf numFmtId="0" fontId="9" fillId="2" borderId="602" xfId="0" applyFont="1" applyFill="1" applyBorder="1" applyAlignment="1">
      <alignment horizontal="left" vertical="center"/>
    </xf>
    <xf numFmtId="1" fontId="9" fillId="2" borderId="602" xfId="0" applyNumberFormat="1" applyFont="1" applyFill="1" applyBorder="1" applyAlignment="1">
      <alignment horizontal="left" vertical="center"/>
    </xf>
    <xf numFmtId="0" fontId="9" fillId="2" borderId="770" xfId="0" applyFont="1" applyFill="1" applyBorder="1" applyAlignment="1">
      <alignment horizontal="center" vertical="center"/>
    </xf>
    <xf numFmtId="0" fontId="9" fillId="2" borderId="602" xfId="0" applyFont="1" applyFill="1" applyBorder="1" applyAlignment="1">
      <alignment horizontal="center" vertical="center"/>
    </xf>
    <xf numFmtId="0" fontId="9" fillId="2" borderId="789" xfId="0" applyFont="1" applyFill="1" applyBorder="1" applyAlignment="1">
      <alignment horizontal="center" vertical="center"/>
    </xf>
    <xf numFmtId="0" fontId="9" fillId="2" borderId="640" xfId="0" applyFont="1" applyFill="1" applyBorder="1" applyAlignment="1">
      <alignment horizontal="center" vertical="center"/>
    </xf>
    <xf numFmtId="0" fontId="9" fillId="2" borderId="641" xfId="0" applyFont="1" applyFill="1" applyBorder="1" applyAlignment="1">
      <alignment horizontal="center" vertical="center"/>
    </xf>
    <xf numFmtId="0" fontId="10" fillId="2" borderId="792" xfId="0" applyFont="1" applyFill="1" applyBorder="1" applyAlignment="1">
      <alignment horizontal="center" vertical="center"/>
    </xf>
    <xf numFmtId="0" fontId="10" fillId="2" borderId="602" xfId="0" applyFont="1" applyFill="1" applyBorder="1" applyAlignment="1">
      <alignment horizontal="center" vertical="center"/>
    </xf>
    <xf numFmtId="0" fontId="10" fillId="2" borderId="789" xfId="0" applyFont="1" applyFill="1" applyBorder="1" applyAlignment="1">
      <alignment horizontal="center" vertical="center"/>
    </xf>
    <xf numFmtId="0" fontId="7" fillId="2" borderId="543" xfId="0" applyFont="1" applyFill="1" applyBorder="1" applyAlignment="1">
      <alignment horizontal="center" vertical="center" wrapText="1"/>
    </xf>
    <xf numFmtId="0" fontId="7" fillId="2" borderId="752" xfId="0" applyFont="1" applyFill="1" applyBorder="1" applyAlignment="1">
      <alignment horizontal="center" vertical="center" wrapText="1"/>
    </xf>
    <xf numFmtId="0" fontId="7" fillId="2" borderId="799" xfId="0" applyFont="1" applyFill="1" applyBorder="1" applyAlignment="1">
      <alignment horizontal="center" vertical="center" wrapText="1"/>
    </xf>
    <xf numFmtId="0" fontId="0" fillId="0" borderId="770" xfId="0" applyFont="1" applyBorder="1" applyAlignment="1">
      <alignment vertical="center" wrapText="1"/>
    </xf>
    <xf numFmtId="0" fontId="0" fillId="0" borderId="602" xfId="0" applyFont="1" applyBorder="1" applyAlignment="1">
      <alignment vertical="center" wrapText="1"/>
    </xf>
    <xf numFmtId="0" fontId="0" fillId="0" borderId="801" xfId="0" applyFont="1" applyBorder="1" applyAlignment="1">
      <alignment vertical="center" wrapText="1"/>
    </xf>
    <xf numFmtId="0" fontId="0" fillId="0" borderId="640" xfId="0" applyFont="1" applyBorder="1" applyAlignment="1">
      <alignment vertical="center" wrapText="1"/>
    </xf>
    <xf numFmtId="0" fontId="0" fillId="0" borderId="907" xfId="0" applyFont="1" applyBorder="1" applyAlignment="1">
      <alignment horizontal="center" vertical="center"/>
    </xf>
    <xf numFmtId="0" fontId="0" fillId="0" borderId="905" xfId="0" applyFont="1" applyBorder="1" applyAlignment="1">
      <alignment horizontal="center" vertical="center"/>
    </xf>
    <xf numFmtId="0" fontId="0" fillId="0" borderId="906" xfId="0" applyFont="1" applyBorder="1" applyAlignment="1">
      <alignment horizontal="center" vertical="center"/>
    </xf>
    <xf numFmtId="0" fontId="0" fillId="0" borderId="880" xfId="0" applyFont="1" applyBorder="1" applyAlignment="1">
      <alignment horizontal="center" vertical="center"/>
    </xf>
    <xf numFmtId="0" fontId="0" fillId="0" borderId="700" xfId="0" applyFont="1" applyBorder="1" applyAlignment="1">
      <alignment horizontal="center" vertical="center"/>
    </xf>
    <xf numFmtId="0" fontId="0" fillId="0" borderId="701" xfId="0" applyFont="1" applyBorder="1" applyAlignment="1">
      <alignment horizontal="center" vertical="center"/>
    </xf>
    <xf numFmtId="0" fontId="10" fillId="2" borderId="755" xfId="0" applyFont="1" applyFill="1" applyBorder="1" applyAlignment="1">
      <alignment horizontal="center" vertical="center"/>
    </xf>
    <xf numFmtId="0" fontId="18" fillId="2" borderId="164" xfId="0" applyFont="1" applyFill="1" applyBorder="1" applyAlignment="1">
      <alignment vertical="center" wrapText="1"/>
    </xf>
    <xf numFmtId="0" fontId="18" fillId="2" borderId="0" xfId="0" applyFont="1" applyFill="1" applyBorder="1" applyAlignment="1">
      <alignment vertical="center"/>
    </xf>
    <xf numFmtId="0" fontId="18" fillId="2" borderId="42" xfId="0" applyFont="1" applyFill="1" applyBorder="1" applyAlignment="1">
      <alignment vertical="center"/>
    </xf>
    <xf numFmtId="0" fontId="18" fillId="2" borderId="164" xfId="0" applyFont="1" applyFill="1" applyBorder="1" applyAlignment="1">
      <alignment vertical="center"/>
    </xf>
    <xf numFmtId="0" fontId="18" fillId="2" borderId="20" xfId="0" applyFont="1" applyFill="1" applyBorder="1" applyAlignment="1">
      <alignment vertical="center"/>
    </xf>
    <xf numFmtId="0" fontId="18" fillId="2" borderId="198" xfId="0" applyFont="1" applyFill="1" applyBorder="1" applyAlignment="1">
      <alignment vertical="center"/>
    </xf>
    <xf numFmtId="0" fontId="18" fillId="2" borderId="203" xfId="0" applyFont="1" applyFill="1" applyBorder="1" applyAlignment="1">
      <alignment vertical="center"/>
    </xf>
    <xf numFmtId="0" fontId="18" fillId="2" borderId="423" xfId="0" applyFont="1" applyFill="1" applyBorder="1" applyAlignment="1">
      <alignment horizontal="center" vertical="center"/>
    </xf>
    <xf numFmtId="0" fontId="18" fillId="2" borderId="342" xfId="0" applyFont="1" applyFill="1" applyBorder="1" applyAlignment="1">
      <alignment horizontal="center" vertical="center"/>
    </xf>
    <xf numFmtId="0" fontId="18" fillId="0" borderId="400" xfId="0" applyFont="1" applyFill="1" applyBorder="1" applyAlignment="1">
      <alignment horizontal="left" vertical="center" wrapText="1"/>
    </xf>
    <xf numFmtId="0" fontId="18" fillId="0" borderId="358" xfId="0" applyFont="1" applyFill="1" applyBorder="1" applyAlignment="1">
      <alignment horizontal="left" vertical="center"/>
    </xf>
    <xf numFmtId="0" fontId="18" fillId="0" borderId="424" xfId="0" applyFont="1" applyFill="1" applyBorder="1" applyAlignment="1">
      <alignment horizontal="left" vertical="center"/>
    </xf>
    <xf numFmtId="0" fontId="18" fillId="0" borderId="271" xfId="0" applyFont="1" applyFill="1" applyBorder="1" applyAlignment="1">
      <alignment horizontal="left" vertical="center"/>
    </xf>
    <xf numFmtId="0" fontId="18" fillId="0" borderId="343" xfId="0" applyFont="1" applyFill="1" applyBorder="1" applyAlignment="1">
      <alignment horizontal="left" vertical="center"/>
    </xf>
    <xf numFmtId="0" fontId="18" fillId="0" borderId="344" xfId="0" applyFont="1" applyFill="1" applyBorder="1" applyAlignment="1">
      <alignment horizontal="left" vertical="center"/>
    </xf>
    <xf numFmtId="0" fontId="18" fillId="2" borderId="417" xfId="0" applyFont="1" applyFill="1" applyBorder="1" applyAlignment="1">
      <alignment horizontal="center" vertical="center"/>
    </xf>
    <xf numFmtId="0" fontId="18" fillId="2" borderId="418" xfId="0" applyFont="1" applyFill="1" applyBorder="1" applyAlignment="1">
      <alignment horizontal="center" vertical="center"/>
    </xf>
    <xf numFmtId="0" fontId="18" fillId="2" borderId="419" xfId="0" applyFont="1" applyFill="1" applyBorder="1" applyAlignment="1">
      <alignment horizontal="center" vertical="center"/>
    </xf>
    <xf numFmtId="0" fontId="18" fillId="2" borderId="425" xfId="0" applyFont="1" applyFill="1" applyBorder="1" applyAlignment="1">
      <alignment horizontal="center" vertical="center"/>
    </xf>
    <xf numFmtId="0" fontId="18" fillId="2" borderId="426" xfId="0" applyFont="1" applyFill="1" applyBorder="1" applyAlignment="1">
      <alignment horizontal="center" vertical="center"/>
    </xf>
    <xf numFmtId="0" fontId="18" fillId="2" borderId="427" xfId="0" applyFont="1" applyFill="1" applyBorder="1" applyAlignment="1">
      <alignment horizontal="center" vertical="center"/>
    </xf>
    <xf numFmtId="0" fontId="18" fillId="2" borderId="420" xfId="0" applyFont="1" applyFill="1" applyBorder="1" applyAlignment="1">
      <alignment horizontal="center" vertical="center"/>
    </xf>
    <xf numFmtId="0" fontId="18" fillId="2" borderId="428" xfId="0" applyFont="1" applyFill="1" applyBorder="1" applyAlignment="1">
      <alignment horizontal="center" vertical="center"/>
    </xf>
    <xf numFmtId="0" fontId="18" fillId="2" borderId="421" xfId="0" applyFont="1" applyFill="1" applyBorder="1" applyAlignment="1">
      <alignment horizontal="center" vertical="center"/>
    </xf>
    <xf numFmtId="0" fontId="18" fillId="2" borderId="429" xfId="0" applyFont="1" applyFill="1" applyBorder="1" applyAlignment="1">
      <alignment horizontal="center" vertical="center"/>
    </xf>
    <xf numFmtId="0" fontId="18" fillId="2" borderId="422" xfId="0" applyFont="1" applyFill="1" applyBorder="1" applyAlignment="1">
      <alignment horizontal="center" vertical="center"/>
    </xf>
    <xf numFmtId="0" fontId="18" fillId="2" borderId="430" xfId="0" applyFont="1" applyFill="1" applyBorder="1" applyAlignment="1">
      <alignment horizontal="center" vertical="center"/>
    </xf>
    <xf numFmtId="0" fontId="18" fillId="2" borderId="417" xfId="0" applyFont="1" applyFill="1" applyBorder="1" applyAlignment="1">
      <alignment horizontal="center" vertical="center" wrapText="1"/>
    </xf>
    <xf numFmtId="0" fontId="18" fillId="2" borderId="411" xfId="0" applyFont="1" applyFill="1" applyBorder="1" applyAlignment="1">
      <alignment horizontal="center" vertical="center"/>
    </xf>
    <xf numFmtId="0" fontId="18" fillId="2" borderId="412" xfId="0" applyFont="1" applyFill="1" applyBorder="1" applyAlignment="1">
      <alignment horizontal="center" vertical="center"/>
    </xf>
    <xf numFmtId="0" fontId="18" fillId="2" borderId="416" xfId="0" applyFont="1" applyFill="1" applyBorder="1" applyAlignment="1">
      <alignment horizontal="center" vertical="center"/>
    </xf>
    <xf numFmtId="0" fontId="18" fillId="0" borderId="358" xfId="0" applyFont="1" applyFill="1" applyBorder="1" applyAlignment="1">
      <alignment horizontal="left" vertical="center" wrapText="1"/>
    </xf>
    <xf numFmtId="0" fontId="18" fillId="0" borderId="341" xfId="0" applyFont="1" applyFill="1" applyBorder="1" applyAlignment="1">
      <alignment horizontal="left" vertical="center" wrapText="1"/>
    </xf>
    <xf numFmtId="0" fontId="18" fillId="0" borderId="271" xfId="0" applyFont="1" applyFill="1" applyBorder="1" applyAlignment="1">
      <alignment horizontal="left" vertical="center" wrapText="1"/>
    </xf>
    <xf numFmtId="0" fontId="18" fillId="0" borderId="343" xfId="0" applyFont="1" applyFill="1" applyBorder="1" applyAlignment="1">
      <alignment horizontal="left" vertical="center" wrapText="1"/>
    </xf>
    <xf numFmtId="0" fontId="18" fillId="0" borderId="344" xfId="0" applyFont="1" applyFill="1" applyBorder="1" applyAlignment="1">
      <alignment horizontal="left" vertical="center" wrapText="1"/>
    </xf>
    <xf numFmtId="0" fontId="18" fillId="2" borderId="39" xfId="0" applyFont="1" applyFill="1" applyBorder="1" applyAlignment="1">
      <alignment horizontal="center" vertical="center"/>
    </xf>
    <xf numFmtId="0" fontId="18" fillId="0" borderId="7" xfId="0" applyFont="1" applyFill="1" applyBorder="1" applyAlignment="1">
      <alignment horizontal="left" vertical="center"/>
    </xf>
    <xf numFmtId="0" fontId="18" fillId="0" borderId="8" xfId="0" applyFont="1" applyFill="1" applyBorder="1" applyAlignment="1">
      <alignment horizontal="left" vertical="center"/>
    </xf>
    <xf numFmtId="0" fontId="18" fillId="2" borderId="413" xfId="0" applyFont="1" applyFill="1" applyBorder="1" applyAlignment="1">
      <alignment horizontal="center" vertical="center"/>
    </xf>
    <xf numFmtId="0" fontId="18" fillId="2" borderId="414" xfId="0" applyFont="1" applyFill="1" applyBorder="1" applyAlignment="1">
      <alignment horizontal="center" vertical="center"/>
    </xf>
    <xf numFmtId="0" fontId="18" fillId="2" borderId="415" xfId="0" applyFont="1" applyFill="1" applyBorder="1" applyAlignment="1">
      <alignment horizontal="center" vertical="center"/>
    </xf>
    <xf numFmtId="0" fontId="18" fillId="2" borderId="505" xfId="0" applyFont="1" applyFill="1" applyBorder="1" applyAlignment="1">
      <alignment horizontal="center" vertical="center"/>
    </xf>
    <xf numFmtId="0" fontId="18" fillId="2" borderId="195" xfId="0" applyFont="1" applyFill="1" applyBorder="1" applyAlignment="1">
      <alignment horizontal="center" vertical="center"/>
    </xf>
    <xf numFmtId="0" fontId="18" fillId="2" borderId="191" xfId="0" applyFont="1" applyFill="1" applyBorder="1" applyAlignment="1">
      <alignment horizontal="center" vertical="center"/>
    </xf>
    <xf numFmtId="0" fontId="18" fillId="2" borderId="196" xfId="0" applyFont="1" applyFill="1" applyBorder="1" applyAlignment="1">
      <alignment horizontal="center" vertical="center"/>
    </xf>
    <xf numFmtId="0" fontId="18" fillId="2" borderId="7" xfId="0" applyFont="1" applyFill="1" applyBorder="1" applyAlignment="1">
      <alignment horizontal="center" vertical="center"/>
    </xf>
    <xf numFmtId="0" fontId="18" fillId="2" borderId="23" xfId="0" applyFont="1" applyFill="1" applyBorder="1" applyAlignment="1">
      <alignment horizontal="center" vertical="center"/>
    </xf>
    <xf numFmtId="0" fontId="18" fillId="0" borderId="190" xfId="0" applyFont="1" applyBorder="1" applyAlignment="1">
      <alignment horizontal="center" vertical="center"/>
    </xf>
    <xf numFmtId="0" fontId="18" fillId="2" borderId="207" xfId="0" applyFont="1" applyFill="1" applyBorder="1" applyAlignment="1">
      <alignment horizontal="center" vertical="center" wrapText="1"/>
    </xf>
    <xf numFmtId="0" fontId="18" fillId="2" borderId="133" xfId="0" applyFont="1" applyFill="1" applyBorder="1" applyAlignment="1">
      <alignment horizontal="center" vertical="center" wrapText="1"/>
    </xf>
    <xf numFmtId="0" fontId="18" fillId="2" borderId="145" xfId="0" applyFont="1" applyFill="1" applyBorder="1" applyAlignment="1">
      <alignment horizontal="center" vertical="center" wrapText="1"/>
    </xf>
    <xf numFmtId="0" fontId="18" fillId="2" borderId="61" xfId="0" applyFont="1" applyFill="1" applyBorder="1" applyAlignment="1">
      <alignment horizontal="center" vertical="center" wrapText="1"/>
    </xf>
    <xf numFmtId="0" fontId="18" fillId="2" borderId="8" xfId="0" applyFont="1" applyFill="1" applyBorder="1" applyAlignment="1">
      <alignment horizontal="center" vertical="center" wrapText="1"/>
    </xf>
    <xf numFmtId="0" fontId="18" fillId="2" borderId="200" xfId="0" applyFont="1" applyFill="1" applyBorder="1" applyAlignment="1">
      <alignment horizontal="center" vertical="center" wrapText="1"/>
    </xf>
    <xf numFmtId="0" fontId="18" fillId="2" borderId="198" xfId="0" applyFont="1" applyFill="1" applyBorder="1" applyAlignment="1">
      <alignment horizontal="center" vertical="center" wrapText="1"/>
    </xf>
    <xf numFmtId="0" fontId="18" fillId="2" borderId="199" xfId="0" applyFont="1" applyFill="1" applyBorder="1" applyAlignment="1">
      <alignment horizontal="center" vertical="center" wrapText="1"/>
    </xf>
    <xf numFmtId="0" fontId="18" fillId="2" borderId="134" xfId="0" applyFont="1" applyFill="1" applyBorder="1" applyAlignment="1">
      <alignment horizontal="center" vertical="center" wrapText="1"/>
    </xf>
    <xf numFmtId="0" fontId="18" fillId="2" borderId="6" xfId="0" applyFont="1" applyFill="1" applyBorder="1" applyAlignment="1">
      <alignment horizontal="center" vertical="center" wrapText="1"/>
    </xf>
    <xf numFmtId="0" fontId="18" fillId="2" borderId="201" xfId="0" applyFont="1" applyFill="1" applyBorder="1" applyAlignment="1">
      <alignment horizontal="center" vertical="center" wrapText="1"/>
    </xf>
    <xf numFmtId="0" fontId="18" fillId="2" borderId="208" xfId="0" applyFont="1" applyFill="1" applyBorder="1" applyAlignment="1">
      <alignment horizontal="center" vertical="center" wrapText="1"/>
    </xf>
    <xf numFmtId="0" fontId="18" fillId="2" borderId="7" xfId="0" applyFont="1" applyFill="1" applyBorder="1" applyAlignment="1">
      <alignment horizontal="center" vertical="center" wrapText="1"/>
    </xf>
    <xf numFmtId="0" fontId="18" fillId="2" borderId="23" xfId="0" applyFont="1" applyFill="1" applyBorder="1" applyAlignment="1">
      <alignment horizontal="center" vertical="center" wrapText="1"/>
    </xf>
    <xf numFmtId="0" fontId="18" fillId="2" borderId="209" xfId="0" applyFont="1" applyFill="1" applyBorder="1" applyAlignment="1">
      <alignment horizontal="center" vertical="center" wrapText="1"/>
    </xf>
    <xf numFmtId="0" fontId="18" fillId="2" borderId="42" xfId="0" applyFont="1" applyFill="1" applyBorder="1" applyAlignment="1">
      <alignment horizontal="center" vertical="center" wrapText="1"/>
    </xf>
    <xf numFmtId="0" fontId="18" fillId="2" borderId="203" xfId="0" applyFont="1" applyFill="1" applyBorder="1" applyAlignment="1">
      <alignment horizontal="center" vertical="center" wrapText="1"/>
    </xf>
    <xf numFmtId="0" fontId="7" fillId="4" borderId="15" xfId="0" applyFont="1" applyFill="1" applyBorder="1" applyAlignment="1">
      <alignment horizontal="center" vertical="center"/>
    </xf>
    <xf numFmtId="0" fontId="7" fillId="4" borderId="148" xfId="0" applyFont="1" applyFill="1" applyBorder="1" applyAlignment="1">
      <alignment horizontal="center" vertical="center"/>
    </xf>
    <xf numFmtId="0" fontId="7" fillId="4" borderId="189" xfId="0" applyFont="1" applyFill="1" applyBorder="1" applyAlignment="1">
      <alignment horizontal="center" vertical="center"/>
    </xf>
    <xf numFmtId="0" fontId="9" fillId="2" borderId="167" xfId="0" applyFont="1" applyFill="1" applyBorder="1" applyAlignment="1">
      <alignment horizontal="left" vertical="center"/>
    </xf>
    <xf numFmtId="1" fontId="9" fillId="2" borderId="112" xfId="0" quotePrefix="1" applyNumberFormat="1" applyFont="1" applyFill="1" applyBorder="1" applyAlignment="1">
      <alignment horizontal="left" vertical="center"/>
    </xf>
    <xf numFmtId="0" fontId="9" fillId="2" borderId="173" xfId="0" applyFont="1" applyFill="1" applyBorder="1" applyAlignment="1">
      <alignment horizontal="left" vertical="center"/>
    </xf>
    <xf numFmtId="0" fontId="9" fillId="2" borderId="203" xfId="0" applyFont="1" applyFill="1" applyBorder="1" applyAlignment="1">
      <alignment horizontal="left" vertical="center"/>
    </xf>
    <xf numFmtId="0" fontId="18" fillId="0" borderId="828" xfId="0" applyFont="1" applyBorder="1" applyAlignment="1">
      <alignment horizontal="center" vertical="center" wrapText="1"/>
    </xf>
    <xf numFmtId="0" fontId="18" fillId="0" borderId="829" xfId="0" applyFont="1" applyBorder="1" applyAlignment="1">
      <alignment horizontal="center" vertical="center" wrapText="1"/>
    </xf>
    <xf numFmtId="0" fontId="18" fillId="0" borderId="832" xfId="0" applyFont="1" applyBorder="1" applyAlignment="1">
      <alignment horizontal="center" vertical="center" wrapText="1"/>
    </xf>
    <xf numFmtId="0" fontId="18" fillId="0" borderId="833" xfId="0" applyFont="1" applyBorder="1" applyAlignment="1">
      <alignment horizontal="center" vertical="center" wrapText="1"/>
    </xf>
    <xf numFmtId="0" fontId="18" fillId="0" borderId="907" xfId="0" applyFont="1" applyBorder="1" applyAlignment="1">
      <alignment horizontal="center" vertical="center" wrapText="1"/>
    </xf>
    <xf numFmtId="0" fontId="18" fillId="0" borderId="905" xfId="0" applyFont="1" applyBorder="1" applyAlignment="1">
      <alignment horizontal="center" vertical="center" wrapText="1"/>
    </xf>
    <xf numFmtId="0" fontId="18" fillId="0" borderId="880" xfId="0" applyFont="1" applyBorder="1" applyAlignment="1">
      <alignment horizontal="center" vertical="center" wrapText="1"/>
    </xf>
    <xf numFmtId="0" fontId="18" fillId="2" borderId="303" xfId="0" applyFont="1" applyFill="1" applyBorder="1" applyAlignment="1">
      <alignment horizontal="center" vertical="center"/>
    </xf>
    <xf numFmtId="0" fontId="18" fillId="2" borderId="274" xfId="0" applyFont="1" applyFill="1" applyBorder="1" applyAlignment="1">
      <alignment horizontal="center" vertical="center"/>
    </xf>
    <xf numFmtId="0" fontId="18" fillId="2" borderId="282" xfId="0" applyFont="1" applyFill="1" applyBorder="1" applyAlignment="1">
      <alignment horizontal="center" vertical="center"/>
    </xf>
    <xf numFmtId="0" fontId="24" fillId="2" borderId="167" xfId="0" applyFont="1" applyFill="1" applyBorder="1" applyAlignment="1">
      <alignment horizontal="center" vertical="center"/>
    </xf>
    <xf numFmtId="0" fontId="24" fillId="2" borderId="112" xfId="0" applyFont="1" applyFill="1" applyBorder="1" applyAlignment="1">
      <alignment horizontal="center" vertical="center"/>
    </xf>
    <xf numFmtId="0" fontId="24" fillId="2" borderId="165" xfId="0" applyFont="1" applyFill="1" applyBorder="1" applyAlignment="1">
      <alignment horizontal="center" vertical="center"/>
    </xf>
    <xf numFmtId="0" fontId="24" fillId="2" borderId="139" xfId="0" applyFont="1" applyFill="1" applyBorder="1" applyAlignment="1">
      <alignment horizontal="center" vertical="center"/>
    </xf>
    <xf numFmtId="0" fontId="24" fillId="2" borderId="163" xfId="0" applyFont="1" applyFill="1" applyBorder="1" applyAlignment="1">
      <alignment horizontal="center" vertical="center"/>
    </xf>
    <xf numFmtId="0" fontId="24" fillId="2" borderId="173" xfId="0" applyFont="1" applyFill="1" applyBorder="1" applyAlignment="1">
      <alignment horizontal="center" vertical="center"/>
    </xf>
    <xf numFmtId="0" fontId="24" fillId="2" borderId="20" xfId="0" applyFont="1" applyFill="1" applyBorder="1" applyAlignment="1">
      <alignment horizontal="center" vertical="center"/>
    </xf>
    <xf numFmtId="0" fontId="24" fillId="2" borderId="198" xfId="0" applyFont="1" applyFill="1" applyBorder="1" applyAlignment="1">
      <alignment horizontal="center" vertical="center"/>
    </xf>
    <xf numFmtId="0" fontId="24" fillId="2" borderId="203" xfId="0" applyFont="1" applyFill="1" applyBorder="1" applyAlignment="1">
      <alignment horizontal="center" vertical="center"/>
    </xf>
    <xf numFmtId="0" fontId="24" fillId="2" borderId="188" xfId="0" applyFont="1" applyFill="1" applyBorder="1" applyAlignment="1">
      <alignment horizontal="center" vertical="center"/>
    </xf>
    <xf numFmtId="0" fontId="24" fillId="2" borderId="92" xfId="0" applyFont="1" applyFill="1" applyBorder="1" applyAlignment="1">
      <alignment horizontal="center" vertical="center"/>
    </xf>
    <xf numFmtId="0" fontId="18" fillId="2" borderId="286" xfId="0" applyFont="1" applyFill="1" applyBorder="1" applyAlignment="1">
      <alignment horizontal="center" vertical="center"/>
    </xf>
    <xf numFmtId="0" fontId="18" fillId="2" borderId="332" xfId="0" applyFont="1" applyFill="1" applyBorder="1" applyAlignment="1">
      <alignment horizontal="center" vertical="center"/>
    </xf>
    <xf numFmtId="0" fontId="18" fillId="2" borderId="354" xfId="0" applyFont="1" applyFill="1" applyBorder="1" applyAlignment="1">
      <alignment horizontal="left" vertical="center" wrapText="1"/>
    </xf>
    <xf numFmtId="0" fontId="18" fillId="2" borderId="302" xfId="0" applyFont="1" applyFill="1" applyBorder="1" applyAlignment="1">
      <alignment horizontal="left" vertical="center" wrapText="1"/>
    </xf>
    <xf numFmtId="0" fontId="18" fillId="2" borderId="355" xfId="0" applyFont="1" applyFill="1" applyBorder="1" applyAlignment="1">
      <alignment horizontal="left" vertical="center" wrapText="1"/>
    </xf>
    <xf numFmtId="0" fontId="18" fillId="2" borderId="198" xfId="0" applyFont="1" applyFill="1" applyBorder="1" applyAlignment="1">
      <alignment horizontal="left" vertical="center" wrapText="1"/>
    </xf>
    <xf numFmtId="0" fontId="18" fillId="2" borderId="276" xfId="0" applyFont="1" applyFill="1" applyBorder="1" applyAlignment="1">
      <alignment horizontal="left" vertical="center" wrapText="1"/>
    </xf>
    <xf numFmtId="0" fontId="18" fillId="2" borderId="504" xfId="0" applyFont="1" applyFill="1" applyBorder="1" applyAlignment="1">
      <alignment horizontal="left" vertical="center" wrapText="1"/>
    </xf>
    <xf numFmtId="0" fontId="18" fillId="2" borderId="505" xfId="0" applyFont="1" applyFill="1" applyBorder="1" applyAlignment="1">
      <alignment horizontal="left" vertical="center" wrapText="1"/>
    </xf>
    <xf numFmtId="0" fontId="18" fillId="2" borderId="384" xfId="0" applyFont="1" applyFill="1" applyBorder="1" applyAlignment="1">
      <alignment horizontal="left" vertical="center" wrapText="1"/>
    </xf>
    <xf numFmtId="0" fontId="18" fillId="2" borderId="409" xfId="0" applyFont="1" applyFill="1" applyBorder="1" applyAlignment="1">
      <alignment horizontal="left" vertical="center" wrapText="1"/>
    </xf>
    <xf numFmtId="0" fontId="9" fillId="4" borderId="519" xfId="0" applyFont="1" applyFill="1" applyBorder="1" applyAlignment="1">
      <alignment horizontal="center" vertical="center"/>
    </xf>
    <xf numFmtId="0" fontId="9" fillId="4" borderId="520" xfId="0" applyFont="1" applyFill="1" applyBorder="1" applyAlignment="1">
      <alignment horizontal="center" vertical="center"/>
    </xf>
    <xf numFmtId="0" fontId="9" fillId="4" borderId="533" xfId="0" applyFont="1" applyFill="1" applyBorder="1" applyAlignment="1">
      <alignment horizontal="center" vertical="center"/>
    </xf>
    <xf numFmtId="0" fontId="17" fillId="2" borderId="532" xfId="0" applyFont="1" applyFill="1" applyBorder="1" applyAlignment="1">
      <alignment horizontal="center" vertical="center" wrapText="1"/>
    </xf>
    <xf numFmtId="0" fontId="17" fillId="2" borderId="273" xfId="0" applyFont="1" applyFill="1" applyBorder="1" applyAlignment="1">
      <alignment horizontal="center" vertical="center" wrapText="1"/>
    </xf>
    <xf numFmtId="0" fontId="7" fillId="2" borderId="532" xfId="0" applyFont="1" applyFill="1" applyBorder="1" applyAlignment="1">
      <alignment horizontal="center" vertical="center" wrapText="1"/>
    </xf>
    <xf numFmtId="0" fontId="7" fillId="2" borderId="499" xfId="0" applyFont="1" applyFill="1" applyBorder="1" applyAlignment="1">
      <alignment horizontal="center" vertical="center" wrapText="1"/>
    </xf>
    <xf numFmtId="0" fontId="7" fillId="2" borderId="192" xfId="0" applyFont="1" applyFill="1" applyBorder="1" applyAlignment="1">
      <alignment horizontal="center" vertical="center" wrapText="1"/>
    </xf>
    <xf numFmtId="0" fontId="7" fillId="2" borderId="279" xfId="0" applyFont="1" applyFill="1" applyBorder="1" applyAlignment="1">
      <alignment horizontal="center" vertical="center" wrapText="1"/>
    </xf>
    <xf numFmtId="0" fontId="7" fillId="2" borderId="534" xfId="0" applyFont="1" applyFill="1" applyBorder="1" applyAlignment="1">
      <alignment horizontal="center" vertical="center"/>
    </xf>
    <xf numFmtId="0" fontId="0" fillId="2" borderId="624" xfId="0" applyFont="1" applyFill="1" applyBorder="1" applyAlignment="1">
      <alignment horizontal="center" vertical="center"/>
    </xf>
    <xf numFmtId="0" fontId="0" fillId="2" borderId="625" xfId="0" applyFont="1" applyFill="1" applyBorder="1" applyAlignment="1">
      <alignment horizontal="center" vertical="center"/>
    </xf>
    <xf numFmtId="0" fontId="9" fillId="2" borderId="709" xfId="0" applyFont="1" applyFill="1" applyBorder="1" applyAlignment="1">
      <alignment horizontal="center" vertical="center" wrapText="1"/>
    </xf>
    <xf numFmtId="0" fontId="9" fillId="2" borderId="827" xfId="0" applyFont="1" applyFill="1" applyBorder="1" applyAlignment="1">
      <alignment horizontal="center" vertical="center"/>
    </xf>
    <xf numFmtId="0" fontId="9" fillId="2" borderId="788" xfId="0" applyFont="1" applyFill="1" applyBorder="1" applyAlignment="1">
      <alignment horizontal="center" vertical="center"/>
    </xf>
    <xf numFmtId="0" fontId="0" fillId="0" borderId="828" xfId="0" applyFont="1" applyBorder="1" applyAlignment="1">
      <alignment horizontal="center" vertical="center" wrapText="1"/>
    </xf>
    <xf numFmtId="0" fontId="0" fillId="0" borderId="829" xfId="0" applyFont="1" applyBorder="1" applyAlignment="1">
      <alignment horizontal="center" vertical="center" wrapText="1"/>
    </xf>
    <xf numFmtId="0" fontId="0" fillId="0" borderId="832" xfId="0" applyFont="1" applyBorder="1" applyAlignment="1">
      <alignment horizontal="center" vertical="center" wrapText="1"/>
    </xf>
    <xf numFmtId="0" fontId="0" fillId="0" borderId="205" xfId="0" applyFont="1" applyBorder="1" applyAlignment="1">
      <alignment horizontal="center" vertical="center" wrapText="1"/>
    </xf>
    <xf numFmtId="0" fontId="0" fillId="0" borderId="727" xfId="0" applyFont="1" applyBorder="1" applyAlignment="1">
      <alignment horizontal="center" vertical="center" wrapText="1"/>
    </xf>
    <xf numFmtId="0" fontId="0" fillId="0" borderId="762" xfId="0" applyFont="1" applyBorder="1" applyAlignment="1">
      <alignment horizontal="center" vertical="center" wrapText="1"/>
    </xf>
    <xf numFmtId="0" fontId="0" fillId="0" borderId="524" xfId="0" applyFont="1" applyBorder="1" applyAlignment="1">
      <alignment horizontal="center" vertical="center"/>
    </xf>
    <xf numFmtId="0" fontId="0" fillId="0" borderId="499" xfId="0" applyFont="1" applyBorder="1" applyAlignment="1">
      <alignment horizontal="center" vertical="center"/>
    </xf>
    <xf numFmtId="0" fontId="0" fillId="0" borderId="585" xfId="0" applyFont="1" applyBorder="1" applyAlignment="1">
      <alignment horizontal="center" vertical="center"/>
    </xf>
    <xf numFmtId="0" fontId="0" fillId="0" borderId="627" xfId="0" applyFont="1" applyBorder="1" applyAlignment="1">
      <alignment horizontal="center" vertical="center"/>
    </xf>
    <xf numFmtId="0" fontId="0" fillId="0" borderId="151" xfId="0" applyFont="1" applyBorder="1" applyAlignment="1">
      <alignment horizontal="center" vertical="center"/>
    </xf>
    <xf numFmtId="0" fontId="0" fillId="0" borderId="152" xfId="0" applyFont="1" applyBorder="1" applyAlignment="1">
      <alignment horizontal="center" vertical="center"/>
    </xf>
    <xf numFmtId="0" fontId="0" fillId="2" borderId="457" xfId="0" applyFont="1" applyFill="1" applyBorder="1" applyAlignment="1">
      <alignment horizontal="center" vertical="center"/>
    </xf>
    <xf numFmtId="183" fontId="0" fillId="2" borderId="457" xfId="0" applyNumberFormat="1" applyFont="1" applyFill="1" applyBorder="1" applyAlignment="1">
      <alignment horizontal="center" vertical="center"/>
    </xf>
    <xf numFmtId="183" fontId="0" fillId="0" borderId="457" xfId="0" applyNumberFormat="1" applyFont="1" applyFill="1" applyBorder="1" applyAlignment="1">
      <alignment horizontal="center" vertical="center"/>
    </xf>
    <xf numFmtId="183" fontId="0" fillId="2" borderId="626" xfId="0" applyNumberFormat="1" applyFont="1" applyFill="1" applyBorder="1" applyAlignment="1">
      <alignment horizontal="center" vertical="center"/>
    </xf>
    <xf numFmtId="0" fontId="0" fillId="2" borderId="527" xfId="0" applyFont="1" applyFill="1" applyBorder="1" applyAlignment="1">
      <alignment horizontal="center" vertical="center"/>
    </xf>
    <xf numFmtId="0" fontId="0" fillId="2" borderId="524" xfId="0" applyFont="1" applyFill="1" applyBorder="1" applyAlignment="1">
      <alignment horizontal="center" vertical="center"/>
    </xf>
    <xf numFmtId="0" fontId="9" fillId="2" borderId="532" xfId="0" applyFont="1" applyFill="1" applyBorder="1" applyAlignment="1">
      <alignment horizontal="center" vertical="center"/>
    </xf>
    <xf numFmtId="1" fontId="9" fillId="2" borderId="499" xfId="0" quotePrefix="1" applyNumberFormat="1" applyFont="1" applyFill="1" applyBorder="1" applyAlignment="1">
      <alignment horizontal="center" vertical="center"/>
    </xf>
    <xf numFmtId="0" fontId="9" fillId="2" borderId="499" xfId="0" quotePrefix="1" applyNumberFormat="1" applyFont="1" applyFill="1" applyBorder="1" applyAlignment="1">
      <alignment horizontal="center" vertical="center"/>
    </xf>
    <xf numFmtId="0" fontId="9" fillId="2" borderId="727" xfId="0" quotePrefix="1" applyNumberFormat="1" applyFont="1" applyFill="1" applyBorder="1" applyAlignment="1">
      <alignment horizontal="center" vertical="center"/>
    </xf>
    <xf numFmtId="0" fontId="0" fillId="2" borderId="447" xfId="0" applyFont="1" applyFill="1" applyBorder="1" applyAlignment="1">
      <alignment horizontal="center" vertical="center"/>
    </xf>
    <xf numFmtId="0" fontId="0" fillId="2" borderId="197" xfId="0" applyFont="1" applyFill="1" applyBorder="1" applyAlignment="1">
      <alignment horizontal="center" vertical="center"/>
    </xf>
    <xf numFmtId="0" fontId="0" fillId="2" borderId="438" xfId="0" applyFont="1" applyFill="1" applyBorder="1" applyAlignment="1">
      <alignment horizontal="center" vertical="center"/>
    </xf>
    <xf numFmtId="0" fontId="0" fillId="2" borderId="523" xfId="0" applyFont="1" applyFill="1" applyBorder="1" applyAlignment="1">
      <alignment horizontal="center" vertical="center"/>
    </xf>
    <xf numFmtId="0" fontId="0" fillId="2" borderId="38" xfId="0" applyFont="1" applyFill="1" applyBorder="1" applyAlignment="1">
      <alignment horizontal="center" vertical="center"/>
    </xf>
    <xf numFmtId="0" fontId="0" fillId="2" borderId="499" xfId="0" applyFont="1" applyFill="1" applyBorder="1" applyAlignment="1">
      <alignment horizontal="center" vertical="center"/>
    </xf>
    <xf numFmtId="0" fontId="0" fillId="2" borderId="535" xfId="0" applyFont="1" applyFill="1" applyBorder="1" applyAlignment="1">
      <alignment horizontal="center" vertical="center"/>
    </xf>
    <xf numFmtId="0" fontId="0" fillId="2" borderId="446" xfId="0" applyFont="1" applyFill="1" applyBorder="1" applyAlignment="1">
      <alignment horizontal="center" vertical="center"/>
    </xf>
    <xf numFmtId="0" fontId="0" fillId="2" borderId="630" xfId="0" applyFont="1" applyFill="1" applyBorder="1" applyAlignment="1">
      <alignment horizontal="center" vertical="center"/>
    </xf>
    <xf numFmtId="0" fontId="0" fillId="2" borderId="198" xfId="0" applyFont="1" applyFill="1" applyBorder="1" applyAlignment="1">
      <alignment horizontal="center" vertical="center"/>
    </xf>
    <xf numFmtId="0" fontId="0" fillId="2" borderId="199" xfId="0" applyFont="1" applyFill="1" applyBorder="1" applyAlignment="1">
      <alignment horizontal="center" vertical="center"/>
    </xf>
    <xf numFmtId="0" fontId="0" fillId="0" borderId="525" xfId="0" applyFont="1" applyBorder="1" applyAlignment="1">
      <alignment horizontal="center" vertical="center"/>
    </xf>
    <xf numFmtId="0" fontId="0" fillId="0" borderId="521" xfId="0" applyFont="1" applyBorder="1" applyAlignment="1">
      <alignment horizontal="center" vertical="center"/>
    </xf>
    <xf numFmtId="0" fontId="0" fillId="0" borderId="536" xfId="0" applyFont="1" applyBorder="1" applyAlignment="1">
      <alignment horizontal="center" vertical="center"/>
    </xf>
    <xf numFmtId="0" fontId="0" fillId="2" borderId="42" xfId="0" applyFont="1" applyFill="1" applyBorder="1" applyAlignment="1">
      <alignment vertical="center"/>
    </xf>
    <xf numFmtId="0" fontId="0" fillId="2" borderId="566" xfId="0" applyFont="1" applyFill="1" applyBorder="1" applyAlignment="1">
      <alignment horizontal="center" vertical="center" wrapText="1"/>
    </xf>
    <xf numFmtId="0" fontId="0" fillId="2" borderId="513" xfId="0" applyFont="1" applyFill="1" applyBorder="1" applyAlignment="1">
      <alignment horizontal="center" vertical="center" wrapText="1"/>
    </xf>
    <xf numFmtId="0" fontId="0" fillId="2" borderId="617" xfId="0" applyFont="1" applyFill="1" applyBorder="1" applyAlignment="1">
      <alignment horizontal="center" vertical="center" wrapText="1"/>
    </xf>
    <xf numFmtId="0" fontId="0" fillId="2" borderId="537" xfId="0" applyFont="1" applyFill="1" applyBorder="1" applyAlignment="1">
      <alignment horizontal="center" vertical="center" wrapText="1"/>
    </xf>
    <xf numFmtId="0" fontId="0" fillId="2" borderId="446" xfId="0" applyFont="1" applyFill="1" applyBorder="1" applyAlignment="1">
      <alignment horizontal="center" vertical="center" wrapText="1"/>
    </xf>
    <xf numFmtId="0" fontId="0" fillId="2" borderId="604" xfId="0" applyFont="1" applyFill="1" applyBorder="1" applyAlignment="1">
      <alignment horizontal="center" vertical="center" wrapText="1"/>
    </xf>
    <xf numFmtId="0" fontId="0" fillId="2" borderId="199" xfId="0" applyFont="1" applyFill="1" applyBorder="1" applyAlignment="1">
      <alignment horizontal="center" vertical="center" wrapText="1"/>
    </xf>
    <xf numFmtId="0" fontId="0" fillId="2" borderId="628" xfId="0" applyFont="1" applyFill="1" applyBorder="1" applyAlignment="1">
      <alignment horizontal="center" vertical="center" wrapText="1"/>
    </xf>
    <xf numFmtId="0" fontId="0" fillId="2" borderId="538" xfId="0" applyFont="1" applyFill="1" applyBorder="1" applyAlignment="1">
      <alignment horizontal="center" vertical="center" wrapText="1"/>
    </xf>
    <xf numFmtId="0" fontId="0" fillId="2" borderId="540" xfId="0" applyFont="1" applyFill="1" applyBorder="1" applyAlignment="1">
      <alignment horizontal="center" vertical="center" wrapText="1"/>
    </xf>
    <xf numFmtId="0" fontId="0" fillId="2" borderId="629" xfId="0" applyFont="1" applyFill="1" applyBorder="1" applyAlignment="1">
      <alignment horizontal="center" vertical="center" wrapText="1"/>
    </xf>
    <xf numFmtId="0" fontId="0" fillId="2" borderId="539" xfId="0" applyFont="1" applyFill="1" applyBorder="1" applyAlignment="1">
      <alignment horizontal="center" vertical="center" wrapText="1"/>
    </xf>
    <xf numFmtId="0" fontId="0" fillId="2" borderId="541" xfId="0" applyFont="1" applyFill="1" applyBorder="1" applyAlignment="1">
      <alignment horizontal="center" vertical="center" wrapText="1"/>
    </xf>
    <xf numFmtId="0" fontId="0" fillId="0" borderId="610" xfId="0" applyFont="1" applyFill="1" applyBorder="1" applyAlignment="1">
      <alignment horizontal="left" vertical="center"/>
    </xf>
    <xf numFmtId="0" fontId="0" fillId="2" borderId="807" xfId="0" applyFont="1" applyFill="1" applyBorder="1" applyAlignment="1">
      <alignment horizontal="center" vertical="center"/>
    </xf>
    <xf numFmtId="0" fontId="0" fillId="2" borderId="603" xfId="0" applyFont="1" applyFill="1" applyBorder="1" applyAlignment="1">
      <alignment horizontal="center" vertical="center"/>
    </xf>
    <xf numFmtId="0" fontId="0" fillId="2" borderId="631" xfId="0" applyFont="1" applyFill="1" applyBorder="1" applyAlignment="1">
      <alignment horizontal="center" vertical="center"/>
    </xf>
    <xf numFmtId="0" fontId="0" fillId="2" borderId="632" xfId="0" applyFont="1" applyFill="1" applyBorder="1" applyAlignment="1">
      <alignment horizontal="center" vertical="center"/>
    </xf>
    <xf numFmtId="0" fontId="0" fillId="2" borderId="633" xfId="0" applyFont="1" applyFill="1" applyBorder="1" applyAlignment="1">
      <alignment horizontal="center" vertical="center"/>
    </xf>
    <xf numFmtId="0" fontId="0" fillId="2" borderId="789" xfId="0" applyFont="1" applyFill="1" applyBorder="1" applyAlignment="1">
      <alignment horizontal="center" vertical="center"/>
    </xf>
    <xf numFmtId="0" fontId="0" fillId="2" borderId="634" xfId="0" applyFont="1" applyFill="1" applyBorder="1" applyAlignment="1">
      <alignment horizontal="center" vertical="center"/>
    </xf>
    <xf numFmtId="0" fontId="0" fillId="2" borderId="767" xfId="0" applyFont="1" applyFill="1" applyBorder="1" applyAlignment="1">
      <alignment horizontal="center" vertical="center"/>
    </xf>
    <xf numFmtId="0" fontId="0" fillId="2" borderId="636" xfId="0" applyFont="1" applyFill="1" applyBorder="1" applyAlignment="1">
      <alignment horizontal="center" vertical="center"/>
    </xf>
    <xf numFmtId="0" fontId="0" fillId="2" borderId="638" xfId="0" applyFont="1" applyFill="1" applyBorder="1" applyAlignment="1">
      <alignment horizontal="center" vertical="center"/>
    </xf>
    <xf numFmtId="0" fontId="0" fillId="2" borderId="612" xfId="0" applyFont="1" applyFill="1" applyBorder="1" applyAlignment="1">
      <alignment horizontal="center" vertical="center"/>
    </xf>
    <xf numFmtId="0" fontId="0" fillId="2" borderId="610" xfId="0" applyFont="1" applyFill="1" applyBorder="1" applyAlignment="1">
      <alignment horizontal="center" vertical="center"/>
    </xf>
    <xf numFmtId="0" fontId="0" fillId="2" borderId="615" xfId="0" applyFont="1" applyFill="1" applyBorder="1" applyAlignment="1">
      <alignment horizontal="center" vertical="center"/>
    </xf>
    <xf numFmtId="0" fontId="0" fillId="2" borderId="766" xfId="0" applyFont="1" applyFill="1" applyBorder="1" applyAlignment="1">
      <alignment horizontal="center" vertical="center"/>
    </xf>
    <xf numFmtId="0" fontId="0" fillId="2" borderId="793" xfId="0" applyFont="1" applyFill="1" applyBorder="1" applyAlignment="1">
      <alignment horizontal="center" vertical="center"/>
    </xf>
    <xf numFmtId="0" fontId="0" fillId="2" borderId="725" xfId="0" applyFont="1" applyFill="1" applyBorder="1" applyAlignment="1">
      <alignment horizontal="center" vertical="center"/>
    </xf>
    <xf numFmtId="0" fontId="0" fillId="0" borderId="610" xfId="0" applyFont="1" applyFill="1" applyBorder="1" applyAlignment="1">
      <alignment horizontal="left" vertical="center" wrapText="1"/>
    </xf>
    <xf numFmtId="0" fontId="10" fillId="2" borderId="607" xfId="0" applyFont="1" applyFill="1" applyBorder="1" applyAlignment="1">
      <alignment horizontal="center" vertical="center"/>
    </xf>
    <xf numFmtId="0" fontId="10" fillId="2" borderId="605" xfId="0" applyFont="1" applyFill="1" applyBorder="1" applyAlignment="1">
      <alignment horizontal="center" vertical="center"/>
    </xf>
    <xf numFmtId="0" fontId="18" fillId="0" borderId="582" xfId="0" applyFont="1" applyFill="1" applyBorder="1" applyAlignment="1">
      <alignment horizontal="left" vertical="center"/>
    </xf>
    <xf numFmtId="0" fontId="18" fillId="0" borderId="616" xfId="0" applyFont="1" applyFill="1" applyBorder="1" applyAlignment="1">
      <alignment horizontal="left" vertical="center"/>
    </xf>
    <xf numFmtId="0" fontId="18" fillId="0" borderId="617" xfId="0" applyFont="1" applyFill="1" applyBorder="1" applyAlignment="1">
      <alignment horizontal="left" vertical="center"/>
    </xf>
    <xf numFmtId="0" fontId="18" fillId="0" borderId="614" xfId="0" applyFont="1" applyFill="1" applyBorder="1" applyAlignment="1">
      <alignment horizontal="left" vertical="center"/>
    </xf>
    <xf numFmtId="0" fontId="18" fillId="0" borderId="610" xfId="0" applyFont="1" applyFill="1" applyBorder="1" applyAlignment="1">
      <alignment horizontal="left" vertical="center"/>
    </xf>
    <xf numFmtId="0" fontId="18" fillId="0" borderId="611" xfId="0" applyFont="1" applyFill="1" applyBorder="1" applyAlignment="1">
      <alignment horizontal="left" vertical="center"/>
    </xf>
    <xf numFmtId="0" fontId="0" fillId="2" borderId="635" xfId="0" applyFont="1" applyFill="1" applyBorder="1" applyAlignment="1">
      <alignment horizontal="center" vertical="center"/>
    </xf>
    <xf numFmtId="0" fontId="0" fillId="2" borderId="637" xfId="0" applyFont="1" applyFill="1" applyBorder="1" applyAlignment="1">
      <alignment horizontal="center" vertical="center"/>
    </xf>
    <xf numFmtId="0" fontId="0" fillId="2" borderId="611" xfId="0" applyFont="1" applyFill="1" applyBorder="1" applyAlignment="1">
      <alignment horizontal="center" vertical="center"/>
    </xf>
    <xf numFmtId="0" fontId="0" fillId="2" borderId="780" xfId="0" applyFont="1" applyFill="1" applyBorder="1" applyAlignment="1">
      <alignment horizontal="center" vertical="center"/>
    </xf>
    <xf numFmtId="0" fontId="0" fillId="2" borderId="779" xfId="0" applyFont="1" applyFill="1" applyBorder="1" applyAlignment="1">
      <alignment horizontal="center" vertical="center"/>
    </xf>
    <xf numFmtId="0" fontId="0" fillId="0" borderId="582" xfId="0" applyFont="1" applyFill="1" applyBorder="1" applyAlignment="1">
      <alignment horizontal="left" vertical="center" wrapText="1"/>
    </xf>
    <xf numFmtId="0" fontId="0" fillId="0" borderId="616" xfId="0" applyFont="1" applyFill="1" applyBorder="1" applyAlignment="1">
      <alignment horizontal="left" vertical="center"/>
    </xf>
    <xf numFmtId="0" fontId="0" fillId="0" borderId="617" xfId="0" applyFont="1" applyFill="1" applyBorder="1" applyAlignment="1">
      <alignment horizontal="left" vertical="center"/>
    </xf>
    <xf numFmtId="0" fontId="0" fillId="0" borderId="611" xfId="0" applyFont="1" applyFill="1" applyBorder="1" applyAlignment="1">
      <alignment horizontal="left" vertical="center"/>
    </xf>
    <xf numFmtId="0" fontId="0" fillId="2" borderId="537" xfId="0" applyFont="1" applyFill="1" applyBorder="1" applyAlignment="1">
      <alignment horizontal="center" vertical="center"/>
    </xf>
    <xf numFmtId="0" fontId="0" fillId="2" borderId="0" xfId="0" applyFont="1" applyFill="1" applyAlignment="1">
      <alignment vertical="center" wrapText="1"/>
    </xf>
    <xf numFmtId="0" fontId="0" fillId="2" borderId="5" xfId="0" applyFont="1" applyFill="1" applyBorder="1" applyAlignment="1">
      <alignment vertical="center" wrapText="1"/>
    </xf>
    <xf numFmtId="0" fontId="18" fillId="0" borderId="446" xfId="0" applyFont="1" applyFill="1" applyBorder="1" applyAlignment="1">
      <alignment horizontal="left" vertical="center"/>
    </xf>
    <xf numFmtId="0" fontId="18" fillId="2" borderId="286" xfId="0" applyFont="1" applyFill="1" applyBorder="1" applyAlignment="1">
      <alignment horizontal="left" vertical="center" wrapText="1"/>
    </xf>
    <xf numFmtId="0" fontId="18" fillId="2" borderId="274" xfId="0" applyFont="1" applyFill="1" applyBorder="1" applyAlignment="1">
      <alignment horizontal="left" vertical="center" wrapText="1"/>
    </xf>
    <xf numFmtId="0" fontId="18" fillId="2" borderId="275" xfId="0" applyFont="1" applyFill="1" applyBorder="1" applyAlignment="1">
      <alignment horizontal="left" vertical="center" wrapText="1"/>
    </xf>
    <xf numFmtId="0" fontId="18" fillId="2" borderId="248" xfId="0" applyFont="1" applyFill="1" applyBorder="1" applyAlignment="1">
      <alignment horizontal="left" vertical="center"/>
    </xf>
    <xf numFmtId="0" fontId="24" fillId="2" borderId="288" xfId="0" applyFont="1" applyFill="1" applyBorder="1" applyAlignment="1">
      <alignment horizontal="left" vertical="center" wrapText="1"/>
    </xf>
    <xf numFmtId="0" fontId="24" fillId="2" borderId="274" xfId="0" applyFont="1" applyFill="1" applyBorder="1" applyAlignment="1">
      <alignment horizontal="left" vertical="center" wrapText="1"/>
    </xf>
    <xf numFmtId="0" fontId="24" fillId="2" borderId="282" xfId="0" applyFont="1" applyFill="1" applyBorder="1" applyAlignment="1">
      <alignment horizontal="left" vertical="center" wrapText="1"/>
    </xf>
    <xf numFmtId="0" fontId="18" fillId="2" borderId="267" xfId="0" applyFont="1" applyFill="1" applyBorder="1" applyAlignment="1">
      <alignment horizontal="left" vertical="center"/>
    </xf>
    <xf numFmtId="0" fontId="18" fillId="2" borderId="266" xfId="0" applyFont="1" applyFill="1" applyBorder="1" applyAlignment="1">
      <alignment horizontal="left" vertical="center"/>
    </xf>
    <xf numFmtId="0" fontId="9" fillId="4" borderId="289" xfId="0" applyFont="1" applyFill="1" applyBorder="1" applyAlignment="1">
      <alignment horizontal="center" vertical="center"/>
    </xf>
    <xf numFmtId="0" fontId="9" fillId="4" borderId="285" xfId="0" applyFont="1" applyFill="1" applyBorder="1" applyAlignment="1">
      <alignment horizontal="center" vertical="center"/>
    </xf>
    <xf numFmtId="0" fontId="9" fillId="4" borderId="284" xfId="0" applyFont="1" applyFill="1" applyBorder="1" applyAlignment="1">
      <alignment horizontal="center" vertical="center"/>
    </xf>
    <xf numFmtId="0" fontId="0" fillId="2" borderId="299" xfId="0" applyFont="1" applyFill="1" applyBorder="1" applyAlignment="1">
      <alignment horizontal="left" vertical="center" wrapText="1"/>
    </xf>
    <xf numFmtId="0" fontId="0" fillId="2" borderId="294" xfId="0" applyFont="1" applyFill="1" applyBorder="1" applyAlignment="1">
      <alignment horizontal="left" vertical="center" wrapText="1"/>
    </xf>
    <xf numFmtId="0" fontId="0" fillId="2" borderId="298" xfId="0" applyFont="1" applyFill="1" applyBorder="1" applyAlignment="1">
      <alignment horizontal="left" vertical="center" wrapText="1"/>
    </xf>
    <xf numFmtId="0" fontId="0" fillId="2" borderId="294" xfId="0" applyFont="1" applyFill="1" applyBorder="1" applyAlignment="1">
      <alignment horizontal="left" vertical="center"/>
    </xf>
    <xf numFmtId="0" fontId="0" fillId="2" borderId="295" xfId="0" applyFont="1" applyFill="1" applyBorder="1" applyAlignment="1">
      <alignment horizontal="left" vertical="center"/>
    </xf>
    <xf numFmtId="0" fontId="18" fillId="2" borderId="261" xfId="0" applyFont="1" applyFill="1" applyBorder="1" applyAlignment="1">
      <alignment horizontal="center"/>
    </xf>
    <xf numFmtId="0" fontId="18" fillId="2" borderId="294" xfId="0" applyFont="1" applyFill="1" applyBorder="1" applyAlignment="1">
      <alignment horizontal="center"/>
    </xf>
    <xf numFmtId="0" fontId="18" fillId="2" borderId="295" xfId="0" applyFont="1" applyFill="1" applyBorder="1" applyAlignment="1">
      <alignment horizontal="center"/>
    </xf>
    <xf numFmtId="0" fontId="0" fillId="2" borderId="267" xfId="0" applyFont="1" applyFill="1" applyBorder="1" applyAlignment="1">
      <alignment horizontal="left" vertical="center" wrapText="1"/>
    </xf>
    <xf numFmtId="0" fontId="0" fillId="2" borderId="265" xfId="0" applyFont="1" applyFill="1" applyBorder="1" applyAlignment="1">
      <alignment horizontal="left" vertical="center" wrapText="1"/>
    </xf>
    <xf numFmtId="0" fontId="0" fillId="2" borderId="248" xfId="0" applyFont="1" applyFill="1" applyBorder="1" applyAlignment="1">
      <alignment horizontal="left" vertical="center" wrapText="1"/>
    </xf>
    <xf numFmtId="0" fontId="0" fillId="2" borderId="265" xfId="0" applyFont="1" applyFill="1" applyBorder="1" applyAlignment="1">
      <alignment horizontal="left" vertical="center"/>
    </xf>
    <xf numFmtId="0" fontId="0" fillId="2" borderId="291" xfId="0" applyFont="1" applyFill="1" applyBorder="1" applyAlignment="1">
      <alignment horizontal="left" vertical="center"/>
    </xf>
    <xf numFmtId="0" fontId="18" fillId="2" borderId="265" xfId="0" applyFont="1" applyFill="1" applyBorder="1" applyAlignment="1">
      <alignment horizontal="center"/>
    </xf>
    <xf numFmtId="0" fontId="18" fillId="0" borderId="265" xfId="0" applyFont="1" applyFill="1" applyBorder="1" applyAlignment="1">
      <alignment horizontal="center"/>
    </xf>
    <xf numFmtId="179" fontId="18" fillId="0" borderId="265" xfId="0" applyNumberFormat="1" applyFont="1" applyFill="1" applyBorder="1" applyAlignment="1">
      <alignment horizontal="center"/>
    </xf>
    <xf numFmtId="179" fontId="18" fillId="0" borderId="291" xfId="0" applyNumberFormat="1" applyFont="1" applyFill="1" applyBorder="1" applyAlignment="1">
      <alignment horizontal="center"/>
    </xf>
    <xf numFmtId="0" fontId="10" fillId="2" borderId="323" xfId="0" applyFont="1" applyFill="1" applyBorder="1" applyAlignment="1">
      <alignment horizontal="center" vertical="center"/>
    </xf>
    <xf numFmtId="0" fontId="10" fillId="2" borderId="316" xfId="0" applyFont="1" applyFill="1" applyBorder="1" applyAlignment="1">
      <alignment horizontal="center" vertical="center"/>
    </xf>
    <xf numFmtId="0" fontId="10" fillId="2" borderId="322" xfId="0" applyFont="1" applyFill="1" applyBorder="1" applyAlignment="1">
      <alignment horizontal="center" vertical="center"/>
    </xf>
    <xf numFmtId="0" fontId="10" fillId="2" borderId="318" xfId="0" applyFont="1" applyFill="1" applyBorder="1" applyAlignment="1">
      <alignment horizontal="center" vertical="center"/>
    </xf>
    <xf numFmtId="0" fontId="10" fillId="2" borderId="321" xfId="0" applyFont="1" applyFill="1" applyBorder="1" applyAlignment="1">
      <alignment horizontal="center" vertical="center"/>
    </xf>
    <xf numFmtId="0" fontId="10" fillId="2" borderId="278" xfId="0" applyFont="1" applyFill="1" applyBorder="1" applyAlignment="1">
      <alignment horizontal="center" vertical="center"/>
    </xf>
    <xf numFmtId="0" fontId="10" fillId="2" borderId="279" xfId="0" applyFont="1" applyFill="1" applyBorder="1" applyAlignment="1">
      <alignment horizontal="center" vertical="center"/>
    </xf>
    <xf numFmtId="0" fontId="10" fillId="2" borderId="315" xfId="0" applyFont="1" applyFill="1" applyBorder="1" applyAlignment="1">
      <alignment horizontal="center" vertical="center"/>
    </xf>
    <xf numFmtId="0" fontId="10" fillId="2" borderId="320" xfId="0" applyFont="1" applyFill="1" applyBorder="1" applyAlignment="1">
      <alignment horizontal="center" vertical="center"/>
    </xf>
    <xf numFmtId="0" fontId="10" fillId="2" borderId="317" xfId="0" applyFont="1" applyFill="1" applyBorder="1" applyAlignment="1">
      <alignment horizontal="center" vertical="center"/>
    </xf>
    <xf numFmtId="0" fontId="10" fillId="2" borderId="314" xfId="0" applyFont="1" applyFill="1" applyBorder="1" applyAlignment="1">
      <alignment horizontal="center" vertical="center"/>
    </xf>
    <xf numFmtId="0" fontId="10" fillId="2" borderId="313" xfId="0" applyFont="1" applyFill="1" applyBorder="1" applyAlignment="1">
      <alignment horizontal="center" vertical="center"/>
    </xf>
    <xf numFmtId="0" fontId="10" fillId="2" borderId="319" xfId="0" applyFont="1" applyFill="1" applyBorder="1" applyAlignment="1">
      <alignment horizontal="center" vertical="center"/>
    </xf>
    <xf numFmtId="0" fontId="10" fillId="2" borderId="20" xfId="0" applyFont="1" applyFill="1" applyBorder="1" applyAlignment="1">
      <alignment horizontal="center" vertical="center"/>
    </xf>
    <xf numFmtId="0" fontId="10" fillId="2" borderId="198" xfId="0" applyFont="1" applyFill="1" applyBorder="1" applyAlignment="1">
      <alignment horizontal="center" vertical="center"/>
    </xf>
    <xf numFmtId="0" fontId="10" fillId="2" borderId="204" xfId="0" applyFont="1" applyFill="1" applyBorder="1" applyAlignment="1">
      <alignment horizontal="center" vertical="center"/>
    </xf>
    <xf numFmtId="179" fontId="18" fillId="0" borderId="270" xfId="0" applyNumberFormat="1" applyFont="1" applyFill="1" applyBorder="1" applyAlignment="1">
      <alignment horizontal="center"/>
    </xf>
    <xf numFmtId="179" fontId="18" fillId="0" borderId="258" xfId="0" applyNumberFormat="1" applyFont="1" applyFill="1" applyBorder="1" applyAlignment="1">
      <alignment horizontal="center"/>
    </xf>
    <xf numFmtId="0" fontId="0" fillId="2" borderId="311" xfId="0" applyFont="1" applyFill="1" applyBorder="1" applyAlignment="1">
      <alignment horizontal="left" vertical="center" wrapText="1"/>
    </xf>
    <xf numFmtId="0" fontId="0" fillId="2" borderId="310" xfId="0" applyFont="1" applyFill="1" applyBorder="1" applyAlignment="1">
      <alignment horizontal="left" vertical="center"/>
    </xf>
    <xf numFmtId="0" fontId="0" fillId="2" borderId="312" xfId="0" applyFont="1" applyFill="1" applyBorder="1" applyAlignment="1">
      <alignment horizontal="left" vertical="center"/>
    </xf>
    <xf numFmtId="0" fontId="0" fillId="2" borderId="309" xfId="0" applyFont="1" applyFill="1" applyBorder="1" applyAlignment="1">
      <alignment horizontal="left" vertical="center"/>
    </xf>
    <xf numFmtId="0" fontId="18" fillId="2" borderId="270" xfId="0" applyFont="1" applyFill="1" applyBorder="1" applyAlignment="1">
      <alignment horizontal="center"/>
    </xf>
    <xf numFmtId="0" fontId="18" fillId="0" borderId="270" xfId="0" applyFont="1" applyFill="1" applyBorder="1" applyAlignment="1">
      <alignment horizontal="center"/>
    </xf>
    <xf numFmtId="0" fontId="9" fillId="2" borderId="499" xfId="0" applyNumberFormat="1" applyFont="1" applyFill="1" applyBorder="1" applyAlignment="1">
      <alignment horizontal="left" vertical="center"/>
    </xf>
    <xf numFmtId="0" fontId="9" fillId="2" borderId="599" xfId="0" applyNumberFormat="1" applyFont="1" applyFill="1" applyBorder="1" applyAlignment="1">
      <alignment horizontal="left" vertical="center"/>
    </xf>
    <xf numFmtId="0" fontId="9" fillId="2" borderId="151" xfId="0" applyNumberFormat="1" applyFont="1" applyFill="1" applyBorder="1" applyAlignment="1">
      <alignment horizontal="left" vertical="center"/>
    </xf>
    <xf numFmtId="0" fontId="9" fillId="2" borderId="639" xfId="0" applyNumberFormat="1" applyFont="1" applyFill="1" applyBorder="1" applyAlignment="1">
      <alignment horizontal="left" vertical="center"/>
    </xf>
    <xf numFmtId="0" fontId="24" fillId="2" borderId="308" xfId="0" applyFont="1" applyFill="1" applyBorder="1" applyAlignment="1">
      <alignment horizontal="center" vertical="center"/>
    </xf>
    <xf numFmtId="0" fontId="24" fillId="2" borderId="318" xfId="0" applyFont="1" applyFill="1" applyBorder="1" applyAlignment="1">
      <alignment horizontal="center" vertical="center"/>
    </xf>
    <xf numFmtId="0" fontId="24" fillId="2" borderId="317" xfId="0" applyFont="1" applyFill="1" applyBorder="1" applyAlignment="1">
      <alignment horizontal="center" vertical="center"/>
    </xf>
    <xf numFmtId="0" fontId="24" fillId="2" borderId="247" xfId="0" applyFont="1" applyFill="1" applyBorder="1" applyAlignment="1">
      <alignment horizontal="center" vertical="center"/>
    </xf>
    <xf numFmtId="0" fontId="18" fillId="0" borderId="789" xfId="0" applyFont="1" applyBorder="1" applyAlignment="1">
      <alignment horizontal="center" vertical="center" wrapText="1"/>
    </xf>
    <xf numFmtId="0" fontId="24" fillId="2" borderId="326" xfId="0" applyFont="1" applyFill="1" applyBorder="1" applyAlignment="1">
      <alignment horizontal="left" vertical="center"/>
    </xf>
    <xf numFmtId="0" fontId="24" fillId="2" borderId="325" xfId="0" applyFont="1" applyFill="1" applyBorder="1" applyAlignment="1">
      <alignment horizontal="left" vertical="center"/>
    </xf>
    <xf numFmtId="0" fontId="24" fillId="2" borderId="324" xfId="0" applyFont="1" applyFill="1" applyBorder="1" applyAlignment="1">
      <alignment horizontal="left" vertical="center"/>
    </xf>
    <xf numFmtId="0" fontId="24" fillId="2" borderId="269" xfId="0" applyFont="1" applyFill="1" applyBorder="1" applyAlignment="1">
      <alignment horizontal="left" vertical="center"/>
    </xf>
    <xf numFmtId="0" fontId="24" fillId="2" borderId="279" xfId="0" applyFont="1" applyFill="1" applyBorder="1" applyAlignment="1">
      <alignment horizontal="left" vertical="center"/>
    </xf>
    <xf numFmtId="0" fontId="24" fillId="2" borderId="280" xfId="0" applyFont="1" applyFill="1" applyBorder="1" applyAlignment="1">
      <alignment horizontal="left" vertical="center"/>
    </xf>
    <xf numFmtId="0" fontId="9" fillId="2" borderId="319" xfId="0" applyFont="1" applyFill="1" applyBorder="1" applyAlignment="1">
      <alignment horizontal="left" vertical="center"/>
    </xf>
    <xf numFmtId="0" fontId="9" fillId="2" borderId="318" xfId="0" applyFont="1" applyFill="1" applyBorder="1" applyAlignment="1">
      <alignment horizontal="left" vertical="center"/>
    </xf>
    <xf numFmtId="0" fontId="9" fillId="2" borderId="308" xfId="0" applyFont="1" applyFill="1" applyBorder="1" applyAlignment="1">
      <alignment horizontal="left" vertical="center"/>
    </xf>
    <xf numFmtId="0" fontId="15" fillId="2" borderId="829" xfId="0" applyFont="1" applyFill="1" applyBorder="1" applyAlignment="1">
      <alignment horizontal="center" vertical="center" wrapText="1"/>
    </xf>
    <xf numFmtId="0" fontId="7" fillId="2" borderId="770" xfId="0" quotePrefix="1" applyFont="1" applyFill="1" applyBorder="1" applyAlignment="1">
      <alignment horizontal="left" vertical="center"/>
    </xf>
    <xf numFmtId="0" fontId="7" fillId="2" borderId="205" xfId="0" quotePrefix="1" applyFont="1" applyFill="1" applyBorder="1" applyAlignment="1">
      <alignment horizontal="left" vertical="center"/>
    </xf>
    <xf numFmtId="0" fontId="7" fillId="2" borderId="727" xfId="0" quotePrefix="1" applyFont="1" applyFill="1" applyBorder="1" applyAlignment="1">
      <alignment horizontal="left" vertical="center"/>
    </xf>
    <xf numFmtId="1" fontId="7" fillId="2" borderId="499" xfId="0" quotePrefix="1" applyNumberFormat="1" applyFont="1" applyFill="1" applyBorder="1" applyAlignment="1">
      <alignment horizontal="left" vertical="center"/>
    </xf>
    <xf numFmtId="0" fontId="7" fillId="2" borderId="531" xfId="0" applyFont="1" applyFill="1" applyBorder="1" applyAlignment="1">
      <alignment horizontal="left" vertical="center"/>
    </xf>
    <xf numFmtId="0" fontId="7" fillId="4" borderId="397" xfId="0" applyFont="1" applyFill="1" applyBorder="1" applyAlignment="1">
      <alignment horizontal="center" vertical="center"/>
    </xf>
    <xf numFmtId="0" fontId="7" fillId="4" borderId="398" xfId="0" applyFont="1" applyFill="1" applyBorder="1" applyAlignment="1">
      <alignment horizontal="center" vertical="center"/>
    </xf>
    <xf numFmtId="0" fontId="7" fillId="0" borderId="187" xfId="0" applyFont="1" applyFill="1" applyBorder="1" applyAlignment="1">
      <alignment horizontal="left" vertical="center" wrapText="1"/>
    </xf>
    <xf numFmtId="0" fontId="7" fillId="0" borderId="182" xfId="0" applyFont="1" applyFill="1" applyBorder="1" applyAlignment="1">
      <alignment horizontal="left" vertical="center"/>
    </xf>
    <xf numFmtId="0" fontId="7" fillId="0" borderId="183" xfId="0" applyFont="1" applyFill="1" applyBorder="1" applyAlignment="1">
      <alignment horizontal="left" vertical="center"/>
    </xf>
    <xf numFmtId="0" fontId="46" fillId="2" borderId="15" xfId="0" applyFont="1" applyFill="1" applyBorder="1" applyAlignment="1">
      <alignment horizontal="center" vertical="center"/>
    </xf>
    <xf numFmtId="0" fontId="46" fillId="2" borderId="148" xfId="0" applyFont="1" applyFill="1" applyBorder="1" applyAlignment="1">
      <alignment horizontal="center" vertical="center"/>
    </xf>
    <xf numFmtId="0" fontId="46" fillId="2" borderId="157" xfId="0" applyFont="1" applyFill="1" applyBorder="1" applyAlignment="1">
      <alignment horizontal="center" vertical="center"/>
    </xf>
    <xf numFmtId="0" fontId="10" fillId="2" borderId="780" xfId="0" applyFont="1" applyFill="1" applyBorder="1" applyAlignment="1">
      <alignment vertical="center" wrapText="1"/>
    </xf>
    <xf numFmtId="0" fontId="10" fillId="2" borderId="912" xfId="0" applyFont="1" applyFill="1" applyBorder="1" applyAlignment="1">
      <alignment vertical="center"/>
    </xf>
    <xf numFmtId="0" fontId="10" fillId="2" borderId="936" xfId="0" applyFont="1" applyFill="1" applyBorder="1" applyAlignment="1">
      <alignment vertical="center"/>
    </xf>
    <xf numFmtId="0" fontId="10" fillId="2" borderId="690" xfId="0" applyFont="1" applyFill="1" applyBorder="1" applyAlignment="1">
      <alignment vertical="center" wrapText="1"/>
    </xf>
    <xf numFmtId="0" fontId="10" fillId="2" borderId="768" xfId="0" applyFont="1" applyFill="1" applyBorder="1" applyAlignment="1">
      <alignment vertical="center"/>
    </xf>
    <xf numFmtId="0" fontId="10" fillId="2" borderId="691" xfId="0" applyFont="1" applyFill="1" applyBorder="1" applyAlignment="1">
      <alignment vertical="center"/>
    </xf>
    <xf numFmtId="0" fontId="10" fillId="2" borderId="690" xfId="0" applyFont="1" applyFill="1" applyBorder="1" applyAlignment="1">
      <alignment horizontal="center" vertical="center"/>
    </xf>
    <xf numFmtId="0" fontId="10" fillId="2" borderId="900" xfId="0" applyFont="1" applyFill="1" applyBorder="1" applyAlignment="1">
      <alignment vertical="center" wrapText="1"/>
    </xf>
    <xf numFmtId="0" fontId="10" fillId="2" borderId="901" xfId="0" applyFont="1" applyFill="1" applyBorder="1" applyAlignment="1">
      <alignment vertical="center"/>
    </xf>
    <xf numFmtId="0" fontId="10" fillId="2" borderId="775" xfId="0" applyFont="1" applyFill="1" applyBorder="1" applyAlignment="1">
      <alignment vertical="center"/>
    </xf>
    <xf numFmtId="0" fontId="10" fillId="2" borderId="772" xfId="0" applyFont="1" applyFill="1" applyBorder="1" applyAlignment="1">
      <alignment vertical="center" wrapText="1"/>
    </xf>
    <xf numFmtId="0" fontId="10" fillId="2" borderId="778" xfId="0" applyFont="1" applyFill="1" applyBorder="1" applyAlignment="1">
      <alignment vertical="center"/>
    </xf>
    <xf numFmtId="0" fontId="10" fillId="2" borderId="783" xfId="0" applyFont="1" applyFill="1" applyBorder="1" applyAlignment="1">
      <alignment vertical="center"/>
    </xf>
    <xf numFmtId="0" fontId="10" fillId="2" borderId="769" xfId="0" applyFont="1" applyFill="1" applyBorder="1" applyAlignment="1">
      <alignment horizontal="center" vertical="center"/>
    </xf>
    <xf numFmtId="0" fontId="10" fillId="2" borderId="772" xfId="0" applyFont="1" applyFill="1" applyBorder="1" applyAlignment="1">
      <alignment horizontal="center" vertical="center"/>
    </xf>
    <xf numFmtId="0" fontId="10" fillId="0" borderId="769" xfId="0" applyFont="1" applyBorder="1" applyAlignment="1">
      <alignment horizontal="center" vertical="center"/>
    </xf>
    <xf numFmtId="0" fontId="10" fillId="2" borderId="778" xfId="0" applyFont="1" applyFill="1" applyBorder="1" applyAlignment="1">
      <alignment horizontal="center" vertical="center"/>
    </xf>
    <xf numFmtId="0" fontId="10" fillId="2" borderId="779" xfId="0" applyFont="1" applyFill="1" applyBorder="1" applyAlignment="1">
      <alignment horizontal="center" vertical="center"/>
    </xf>
    <xf numFmtId="0" fontId="10" fillId="2" borderId="780" xfId="0" applyFont="1" applyFill="1" applyBorder="1" applyAlignment="1">
      <alignment horizontal="center" vertical="center"/>
    </xf>
    <xf numFmtId="0" fontId="10" fillId="0" borderId="710" xfId="0" applyFont="1" applyBorder="1" applyAlignment="1">
      <alignment horizontal="center" vertical="center"/>
    </xf>
    <xf numFmtId="0" fontId="10" fillId="2" borderId="704" xfId="0" applyFont="1" applyFill="1" applyBorder="1" applyAlignment="1">
      <alignment horizontal="center" vertical="center"/>
    </xf>
    <xf numFmtId="0" fontId="0" fillId="0" borderId="909" xfId="0" applyFont="1" applyBorder="1" applyAlignment="1">
      <alignment vertical="center" wrapText="1"/>
    </xf>
    <xf numFmtId="0" fontId="0" fillId="0" borderId="901" xfId="0" applyFont="1" applyBorder="1" applyAlignment="1">
      <alignment vertical="center"/>
    </xf>
    <xf numFmtId="0" fontId="0" fillId="0" borderId="910" xfId="0" applyFont="1" applyBorder="1" applyAlignment="1">
      <alignment vertical="center"/>
    </xf>
    <xf numFmtId="0" fontId="0" fillId="0" borderId="911" xfId="0" applyFont="1" applyBorder="1"/>
    <xf numFmtId="0" fontId="0" fillId="0" borderId="909" xfId="0" applyFont="1" applyBorder="1" applyAlignment="1">
      <alignment horizontal="left" vertical="center" wrapText="1"/>
    </xf>
    <xf numFmtId="0" fontId="0" fillId="0" borderId="901" xfId="0" applyFont="1" applyBorder="1" applyAlignment="1">
      <alignment horizontal="left" vertical="center"/>
    </xf>
    <xf numFmtId="0" fontId="0" fillId="0" borderId="775" xfId="0" applyFont="1" applyBorder="1" applyAlignment="1">
      <alignment horizontal="left" vertical="center"/>
    </xf>
    <xf numFmtId="1" fontId="9" fillId="2" borderId="499" xfId="0" applyNumberFormat="1" applyFont="1" applyFill="1" applyBorder="1" applyAlignment="1">
      <alignment vertical="center"/>
    </xf>
    <xf numFmtId="0" fontId="84" fillId="2" borderId="727" xfId="0" applyFont="1" applyFill="1" applyBorder="1" applyAlignment="1">
      <alignment horizontal="left" vertical="center"/>
    </xf>
    <xf numFmtId="0" fontId="84" fillId="2" borderId="329" xfId="0" applyFont="1" applyFill="1" applyBorder="1" applyAlignment="1">
      <alignment horizontal="left" vertical="center"/>
    </xf>
    <xf numFmtId="0" fontId="10" fillId="2" borderId="737" xfId="0" applyFont="1" applyFill="1" applyBorder="1" applyAlignment="1">
      <alignment horizontal="center" vertical="center"/>
    </xf>
    <xf numFmtId="0" fontId="10" fillId="2" borderId="697" xfId="0" applyFont="1" applyFill="1" applyBorder="1" applyAlignment="1">
      <alignment horizontal="center" vertical="center"/>
    </xf>
    <xf numFmtId="0" fontId="10" fillId="2" borderId="695" xfId="0" applyFont="1" applyFill="1" applyBorder="1" applyAlignment="1">
      <alignment horizontal="center" vertical="center"/>
    </xf>
    <xf numFmtId="0" fontId="10" fillId="2" borderId="731" xfId="0" applyFont="1" applyFill="1" applyBorder="1" applyAlignment="1">
      <alignment horizontal="center" vertical="center"/>
    </xf>
    <xf numFmtId="0" fontId="9" fillId="2" borderId="662" xfId="0" applyFont="1" applyFill="1" applyBorder="1" applyAlignment="1">
      <alignment horizontal="center" vertical="center"/>
    </xf>
    <xf numFmtId="0" fontId="9" fillId="2" borderId="42" xfId="0" applyFont="1" applyFill="1" applyBorder="1" applyAlignment="1">
      <alignment horizontal="center" vertical="center"/>
    </xf>
    <xf numFmtId="0" fontId="9" fillId="0" borderId="739" xfId="0" applyFont="1" applyFill="1" applyBorder="1" applyAlignment="1">
      <alignment horizontal="center" vertical="center" wrapText="1"/>
    </xf>
    <xf numFmtId="0" fontId="9" fillId="0" borderId="499" xfId="0" applyFont="1" applyFill="1" applyBorder="1" applyAlignment="1">
      <alignment horizontal="center" vertical="center"/>
    </xf>
    <xf numFmtId="0" fontId="9" fillId="0" borderId="761" xfId="0" applyFont="1" applyFill="1" applyBorder="1" applyAlignment="1">
      <alignment horizontal="center" vertical="center"/>
    </xf>
    <xf numFmtId="0" fontId="9" fillId="0" borderId="572" xfId="0" applyFont="1" applyFill="1" applyBorder="1" applyAlignment="1">
      <alignment horizontal="center" vertical="center"/>
    </xf>
    <xf numFmtId="0" fontId="9" fillId="0" borderId="756" xfId="0" applyFont="1" applyFill="1" applyBorder="1" applyAlignment="1">
      <alignment horizontal="center" vertical="center"/>
    </xf>
    <xf numFmtId="0" fontId="9" fillId="0" borderId="493" xfId="0" applyFont="1" applyFill="1" applyBorder="1" applyAlignment="1">
      <alignment horizontal="center" vertical="center"/>
    </xf>
    <xf numFmtId="0" fontId="88" fillId="2" borderId="499" xfId="0" applyFont="1" applyFill="1" applyBorder="1" applyAlignment="1">
      <alignment horizontal="right" vertical="center"/>
    </xf>
    <xf numFmtId="0" fontId="88" fillId="2" borderId="0" xfId="0" applyFont="1" applyFill="1" applyBorder="1" applyAlignment="1">
      <alignment horizontal="right" vertical="center"/>
    </xf>
    <xf numFmtId="0" fontId="88" fillId="2" borderId="727" xfId="0" applyFont="1" applyFill="1" applyBorder="1" applyAlignment="1">
      <alignment horizontal="right" vertical="center"/>
    </xf>
    <xf numFmtId="0" fontId="88" fillId="2" borderId="499" xfId="0" applyFont="1" applyFill="1" applyBorder="1" applyAlignment="1">
      <alignment horizontal="center" vertical="center"/>
    </xf>
    <xf numFmtId="0" fontId="88" fillId="2" borderId="0" xfId="0" applyFont="1" applyFill="1" applyBorder="1" applyAlignment="1">
      <alignment horizontal="center" vertical="center"/>
    </xf>
    <xf numFmtId="0" fontId="88" fillId="2" borderId="727" xfId="0" applyFont="1" applyFill="1" applyBorder="1" applyAlignment="1">
      <alignment horizontal="center" vertical="center"/>
    </xf>
    <xf numFmtId="0" fontId="88" fillId="2" borderId="499" xfId="0" applyFont="1" applyFill="1" applyBorder="1" applyAlignment="1">
      <alignment vertical="center"/>
    </xf>
    <xf numFmtId="0" fontId="88" fillId="2" borderId="0" xfId="0" applyFont="1" applyFill="1" applyBorder="1" applyAlignment="1">
      <alignment vertical="center"/>
    </xf>
    <xf numFmtId="0" fontId="88" fillId="2" borderId="727" xfId="0" applyFont="1" applyFill="1" applyBorder="1" applyAlignment="1">
      <alignment vertical="center"/>
    </xf>
    <xf numFmtId="0" fontId="84" fillId="4" borderId="481" xfId="0" applyFont="1" applyFill="1" applyBorder="1" applyAlignment="1">
      <alignment horizontal="center" vertical="center"/>
    </xf>
    <xf numFmtId="0" fontId="84" fillId="4" borderId="688" xfId="0" applyFont="1" applyFill="1" applyBorder="1" applyAlignment="1">
      <alignment horizontal="center" vertical="center"/>
    </xf>
    <xf numFmtId="0" fontId="84" fillId="4" borderId="686" xfId="0" applyFont="1" applyFill="1" applyBorder="1" applyAlignment="1">
      <alignment horizontal="center" vertical="center"/>
    </xf>
    <xf numFmtId="0" fontId="10" fillId="2" borderId="900" xfId="0" applyFont="1" applyFill="1" applyBorder="1" applyAlignment="1">
      <alignment horizontal="left" vertical="center" wrapText="1"/>
    </xf>
    <xf numFmtId="0" fontId="10" fillId="2" borderId="901" xfId="0" applyFont="1" applyFill="1" applyBorder="1" applyAlignment="1">
      <alignment horizontal="left" vertical="center"/>
    </xf>
    <xf numFmtId="0" fontId="10" fillId="2" borderId="775" xfId="0" applyFont="1" applyFill="1" applyBorder="1" applyAlignment="1">
      <alignment horizontal="left" vertical="center"/>
    </xf>
    <xf numFmtId="0" fontId="10" fillId="2" borderId="704" xfId="0" applyFont="1" applyFill="1" applyBorder="1" applyAlignment="1">
      <alignment horizontal="center" vertical="center" wrapText="1"/>
    </xf>
    <xf numFmtId="0" fontId="10" fillId="2" borderId="775" xfId="0" applyFont="1" applyFill="1" applyBorder="1" applyAlignment="1">
      <alignment horizontal="center" vertical="center"/>
    </xf>
    <xf numFmtId="0" fontId="10" fillId="2" borderId="764" xfId="0" applyFont="1" applyFill="1" applyBorder="1" applyAlignment="1">
      <alignment horizontal="center" vertical="center"/>
    </xf>
    <xf numFmtId="0" fontId="10" fillId="2" borderId="784" xfId="0" applyFont="1" applyFill="1" applyBorder="1" applyAlignment="1">
      <alignment horizontal="center" vertical="center"/>
    </xf>
    <xf numFmtId="0" fontId="10" fillId="2" borderId="783" xfId="0" applyFont="1" applyFill="1" applyBorder="1" applyAlignment="1">
      <alignment horizontal="center" vertical="center"/>
    </xf>
    <xf numFmtId="0" fontId="10" fillId="2" borderId="762" xfId="0" applyFont="1" applyFill="1" applyBorder="1" applyAlignment="1">
      <alignment horizontal="center" vertical="center"/>
    </xf>
    <xf numFmtId="0" fontId="10" fillId="2" borderId="705" xfId="0" applyFont="1" applyFill="1" applyBorder="1" applyAlignment="1">
      <alignment horizontal="center" vertical="center"/>
    </xf>
    <xf numFmtId="0" fontId="10" fillId="2" borderId="653" xfId="0" applyFont="1" applyFill="1" applyBorder="1" applyAlignment="1">
      <alignment horizontal="center" vertical="center"/>
    </xf>
    <xf numFmtId="0" fontId="10" fillId="2" borderId="654" xfId="0" applyFont="1" applyFill="1" applyBorder="1" applyAlignment="1">
      <alignment horizontal="center" vertical="center"/>
    </xf>
    <xf numFmtId="0" fontId="10" fillId="2" borderId="785" xfId="0" applyFont="1" applyFill="1" applyBorder="1" applyAlignment="1">
      <alignment horizontal="center" vertical="center"/>
    </xf>
    <xf numFmtId="0" fontId="10" fillId="2" borderId="764" xfId="0" applyFont="1" applyFill="1" applyBorder="1" applyAlignment="1">
      <alignment horizontal="left" vertical="center"/>
    </xf>
    <xf numFmtId="0" fontId="10" fillId="2" borderId="784" xfId="0" applyFont="1" applyFill="1" applyBorder="1" applyAlignment="1">
      <alignment horizontal="left" vertical="center"/>
    </xf>
    <xf numFmtId="0" fontId="9" fillId="4" borderId="658" xfId="0" applyFont="1" applyFill="1" applyBorder="1" applyAlignment="1">
      <alignment horizontal="center" vertical="center"/>
    </xf>
    <xf numFmtId="0" fontId="9" fillId="4" borderId="756" xfId="0" applyFont="1" applyFill="1" applyBorder="1" applyAlignment="1">
      <alignment horizontal="center" vertical="center"/>
    </xf>
    <xf numFmtId="0" fontId="9" fillId="4" borderId="615" xfId="0" applyFont="1" applyFill="1" applyBorder="1" applyAlignment="1">
      <alignment horizontal="center" vertical="center"/>
    </xf>
    <xf numFmtId="0" fontId="10" fillId="2" borderId="0" xfId="0" applyFont="1" applyFill="1" applyAlignment="1">
      <alignment horizontal="center" vertical="center"/>
    </xf>
    <xf numFmtId="0" fontId="9" fillId="4" borderId="699" xfId="0" applyFont="1" applyFill="1" applyBorder="1" applyAlignment="1">
      <alignment horizontal="center" vertical="center"/>
    </xf>
    <xf numFmtId="0" fontId="9" fillId="4" borderId="695" xfId="0" applyFont="1" applyFill="1" applyBorder="1" applyAlignment="1">
      <alignment horizontal="center" vertical="center"/>
    </xf>
    <xf numFmtId="0" fontId="9" fillId="4" borderId="774" xfId="0" applyFont="1" applyFill="1" applyBorder="1" applyAlignment="1">
      <alignment horizontal="center" vertical="center"/>
    </xf>
    <xf numFmtId="0" fontId="9" fillId="4" borderId="698" xfId="0" applyFont="1" applyFill="1" applyBorder="1" applyAlignment="1">
      <alignment horizontal="center" vertical="center"/>
    </xf>
    <xf numFmtId="0" fontId="20" fillId="4" borderId="777" xfId="0" applyFont="1" applyFill="1" applyBorder="1" applyAlignment="1">
      <alignment horizontal="center" vertical="center" wrapText="1"/>
    </xf>
    <xf numFmtId="0" fontId="20" fillId="4" borderId="778" xfId="0" applyFont="1" applyFill="1" applyBorder="1" applyAlignment="1">
      <alignment horizontal="center" vertical="center" wrapText="1"/>
    </xf>
    <xf numFmtId="0" fontId="20" fillId="4" borderId="779" xfId="0" applyFont="1" applyFill="1" applyBorder="1" applyAlignment="1">
      <alignment horizontal="center" vertical="center" wrapText="1"/>
    </xf>
    <xf numFmtId="0" fontId="20" fillId="4" borderId="658" xfId="0" applyFont="1" applyFill="1" applyBorder="1" applyAlignment="1">
      <alignment horizontal="center" vertical="center" wrapText="1"/>
    </xf>
    <xf numFmtId="0" fontId="20" fillId="4" borderId="756" xfId="0" applyFont="1" applyFill="1" applyBorder="1" applyAlignment="1">
      <alignment horizontal="center" vertical="center" wrapText="1"/>
    </xf>
    <xf numFmtId="0" fontId="20" fillId="4" borderId="611" xfId="0" applyFont="1" applyFill="1" applyBorder="1" applyAlignment="1">
      <alignment horizontal="center" vertical="center" wrapText="1"/>
    </xf>
    <xf numFmtId="0" fontId="20" fillId="4" borderId="780" xfId="0" applyFont="1" applyFill="1" applyBorder="1" applyAlignment="1">
      <alignment horizontal="center" vertical="center" wrapText="1"/>
    </xf>
    <xf numFmtId="0" fontId="20" fillId="4" borderId="612" xfId="0" applyFont="1" applyFill="1" applyBorder="1" applyAlignment="1">
      <alignment horizontal="center" vertical="center" wrapText="1"/>
    </xf>
    <xf numFmtId="0" fontId="20" fillId="4" borderId="781" xfId="0" applyFont="1" applyFill="1" applyBorder="1" applyAlignment="1">
      <alignment horizontal="center" vertical="center" wrapText="1"/>
    </xf>
    <xf numFmtId="0" fontId="20" fillId="4" borderId="615" xfId="0" applyFont="1" applyFill="1" applyBorder="1" applyAlignment="1">
      <alignment horizontal="center" vertical="center" wrapText="1"/>
    </xf>
    <xf numFmtId="0" fontId="88" fillId="2" borderId="499" xfId="0" applyFont="1" applyFill="1" applyBorder="1" applyAlignment="1">
      <alignment horizontal="center" vertical="center" wrapText="1"/>
    </xf>
    <xf numFmtId="0" fontId="84" fillId="2" borderId="787" xfId="0" applyFont="1" applyFill="1" applyBorder="1" applyAlignment="1">
      <alignment horizontal="left" vertical="center"/>
    </xf>
    <xf numFmtId="0" fontId="9" fillId="0" borderId="499" xfId="0" applyFont="1" applyFill="1" applyBorder="1" applyAlignment="1">
      <alignment horizontal="center" vertical="center" wrapText="1"/>
    </xf>
    <xf numFmtId="0" fontId="9" fillId="0" borderId="659" xfId="0" applyFont="1" applyFill="1" applyBorder="1" applyAlignment="1">
      <alignment horizontal="center" vertical="center" wrapText="1"/>
    </xf>
    <xf numFmtId="0" fontId="9" fillId="0" borderId="572" xfId="0" applyFont="1" applyFill="1" applyBorder="1" applyAlignment="1">
      <alignment horizontal="center" vertical="center" wrapText="1"/>
    </xf>
    <xf numFmtId="0" fontId="9" fillId="0" borderId="756" xfId="0" applyFont="1" applyFill="1" applyBorder="1" applyAlignment="1">
      <alignment horizontal="center" vertical="center" wrapText="1"/>
    </xf>
    <xf numFmtId="0" fontId="9" fillId="0" borderId="644" xfId="0" applyFont="1" applyFill="1" applyBorder="1" applyAlignment="1">
      <alignment horizontal="center" vertical="center" wrapText="1"/>
    </xf>
    <xf numFmtId="0" fontId="10" fillId="2" borderId="704" xfId="0" applyFont="1" applyFill="1" applyBorder="1" applyAlignment="1">
      <alignment horizontal="left" vertical="center" wrapText="1"/>
    </xf>
    <xf numFmtId="0" fontId="10" fillId="2" borderId="768" xfId="0" applyFont="1" applyFill="1" applyBorder="1" applyAlignment="1">
      <alignment horizontal="left" vertical="center" wrapText="1"/>
    </xf>
    <xf numFmtId="0" fontId="10" fillId="2" borderId="775" xfId="0" applyFont="1" applyFill="1" applyBorder="1" applyAlignment="1">
      <alignment horizontal="left" vertical="center" wrapText="1"/>
    </xf>
    <xf numFmtId="0" fontId="10" fillId="2" borderId="782" xfId="0" applyFont="1" applyFill="1" applyBorder="1" applyAlignment="1">
      <alignment vertical="center"/>
    </xf>
    <xf numFmtId="0" fontId="10" fillId="2" borderId="768" xfId="0" applyFont="1" applyFill="1" applyBorder="1" applyAlignment="1">
      <alignment vertical="center" wrapText="1"/>
    </xf>
    <xf numFmtId="0" fontId="10" fillId="2" borderId="784" xfId="0" applyFont="1" applyFill="1" applyBorder="1" applyAlignment="1">
      <alignment vertical="center" wrapText="1"/>
    </xf>
    <xf numFmtId="0" fontId="10" fillId="2" borderId="704" xfId="0" applyFont="1" applyFill="1" applyBorder="1" applyAlignment="1">
      <alignment vertical="center" wrapText="1"/>
    </xf>
    <xf numFmtId="0" fontId="0" fillId="2" borderId="768" xfId="0" applyFont="1" applyFill="1" applyBorder="1" applyAlignment="1">
      <alignment horizontal="center" vertical="center" wrapText="1"/>
    </xf>
    <xf numFmtId="0" fontId="10" fillId="2" borderId="764" xfId="0" applyFont="1" applyFill="1" applyBorder="1" applyAlignment="1">
      <alignment horizontal="left" vertical="center" wrapText="1"/>
    </xf>
    <xf numFmtId="0" fontId="10" fillId="2" borderId="784" xfId="0" applyFont="1" applyFill="1" applyBorder="1" applyAlignment="1">
      <alignment horizontal="left" vertical="center" wrapText="1"/>
    </xf>
    <xf numFmtId="0" fontId="10" fillId="2" borderId="765" xfId="0" applyFont="1" applyFill="1" applyBorder="1" applyAlignment="1">
      <alignment vertical="center" wrapText="1"/>
    </xf>
    <xf numFmtId="0" fontId="10" fillId="2" borderId="710" xfId="0" applyFont="1" applyFill="1" applyBorder="1" applyAlignment="1">
      <alignment vertical="center"/>
    </xf>
    <xf numFmtId="0" fontId="10" fillId="2" borderId="727" xfId="0" applyFont="1" applyFill="1" applyBorder="1" applyAlignment="1">
      <alignment vertical="center" wrapText="1"/>
    </xf>
    <xf numFmtId="0" fontId="10" fillId="2" borderId="727" xfId="0" applyFont="1" applyFill="1" applyBorder="1" applyAlignment="1">
      <alignment vertical="center"/>
    </xf>
    <xf numFmtId="0" fontId="10" fillId="0" borderId="727" xfId="0" applyFont="1" applyBorder="1" applyAlignment="1">
      <alignment horizontal="center" vertical="center"/>
    </xf>
    <xf numFmtId="0" fontId="10" fillId="2" borderId="38" xfId="0" applyFont="1" applyFill="1" applyBorder="1" applyAlignment="1">
      <alignment vertical="center" wrapText="1"/>
    </xf>
    <xf numFmtId="0" fontId="10" fillId="2" borderId="202" xfId="0" applyFont="1" applyFill="1" applyBorder="1" applyAlignment="1">
      <alignment vertical="center"/>
    </xf>
    <xf numFmtId="0" fontId="10" fillId="2" borderId="614" xfId="0" applyFont="1" applyFill="1" applyBorder="1" applyAlignment="1">
      <alignment horizontal="center" vertical="center"/>
    </xf>
    <xf numFmtId="0" fontId="10" fillId="2" borderId="611" xfId="0" applyFont="1" applyFill="1" applyBorder="1" applyAlignment="1">
      <alignment horizontal="center" vertical="center"/>
    </xf>
    <xf numFmtId="0" fontId="9" fillId="2" borderId="756" xfId="0" applyFont="1" applyFill="1" applyBorder="1" applyAlignment="1">
      <alignment horizontal="center" vertical="center"/>
    </xf>
    <xf numFmtId="0" fontId="9" fillId="2" borderId="615" xfId="0" applyFont="1" applyFill="1" applyBorder="1" applyAlignment="1">
      <alignment horizontal="center" vertical="center"/>
    </xf>
    <xf numFmtId="0" fontId="10" fillId="2" borderId="768" xfId="0" applyFont="1" applyFill="1" applyBorder="1" applyAlignment="1">
      <alignment horizontal="center" vertical="center" wrapText="1"/>
    </xf>
    <xf numFmtId="0" fontId="10" fillId="2" borderId="691" xfId="0" applyFont="1" applyFill="1" applyBorder="1" applyAlignment="1">
      <alignment horizontal="center" vertical="center" wrapText="1"/>
    </xf>
    <xf numFmtId="0" fontId="10" fillId="2" borderId="690" xfId="0" applyFont="1" applyFill="1" applyBorder="1" applyAlignment="1">
      <alignment horizontal="center" vertical="center" wrapText="1"/>
    </xf>
    <xf numFmtId="0" fontId="10" fillId="2" borderId="703" xfId="0" applyFont="1" applyFill="1" applyBorder="1" applyAlignment="1">
      <alignment horizontal="center" vertical="center" wrapText="1"/>
    </xf>
    <xf numFmtId="0" fontId="10" fillId="2" borderId="691" xfId="0" applyFont="1" applyFill="1" applyBorder="1" applyAlignment="1">
      <alignment vertical="center" wrapText="1"/>
    </xf>
    <xf numFmtId="0" fontId="18" fillId="2" borderId="778" xfId="0" applyFont="1" applyFill="1" applyBorder="1" applyAlignment="1">
      <alignment horizontal="center" vertical="center"/>
    </xf>
    <xf numFmtId="0" fontId="18" fillId="2" borderId="779" xfId="0" applyFont="1" applyFill="1" applyBorder="1" applyAlignment="1">
      <alignment horizontal="center" vertical="center"/>
    </xf>
    <xf numFmtId="0" fontId="18" fillId="2" borderId="780" xfId="0" applyFont="1" applyFill="1" applyBorder="1" applyAlignment="1">
      <alignment horizontal="center" vertical="center" wrapText="1"/>
    </xf>
    <xf numFmtId="0" fontId="10" fillId="2" borderId="780" xfId="0" applyFont="1" applyFill="1" applyBorder="1" applyAlignment="1">
      <alignment horizontal="left" vertical="center" wrapText="1"/>
    </xf>
    <xf numFmtId="0" fontId="10" fillId="2" borderId="778" xfId="0" applyFont="1" applyFill="1" applyBorder="1" applyAlignment="1">
      <alignment horizontal="left" vertical="center"/>
    </xf>
    <xf numFmtId="0" fontId="10" fillId="2" borderId="782" xfId="0" applyFont="1" applyFill="1" applyBorder="1" applyAlignment="1">
      <alignment horizontal="left" vertical="center"/>
    </xf>
    <xf numFmtId="0" fontId="10" fillId="2" borderId="329" xfId="0" applyFont="1" applyFill="1" applyBorder="1" applyAlignment="1">
      <alignment vertical="center"/>
    </xf>
    <xf numFmtId="0" fontId="10" fillId="8" borderId="690" xfId="0" applyFont="1" applyFill="1" applyBorder="1" applyAlignment="1">
      <alignment vertical="center" wrapText="1"/>
    </xf>
    <xf numFmtId="0" fontId="10" fillId="8" borderId="768" xfId="0" applyFont="1" applyFill="1" applyBorder="1" applyAlignment="1">
      <alignment vertical="center"/>
    </xf>
    <xf numFmtId="0" fontId="10" fillId="8" borderId="691" xfId="0" applyFont="1" applyFill="1" applyBorder="1" applyAlignment="1">
      <alignment vertical="center"/>
    </xf>
    <xf numFmtId="0" fontId="0" fillId="2" borderId="704" xfId="0" applyFont="1" applyFill="1" applyBorder="1" applyAlignment="1">
      <alignment vertical="center" wrapText="1"/>
    </xf>
    <xf numFmtId="0" fontId="0" fillId="2" borderId="768" xfId="0" applyFont="1" applyFill="1" applyBorder="1" applyAlignment="1">
      <alignment vertical="center"/>
    </xf>
    <xf numFmtId="0" fontId="0" fillId="2" borderId="775" xfId="0" applyFont="1" applyFill="1" applyBorder="1" applyAlignment="1">
      <alignment vertical="center"/>
    </xf>
    <xf numFmtId="0" fontId="10" fillId="2" borderId="677" xfId="0" applyFont="1" applyFill="1" applyBorder="1" applyAlignment="1">
      <alignment horizontal="center" vertical="center"/>
    </xf>
    <xf numFmtId="0" fontId="10" fillId="2" borderId="808" xfId="0" applyFont="1" applyFill="1" applyBorder="1" applyAlignment="1">
      <alignment horizontal="center" vertical="center"/>
    </xf>
    <xf numFmtId="0" fontId="0" fillId="2" borderId="780" xfId="0" applyFont="1" applyFill="1" applyBorder="1" applyAlignment="1">
      <alignment horizontal="left" vertical="center" wrapText="1"/>
    </xf>
    <xf numFmtId="0" fontId="0" fillId="2" borderId="778" xfId="0" applyFont="1" applyFill="1" applyBorder="1" applyAlignment="1">
      <alignment horizontal="left" vertical="center"/>
    </xf>
    <xf numFmtId="0" fontId="0" fillId="2" borderId="782" xfId="0" applyFont="1" applyFill="1" applyBorder="1" applyAlignment="1">
      <alignment horizontal="left" vertical="center"/>
    </xf>
    <xf numFmtId="0" fontId="20" fillId="2" borderId="778" xfId="0" applyFont="1" applyFill="1" applyBorder="1" applyAlignment="1">
      <alignment horizontal="center" vertical="center"/>
    </xf>
    <xf numFmtId="0" fontId="20" fillId="2" borderId="779" xfId="0" applyFont="1" applyFill="1" applyBorder="1" applyAlignment="1">
      <alignment horizontal="center" vertical="center"/>
    </xf>
    <xf numFmtId="0" fontId="0" fillId="2" borderId="704" xfId="0" applyFont="1" applyFill="1" applyBorder="1" applyAlignment="1">
      <alignment horizontal="left" vertical="center" wrapText="1"/>
    </xf>
    <xf numFmtId="0" fontId="0" fillId="2" borderId="768" xfId="0" applyFont="1" applyFill="1" applyBorder="1" applyAlignment="1">
      <alignment horizontal="left" vertical="center"/>
    </xf>
    <xf numFmtId="0" fontId="0" fillId="2" borderId="775" xfId="0" applyFont="1" applyFill="1" applyBorder="1" applyAlignment="1">
      <alignment horizontal="left" vertical="center"/>
    </xf>
    <xf numFmtId="0" fontId="20" fillId="2" borderId="778" xfId="0" applyFont="1" applyFill="1" applyBorder="1" applyAlignment="1">
      <alignment horizontal="center" vertical="center" wrapText="1"/>
    </xf>
    <xf numFmtId="0" fontId="10" fillId="2" borderId="735" xfId="0" applyFont="1" applyFill="1" applyBorder="1" applyAlignment="1">
      <alignment horizontal="center" vertical="center"/>
    </xf>
    <xf numFmtId="0" fontId="10" fillId="2" borderId="734" xfId="0" applyFont="1" applyFill="1" applyBorder="1" applyAlignment="1">
      <alignment horizontal="center" vertical="center"/>
    </xf>
    <xf numFmtId="0" fontId="10" fillId="2" borderId="735" xfId="0" applyFont="1" applyFill="1" applyBorder="1" applyAlignment="1">
      <alignment horizontal="left" vertical="center" wrapText="1"/>
    </xf>
    <xf numFmtId="0" fontId="10" fillId="2" borderId="671" xfId="0" applyFont="1" applyFill="1" applyBorder="1" applyAlignment="1">
      <alignment horizontal="left" vertical="center"/>
    </xf>
    <xf numFmtId="0" fontId="18" fillId="2" borderId="768" xfId="0" applyFont="1" applyFill="1" applyBorder="1" applyAlignment="1">
      <alignment horizontal="center" vertical="center" wrapText="1"/>
    </xf>
    <xf numFmtId="0" fontId="18" fillId="2" borderId="690" xfId="0" applyFont="1" applyFill="1" applyBorder="1" applyAlignment="1">
      <alignment horizontal="left" vertical="center" wrapText="1"/>
    </xf>
    <xf numFmtId="0" fontId="18" fillId="2" borderId="703" xfId="0" applyFont="1" applyFill="1" applyBorder="1" applyAlignment="1">
      <alignment horizontal="left" vertical="center"/>
    </xf>
    <xf numFmtId="0" fontId="0" fillId="2" borderId="735" xfId="0" applyFont="1" applyFill="1" applyBorder="1" applyAlignment="1">
      <alignment horizontal="left" vertical="center" wrapText="1"/>
    </xf>
    <xf numFmtId="0" fontId="0" fillId="2" borderId="768" xfId="0" applyFont="1" applyFill="1" applyBorder="1" applyAlignment="1">
      <alignment horizontal="left" vertical="center" wrapText="1"/>
    </xf>
    <xf numFmtId="0" fontId="0" fillId="2" borderId="671" xfId="0" applyFont="1" applyFill="1" applyBorder="1" applyAlignment="1">
      <alignment horizontal="left" vertical="center" wrapText="1"/>
    </xf>
    <xf numFmtId="0" fontId="18" fillId="2" borderId="690" xfId="0" applyFont="1" applyFill="1" applyBorder="1" applyAlignment="1">
      <alignment horizontal="center" vertical="center"/>
    </xf>
    <xf numFmtId="0" fontId="12" fillId="2" borderId="690" xfId="0" quotePrefix="1" applyFont="1" applyFill="1" applyBorder="1" applyAlignment="1">
      <alignment horizontal="left" vertical="center" wrapText="1"/>
    </xf>
    <xf numFmtId="0" fontId="12" fillId="0" borderId="768" xfId="0" applyFont="1" applyBorder="1" applyAlignment="1">
      <alignment horizontal="left" vertical="center"/>
    </xf>
    <xf numFmtId="0" fontId="12" fillId="0" borderId="734" xfId="0" applyFont="1" applyBorder="1" applyAlignment="1">
      <alignment horizontal="left" vertical="center"/>
    </xf>
    <xf numFmtId="0" fontId="10" fillId="0" borderId="0" xfId="0" applyFont="1" applyAlignment="1">
      <alignment horizontal="center" vertical="center"/>
    </xf>
    <xf numFmtId="0" fontId="0" fillId="2" borderId="704" xfId="0" applyFont="1" applyFill="1" applyBorder="1" applyAlignment="1">
      <alignment horizontal="center" vertical="center" wrapText="1"/>
    </xf>
    <xf numFmtId="0" fontId="0" fillId="2" borderId="691" xfId="0" applyFont="1" applyFill="1" applyBorder="1" applyAlignment="1">
      <alignment horizontal="center" vertical="center"/>
    </xf>
    <xf numFmtId="0" fontId="10" fillId="2" borderId="909" xfId="0" applyFont="1" applyFill="1" applyBorder="1" applyAlignment="1">
      <alignment vertical="center" wrapText="1"/>
    </xf>
    <xf numFmtId="0" fontId="10" fillId="2" borderId="910" xfId="0" applyFont="1" applyFill="1" applyBorder="1" applyAlignment="1">
      <alignment vertical="center"/>
    </xf>
    <xf numFmtId="0" fontId="10" fillId="2" borderId="910" xfId="0" applyFont="1" applyFill="1" applyBorder="1" applyAlignment="1">
      <alignment horizontal="center" vertical="center"/>
    </xf>
    <xf numFmtId="0" fontId="30" fillId="0" borderId="1" xfId="0" applyFont="1" applyFill="1" applyBorder="1" applyAlignment="1">
      <alignment horizontal="center" vertical="center" wrapText="1"/>
    </xf>
    <xf numFmtId="0" fontId="30" fillId="0" borderId="2" xfId="0" applyFont="1" applyFill="1" applyBorder="1" applyAlignment="1">
      <alignment horizontal="center" vertical="center"/>
    </xf>
    <xf numFmtId="0" fontId="30" fillId="0" borderId="112" xfId="0" applyFont="1" applyFill="1" applyBorder="1" applyAlignment="1">
      <alignment horizontal="center" vertical="center"/>
    </xf>
    <xf numFmtId="0" fontId="30" fillId="0" borderId="43" xfId="0" applyFont="1" applyFill="1" applyBorder="1" applyAlignment="1">
      <alignment horizontal="center" vertical="center"/>
    </xf>
    <xf numFmtId="0" fontId="30" fillId="0" borderId="4" xfId="0" applyFont="1" applyFill="1" applyBorder="1" applyAlignment="1">
      <alignment horizontal="center" vertical="center"/>
    </xf>
    <xf numFmtId="0" fontId="30" fillId="0" borderId="0" xfId="0" applyFont="1" applyFill="1" applyBorder="1" applyAlignment="1">
      <alignment horizontal="center" vertical="center"/>
    </xf>
    <xf numFmtId="0" fontId="30" fillId="0" borderId="6" xfId="0" applyFont="1" applyFill="1" applyBorder="1" applyAlignment="1">
      <alignment horizontal="center" vertical="center"/>
    </xf>
    <xf numFmtId="0" fontId="30" fillId="0" borderId="17" xfId="0" applyFont="1" applyFill="1" applyBorder="1" applyAlignment="1">
      <alignment horizontal="center" vertical="center"/>
    </xf>
    <xf numFmtId="0" fontId="30" fillId="0" borderId="10" xfId="0" applyFont="1" applyFill="1" applyBorder="1" applyAlignment="1">
      <alignment horizontal="center" vertical="center"/>
    </xf>
    <xf numFmtId="0" fontId="30" fillId="0" borderId="11" xfId="0" applyFont="1" applyFill="1" applyBorder="1" applyAlignment="1">
      <alignment horizontal="center" vertical="center"/>
    </xf>
    <xf numFmtId="0" fontId="30" fillId="0" borderId="67" xfId="0" applyFont="1" applyFill="1" applyBorder="1" applyAlignment="1">
      <alignment horizontal="center" vertical="center"/>
    </xf>
    <xf numFmtId="0" fontId="30" fillId="0" borderId="9" xfId="0" applyFont="1" applyFill="1" applyBorder="1" applyAlignment="1">
      <alignment horizontal="center" vertical="center"/>
    </xf>
    <xf numFmtId="0" fontId="26" fillId="0" borderId="67" xfId="0" applyFont="1" applyFill="1" applyBorder="1" applyAlignment="1">
      <alignment horizontal="center" vertical="center" wrapText="1"/>
    </xf>
    <xf numFmtId="0" fontId="26" fillId="0" borderId="112" xfId="0" applyFont="1" applyFill="1" applyBorder="1" applyAlignment="1">
      <alignment horizontal="center" vertical="center" wrapText="1"/>
    </xf>
    <xf numFmtId="0" fontId="26" fillId="0" borderId="2" xfId="0" applyFont="1" applyFill="1" applyBorder="1" applyAlignment="1">
      <alignment horizontal="center" vertical="center"/>
    </xf>
    <xf numFmtId="0" fontId="26" fillId="0" borderId="112" xfId="0" applyFont="1" applyFill="1" applyBorder="1" applyAlignment="1">
      <alignment horizontal="center" vertical="center"/>
    </xf>
    <xf numFmtId="0" fontId="26" fillId="0" borderId="3" xfId="0" applyFont="1" applyFill="1" applyBorder="1" applyAlignment="1">
      <alignment horizontal="center" vertical="center"/>
    </xf>
    <xf numFmtId="0" fontId="26" fillId="0" borderId="7" xfId="0" applyFont="1" applyFill="1" applyBorder="1" applyAlignment="1">
      <alignment horizontal="center" vertical="center"/>
    </xf>
    <xf numFmtId="0" fontId="26" fillId="0" borderId="0" xfId="0" applyFont="1" applyFill="1" applyBorder="1" applyAlignment="1">
      <alignment horizontal="center" vertical="center"/>
    </xf>
    <xf numFmtId="0" fontId="26" fillId="0" borderId="5" xfId="0" applyFont="1" applyFill="1" applyBorder="1" applyAlignment="1">
      <alignment horizontal="center" vertical="center"/>
    </xf>
    <xf numFmtId="0" fontId="26" fillId="0" borderId="9" xfId="0" applyFont="1" applyFill="1" applyBorder="1" applyAlignment="1">
      <alignment horizontal="center" vertical="center"/>
    </xf>
    <xf numFmtId="0" fontId="26" fillId="0" borderId="10" xfId="0" applyFont="1" applyFill="1" applyBorder="1" applyAlignment="1">
      <alignment horizontal="center" vertical="center"/>
    </xf>
    <xf numFmtId="0" fontId="26" fillId="0" borderId="18" xfId="0" applyFont="1" applyFill="1" applyBorder="1" applyAlignment="1">
      <alignment horizontal="center" vertical="center"/>
    </xf>
    <xf numFmtId="0" fontId="26" fillId="0" borderId="12" xfId="0" applyFont="1" applyFill="1" applyBorder="1" applyAlignment="1">
      <alignment horizontal="center" vertical="center" wrapText="1"/>
    </xf>
    <xf numFmtId="0" fontId="26" fillId="0" borderId="154" xfId="0" applyFont="1" applyFill="1" applyBorder="1" applyAlignment="1">
      <alignment horizontal="center" vertical="center" wrapText="1"/>
    </xf>
    <xf numFmtId="0" fontId="26" fillId="0" borderId="13" xfId="0" applyFont="1" applyFill="1" applyBorder="1" applyAlignment="1">
      <alignment horizontal="center" vertical="center"/>
    </xf>
    <xf numFmtId="0" fontId="26" fillId="0" borderId="133" xfId="0" applyFont="1" applyFill="1" applyBorder="1" applyAlignment="1">
      <alignment horizontal="center" vertical="center"/>
    </xf>
    <xf numFmtId="0" fontId="26" fillId="0" borderId="57" xfId="0" applyFont="1" applyFill="1" applyBorder="1" applyAlignment="1">
      <alignment horizontal="center" vertical="center"/>
    </xf>
    <xf numFmtId="0" fontId="26" fillId="0" borderId="7" xfId="0" applyFont="1" applyFill="1" applyBorder="1" applyAlignment="1">
      <alignment horizontal="center" vertical="center" wrapText="1"/>
    </xf>
    <xf numFmtId="0" fontId="26" fillId="0" borderId="0" xfId="0" applyFont="1" applyFill="1" applyBorder="1" applyAlignment="1">
      <alignment horizontal="center" vertical="center" wrapText="1"/>
    </xf>
    <xf numFmtId="0" fontId="26" fillId="0" borderId="35" xfId="0" applyFont="1" applyFill="1" applyBorder="1" applyAlignment="1">
      <alignment horizontal="center" vertical="center"/>
    </xf>
    <xf numFmtId="0" fontId="26" fillId="0" borderId="28" xfId="0" applyFont="1" applyFill="1" applyBorder="1" applyAlignment="1">
      <alignment horizontal="center" vertical="center"/>
    </xf>
    <xf numFmtId="0" fontId="26" fillId="0" borderId="153" xfId="0" applyFont="1" applyFill="1" applyBorder="1" applyAlignment="1">
      <alignment horizontal="center" vertical="center"/>
    </xf>
    <xf numFmtId="0" fontId="26" fillId="0" borderId="26" xfId="0" applyFont="1" applyFill="1" applyBorder="1" applyAlignment="1">
      <alignment horizontal="center" vertical="center"/>
    </xf>
    <xf numFmtId="0" fontId="26" fillId="0" borderId="439" xfId="0" applyFont="1" applyFill="1" applyBorder="1" applyAlignment="1">
      <alignment horizontal="center" vertical="center" wrapText="1"/>
    </xf>
    <xf numFmtId="0" fontId="26" fillId="0" borderId="445" xfId="0" applyFont="1" applyFill="1" applyBorder="1" applyAlignment="1">
      <alignment horizontal="center" vertical="center" wrapText="1"/>
    </xf>
    <xf numFmtId="0" fontId="26" fillId="0" borderId="455" xfId="0" applyFont="1" applyFill="1" applyBorder="1" applyAlignment="1">
      <alignment horizontal="center" vertical="center" wrapText="1"/>
    </xf>
    <xf numFmtId="0" fontId="26" fillId="0" borderId="438" xfId="0" applyFont="1" applyFill="1" applyBorder="1" applyAlignment="1">
      <alignment horizontal="center" vertical="center" wrapText="1"/>
    </xf>
    <xf numFmtId="0" fontId="26" fillId="0" borderId="247" xfId="0" applyFont="1" applyFill="1" applyBorder="1" applyAlignment="1">
      <alignment horizontal="center" vertical="center" wrapText="1"/>
    </xf>
    <xf numFmtId="0" fontId="26" fillId="0" borderId="453" xfId="0" applyFont="1" applyFill="1" applyBorder="1" applyAlignment="1">
      <alignment horizontal="center" vertical="center" wrapText="1"/>
    </xf>
    <xf numFmtId="0" fontId="26" fillId="0" borderId="441" xfId="0" applyFont="1" applyFill="1" applyBorder="1" applyAlignment="1">
      <alignment horizontal="center" vertical="center" wrapText="1"/>
    </xf>
    <xf numFmtId="0" fontId="26" fillId="0" borderId="454" xfId="0" applyFont="1" applyFill="1" applyBorder="1" applyAlignment="1">
      <alignment horizontal="center" vertical="center" wrapText="1"/>
    </xf>
    <xf numFmtId="0" fontId="26" fillId="0" borderId="582" xfId="0" applyFont="1" applyFill="1" applyBorder="1" applyAlignment="1">
      <alignment horizontal="center" vertical="center" wrapText="1"/>
    </xf>
    <xf numFmtId="0" fontId="26" fillId="0" borderId="513" xfId="0" applyFont="1" applyFill="1" applyBorder="1" applyAlignment="1">
      <alignment horizontal="center" vertical="center" wrapText="1"/>
    </xf>
    <xf numFmtId="0" fontId="26" fillId="0" borderId="554" xfId="0" applyFont="1" applyFill="1" applyBorder="1" applyAlignment="1">
      <alignment horizontal="center" vertical="center" wrapText="1"/>
    </xf>
    <xf numFmtId="0" fontId="26" fillId="0" borderId="550" xfId="0" applyFont="1" applyFill="1" applyBorder="1" applyAlignment="1">
      <alignment horizontal="center" vertical="center" wrapText="1"/>
    </xf>
    <xf numFmtId="0" fontId="26" fillId="0" borderId="435" xfId="0" applyFont="1" applyFill="1" applyBorder="1" applyAlignment="1">
      <alignment horizontal="center" vertical="center" wrapText="1"/>
    </xf>
    <xf numFmtId="0" fontId="26" fillId="0" borderId="343" xfId="0" applyFont="1" applyFill="1" applyBorder="1" applyAlignment="1">
      <alignment horizontal="center" vertical="center" wrapText="1"/>
    </xf>
    <xf numFmtId="0" fontId="26" fillId="0" borderId="436" xfId="0" applyFont="1" applyFill="1" applyBorder="1" applyAlignment="1">
      <alignment horizontal="center" vertical="center" wrapText="1"/>
    </xf>
    <xf numFmtId="0" fontId="30" fillId="0" borderId="467" xfId="0" applyFont="1" applyFill="1" applyBorder="1" applyAlignment="1">
      <alignment horizontal="center" vertical="center" wrapText="1"/>
    </xf>
    <xf numFmtId="0" fontId="30" fillId="0" borderId="445" xfId="0" applyFont="1" applyFill="1" applyBorder="1" applyAlignment="1">
      <alignment horizontal="center" vertical="center" wrapText="1"/>
    </xf>
    <xf numFmtId="0" fontId="30" fillId="0" borderId="437" xfId="0" applyFont="1" applyFill="1" applyBorder="1" applyAlignment="1">
      <alignment horizontal="center" vertical="center" wrapText="1"/>
    </xf>
    <xf numFmtId="0" fontId="30" fillId="0" borderId="308"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30" fillId="0" borderId="447" xfId="0" applyFont="1" applyFill="1" applyBorder="1" applyAlignment="1">
      <alignment horizontal="center" vertical="center" wrapText="1"/>
    </xf>
    <xf numFmtId="0" fontId="30" fillId="0" borderId="433" xfId="0" applyFont="1" applyFill="1" applyBorder="1" applyAlignment="1">
      <alignment horizontal="center" vertical="center" wrapText="1"/>
    </xf>
    <xf numFmtId="0" fontId="30" fillId="0" borderId="343" xfId="0" applyFont="1" applyFill="1" applyBorder="1" applyAlignment="1">
      <alignment horizontal="center" vertical="center" wrapText="1"/>
    </xf>
    <xf numFmtId="0" fontId="30" fillId="0" borderId="346" xfId="0" applyFont="1" applyFill="1" applyBorder="1" applyAlignment="1">
      <alignment horizontal="center" vertical="center" wrapText="1"/>
    </xf>
    <xf numFmtId="0" fontId="18" fillId="4" borderId="525" xfId="0" applyFont="1" applyFill="1" applyBorder="1" applyAlignment="1" applyProtection="1">
      <alignment horizontal="center" vertical="center"/>
      <protection locked="0"/>
    </xf>
    <xf numFmtId="0" fontId="18" fillId="4" borderId="521" xfId="0" applyFont="1" applyFill="1" applyBorder="1" applyAlignment="1" applyProtection="1">
      <alignment horizontal="center" vertical="center"/>
      <protection locked="0"/>
    </xf>
    <xf numFmtId="0" fontId="18" fillId="4" borderId="522" xfId="0" applyFont="1" applyFill="1" applyBorder="1" applyAlignment="1" applyProtection="1">
      <alignment horizontal="center" vertical="center"/>
      <protection locked="0"/>
    </xf>
    <xf numFmtId="0" fontId="18" fillId="4" borderId="460" xfId="0" applyFont="1" applyFill="1" applyBorder="1" applyAlignment="1" applyProtection="1">
      <alignment horizontal="center" vertical="center"/>
      <protection locked="0"/>
    </xf>
    <xf numFmtId="0" fontId="18" fillId="4" borderId="443" xfId="0" applyFont="1" applyFill="1" applyBorder="1" applyAlignment="1" applyProtection="1">
      <alignment horizontal="center" vertical="center"/>
      <protection locked="0"/>
    </xf>
    <xf numFmtId="0" fontId="18" fillId="4" borderId="456" xfId="0" applyFont="1" applyFill="1" applyBorder="1" applyAlignment="1" applyProtection="1">
      <alignment horizontal="center" vertical="center"/>
      <protection locked="0"/>
    </xf>
    <xf numFmtId="0" fontId="30" fillId="5" borderId="124" xfId="0" applyFont="1" applyFill="1" applyBorder="1" applyAlignment="1">
      <alignment horizontal="left" vertical="center"/>
    </xf>
    <xf numFmtId="0" fontId="30" fillId="5" borderId="122" xfId="0" applyFont="1" applyFill="1" applyBorder="1" applyAlignment="1">
      <alignment horizontal="left" vertical="center"/>
    </xf>
    <xf numFmtId="0" fontId="30" fillId="5" borderId="125" xfId="0" applyFont="1" applyFill="1" applyBorder="1" applyAlignment="1">
      <alignment horizontal="left" vertical="center"/>
    </xf>
    <xf numFmtId="0" fontId="30" fillId="5" borderId="132" xfId="0" applyFont="1" applyFill="1" applyBorder="1" applyAlignment="1">
      <alignment horizontal="left" vertical="center"/>
    </xf>
    <xf numFmtId="0" fontId="30" fillId="5" borderId="142" xfId="0" applyFont="1" applyFill="1" applyBorder="1" applyAlignment="1">
      <alignment horizontal="left" vertical="center"/>
    </xf>
    <xf numFmtId="0" fontId="30" fillId="5" borderId="143" xfId="0" applyFont="1" applyFill="1" applyBorder="1" applyAlignment="1">
      <alignment horizontal="left" vertical="center"/>
    </xf>
    <xf numFmtId="0" fontId="24" fillId="5" borderId="543" xfId="0" applyFont="1" applyFill="1" applyBorder="1" applyAlignment="1">
      <alignment horizontal="left" vertical="center"/>
    </xf>
    <xf numFmtId="0" fontId="24" fillId="5" borderId="521" xfId="0" applyFont="1" applyFill="1" applyBorder="1" applyAlignment="1">
      <alignment horizontal="left" vertical="center"/>
    </xf>
    <xf numFmtId="0" fontId="24" fillId="5" borderId="526" xfId="0" applyFont="1" applyFill="1" applyBorder="1" applyAlignment="1">
      <alignment horizontal="left" vertical="center"/>
    </xf>
    <xf numFmtId="0" fontId="15" fillId="0" borderId="499" xfId="0" applyFont="1" applyFill="1" applyBorder="1" applyAlignment="1">
      <alignment horizontal="center" vertical="center" wrapText="1"/>
    </xf>
    <xf numFmtId="0" fontId="15" fillId="0" borderId="499" xfId="0" applyFont="1" applyFill="1" applyBorder="1" applyAlignment="1">
      <alignment horizontal="center" vertical="center"/>
    </xf>
    <xf numFmtId="0" fontId="15" fillId="0" borderId="0" xfId="0" applyFont="1" applyFill="1" applyBorder="1" applyAlignment="1">
      <alignment horizontal="center" vertical="center"/>
    </xf>
    <xf numFmtId="0" fontId="15" fillId="0" borderId="151" xfId="0" applyFont="1" applyFill="1" applyBorder="1" applyAlignment="1">
      <alignment horizontal="center" vertical="center"/>
    </xf>
    <xf numFmtId="0" fontId="18" fillId="4" borderId="116" xfId="0" applyFont="1" applyFill="1" applyBorder="1" applyAlignment="1" applyProtection="1">
      <alignment horizontal="center" vertical="center"/>
      <protection locked="0"/>
    </xf>
    <xf numFmtId="0" fontId="18" fillId="4" borderId="122" xfId="0" applyFont="1" applyFill="1" applyBorder="1" applyAlignment="1" applyProtection="1">
      <alignment horizontal="center" vertical="center"/>
      <protection locked="0"/>
    </xf>
    <xf numFmtId="0" fontId="18" fillId="4" borderId="125" xfId="0" applyFont="1" applyFill="1" applyBorder="1" applyAlignment="1" applyProtection="1">
      <alignment horizontal="center" vertical="center"/>
      <protection locked="0"/>
    </xf>
    <xf numFmtId="0" fontId="18" fillId="4" borderId="141" xfId="0" applyFont="1" applyFill="1" applyBorder="1" applyAlignment="1" applyProtection="1">
      <alignment horizontal="center" vertical="center"/>
      <protection locked="0"/>
    </xf>
    <xf numFmtId="0" fontId="18" fillId="4" borderId="142" xfId="0" applyFont="1" applyFill="1" applyBorder="1" applyAlignment="1" applyProtection="1">
      <alignment horizontal="center" vertical="center"/>
      <protection locked="0"/>
    </xf>
    <xf numFmtId="0" fontId="18" fillId="4" borderId="143" xfId="0" applyFont="1" applyFill="1" applyBorder="1" applyAlignment="1" applyProtection="1">
      <alignment horizontal="center" vertical="center"/>
      <protection locked="0"/>
    </xf>
    <xf numFmtId="176" fontId="18" fillId="4" borderId="141" xfId="12" applyFont="1" applyFill="1" applyBorder="1" applyAlignment="1" applyProtection="1">
      <alignment horizontal="center" vertical="center"/>
      <protection locked="0"/>
    </xf>
    <xf numFmtId="176" fontId="18" fillId="4" borderId="142" xfId="12" applyFont="1" applyFill="1" applyBorder="1" applyAlignment="1" applyProtection="1">
      <alignment horizontal="center" vertical="center"/>
      <protection locked="0"/>
    </xf>
    <xf numFmtId="176" fontId="18" fillId="4" borderId="143" xfId="12" applyFont="1" applyFill="1" applyBorder="1" applyAlignment="1" applyProtection="1">
      <alignment horizontal="center" vertical="center"/>
      <protection locked="0"/>
    </xf>
    <xf numFmtId="0" fontId="7" fillId="0" borderId="532" xfId="0" applyFont="1" applyFill="1" applyBorder="1" applyAlignment="1" applyProtection="1">
      <alignment horizontal="center" vertical="center"/>
      <protection locked="0"/>
    </xf>
    <xf numFmtId="0" fontId="7" fillId="0" borderId="499" xfId="0" applyFont="1" applyFill="1" applyBorder="1" applyAlignment="1" applyProtection="1">
      <alignment horizontal="center" vertical="center"/>
      <protection locked="0"/>
    </xf>
    <xf numFmtId="0" fontId="7" fillId="0" borderId="205" xfId="0" applyFont="1" applyFill="1" applyBorder="1" applyAlignment="1" applyProtection="1">
      <alignment horizontal="center" vertical="center"/>
      <protection locked="0"/>
    </xf>
    <xf numFmtId="0" fontId="7" fillId="0" borderId="151" xfId="0" applyFont="1" applyFill="1" applyBorder="1" applyAlignment="1" applyProtection="1">
      <alignment horizontal="center" vertical="center"/>
      <protection locked="0"/>
    </xf>
    <xf numFmtId="1" fontId="7" fillId="0" borderId="499" xfId="0" quotePrefix="1" applyNumberFormat="1" applyFont="1" applyFill="1" applyBorder="1" applyAlignment="1" applyProtection="1">
      <alignment horizontal="left" vertical="center"/>
      <protection locked="0"/>
    </xf>
    <xf numFmtId="0" fontId="7" fillId="0" borderId="531" xfId="0" applyFont="1" applyFill="1" applyBorder="1" applyAlignment="1" applyProtection="1">
      <alignment horizontal="left" vertical="center"/>
      <protection locked="0"/>
    </xf>
    <xf numFmtId="0" fontId="7" fillId="0" borderId="151" xfId="0" applyFont="1" applyFill="1" applyBorder="1" applyAlignment="1" applyProtection="1">
      <alignment horizontal="left" vertical="center"/>
      <protection locked="0"/>
    </xf>
    <xf numFmtId="0" fontId="7" fillId="0" borderId="329" xfId="0" applyFont="1" applyFill="1" applyBorder="1" applyAlignment="1" applyProtection="1">
      <alignment horizontal="left" vertical="center"/>
      <protection locked="0"/>
    </xf>
    <xf numFmtId="0" fontId="30" fillId="0" borderId="402" xfId="0" applyFont="1" applyFill="1" applyBorder="1" applyAlignment="1">
      <alignment horizontal="center" vertical="center" wrapText="1"/>
    </xf>
    <xf numFmtId="0" fontId="30" fillId="0" borderId="370" xfId="0" applyFont="1" applyFill="1" applyBorder="1" applyAlignment="1">
      <alignment horizontal="center" vertical="center"/>
    </xf>
    <xf numFmtId="0" fontId="30" fillId="0" borderId="372" xfId="0" applyFont="1" applyFill="1" applyBorder="1" applyAlignment="1">
      <alignment horizontal="center" vertical="center"/>
    </xf>
    <xf numFmtId="0" fontId="30" fillId="0" borderId="308" xfId="0" applyFont="1" applyFill="1" applyBorder="1" applyAlignment="1">
      <alignment horizontal="center" vertical="center"/>
    </xf>
    <xf numFmtId="0" fontId="30" fillId="0" borderId="410" xfId="0" applyFont="1" applyFill="1" applyBorder="1" applyAlignment="1">
      <alignment horizontal="center" vertical="center"/>
    </xf>
    <xf numFmtId="0" fontId="30" fillId="0" borderId="205" xfId="0" applyFont="1" applyFill="1" applyBorder="1" applyAlignment="1">
      <alignment horizontal="center" vertical="center"/>
    </xf>
    <xf numFmtId="0" fontId="30" fillId="0" borderId="198" xfId="0" applyFont="1" applyFill="1" applyBorder="1" applyAlignment="1">
      <alignment horizontal="center" vertical="center"/>
    </xf>
    <xf numFmtId="0" fontId="30" fillId="0" borderId="276" xfId="0" applyFont="1" applyFill="1" applyBorder="1" applyAlignment="1">
      <alignment horizontal="center" vertical="center"/>
    </xf>
    <xf numFmtId="0" fontId="26" fillId="0" borderId="400" xfId="0" applyFont="1" applyFill="1" applyBorder="1" applyAlignment="1">
      <alignment horizontal="center" vertical="center" wrapText="1"/>
    </xf>
    <xf numFmtId="0" fontId="26" fillId="0" borderId="370" xfId="0" applyFont="1" applyFill="1" applyBorder="1" applyAlignment="1">
      <alignment horizontal="center" vertical="center" wrapText="1"/>
    </xf>
    <xf numFmtId="0" fontId="26" fillId="0" borderId="370" xfId="0" applyFont="1" applyFill="1" applyBorder="1" applyAlignment="1">
      <alignment horizontal="center" vertical="center"/>
    </xf>
    <xf numFmtId="0" fontId="26" fillId="0" borderId="401" xfId="0" applyFont="1" applyFill="1" applyBorder="1" applyAlignment="1">
      <alignment horizontal="center" vertical="center"/>
    </xf>
    <xf numFmtId="0" fontId="26" fillId="0" borderId="247" xfId="0" applyFont="1" applyFill="1" applyBorder="1" applyAlignment="1">
      <alignment horizontal="center" vertical="center"/>
    </xf>
    <xf numFmtId="0" fontId="26" fillId="0" borderId="435" xfId="0" applyFont="1" applyFill="1" applyBorder="1" applyAlignment="1">
      <alignment horizontal="center" vertical="center"/>
    </xf>
    <xf numFmtId="0" fontId="26" fillId="0" borderId="343" xfId="0" applyFont="1" applyFill="1" applyBorder="1" applyAlignment="1">
      <alignment horizontal="center" vertical="center"/>
    </xf>
    <xf numFmtId="0" fontId="26" fillId="0" borderId="432" xfId="0" applyFont="1" applyFill="1" applyBorder="1" applyAlignment="1">
      <alignment horizontal="center" vertical="center"/>
    </xf>
    <xf numFmtId="0" fontId="26" fillId="0" borderId="400" xfId="0" applyFont="1" applyFill="1" applyBorder="1" applyAlignment="1">
      <alignment horizontal="center" vertical="top" wrapText="1"/>
    </xf>
    <xf numFmtId="0" fontId="26" fillId="0" borderId="370" xfId="0" applyFont="1" applyFill="1" applyBorder="1" applyAlignment="1">
      <alignment horizontal="center" vertical="top" wrapText="1"/>
    </xf>
    <xf numFmtId="0" fontId="26" fillId="0" borderId="370" xfId="0" applyFont="1" applyFill="1" applyBorder="1" applyAlignment="1">
      <alignment horizontal="center" vertical="top"/>
    </xf>
    <xf numFmtId="0" fontId="26" fillId="0" borderId="401" xfId="0" applyFont="1" applyFill="1" applyBorder="1" applyAlignment="1">
      <alignment horizontal="center" vertical="top"/>
    </xf>
    <xf numFmtId="0" fontId="26" fillId="0" borderId="7" xfId="0" applyFont="1" applyFill="1" applyBorder="1" applyAlignment="1">
      <alignment horizontal="center" vertical="top"/>
    </xf>
    <xf numFmtId="0" fontId="26" fillId="0" borderId="0" xfId="0" applyFont="1" applyFill="1" applyBorder="1" applyAlignment="1">
      <alignment horizontal="center" vertical="top"/>
    </xf>
    <xf numFmtId="0" fontId="26" fillId="0" borderId="247" xfId="0" applyFont="1" applyFill="1" applyBorder="1" applyAlignment="1">
      <alignment horizontal="center" vertical="top"/>
    </xf>
    <xf numFmtId="0" fontId="26" fillId="0" borderId="384" xfId="0" applyFont="1" applyFill="1" applyBorder="1" applyAlignment="1">
      <alignment horizontal="center" vertical="top"/>
    </xf>
    <xf numFmtId="0" fontId="26" fillId="0" borderId="198" xfId="0" applyFont="1" applyFill="1" applyBorder="1" applyAlignment="1">
      <alignment horizontal="center" vertical="top"/>
    </xf>
    <xf numFmtId="0" fontId="26" fillId="0" borderId="329" xfId="0" applyFont="1" applyFill="1" applyBorder="1" applyAlignment="1">
      <alignment horizontal="center" vertical="top"/>
    </xf>
    <xf numFmtId="0" fontId="26" fillId="0" borderId="12" xfId="0" applyFont="1" applyFill="1" applyBorder="1" applyAlignment="1">
      <alignment horizontal="center" vertical="top" wrapText="1"/>
    </xf>
    <xf numFmtId="0" fontId="26" fillId="0" borderId="154" xfId="0" applyFont="1" applyFill="1" applyBorder="1" applyAlignment="1">
      <alignment horizontal="center" vertical="top" wrapText="1"/>
    </xf>
    <xf numFmtId="0" fontId="26" fillId="0" borderId="13" xfId="0" applyFont="1" applyFill="1" applyBorder="1" applyAlignment="1">
      <alignment horizontal="center" vertical="top"/>
    </xf>
    <xf numFmtId="0" fontId="26" fillId="0" borderId="133" xfId="0" applyFont="1" applyFill="1" applyBorder="1" applyAlignment="1">
      <alignment horizontal="center" vertical="top"/>
    </xf>
    <xf numFmtId="0" fontId="26" fillId="0" borderId="57" xfId="0" applyFont="1" applyFill="1" applyBorder="1" applyAlignment="1">
      <alignment horizontal="center" vertical="top"/>
    </xf>
    <xf numFmtId="0" fontId="26" fillId="0" borderId="5" xfId="0" applyFont="1" applyFill="1" applyBorder="1" applyAlignment="1">
      <alignment horizontal="center" vertical="top"/>
    </xf>
    <xf numFmtId="0" fontId="26" fillId="0" borderId="9" xfId="0" applyFont="1" applyFill="1" applyBorder="1" applyAlignment="1">
      <alignment horizontal="center" vertical="top"/>
    </xf>
    <xf numFmtId="0" fontId="26" fillId="0" borderId="10" xfId="0" applyFont="1" applyFill="1" applyBorder="1" applyAlignment="1">
      <alignment horizontal="center" vertical="top"/>
    </xf>
    <xf numFmtId="0" fontId="26" fillId="0" borderId="18" xfId="0" applyFont="1" applyFill="1" applyBorder="1" applyAlignment="1">
      <alignment horizontal="center" vertical="top"/>
    </xf>
    <xf numFmtId="0" fontId="24" fillId="4" borderId="148" xfId="0" applyFont="1" applyFill="1" applyBorder="1" applyAlignment="1">
      <alignment horizontal="center" vertical="center"/>
    </xf>
    <xf numFmtId="0" fontId="24" fillId="4" borderId="157" xfId="0" applyFont="1" applyFill="1" applyBorder="1" applyAlignment="1">
      <alignment horizontal="center" vertical="center"/>
    </xf>
    <xf numFmtId="0" fontId="18" fillId="0" borderId="159" xfId="0" applyFont="1" applyBorder="1" applyAlignment="1">
      <alignment horizontal="center" vertical="center"/>
    </xf>
    <xf numFmtId="0" fontId="18" fillId="0" borderId="155" xfId="0" applyFont="1" applyBorder="1" applyAlignment="1">
      <alignment horizontal="center" vertical="center"/>
    </xf>
    <xf numFmtId="0" fontId="18" fillId="0" borderId="153" xfId="0" applyFont="1" applyBorder="1" applyAlignment="1">
      <alignment horizontal="center" vertical="center"/>
    </xf>
    <xf numFmtId="0" fontId="18" fillId="0" borderId="56" xfId="0" applyFont="1" applyBorder="1" applyAlignment="1">
      <alignment horizontal="center" vertical="center"/>
    </xf>
    <xf numFmtId="0" fontId="18" fillId="0" borderId="60" xfId="0" applyFont="1" applyBorder="1" applyAlignment="1">
      <alignment horizontal="center" vertical="center"/>
    </xf>
    <xf numFmtId="0" fontId="18" fillId="0" borderId="35" xfId="0" applyFont="1" applyBorder="1" applyAlignment="1">
      <alignment horizontal="center" vertical="center"/>
    </xf>
    <xf numFmtId="0" fontId="18" fillId="0" borderId="28" xfId="0" applyFont="1" applyBorder="1" applyAlignment="1">
      <alignment horizontal="center" vertical="center"/>
    </xf>
    <xf numFmtId="0" fontId="9" fillId="2" borderId="279" xfId="0" applyFont="1" applyFill="1" applyBorder="1" applyAlignment="1">
      <alignment horizontal="center" vertical="center"/>
    </xf>
    <xf numFmtId="0" fontId="18" fillId="2" borderId="91" xfId="0" applyFont="1" applyFill="1" applyBorder="1" applyAlignment="1">
      <alignment horizontal="center" vertical="center"/>
    </xf>
    <xf numFmtId="0" fontId="18" fillId="2" borderId="232" xfId="0" applyFont="1" applyFill="1" applyBorder="1" applyAlignment="1">
      <alignment horizontal="center" vertical="center"/>
    </xf>
    <xf numFmtId="0" fontId="18" fillId="0" borderId="219" xfId="0" applyFont="1" applyBorder="1" applyAlignment="1">
      <alignment horizontal="center" vertical="center"/>
    </xf>
    <xf numFmtId="0" fontId="18" fillId="0" borderId="213" xfId="0" applyFont="1" applyBorder="1" applyAlignment="1">
      <alignment horizontal="center" vertical="center"/>
    </xf>
    <xf numFmtId="0" fontId="18" fillId="0" borderId="147" xfId="0" applyFont="1" applyBorder="1" applyAlignment="1">
      <alignment horizontal="center" vertical="center"/>
    </xf>
    <xf numFmtId="0" fontId="18" fillId="0" borderId="563" xfId="0" applyFont="1" applyBorder="1" applyAlignment="1">
      <alignment horizontal="center" vertical="center"/>
    </xf>
    <xf numFmtId="0" fontId="18" fillId="0" borderId="521" xfId="0" applyFont="1" applyBorder="1" applyAlignment="1">
      <alignment horizontal="center" vertical="center"/>
    </xf>
    <xf numFmtId="0" fontId="18" fillId="0" borderId="536" xfId="0" applyFont="1" applyBorder="1" applyAlignment="1">
      <alignment horizontal="center" vertical="center"/>
    </xf>
    <xf numFmtId="0" fontId="18" fillId="0" borderId="132" xfId="0" applyFont="1" applyBorder="1" applyAlignment="1">
      <alignment horizontal="center" vertical="center"/>
    </xf>
    <xf numFmtId="0" fontId="24" fillId="0" borderId="91" xfId="0" applyFont="1" applyBorder="1" applyAlignment="1">
      <alignment horizontal="center" vertical="center"/>
    </xf>
    <xf numFmtId="0" fontId="24" fillId="0" borderId="16" xfId="0" applyFont="1" applyBorder="1" applyAlignment="1">
      <alignment horizontal="center" vertical="center"/>
    </xf>
    <xf numFmtId="0" fontId="24" fillId="0" borderId="68" xfId="0" applyFont="1" applyBorder="1" applyAlignment="1">
      <alignment horizontal="center" vertical="center"/>
    </xf>
    <xf numFmtId="0" fontId="18" fillId="2" borderId="563" xfId="0" applyFont="1" applyFill="1" applyBorder="1" applyAlignment="1">
      <alignment horizontal="center" vertical="center"/>
    </xf>
    <xf numFmtId="0" fontId="18" fillId="2" borderId="521" xfId="0" applyFont="1" applyFill="1" applyBorder="1" applyAlignment="1">
      <alignment horizontal="center" vertical="center"/>
    </xf>
    <xf numFmtId="0" fontId="18" fillId="2" borderId="536" xfId="0" applyFont="1" applyFill="1" applyBorder="1" applyAlignment="1">
      <alignment horizontal="center" vertical="center"/>
    </xf>
    <xf numFmtId="0" fontId="18" fillId="8" borderId="572" xfId="0" applyFont="1" applyFill="1" applyBorder="1" applyAlignment="1">
      <alignment horizontal="center" vertical="center"/>
    </xf>
    <xf numFmtId="0" fontId="18" fillId="8" borderId="469" xfId="0" applyFont="1" applyFill="1" applyBorder="1" applyAlignment="1">
      <alignment horizontal="center" vertical="center"/>
    </xf>
    <xf numFmtId="0" fontId="18" fillId="8" borderId="573" xfId="0" applyFont="1" applyFill="1" applyBorder="1" applyAlignment="1">
      <alignment horizontal="center" vertical="center"/>
    </xf>
    <xf numFmtId="0" fontId="18" fillId="0" borderId="574" xfId="0" applyFont="1" applyBorder="1" applyAlignment="1">
      <alignment horizontal="center" vertical="center" wrapText="1"/>
    </xf>
    <xf numFmtId="0" fontId="18" fillId="0" borderId="560" xfId="0" applyFont="1" applyBorder="1" applyAlignment="1">
      <alignment horizontal="center" vertical="center" wrapText="1"/>
    </xf>
    <xf numFmtId="0" fontId="18" fillId="0" borderId="575" xfId="0" applyFont="1" applyBorder="1" applyAlignment="1">
      <alignment horizontal="center" vertical="center" wrapText="1"/>
    </xf>
    <xf numFmtId="0" fontId="18" fillId="0" borderId="92" xfId="0" applyFont="1" applyBorder="1" applyAlignment="1">
      <alignment horizontal="center" vertical="center" wrapText="1"/>
    </xf>
    <xf numFmtId="0" fontId="18" fillId="0" borderId="198" xfId="0" applyFont="1" applyBorder="1" applyAlignment="1">
      <alignment horizontal="center" vertical="center" wrapText="1"/>
    </xf>
    <xf numFmtId="0" fontId="18" fillId="0" borderId="409" xfId="0" applyFont="1" applyBorder="1" applyAlignment="1">
      <alignment horizontal="center" vertical="center" wrapText="1"/>
    </xf>
    <xf numFmtId="0" fontId="18" fillId="0" borderId="578" xfId="0" applyFont="1" applyBorder="1" applyAlignment="1">
      <alignment horizontal="center" vertical="center" wrapText="1"/>
    </xf>
    <xf numFmtId="0" fontId="18" fillId="0" borderId="579" xfId="0" applyFont="1" applyBorder="1" applyAlignment="1">
      <alignment horizontal="center" vertical="center"/>
    </xf>
    <xf numFmtId="0" fontId="18" fillId="0" borderId="580" xfId="0" applyFont="1" applyBorder="1" applyAlignment="1">
      <alignment horizontal="center" vertical="center"/>
    </xf>
    <xf numFmtId="0" fontId="18" fillId="0" borderId="572" xfId="0" applyFont="1" applyBorder="1" applyAlignment="1">
      <alignment horizontal="center" vertical="center"/>
    </xf>
    <xf numFmtId="0" fontId="18" fillId="0" borderId="469" xfId="0" applyFont="1" applyBorder="1" applyAlignment="1">
      <alignment horizontal="center" vertical="center"/>
    </xf>
    <xf numFmtId="0" fontId="18" fillId="0" borderId="573" xfId="0" applyFont="1" applyBorder="1" applyAlignment="1">
      <alignment horizontal="center" vertical="center"/>
    </xf>
    <xf numFmtId="0" fontId="18" fillId="0" borderId="261" xfId="0" applyFont="1" applyBorder="1" applyAlignment="1">
      <alignment horizontal="center" vertical="center"/>
    </xf>
    <xf numFmtId="0" fontId="18" fillId="0" borderId="298" xfId="0" applyFont="1" applyBorder="1" applyAlignment="1">
      <alignment horizontal="center" vertical="center"/>
    </xf>
    <xf numFmtId="0" fontId="18" fillId="0" borderId="160" xfId="0" applyFont="1" applyBorder="1" applyAlignment="1">
      <alignment horizontal="center" vertical="center"/>
    </xf>
    <xf numFmtId="0" fontId="18" fillId="2" borderId="162" xfId="0" applyFont="1" applyFill="1" applyBorder="1" applyAlignment="1">
      <alignment horizontal="center" vertical="center"/>
    </xf>
    <xf numFmtId="0" fontId="18" fillId="2" borderId="240" xfId="0" applyFont="1" applyFill="1" applyBorder="1" applyAlignment="1">
      <alignment horizontal="center" vertical="center"/>
    </xf>
    <xf numFmtId="0" fontId="18" fillId="2" borderId="225" xfId="0" applyFont="1" applyFill="1" applyBorder="1" applyAlignment="1">
      <alignment horizontal="center" vertical="center"/>
    </xf>
    <xf numFmtId="0" fontId="24" fillId="0" borderId="227" xfId="0" applyFont="1" applyBorder="1" applyAlignment="1">
      <alignment horizontal="center" vertical="center"/>
    </xf>
    <xf numFmtId="0" fontId="24" fillId="0" borderId="148" xfId="0" applyFont="1" applyBorder="1" applyAlignment="1">
      <alignment horizontal="center" vertical="center"/>
    </xf>
    <xf numFmtId="0" fontId="24" fillId="4" borderId="91" xfId="0" applyFont="1" applyFill="1" applyBorder="1" applyAlignment="1">
      <alignment horizontal="center" vertical="center"/>
    </xf>
    <xf numFmtId="0" fontId="24" fillId="4" borderId="16" xfId="0" applyFont="1" applyFill="1" applyBorder="1" applyAlignment="1">
      <alignment horizontal="center" vertical="center"/>
    </xf>
    <xf numFmtId="0" fontId="24" fillId="4" borderId="227" xfId="0" applyFont="1" applyFill="1" applyBorder="1" applyAlignment="1">
      <alignment horizontal="center" vertical="center"/>
    </xf>
    <xf numFmtId="0" fontId="24" fillId="4" borderId="68" xfId="0" applyFont="1" applyFill="1" applyBorder="1" applyAlignment="1">
      <alignment horizontal="center" vertical="center"/>
    </xf>
    <xf numFmtId="0" fontId="18" fillId="2" borderId="373" xfId="0" applyFont="1" applyFill="1" applyBorder="1" applyAlignment="1">
      <alignment horizontal="center" vertical="center"/>
    </xf>
    <xf numFmtId="0" fontId="18" fillId="2" borderId="335" xfId="0" applyFont="1" applyFill="1" applyBorder="1" applyAlignment="1">
      <alignment horizontal="center" vertical="center"/>
    </xf>
    <xf numFmtId="0" fontId="18" fillId="2" borderId="132" xfId="0" applyFont="1" applyFill="1" applyBorder="1" applyAlignment="1">
      <alignment horizontal="center" vertical="center"/>
    </xf>
    <xf numFmtId="0" fontId="18" fillId="2" borderId="155" xfId="0" applyFont="1" applyFill="1" applyBorder="1" applyAlignment="1">
      <alignment horizontal="center" vertical="center"/>
    </xf>
    <xf numFmtId="0" fontId="18" fillId="0" borderId="86" xfId="0" applyFont="1" applyBorder="1" applyAlignment="1">
      <alignment horizontal="center" vertical="center"/>
    </xf>
    <xf numFmtId="0" fontId="18" fillId="0" borderId="283" xfId="0" applyFont="1" applyBorder="1" applyAlignment="1">
      <alignment horizontal="center" vertical="center"/>
    </xf>
    <xf numFmtId="0" fontId="18" fillId="0" borderId="345" xfId="0" applyFont="1" applyBorder="1" applyAlignment="1">
      <alignment horizontal="center" vertical="center"/>
    </xf>
    <xf numFmtId="0" fontId="18" fillId="0" borderId="353" xfId="0" applyFont="1" applyBorder="1" applyAlignment="1">
      <alignment horizontal="center" vertical="center"/>
    </xf>
    <xf numFmtId="0" fontId="18" fillId="2" borderId="226" xfId="0" applyFont="1" applyFill="1" applyBorder="1" applyAlignment="1">
      <alignment horizontal="center" vertical="center"/>
    </xf>
    <xf numFmtId="0" fontId="18" fillId="2" borderId="213" xfId="0" applyFont="1" applyFill="1" applyBorder="1" applyAlignment="1">
      <alignment horizontal="center" vertical="center"/>
    </xf>
    <xf numFmtId="0" fontId="24" fillId="4" borderId="514" xfId="0" applyFont="1" applyFill="1" applyBorder="1" applyAlignment="1">
      <alignment horizontal="center" vertical="center"/>
    </xf>
    <xf numFmtId="0" fontId="24" fillId="4" borderId="823" xfId="0" applyFont="1" applyFill="1" applyBorder="1" applyAlignment="1">
      <alignment horizontal="center" vertical="center"/>
    </xf>
    <xf numFmtId="0" fontId="24" fillId="4" borderId="834" xfId="0" applyFont="1" applyFill="1" applyBorder="1" applyAlignment="1">
      <alignment horizontal="center" vertical="center"/>
    </xf>
    <xf numFmtId="0" fontId="24" fillId="0" borderId="15" xfId="0" applyFont="1" applyBorder="1" applyAlignment="1">
      <alignment horizontal="center" vertical="center"/>
    </xf>
    <xf numFmtId="0" fontId="24" fillId="0" borderId="121" xfId="0" applyFont="1" applyBorder="1" applyAlignment="1">
      <alignment horizontal="center" vertical="center"/>
    </xf>
    <xf numFmtId="0" fontId="24" fillId="0" borderId="88" xfId="0" applyFont="1" applyBorder="1" applyAlignment="1">
      <alignment horizontal="center" vertical="center"/>
    </xf>
    <xf numFmtId="0" fontId="24" fillId="0" borderId="89" xfId="0" applyFont="1" applyBorder="1" applyAlignment="1">
      <alignment horizontal="center" vertical="center"/>
    </xf>
    <xf numFmtId="0" fontId="24" fillId="0" borderId="520" xfId="0" applyFont="1" applyBorder="1" applyAlignment="1">
      <alignment horizontal="center" vertical="center"/>
    </xf>
    <xf numFmtId="0" fontId="24" fillId="0" borderId="551" xfId="0" applyFont="1" applyBorder="1" applyAlignment="1">
      <alignment horizontal="center" vertical="center"/>
    </xf>
    <xf numFmtId="0" fontId="18" fillId="0" borderId="15" xfId="0" applyFont="1" applyBorder="1" applyAlignment="1">
      <alignment horizontal="center" vertical="center"/>
    </xf>
    <xf numFmtId="0" fontId="18" fillId="0" borderId="16" xfId="0" applyFont="1" applyBorder="1" applyAlignment="1">
      <alignment horizontal="center" vertical="center"/>
    </xf>
    <xf numFmtId="0" fontId="18" fillId="0" borderId="121" xfId="0" applyFont="1" applyBorder="1" applyAlignment="1">
      <alignment horizontal="center" vertical="center"/>
    </xf>
    <xf numFmtId="0" fontId="18" fillId="0" borderId="148" xfId="0" applyFont="1" applyBorder="1" applyAlignment="1">
      <alignment horizontal="center" vertical="center"/>
    </xf>
    <xf numFmtId="0" fontId="18" fillId="0" borderId="77" xfId="0" applyFont="1" applyBorder="1" applyAlignment="1">
      <alignment horizontal="center" vertical="center"/>
    </xf>
    <xf numFmtId="0" fontId="18" fillId="0" borderId="78" xfId="0" applyFont="1" applyBorder="1" applyAlignment="1">
      <alignment horizontal="center" vertical="center"/>
    </xf>
    <xf numFmtId="0" fontId="18" fillId="0" borderId="88" xfId="0" applyFont="1" applyBorder="1" applyAlignment="1">
      <alignment horizontal="center" vertical="center"/>
    </xf>
    <xf numFmtId="0" fontId="18" fillId="0" borderId="89" xfId="0" applyFont="1" applyBorder="1" applyAlignment="1">
      <alignment horizontal="center" vertical="center"/>
    </xf>
    <xf numFmtId="0" fontId="18" fillId="0" borderId="68" xfId="0" applyFont="1" applyBorder="1" applyAlignment="1">
      <alignment horizontal="center" vertical="center"/>
    </xf>
    <xf numFmtId="0" fontId="18" fillId="0" borderId="520" xfId="0" applyFont="1" applyBorder="1" applyAlignment="1">
      <alignment horizontal="center" vertical="center"/>
    </xf>
    <xf numFmtId="0" fontId="18" fillId="0" borderId="581" xfId="0" applyFont="1" applyBorder="1" applyAlignment="1">
      <alignment horizontal="center" vertical="center"/>
    </xf>
    <xf numFmtId="0" fontId="18" fillId="0" borderId="78" xfId="0" applyFont="1" applyBorder="1" applyAlignment="1">
      <alignment horizontal="center" vertical="center" wrapText="1"/>
    </xf>
    <xf numFmtId="0" fontId="18" fillId="0" borderId="227" xfId="0" applyFont="1" applyBorder="1" applyAlignment="1">
      <alignment horizontal="center" vertical="center"/>
    </xf>
    <xf numFmtId="0" fontId="18" fillId="2" borderId="167" xfId="0" applyFont="1" applyFill="1" applyBorder="1" applyAlignment="1">
      <alignment horizontal="center" vertical="center"/>
    </xf>
    <xf numFmtId="0" fontId="18" fillId="2" borderId="173" xfId="0" applyFont="1" applyFill="1" applyBorder="1" applyAlignment="1">
      <alignment horizontal="center" vertical="center"/>
    </xf>
    <xf numFmtId="0" fontId="18" fillId="2" borderId="164" xfId="0" applyFont="1" applyFill="1" applyBorder="1" applyAlignment="1">
      <alignment horizontal="center" vertical="center"/>
    </xf>
    <xf numFmtId="0" fontId="18" fillId="2" borderId="46" xfId="0" applyFont="1" applyFill="1" applyBorder="1" applyAlignment="1">
      <alignment horizontal="center" vertical="center"/>
    </xf>
    <xf numFmtId="0" fontId="18" fillId="0" borderId="69" xfId="0" applyFont="1" applyBorder="1" applyAlignment="1">
      <alignment horizontal="center" vertical="center"/>
    </xf>
    <xf numFmtId="0" fontId="18" fillId="0" borderId="54" xfId="0" applyFont="1" applyBorder="1" applyAlignment="1">
      <alignment horizontal="center" vertical="center"/>
    </xf>
    <xf numFmtId="0" fontId="18" fillId="0" borderId="142" xfId="0" applyFont="1" applyBorder="1" applyAlignment="1">
      <alignment horizontal="center" vertical="center"/>
    </xf>
    <xf numFmtId="0" fontId="18" fillId="0" borderId="106" xfId="0" applyFont="1" applyBorder="1" applyAlignment="1">
      <alignment horizontal="center" vertical="center"/>
    </xf>
    <xf numFmtId="0" fontId="18" fillId="0" borderId="2" xfId="0" applyFont="1" applyBorder="1" applyAlignment="1">
      <alignment horizontal="center" vertical="center"/>
    </xf>
    <xf numFmtId="0" fontId="18" fillId="0" borderId="79" xfId="0" applyFont="1" applyBorder="1" applyAlignment="1">
      <alignment horizontal="center" vertical="center"/>
    </xf>
    <xf numFmtId="0" fontId="18" fillId="0" borderId="98" xfId="0" applyFont="1" applyBorder="1" applyAlignment="1">
      <alignment horizontal="center" vertical="center"/>
    </xf>
    <xf numFmtId="0" fontId="18" fillId="0" borderId="0" xfId="0" applyFont="1" applyBorder="1" applyAlignment="1">
      <alignment horizontal="center" vertical="center"/>
    </xf>
    <xf numFmtId="0" fontId="18" fillId="0" borderId="8" xfId="0" applyFont="1" applyBorder="1" applyAlignment="1">
      <alignment horizontal="center" vertical="center"/>
    </xf>
    <xf numFmtId="0" fontId="18" fillId="0" borderId="107" xfId="0" applyFont="1" applyBorder="1" applyAlignment="1">
      <alignment horizontal="center" vertical="center"/>
    </xf>
    <xf numFmtId="0" fontId="18" fillId="0" borderId="51" xfId="0" applyFont="1" applyBorder="1" applyAlignment="1">
      <alignment horizontal="center" vertical="center"/>
    </xf>
    <xf numFmtId="0" fontId="18" fillId="0" borderId="82" xfId="0" applyFont="1" applyBorder="1" applyAlignment="1">
      <alignment horizontal="center" vertical="center"/>
    </xf>
    <xf numFmtId="0" fontId="18" fillId="0" borderId="33" xfId="0" applyFont="1" applyBorder="1" applyAlignment="1">
      <alignment horizontal="center" vertical="center"/>
    </xf>
    <xf numFmtId="0" fontId="18" fillId="0" borderId="62" xfId="0" applyFont="1" applyBorder="1" applyAlignment="1">
      <alignment horizontal="center" vertical="center"/>
    </xf>
    <xf numFmtId="0" fontId="18" fillId="0" borderId="336" xfId="0" applyFont="1" applyBorder="1" applyAlignment="1">
      <alignment horizontal="center" vertical="center"/>
    </xf>
    <xf numFmtId="0" fontId="18" fillId="0" borderId="331" xfId="0" applyFont="1" applyBorder="1" applyAlignment="1">
      <alignment horizontal="center" vertical="center"/>
    </xf>
    <xf numFmtId="0" fontId="18" fillId="0" borderId="66" xfId="0" applyFont="1" applyBorder="1" applyAlignment="1">
      <alignment horizontal="center" vertical="center"/>
    </xf>
    <xf numFmtId="0" fontId="18" fillId="0" borderId="36" xfId="0" applyFont="1" applyBorder="1" applyAlignment="1">
      <alignment horizontal="center" vertical="center"/>
    </xf>
    <xf numFmtId="0" fontId="18" fillId="0" borderId="128" xfId="0" applyFont="1" applyBorder="1" applyAlignment="1">
      <alignment horizontal="center" vertical="center"/>
    </xf>
    <xf numFmtId="0" fontId="18" fillId="0" borderId="84" xfId="0" applyFont="1" applyBorder="1" applyAlignment="1">
      <alignment horizontal="center" vertical="center"/>
    </xf>
    <xf numFmtId="0" fontId="18" fillId="0" borderId="83" xfId="0" applyFont="1" applyBorder="1" applyAlignment="1">
      <alignment horizontal="center" vertical="center"/>
    </xf>
    <xf numFmtId="0" fontId="18" fillId="0" borderId="55" xfId="0" applyFont="1" applyBorder="1" applyAlignment="1">
      <alignment horizontal="center" vertical="center"/>
    </xf>
    <xf numFmtId="0" fontId="18" fillId="0" borderId="332" xfId="0" applyFont="1" applyBorder="1" applyAlignment="1">
      <alignment horizontal="center" vertical="center"/>
    </xf>
    <xf numFmtId="0" fontId="18" fillId="0" borderId="63" xfId="0" applyFont="1" applyBorder="1" applyAlignment="1">
      <alignment horizontal="center" vertical="center"/>
    </xf>
    <xf numFmtId="0" fontId="18" fillId="0" borderId="156" xfId="0" applyFont="1" applyBorder="1" applyAlignment="1">
      <alignment horizontal="center" vertical="center"/>
    </xf>
    <xf numFmtId="0" fontId="18" fillId="0" borderId="99" xfId="0" applyFont="1" applyBorder="1" applyAlignment="1">
      <alignment horizontal="center" vertical="center"/>
    </xf>
    <xf numFmtId="0" fontId="18" fillId="0" borderId="53" xfId="0" applyFont="1" applyBorder="1" applyAlignment="1">
      <alignment horizontal="center" vertical="center"/>
    </xf>
    <xf numFmtId="0" fontId="18" fillId="0" borderId="122" xfId="0" applyFont="1" applyBorder="1" applyAlignment="1">
      <alignment horizontal="center" vertical="center"/>
    </xf>
    <xf numFmtId="0" fontId="18" fillId="0" borderId="228" xfId="0" applyFont="1" applyBorder="1" applyAlignment="1">
      <alignment horizontal="center" vertical="center"/>
    </xf>
    <xf numFmtId="0" fontId="18" fillId="0" borderId="85" xfId="0" applyFont="1" applyBorder="1" applyAlignment="1">
      <alignment horizontal="center" vertical="center"/>
    </xf>
    <xf numFmtId="0" fontId="18" fillId="0" borderId="48" xfId="0" applyFont="1" applyBorder="1" applyAlignment="1">
      <alignment horizontal="center" vertical="center"/>
    </xf>
    <xf numFmtId="0" fontId="18" fillId="2" borderId="228" xfId="0" applyFont="1" applyFill="1" applyBorder="1" applyAlignment="1">
      <alignment horizontal="center" vertical="center"/>
    </xf>
    <xf numFmtId="0" fontId="18" fillId="0" borderId="576" xfId="0" applyFont="1" applyBorder="1" applyAlignment="1">
      <alignment horizontal="center" vertical="center"/>
    </xf>
    <xf numFmtId="0" fontId="18" fillId="0" borderId="560" xfId="0" applyFont="1" applyBorder="1" applyAlignment="1">
      <alignment horizontal="center" vertical="center"/>
    </xf>
    <xf numFmtId="0" fontId="18" fillId="0" borderId="577" xfId="0" applyFont="1" applyBorder="1" applyAlignment="1">
      <alignment horizontal="center" vertical="center"/>
    </xf>
    <xf numFmtId="0" fontId="18" fillId="2" borderId="157" xfId="0" applyFont="1" applyFill="1" applyBorder="1" applyAlignment="1">
      <alignment horizontal="center" vertical="center"/>
    </xf>
    <xf numFmtId="0" fontId="18" fillId="2" borderId="171" xfId="0" applyFont="1" applyFill="1" applyBorder="1" applyAlignment="1">
      <alignment horizontal="center" vertical="center"/>
    </xf>
    <xf numFmtId="0" fontId="18" fillId="2" borderId="135" xfId="0" applyFont="1" applyFill="1" applyBorder="1" applyAlignment="1">
      <alignment horizontal="center" vertical="center"/>
    </xf>
    <xf numFmtId="0" fontId="18" fillId="2" borderId="143" xfId="0" applyFont="1" applyFill="1" applyBorder="1" applyAlignment="1">
      <alignment horizontal="center" vertical="center"/>
    </xf>
    <xf numFmtId="0" fontId="18" fillId="2" borderId="141" xfId="0" applyFont="1" applyFill="1" applyBorder="1" applyAlignment="1">
      <alignment horizontal="center" vertical="center"/>
    </xf>
    <xf numFmtId="0" fontId="18" fillId="2" borderId="374" xfId="0" applyFont="1" applyFill="1" applyBorder="1" applyAlignment="1">
      <alignment horizontal="center" vertical="center"/>
    </xf>
    <xf numFmtId="0" fontId="18" fillId="2" borderId="159" xfId="0" applyFont="1" applyFill="1" applyBorder="1" applyAlignment="1">
      <alignment horizontal="center" vertical="center"/>
    </xf>
    <xf numFmtId="0" fontId="18" fillId="2" borderId="144" xfId="0" applyFont="1" applyFill="1" applyBorder="1" applyAlignment="1">
      <alignment horizontal="center" vertical="center"/>
    </xf>
    <xf numFmtId="0" fontId="18" fillId="2" borderId="188" xfId="0" applyFont="1" applyFill="1" applyBorder="1" applyAlignment="1">
      <alignment horizontal="center" vertical="center"/>
    </xf>
    <xf numFmtId="0" fontId="18" fillId="2" borderId="349" xfId="0" applyFont="1" applyFill="1" applyBorder="1" applyAlignment="1">
      <alignment horizontal="center" vertical="center"/>
    </xf>
    <xf numFmtId="0" fontId="18" fillId="2" borderId="298" xfId="0" applyFont="1" applyFill="1" applyBorder="1" applyAlignment="1">
      <alignment horizontal="center" vertical="center"/>
    </xf>
    <xf numFmtId="0" fontId="18" fillId="2" borderId="161" xfId="0" applyFont="1" applyFill="1" applyBorder="1" applyAlignment="1">
      <alignment horizontal="center" vertical="center"/>
    </xf>
    <xf numFmtId="0" fontId="18" fillId="2" borderId="172" xfId="0" applyFont="1" applyFill="1" applyBorder="1" applyAlignment="1">
      <alignment horizontal="center" vertical="center"/>
    </xf>
    <xf numFmtId="0" fontId="18" fillId="2" borderId="166" xfId="0" applyFont="1" applyFill="1" applyBorder="1" applyAlignment="1">
      <alignment horizontal="center" vertical="center"/>
    </xf>
    <xf numFmtId="0" fontId="18" fillId="2" borderId="44" xfId="0" applyFont="1" applyFill="1" applyBorder="1" applyAlignment="1">
      <alignment horizontal="center" vertical="center"/>
    </xf>
    <xf numFmtId="0" fontId="18" fillId="2" borderId="383" xfId="0" applyFont="1" applyFill="1" applyBorder="1" applyAlignment="1">
      <alignment horizontal="center" vertical="center"/>
    </xf>
    <xf numFmtId="0" fontId="15" fillId="2" borderId="302" xfId="0" applyFont="1" applyFill="1" applyBorder="1" applyAlignment="1">
      <alignment horizontal="center" vertical="center" wrapText="1"/>
    </xf>
    <xf numFmtId="0" fontId="15" fillId="2" borderId="151" xfId="0" applyFont="1" applyFill="1" applyBorder="1" applyAlignment="1">
      <alignment horizontal="center" vertical="center" wrapText="1"/>
    </xf>
    <xf numFmtId="0" fontId="18" fillId="2" borderId="210" xfId="0" applyFont="1" applyFill="1" applyBorder="1" applyAlignment="1">
      <alignment horizontal="center" vertical="center"/>
    </xf>
    <xf numFmtId="0" fontId="18" fillId="2" borderId="257" xfId="0" applyFont="1" applyFill="1" applyBorder="1" applyAlignment="1">
      <alignment horizontal="center" vertical="center"/>
    </xf>
    <xf numFmtId="0" fontId="18" fillId="2" borderId="214" xfId="0" applyFont="1" applyFill="1" applyBorder="1" applyAlignment="1">
      <alignment horizontal="center" vertical="center"/>
    </xf>
    <xf numFmtId="0" fontId="18" fillId="2" borderId="194" xfId="0" applyFont="1" applyFill="1" applyBorder="1" applyAlignment="1">
      <alignment horizontal="center" vertical="center"/>
    </xf>
    <xf numFmtId="0" fontId="18" fillId="2" borderId="258" xfId="0" applyFont="1" applyFill="1" applyBorder="1" applyAlignment="1">
      <alignment horizontal="center" vertical="center"/>
    </xf>
    <xf numFmtId="0" fontId="9" fillId="2" borderId="640" xfId="0" applyFont="1" applyFill="1" applyBorder="1" applyAlignment="1">
      <alignment horizontal="left" vertical="center"/>
    </xf>
    <xf numFmtId="0" fontId="9" fillId="2" borderId="641" xfId="0" applyFont="1" applyFill="1" applyBorder="1" applyAlignment="1">
      <alignment horizontal="left" vertical="center"/>
    </xf>
    <xf numFmtId="0" fontId="24" fillId="4" borderId="121" xfId="0" applyFont="1" applyFill="1" applyBorder="1" applyAlignment="1">
      <alignment horizontal="center" vertical="center"/>
    </xf>
    <xf numFmtId="0" fontId="18" fillId="0" borderId="148" xfId="0" applyFont="1" applyBorder="1" applyAlignment="1">
      <alignment horizontal="center" vertical="center" wrapText="1"/>
    </xf>
    <xf numFmtId="0" fontId="24" fillId="4" borderId="91" xfId="0" applyFont="1" applyFill="1" applyBorder="1" applyAlignment="1">
      <alignment horizontal="center" vertical="center" wrapText="1"/>
    </xf>
    <xf numFmtId="0" fontId="18" fillId="0" borderId="91" xfId="0" applyFont="1" applyBorder="1" applyAlignment="1">
      <alignment horizontal="center" vertical="center"/>
    </xf>
    <xf numFmtId="0" fontId="18" fillId="0" borderId="170" xfId="0" applyFont="1" applyBorder="1" applyAlignment="1">
      <alignment horizontal="center" vertical="center"/>
    </xf>
    <xf numFmtId="0" fontId="18" fillId="2" borderId="614" xfId="0" applyFont="1" applyFill="1" applyBorder="1" applyAlignment="1">
      <alignment horizontal="center" vertical="center" wrapText="1"/>
    </xf>
    <xf numFmtId="0" fontId="18" fillId="2" borderId="756" xfId="0" applyFont="1" applyFill="1" applyBorder="1" applyAlignment="1">
      <alignment horizontal="center" vertical="center" wrapText="1"/>
    </xf>
    <xf numFmtId="0" fontId="18" fillId="2" borderId="805" xfId="0" applyFont="1" applyFill="1" applyBorder="1" applyAlignment="1">
      <alignment horizontal="center" vertical="center" wrapText="1"/>
    </xf>
    <xf numFmtId="184" fontId="18" fillId="2" borderId="835" xfId="0" applyNumberFormat="1" applyFont="1" applyFill="1" applyBorder="1" applyAlignment="1">
      <alignment horizontal="center" vertical="center" wrapText="1"/>
    </xf>
    <xf numFmtId="184" fontId="18" fillId="2" borderId="813" xfId="0" applyNumberFormat="1" applyFont="1" applyFill="1" applyBorder="1" applyAlignment="1">
      <alignment horizontal="center" vertical="center" wrapText="1"/>
    </xf>
    <xf numFmtId="0" fontId="18" fillId="2" borderId="835" xfId="0" applyFont="1" applyFill="1" applyBorder="1" applyAlignment="1">
      <alignment horizontal="left" vertical="center"/>
    </xf>
    <xf numFmtId="0" fontId="18" fillId="2" borderId="865" xfId="0" applyFont="1" applyFill="1" applyBorder="1" applyAlignment="1">
      <alignment horizontal="left" vertical="center"/>
    </xf>
    <xf numFmtId="0" fontId="7" fillId="4" borderId="403" xfId="0" applyFont="1" applyFill="1" applyBorder="1" applyAlignment="1">
      <alignment horizontal="center" vertical="center"/>
    </xf>
    <xf numFmtId="0" fontId="7" fillId="4" borderId="404" xfId="0" applyFont="1" applyFill="1" applyBorder="1" applyAlignment="1">
      <alignment horizontal="center" vertical="center"/>
    </xf>
    <xf numFmtId="0" fontId="18" fillId="2" borderId="0" xfId="0" applyFont="1" applyFill="1" applyBorder="1" applyAlignment="1">
      <alignment horizontal="center"/>
    </xf>
    <xf numFmtId="0" fontId="12" fillId="2" borderId="756" xfId="0" applyFont="1" applyFill="1" applyBorder="1" applyAlignment="1">
      <alignment horizontal="left" vertical="center"/>
    </xf>
    <xf numFmtId="0" fontId="17" fillId="2" borderId="829" xfId="0" applyFont="1" applyFill="1" applyBorder="1" applyAlignment="1">
      <alignment horizontal="center" vertical="center" wrapText="1"/>
    </xf>
    <xf numFmtId="0" fontId="10" fillId="2" borderId="500" xfId="0" applyFont="1" applyFill="1" applyBorder="1" applyAlignment="1">
      <alignment vertical="top" wrapText="1"/>
    </xf>
    <xf numFmtId="0" fontId="10" fillId="2" borderId="496" xfId="0" applyFont="1" applyFill="1" applyBorder="1" applyAlignment="1">
      <alignment vertical="top"/>
    </xf>
    <xf numFmtId="0" fontId="10" fillId="2" borderId="497" xfId="0" applyFont="1" applyFill="1" applyBorder="1" applyAlignment="1">
      <alignment vertical="top"/>
    </xf>
    <xf numFmtId="0" fontId="10" fillId="2" borderId="438" xfId="0" applyFont="1" applyFill="1" applyBorder="1" applyAlignment="1">
      <alignment vertical="top"/>
    </xf>
    <xf numFmtId="0" fontId="10" fillId="2" borderId="0" xfId="0" applyFont="1" applyFill="1" applyAlignment="1">
      <alignment vertical="top"/>
    </xf>
    <xf numFmtId="0" fontId="10" fillId="2" borderId="247" xfId="0" applyFont="1" applyFill="1" applyBorder="1" applyAlignment="1">
      <alignment vertical="top"/>
    </xf>
    <xf numFmtId="0" fontId="10" fillId="2" borderId="384" xfId="0" applyFont="1" applyFill="1" applyBorder="1" applyAlignment="1">
      <alignment vertical="top"/>
    </xf>
    <xf numFmtId="0" fontId="10" fillId="2" borderId="198" xfId="0" applyFont="1" applyFill="1" applyBorder="1" applyAlignment="1">
      <alignment vertical="top"/>
    </xf>
    <xf numFmtId="0" fontId="10" fillId="2" borderId="329" xfId="0" applyFont="1" applyFill="1" applyBorder="1" applyAlignment="1">
      <alignment vertical="top"/>
    </xf>
    <xf numFmtId="0" fontId="24" fillId="2" borderId="1" xfId="0" applyFont="1" applyFill="1" applyBorder="1" applyAlignment="1">
      <alignment horizontal="center" vertical="center" wrapText="1"/>
    </xf>
    <xf numFmtId="0" fontId="24" fillId="2" borderId="2" xfId="0" applyFont="1" applyFill="1" applyBorder="1" applyAlignment="1">
      <alignment horizontal="center" vertical="center"/>
    </xf>
    <xf numFmtId="0" fontId="24" fillId="2" borderId="43" xfId="0" applyFont="1" applyFill="1" applyBorder="1" applyAlignment="1">
      <alignment horizontal="center" vertical="center"/>
    </xf>
    <xf numFmtId="0" fontId="24" fillId="2" borderId="17" xfId="0" applyFont="1" applyFill="1" applyBorder="1" applyAlignment="1">
      <alignment horizontal="center" vertical="center"/>
    </xf>
    <xf numFmtId="0" fontId="24" fillId="2" borderId="10" xfId="0" applyFont="1" applyFill="1" applyBorder="1" applyAlignment="1">
      <alignment horizontal="center" vertical="center"/>
    </xf>
    <xf numFmtId="0" fontId="24" fillId="2" borderId="11" xfId="0" applyFont="1" applyFill="1" applyBorder="1" applyAlignment="1">
      <alignment horizontal="center" vertical="center"/>
    </xf>
    <xf numFmtId="0" fontId="18" fillId="2" borderId="67" xfId="0" applyFont="1" applyFill="1" applyBorder="1" applyAlignment="1">
      <alignment horizontal="center"/>
    </xf>
    <xf numFmtId="0" fontId="18" fillId="2" borderId="2" xfId="0" applyFont="1" applyFill="1" applyBorder="1" applyAlignment="1">
      <alignment horizontal="center"/>
    </xf>
    <xf numFmtId="0" fontId="18" fillId="2" borderId="123" xfId="0" applyFont="1" applyFill="1" applyBorder="1" applyAlignment="1">
      <alignment horizontal="center"/>
    </xf>
    <xf numFmtId="0" fontId="18" fillId="2" borderId="112" xfId="0" applyFont="1" applyFill="1" applyBorder="1" applyAlignment="1">
      <alignment horizontal="center"/>
    </xf>
    <xf numFmtId="0" fontId="18" fillId="2" borderId="45" xfId="0" applyFont="1" applyFill="1" applyBorder="1" applyAlignment="1">
      <alignment horizontal="center"/>
    </xf>
    <xf numFmtId="0" fontId="18" fillId="2" borderId="9" xfId="0" applyFont="1" applyFill="1" applyBorder="1" applyAlignment="1">
      <alignment horizontal="center"/>
    </xf>
    <xf numFmtId="0" fontId="18" fillId="2" borderId="10" xfId="0" applyFont="1" applyFill="1" applyBorder="1" applyAlignment="1">
      <alignment horizontal="center"/>
    </xf>
    <xf numFmtId="0" fontId="18" fillId="2" borderId="80" xfId="0" applyFont="1" applyFill="1" applyBorder="1" applyAlignment="1">
      <alignment horizontal="center"/>
    </xf>
    <xf numFmtId="0" fontId="24" fillId="4" borderId="132" xfId="0" applyFont="1" applyFill="1" applyBorder="1" applyAlignment="1">
      <alignment horizontal="center" vertical="center"/>
    </xf>
    <xf numFmtId="0" fontId="24" fillId="4" borderId="142" xfId="0" applyFont="1" applyFill="1" applyBorder="1" applyAlignment="1">
      <alignment horizontal="center" vertical="center"/>
    </xf>
    <xf numFmtId="0" fontId="24" fillId="4" borderId="143" xfId="0" applyFont="1" applyFill="1" applyBorder="1" applyAlignment="1">
      <alignment horizontal="center" vertical="center"/>
    </xf>
    <xf numFmtId="0" fontId="24" fillId="4" borderId="141" xfId="0" applyFont="1" applyFill="1" applyBorder="1" applyAlignment="1">
      <alignment horizontal="center" vertical="center"/>
    </xf>
    <xf numFmtId="0" fontId="24" fillId="4" borderId="147" xfId="0" applyFont="1" applyFill="1" applyBorder="1" applyAlignment="1">
      <alignment horizontal="center" vertical="center"/>
    </xf>
    <xf numFmtId="0" fontId="9" fillId="2" borderId="499" xfId="0" quotePrefix="1" applyNumberFormat="1" applyFont="1" applyFill="1" applyBorder="1" applyAlignment="1">
      <alignment horizontal="left" vertical="center"/>
    </xf>
    <xf numFmtId="0" fontId="9" fillId="2" borderId="642" xfId="0" applyNumberFormat="1" applyFont="1" applyFill="1" applyBorder="1" applyAlignment="1">
      <alignment horizontal="left" vertical="center"/>
    </xf>
    <xf numFmtId="0" fontId="10" fillId="2" borderId="582" xfId="0" applyFont="1" applyFill="1" applyBorder="1" applyAlignment="1">
      <alignment horizontal="left" vertical="top" wrapText="1"/>
    </xf>
    <xf numFmtId="0" fontId="10" fillId="2" borderId="513" xfId="0" applyFont="1" applyFill="1" applyBorder="1" applyAlignment="1">
      <alignment horizontal="left" vertical="top" wrapText="1"/>
    </xf>
    <xf numFmtId="0" fontId="10" fillId="2" borderId="550" xfId="0" applyFont="1" applyFill="1" applyBorder="1" applyAlignment="1">
      <alignment horizontal="left" vertical="top" wrapText="1"/>
    </xf>
    <xf numFmtId="0" fontId="10" fillId="2" borderId="0" xfId="0" applyFont="1" applyFill="1" applyBorder="1" applyAlignment="1">
      <alignment horizontal="left" vertical="top" wrapText="1"/>
    </xf>
    <xf numFmtId="0" fontId="10" fillId="2" borderId="384" xfId="0" applyFont="1" applyFill="1" applyBorder="1" applyAlignment="1">
      <alignment horizontal="left" vertical="top" wrapText="1"/>
    </xf>
    <xf numFmtId="0" fontId="10" fillId="2" borderId="198" xfId="0" applyFont="1" applyFill="1" applyBorder="1" applyAlignment="1">
      <alignment horizontal="left" vertical="top" wrapText="1"/>
    </xf>
    <xf numFmtId="0" fontId="18" fillId="2" borderId="0" xfId="0" applyFont="1" applyFill="1" applyAlignment="1">
      <alignment horizontal="left" vertical="top" wrapText="1"/>
    </xf>
    <xf numFmtId="0" fontId="18" fillId="2" borderId="0" xfId="0" applyFont="1" applyFill="1" applyAlignment="1">
      <alignment horizontal="left" vertical="top"/>
    </xf>
    <xf numFmtId="0" fontId="9" fillId="2" borderId="192" xfId="0" applyFont="1" applyFill="1" applyBorder="1" applyAlignment="1">
      <alignment horizontal="center" vertical="center"/>
    </xf>
    <xf numFmtId="0" fontId="24" fillId="2" borderId="431" xfId="0" applyFont="1" applyFill="1" applyBorder="1" applyAlignment="1">
      <alignment horizontal="left" vertical="center" wrapText="1"/>
    </xf>
    <xf numFmtId="0" fontId="24" fillId="2" borderId="302" xfId="0" applyFont="1" applyFill="1" applyBorder="1" applyAlignment="1">
      <alignment horizontal="left" vertical="center" wrapText="1"/>
    </xf>
    <xf numFmtId="0" fontId="24" fillId="2" borderId="408" xfId="0" applyFont="1" applyFill="1" applyBorder="1" applyAlignment="1">
      <alignment horizontal="left" vertical="center" wrapText="1"/>
    </xf>
    <xf numFmtId="0" fontId="24" fillId="2" borderId="308" xfId="0" applyFont="1" applyFill="1" applyBorder="1" applyAlignment="1">
      <alignment horizontal="left" vertical="center" wrapText="1"/>
    </xf>
    <xf numFmtId="0" fontId="24" fillId="2" borderId="0" xfId="0" applyFont="1" applyFill="1" applyBorder="1" applyAlignment="1">
      <alignment horizontal="left" vertical="center" wrapText="1"/>
    </xf>
    <xf numFmtId="0" fontId="24" fillId="2" borderId="247" xfId="0" applyFont="1" applyFill="1" applyBorder="1" applyAlignment="1">
      <alignment horizontal="left" vertical="center" wrapText="1"/>
    </xf>
    <xf numFmtId="0" fontId="24" fillId="2" borderId="205" xfId="0" applyFont="1" applyFill="1" applyBorder="1" applyAlignment="1">
      <alignment horizontal="left" vertical="center" wrapText="1"/>
    </xf>
    <xf numFmtId="0" fontId="24" fillId="2" borderId="198" xfId="0" applyFont="1" applyFill="1" applyBorder="1" applyAlignment="1">
      <alignment horizontal="left" vertical="center" wrapText="1"/>
    </xf>
    <xf numFmtId="0" fontId="24" fillId="2" borderId="329" xfId="0" applyFont="1" applyFill="1" applyBorder="1" applyAlignment="1">
      <alignment horizontal="left" vertical="center" wrapText="1"/>
    </xf>
    <xf numFmtId="0" fontId="17" fillId="2" borderId="829" xfId="0" applyFont="1" applyFill="1" applyBorder="1" applyAlignment="1">
      <alignment horizontal="center" vertical="center"/>
    </xf>
    <xf numFmtId="0" fontId="17" fillId="2" borderId="727" xfId="0" applyFont="1" applyFill="1" applyBorder="1" applyAlignment="1">
      <alignment horizontal="center" vertical="center"/>
    </xf>
  </cellXfs>
  <cellStyles count="356">
    <cellStyle name=" " xfId="1"/>
    <cellStyle name="1" xfId="2"/>
    <cellStyle name="20% - 輔色1" xfId="21"/>
    <cellStyle name="20% - 輔色1 2" xfId="203"/>
    <cellStyle name="20% - 輔色2" xfId="22"/>
    <cellStyle name="20% - 輔色2 2" xfId="204"/>
    <cellStyle name="20% - 輔色3" xfId="23"/>
    <cellStyle name="20% - 輔色3 2" xfId="205"/>
    <cellStyle name="20% - 輔色4" xfId="24"/>
    <cellStyle name="20% - 輔色4 2" xfId="206"/>
    <cellStyle name="20% - 輔色5" xfId="25"/>
    <cellStyle name="20% - 輔色5 2" xfId="207"/>
    <cellStyle name="20% - 輔色6" xfId="26"/>
    <cellStyle name="20% - 輔色6 2" xfId="208"/>
    <cellStyle name="40% - 輔色1" xfId="27"/>
    <cellStyle name="40% - 輔色1 2" xfId="209"/>
    <cellStyle name="40% - 輔色2" xfId="28"/>
    <cellStyle name="40% - 輔色2 2" xfId="210"/>
    <cellStyle name="40% - 輔色3" xfId="29"/>
    <cellStyle name="40% - 輔色3 2" xfId="211"/>
    <cellStyle name="40% - 輔色4" xfId="30"/>
    <cellStyle name="40% - 輔色4 2" xfId="212"/>
    <cellStyle name="40% - 輔色5" xfId="31"/>
    <cellStyle name="40% - 輔色5 2" xfId="213"/>
    <cellStyle name="40% - 輔色6" xfId="32"/>
    <cellStyle name="40% - 輔色6 2" xfId="214"/>
    <cellStyle name="60% - 輔色1" xfId="33"/>
    <cellStyle name="60% - 輔色1 2" xfId="215"/>
    <cellStyle name="60% - 輔色2" xfId="34"/>
    <cellStyle name="60% - 輔色2 2" xfId="216"/>
    <cellStyle name="60% - 輔色3" xfId="35"/>
    <cellStyle name="60% - 輔色3 2" xfId="217"/>
    <cellStyle name="60% - 輔色4" xfId="36"/>
    <cellStyle name="60% - 輔色4 2" xfId="218"/>
    <cellStyle name="60% - 輔色5" xfId="37"/>
    <cellStyle name="60% - 輔色5 2" xfId="219"/>
    <cellStyle name="60% - 輔色6" xfId="38"/>
    <cellStyle name="60% - 輔色6 2" xfId="220"/>
    <cellStyle name="Comma 2" xfId="255"/>
    <cellStyle name="Currency" xfId="12" builtinId="4"/>
    <cellStyle name="Currency 2" xfId="117"/>
    <cellStyle name="Currency 3" xfId="257"/>
    <cellStyle name="Normal" xfId="0" builtinId="0"/>
    <cellStyle name="Normal 10" xfId="202"/>
    <cellStyle name="Normal 11" xfId="221"/>
    <cellStyle name="Normal 12" xfId="258"/>
    <cellStyle name="Normal 14" xfId="259"/>
    <cellStyle name="Normal 14 2" xfId="294"/>
    <cellStyle name="Normal 2" xfId="3"/>
    <cellStyle name="Normal 2 2" xfId="13"/>
    <cellStyle name="Normal 2 2 2" xfId="295"/>
    <cellStyle name="Normal 3" xfId="4"/>
    <cellStyle name="Normal 4" xfId="5"/>
    <cellStyle name="Normal 4 2" xfId="112"/>
    <cellStyle name="Normal 5" xfId="14"/>
    <cellStyle name="Normal 5 2" xfId="126"/>
    <cellStyle name="Normal 5 2 2" xfId="296"/>
    <cellStyle name="Normal 5 3" xfId="260"/>
    <cellStyle name="Normal 5 3 2" xfId="297"/>
    <cellStyle name="Normal 5 4" xfId="298"/>
    <cellStyle name="Normal 6" xfId="15"/>
    <cellStyle name="Normal 6 2" xfId="16"/>
    <cellStyle name="Normal 6 3" xfId="222"/>
    <cellStyle name="Normal 6 4" xfId="299"/>
    <cellStyle name="Normal 7" xfId="113"/>
    <cellStyle name="Normal 7 2" xfId="137"/>
    <cellStyle name="Normal 7 2 2" xfId="261"/>
    <cellStyle name="Normal 7 3" xfId="251"/>
    <cellStyle name="Normal 7 4" xfId="300"/>
    <cellStyle name="Normal 8" xfId="138"/>
    <cellStyle name="Normal 8 2" xfId="223"/>
    <cellStyle name="Normal 8 2 2" xfId="301"/>
    <cellStyle name="Normal 8 3" xfId="262"/>
    <cellStyle name="Normal 8 3 2" xfId="302"/>
    <cellStyle name="Normal 9" xfId="139"/>
    <cellStyle name="oft Excel]_x000a__x000a_Comment=The open=/f lines load custom functions into the Paste Function list._x000a__x000a_Maximized=3_x000a__x000a_AutoFormat=_106736" xfId="114"/>
    <cellStyle name="Percent" xfId="6" builtinId="5"/>
    <cellStyle name="Percent 2" xfId="17"/>
    <cellStyle name="Percent 3" xfId="252"/>
    <cellStyle name="Percent 4" xfId="253"/>
    <cellStyle name="Style 1" xfId="18"/>
    <cellStyle name="Style 1 2" xfId="115"/>
    <cellStyle name="Style 1 3" xfId="116"/>
    <cellStyle name="遽_Index " xfId="7"/>
    <cellStyle name="一般 2" xfId="19"/>
    <cellStyle name="一般 2 2" xfId="254"/>
    <cellStyle name="一般 5" xfId="11"/>
    <cellStyle name="一般_710055 OX" xfId="263"/>
    <cellStyle name="中等" xfId="39"/>
    <cellStyle name="中等 2" xfId="224"/>
    <cellStyle name="合計" xfId="40"/>
    <cellStyle name="合計 2" xfId="118"/>
    <cellStyle name="合計 2 2" xfId="132"/>
    <cellStyle name="合計 2 2 2" xfId="264"/>
    <cellStyle name="合計 2 3" xfId="225"/>
    <cellStyle name="合計 2 3 2" xfId="265"/>
    <cellStyle name="合計 2 4" xfId="266"/>
    <cellStyle name="合計 2 5" xfId="311"/>
    <cellStyle name="合計 2 6" xfId="312"/>
    <cellStyle name="合計 2 7" xfId="313"/>
    <cellStyle name="合計 2 8" xfId="314"/>
    <cellStyle name="合計 3" xfId="127"/>
    <cellStyle name="合計 3 2" xfId="267"/>
    <cellStyle name="合計 4" xfId="226"/>
    <cellStyle name="合計 4 2" xfId="315"/>
    <cellStyle name="合計 5" xfId="268"/>
    <cellStyle name="合計 6" xfId="316"/>
    <cellStyle name="合計 7" xfId="317"/>
    <cellStyle name="合計 8" xfId="318"/>
    <cellStyle name="合計 9" xfId="319"/>
    <cellStyle name="好" xfId="41"/>
    <cellStyle name="好 2" xfId="227"/>
    <cellStyle name="好_07.05.2014  G16347 - SK110J - 15S01   W   - 113" xfId="42"/>
    <cellStyle name="好_07.05.2014  G16347 - SK110J - 15S01   W   - 113 2" xfId="140"/>
    <cellStyle name="好_07.05.2014  G16347 - SK110J - 15S02   W   - 114" xfId="43"/>
    <cellStyle name="好_07.05.2014  G16347 - SK110J - 15S02   W   - 114 2" xfId="141"/>
    <cellStyle name="好_09.05.2014  G15260- SA224U - 15S02  W   - 047" xfId="44"/>
    <cellStyle name="好_09.05.2014  G15260- SA224U - 15S02  W   - 047 2" xfId="142"/>
    <cellStyle name="好_09.05.2014  G15260- SA224U - 15S04  W   - 049" xfId="45"/>
    <cellStyle name="好_09.05.2014  G15260- SA224U - 15S04  W   - 049 2" xfId="143"/>
    <cellStyle name="好_10.05.2014  G15242 - SA224U - 15S02  W   - 051" xfId="46"/>
    <cellStyle name="好_10.05.2014  G15242 - SA224U - 15S02  W   - 051 2" xfId="144"/>
    <cellStyle name="好_13.05.2014  G15242 - SA224U - 15S01  W   - 050" xfId="47"/>
    <cellStyle name="好_13.05.2014  G15242 - SA224U - 15S01  W   - 050 2" xfId="145"/>
    <cellStyle name="好_14.05.2014  G15610 - CT001W - 15S04   W   - 152" xfId="48"/>
    <cellStyle name="好_14.05.2014  G15610 - CT001W - 15S04   W   - 152 2" xfId="146"/>
    <cellStyle name="好_14.05.2014  G16298 - SA224U - 15S01  W   - 065" xfId="49"/>
    <cellStyle name="好_14.05.2014  G16298 - SA224U - 15S01  W   - 065 2" xfId="147"/>
    <cellStyle name="好_15.05.2014  G15408 - CT002U - 15S01  W   - 139" xfId="50"/>
    <cellStyle name="好_15.05.2014  G15408 - CT002U - 15S01  W   - 139 2" xfId="148"/>
    <cellStyle name="好_15.05.2014  G15408 - CT002U - 15S02  W   - 140" xfId="51"/>
    <cellStyle name="好_15.05.2014  G15408 - CT002U - 15S02  W   - 140 2" xfId="149"/>
    <cellStyle name="好_15.05.2014  G15409 - CT001U - 15S03  W   - 145" xfId="52"/>
    <cellStyle name="好_15.05.2014  G15409 - CT001U - 15S03  W   - 145 2" xfId="150"/>
    <cellStyle name="好_15.05.2014  G15597 - CT002W - 15S02  W   - 148" xfId="53"/>
    <cellStyle name="好_15.05.2014  G15597 - CT002W - 15S02  W   - 148 2" xfId="151"/>
    <cellStyle name="好_15.05.2014  G15610 - CT001W - 15S02  W   - 150" xfId="54"/>
    <cellStyle name="好_15.05.2014  G15610 - CT001W - 15S02  W   - 150 2" xfId="152"/>
    <cellStyle name="好_15.05.2014  G15616 - CT001W - 15S02 W   - 160" xfId="153"/>
    <cellStyle name="好_15.05.2014  G15616 - CT001W - 15S03 W   - 161" xfId="154"/>
    <cellStyle name="好_19.05.2014  G15242 - SA224U - 15S03     W   - 052" xfId="55"/>
    <cellStyle name="好_19.05.2014  G15242 - SA224U - 15S03     W   - 052 2" xfId="155"/>
    <cellStyle name="好_19.05.2014  G15603 - CT002W - 15S01  W     - 157" xfId="156"/>
    <cellStyle name="好_19.05.2014  G15603 - CT002W - 15S02 W     - 158" xfId="157"/>
    <cellStyle name="好_19.05.2014  G16455 - SK109J - 15S01  W     - 138" xfId="56"/>
    <cellStyle name="好_19.05.2014  G16455 - SK109J - 15S01  W     - 138 2" xfId="158"/>
    <cellStyle name="好_20.05.2014  G15260 - SA224U - 15S03  W     - 048" xfId="57"/>
    <cellStyle name="好_20.05.2014  G15260 - SA224U - 15S03  W     - 048 2" xfId="159"/>
    <cellStyle name="好_20.05.2014  G15616 - CT001W - 15S01  W     - 159" xfId="160"/>
    <cellStyle name="好_21.05.2014  G16298 - SA224U - 15S02 W     - 066" xfId="58"/>
    <cellStyle name="好_21.05.2014  G16298 - SA224U - 15S02 W     - 066 2" xfId="161"/>
    <cellStyle name="好_21.05.2014  G16298 - SA224U - 15S04 W     - 068" xfId="59"/>
    <cellStyle name="好_21.05.2014  G16298 - SA224U - 15S04 W     - 068 2" xfId="162"/>
    <cellStyle name="好_21.05.2014  G16298 - SA224U - 15S05 W     - 069" xfId="60"/>
    <cellStyle name="好_21.05.2014  G16298 - SA224U - 15S05 W     - 069 2" xfId="163"/>
    <cellStyle name="好_23.05.2014  G16298 - SA224U - 15S03  W    - 067" xfId="61"/>
    <cellStyle name="好_23.05.2014  G16298 - SA224U - 15S03  W    - 067 2" xfId="164"/>
    <cellStyle name="好_24.05.2014  G16298 - SA224U - 15S06  W    - 070" xfId="62"/>
    <cellStyle name="好_24.05.2014  G16298 - SA224U - 15S06  W    - 070 2" xfId="165"/>
    <cellStyle name="好_24.05.2014  G16298 - SA224U - 15S07  W    - 071" xfId="63"/>
    <cellStyle name="好_24.05.2014  G16298 - SA224U - 15S07  W    - 071 2" xfId="166"/>
    <cellStyle name="好_24.05.2014  G16298 - SA224U - 15S08  W    - 072" xfId="64"/>
    <cellStyle name="好_24.05.2014  G16298 - SA224U - 15S08  W    - 072 2" xfId="167"/>
    <cellStyle name="好_BPFC" xfId="65"/>
    <cellStyle name="好_BPFC 2" xfId="168"/>
    <cellStyle name="好_CT AS Loop Back Mid 135553C (LY-CT1227-3)" xfId="66"/>
    <cellStyle name="好_CT AS Loop Back Mid 135553C (LY-CT1227-3) 2" xfId="169"/>
    <cellStyle name="百分比 2" xfId="269"/>
    <cellStyle name="計算方式" xfId="67"/>
    <cellStyle name="計算方式 2" xfId="119"/>
    <cellStyle name="計算方式 2 2" xfId="133"/>
    <cellStyle name="計算方式 2 2 2" xfId="270"/>
    <cellStyle name="計算方式 2 3" xfId="228"/>
    <cellStyle name="計算方式 2 3 2" xfId="271"/>
    <cellStyle name="計算方式 2 4" xfId="272"/>
    <cellStyle name="計算方式 2 5" xfId="329"/>
    <cellStyle name="計算方式 2 6" xfId="330"/>
    <cellStyle name="計算方式 2 7" xfId="331"/>
    <cellStyle name="計算方式 2 8" xfId="332"/>
    <cellStyle name="計算方式 3" xfId="128"/>
    <cellStyle name="計算方式 3 2" xfId="273"/>
    <cellStyle name="計算方式 4" xfId="229"/>
    <cellStyle name="計算方式 4 2" xfId="333"/>
    <cellStyle name="計算方式 5" xfId="274"/>
    <cellStyle name="計算方式 6" xfId="334"/>
    <cellStyle name="計算方式 7" xfId="335"/>
    <cellStyle name="計算方式 8" xfId="336"/>
    <cellStyle name="計算方式 9" xfId="337"/>
    <cellStyle name="常规 13" xfId="275"/>
    <cellStyle name="常规 2" xfId="256"/>
    <cellStyle name="常规 2 7" xfId="276"/>
    <cellStyle name="常规 3" xfId="9"/>
    <cellStyle name="常规 3 2" xfId="320"/>
    <cellStyle name="常规 4" xfId="277"/>
    <cellStyle name="常规_6BUY全套规格表" xfId="170"/>
    <cellStyle name="貨幣[0]_cutting " xfId="10"/>
    <cellStyle name="連結的儲存格" xfId="68"/>
    <cellStyle name="連結的儲存格 2" xfId="230"/>
    <cellStyle name="備註" xfId="69"/>
    <cellStyle name="備註 2" xfId="120"/>
    <cellStyle name="備註 2 2" xfId="134"/>
    <cellStyle name="備註 2 2 2" xfId="278"/>
    <cellStyle name="備註 2 3" xfId="231"/>
    <cellStyle name="備註 2 3 2" xfId="279"/>
    <cellStyle name="備註 2 4" xfId="280"/>
    <cellStyle name="備註 2 5" xfId="303"/>
    <cellStyle name="備註 2 6" xfId="304"/>
    <cellStyle name="備註 2 7" xfId="305"/>
    <cellStyle name="備註 2 8" xfId="306"/>
    <cellStyle name="備註 3" xfId="129"/>
    <cellStyle name="備註 3 2" xfId="281"/>
    <cellStyle name="備註 4" xfId="232"/>
    <cellStyle name="備註 4 2" xfId="282"/>
    <cellStyle name="備註 5" xfId="283"/>
    <cellStyle name="備註 6" xfId="307"/>
    <cellStyle name="備註 7" xfId="308"/>
    <cellStyle name="備註 8" xfId="309"/>
    <cellStyle name="備註 9" xfId="310"/>
    <cellStyle name="說明文字" xfId="70"/>
    <cellStyle name="說明文字 2" xfId="233"/>
    <cellStyle name="輔色1" xfId="71"/>
    <cellStyle name="輔色1 2" xfId="234"/>
    <cellStyle name="輔色2" xfId="72"/>
    <cellStyle name="輔色2 2" xfId="235"/>
    <cellStyle name="輔色3" xfId="73"/>
    <cellStyle name="輔色3 2" xfId="236"/>
    <cellStyle name="輔色4" xfId="74"/>
    <cellStyle name="輔色4 2" xfId="237"/>
    <cellStyle name="輔色5" xfId="75"/>
    <cellStyle name="輔色5 2" xfId="238"/>
    <cellStyle name="輔色6" xfId="76"/>
    <cellStyle name="輔色6 2" xfId="239"/>
    <cellStyle name="標題" xfId="77"/>
    <cellStyle name="標題 1" xfId="78"/>
    <cellStyle name="標題 1 2" xfId="121"/>
    <cellStyle name="標題 1 2 2" xfId="321"/>
    <cellStyle name="標題 1 3" xfId="322"/>
    <cellStyle name="標題 2" xfId="79"/>
    <cellStyle name="標題 2 2" xfId="122"/>
    <cellStyle name="標題 2 2 2" xfId="323"/>
    <cellStyle name="標題 2 3" xfId="324"/>
    <cellStyle name="標題 3" xfId="80"/>
    <cellStyle name="標題 3 2" xfId="123"/>
    <cellStyle name="標題 3 2 2" xfId="240"/>
    <cellStyle name="標題 3 2 2 2" xfId="325"/>
    <cellStyle name="標題 3 2 3" xfId="326"/>
    <cellStyle name="標題 3 3" xfId="241"/>
    <cellStyle name="標題 3 3 2" xfId="327"/>
    <cellStyle name="標題 3 4" xfId="328"/>
    <cellStyle name="標題 4" xfId="81"/>
    <cellStyle name="標題 4 2" xfId="242"/>
    <cellStyle name="標題 5" xfId="243"/>
    <cellStyle name="標題_07.05.2014  G16347 - SK110J - 15S01   W   - 113" xfId="171"/>
    <cellStyle name="樣式 1" xfId="20"/>
    <cellStyle name="輸入" xfId="82"/>
    <cellStyle name="輸入 2" xfId="124"/>
    <cellStyle name="輸入 2 2" xfId="135"/>
    <cellStyle name="輸入 2 2 2" xfId="284"/>
    <cellStyle name="輸入 2 3" xfId="244"/>
    <cellStyle name="輸入 2 3 2" xfId="285"/>
    <cellStyle name="輸入 2 4" xfId="286"/>
    <cellStyle name="輸入 2 5" xfId="338"/>
    <cellStyle name="輸入 2 6" xfId="339"/>
    <cellStyle name="輸入 2 7" xfId="340"/>
    <cellStyle name="輸入 2 8" xfId="341"/>
    <cellStyle name="輸入 3" xfId="130"/>
    <cellStyle name="輸入 3 2" xfId="287"/>
    <cellStyle name="輸入 4" xfId="245"/>
    <cellStyle name="輸入 4 2" xfId="342"/>
    <cellStyle name="輸入 5" xfId="288"/>
    <cellStyle name="輸入 6" xfId="343"/>
    <cellStyle name="輸入 7" xfId="344"/>
    <cellStyle name="輸入 8" xfId="345"/>
    <cellStyle name="輸入 9" xfId="346"/>
    <cellStyle name="輸出" xfId="83"/>
    <cellStyle name="輸出 2" xfId="125"/>
    <cellStyle name="輸出 2 2" xfId="136"/>
    <cellStyle name="輸出 2 2 2" xfId="289"/>
    <cellStyle name="輸出 2 3" xfId="246"/>
    <cellStyle name="輸出 2 3 2" xfId="290"/>
    <cellStyle name="輸出 2 4" xfId="291"/>
    <cellStyle name="輸出 2 5" xfId="347"/>
    <cellStyle name="輸出 2 6" xfId="348"/>
    <cellStyle name="輸出 2 7" xfId="349"/>
    <cellStyle name="輸出 2 8" xfId="350"/>
    <cellStyle name="輸出 3" xfId="131"/>
    <cellStyle name="輸出 3 2" xfId="292"/>
    <cellStyle name="輸出 4" xfId="247"/>
    <cellStyle name="輸出 4 2" xfId="351"/>
    <cellStyle name="輸出 5" xfId="293"/>
    <cellStyle name="輸出 6" xfId="352"/>
    <cellStyle name="輸出 7" xfId="353"/>
    <cellStyle name="輸出 8" xfId="354"/>
    <cellStyle name="輸出 9" xfId="355"/>
    <cellStyle name="檢查儲存格" xfId="84"/>
    <cellStyle name="檢查儲存格 2" xfId="248"/>
    <cellStyle name="壞" xfId="85"/>
    <cellStyle name="壞 2" xfId="249"/>
    <cellStyle name="壞_07.05.2014  G16347 - SK110J - 15S01   W   - 113" xfId="86"/>
    <cellStyle name="壞_07.05.2014  G16347 - SK110J - 15S01   W   - 113 2" xfId="172"/>
    <cellStyle name="壞_07.05.2014  G16347 - SK110J - 15S02   W   - 114" xfId="87"/>
    <cellStyle name="壞_07.05.2014  G16347 - SK110J - 15S02   W   - 114 2" xfId="173"/>
    <cellStyle name="壞_09.05.2014  G15260- SA224U - 15S02  W   - 047" xfId="88"/>
    <cellStyle name="壞_09.05.2014  G15260- SA224U - 15S02  W   - 047 2" xfId="174"/>
    <cellStyle name="壞_09.05.2014  G15260- SA224U - 15S04  W   - 049" xfId="89"/>
    <cellStyle name="壞_09.05.2014  G15260- SA224U - 15S04  W   - 049 2" xfId="175"/>
    <cellStyle name="壞_10.05.2014  G15242 - SA224U - 15S02  W   - 051" xfId="90"/>
    <cellStyle name="壞_10.05.2014  G15242 - SA224U - 15S02  W   - 051 2" xfId="176"/>
    <cellStyle name="壞_13.05.2014  G15242 - SA224U - 15S01  W   - 050" xfId="91"/>
    <cellStyle name="壞_13.05.2014  G15242 - SA224U - 15S01  W   - 050 2" xfId="177"/>
    <cellStyle name="壞_14.05.2014  G15610 - CT001W - 15S04   W   - 152" xfId="92"/>
    <cellStyle name="壞_14.05.2014  G15610 - CT001W - 15S04   W   - 152 2" xfId="178"/>
    <cellStyle name="壞_14.05.2014  G16298 - SA224U - 15S01  W   - 065" xfId="93"/>
    <cellStyle name="壞_14.05.2014  G16298 - SA224U - 15S01  W   - 065 2" xfId="179"/>
    <cellStyle name="壞_15.05.2014  G15408 - CT002U - 15S01  W   - 139" xfId="94"/>
    <cellStyle name="壞_15.05.2014  G15408 - CT002U - 15S01  W   - 139 2" xfId="180"/>
    <cellStyle name="壞_15.05.2014  G15408 - CT002U - 15S02  W   - 140" xfId="95"/>
    <cellStyle name="壞_15.05.2014  G15408 - CT002U - 15S02  W   - 140 2" xfId="181"/>
    <cellStyle name="壞_15.05.2014  G15409 - CT001U - 15S03  W   - 145" xfId="96"/>
    <cellStyle name="壞_15.05.2014  G15409 - CT001U - 15S03  W   - 145 2" xfId="182"/>
    <cellStyle name="壞_15.05.2014  G15597 - CT002W - 15S02  W   - 148" xfId="97"/>
    <cellStyle name="壞_15.05.2014  G15597 - CT002W - 15S02  W   - 148 2" xfId="183"/>
    <cellStyle name="壞_15.05.2014  G15610 - CT001W - 15S02  W   - 150" xfId="98"/>
    <cellStyle name="壞_15.05.2014  G15610 - CT001W - 15S02  W   - 150 2" xfId="184"/>
    <cellStyle name="壞_15.05.2014  G15616 - CT001W - 15S02 W   - 160" xfId="185"/>
    <cellStyle name="壞_15.05.2014  G15616 - CT001W - 15S03 W   - 161" xfId="186"/>
    <cellStyle name="壞_19.05.2014  G15242 - SA224U - 15S03     W   - 052" xfId="99"/>
    <cellStyle name="壞_19.05.2014  G15242 - SA224U - 15S03     W   - 052 2" xfId="187"/>
    <cellStyle name="壞_19.05.2014  G15603 - CT002W - 15S01  W     - 157" xfId="188"/>
    <cellStyle name="壞_19.05.2014  G15603 - CT002W - 15S02 W     - 158" xfId="189"/>
    <cellStyle name="壞_19.05.2014  G16455 - SK109J - 15S01  W     - 138" xfId="100"/>
    <cellStyle name="壞_19.05.2014  G16455 - SK109J - 15S01  W     - 138 2" xfId="190"/>
    <cellStyle name="壞_20.05.2014  G15260 - SA224U - 15S03  W     - 048" xfId="101"/>
    <cellStyle name="壞_20.05.2014  G15260 - SA224U - 15S03  W     - 048 2" xfId="191"/>
    <cellStyle name="壞_20.05.2014  G15616 - CT001W - 15S01  W     - 159" xfId="192"/>
    <cellStyle name="壞_21.05.2014  G16298 - SA224U - 15S02 W     - 066" xfId="102"/>
    <cellStyle name="壞_21.05.2014  G16298 - SA224U - 15S02 W     - 066 2" xfId="193"/>
    <cellStyle name="壞_21.05.2014  G16298 - SA224U - 15S04 W     - 068" xfId="103"/>
    <cellStyle name="壞_21.05.2014  G16298 - SA224U - 15S04 W     - 068 2" xfId="194"/>
    <cellStyle name="壞_21.05.2014  G16298 - SA224U - 15S05 W     - 069" xfId="104"/>
    <cellStyle name="壞_21.05.2014  G16298 - SA224U - 15S05 W     - 069 2" xfId="195"/>
    <cellStyle name="壞_23.05.2014  G16298 - SA224U - 15S03  W    - 067" xfId="105"/>
    <cellStyle name="壞_23.05.2014  G16298 - SA224U - 15S03  W    - 067 2" xfId="196"/>
    <cellStyle name="壞_24.05.2014  G16298 - SA224U - 15S06  W    - 070" xfId="106"/>
    <cellStyle name="壞_24.05.2014  G16298 - SA224U - 15S06  W    - 070 2" xfId="197"/>
    <cellStyle name="壞_24.05.2014  G16298 - SA224U - 15S07  W    - 071" xfId="107"/>
    <cellStyle name="壞_24.05.2014  G16298 - SA224U - 15S07  W    - 071 2" xfId="198"/>
    <cellStyle name="壞_24.05.2014  G16298 - SA224U - 15S08  W    - 072" xfId="108"/>
    <cellStyle name="壞_24.05.2014  G16298 - SA224U - 15S08  W    - 072 2" xfId="199"/>
    <cellStyle name="壞_BPFC" xfId="109"/>
    <cellStyle name="壞_BPFC 2" xfId="200"/>
    <cellStyle name="壞_CT AS Loop Back Mid 135553C (LY-CT1227-3)" xfId="110"/>
    <cellStyle name="壞_CT AS Loop Back Mid 135553C (LY-CT1227-3) 2" xfId="201"/>
    <cellStyle name="警告文字" xfId="111"/>
    <cellStyle name="警告文字 2" xfId="250"/>
    <cellStyle name="표준_접착공정(최종-적용할 것)" xfId="8"/>
  </cellStyles>
  <dxfs count="0"/>
  <tableStyles count="0" defaultTableStyle="TableStyleMedium9" defaultPivotStyle="PivotStyleLight16"/>
  <colors>
    <mruColors>
      <color rgb="FFFFFF66"/>
      <color rgb="FFFFFFCC"/>
      <color rgb="FFFFFFFF"/>
      <color rgb="FFFFFF99"/>
      <color rgb="FFFF3399"/>
      <color rgb="FFC1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externalLink" Target="externalLinks/externalLink7.xml"/><Relationship Id="rId50" Type="http://schemas.openxmlformats.org/officeDocument/2006/relationships/externalLink" Target="externalLinks/externalLink10.xml"/><Relationship Id="rId55" Type="http://schemas.openxmlformats.org/officeDocument/2006/relationships/externalLink" Target="externalLinks/externalLink1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5.xml"/><Relationship Id="rId53" Type="http://schemas.openxmlformats.org/officeDocument/2006/relationships/externalLink" Target="externalLinks/externalLink13.xml"/><Relationship Id="rId58" Type="http://schemas.openxmlformats.org/officeDocument/2006/relationships/externalLink" Target="externalLinks/externalLink1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externalLink" Target="externalLinks/externalLink8.xml"/><Relationship Id="rId56" Type="http://schemas.openxmlformats.org/officeDocument/2006/relationships/externalLink" Target="externalLinks/externalLink16.xml"/><Relationship Id="rId8" Type="http://schemas.openxmlformats.org/officeDocument/2006/relationships/worksheet" Target="worksheets/sheet8.xml"/><Relationship Id="rId51" Type="http://schemas.openxmlformats.org/officeDocument/2006/relationships/externalLink" Target="externalLinks/externalLink1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6.xml"/><Relationship Id="rId59" Type="http://schemas.openxmlformats.org/officeDocument/2006/relationships/externalLink" Target="externalLinks/externalLink19.xml"/><Relationship Id="rId20" Type="http://schemas.openxmlformats.org/officeDocument/2006/relationships/worksheet" Target="worksheets/sheet20.xml"/><Relationship Id="rId41" Type="http://schemas.openxmlformats.org/officeDocument/2006/relationships/externalLink" Target="externalLinks/externalLink1.xml"/><Relationship Id="rId54" Type="http://schemas.openxmlformats.org/officeDocument/2006/relationships/externalLink" Target="externalLinks/externalLink1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9.xml"/><Relationship Id="rId57" Type="http://schemas.openxmlformats.org/officeDocument/2006/relationships/externalLink" Target="externalLinks/externalLink1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4.xml"/><Relationship Id="rId52" Type="http://schemas.openxmlformats.org/officeDocument/2006/relationships/externalLink" Target="externalLinks/externalLink1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4.wmf"/><Relationship Id="rId13" Type="http://schemas.openxmlformats.org/officeDocument/2006/relationships/image" Target="../media/image19.wmf"/><Relationship Id="rId18" Type="http://schemas.openxmlformats.org/officeDocument/2006/relationships/image" Target="../media/image24.wmf"/><Relationship Id="rId3" Type="http://schemas.openxmlformats.org/officeDocument/2006/relationships/image" Target="../media/image9.wmf"/><Relationship Id="rId7" Type="http://schemas.openxmlformats.org/officeDocument/2006/relationships/image" Target="../media/image13.png"/><Relationship Id="rId12" Type="http://schemas.openxmlformats.org/officeDocument/2006/relationships/image" Target="../media/image18.wmf"/><Relationship Id="rId17" Type="http://schemas.openxmlformats.org/officeDocument/2006/relationships/image" Target="../media/image23.wmf"/><Relationship Id="rId2" Type="http://schemas.openxmlformats.org/officeDocument/2006/relationships/image" Target="../media/image8.png"/><Relationship Id="rId16" Type="http://schemas.openxmlformats.org/officeDocument/2006/relationships/image" Target="../media/image22.wmf"/><Relationship Id="rId1" Type="http://schemas.openxmlformats.org/officeDocument/2006/relationships/image" Target="../media/image7.jpeg"/><Relationship Id="rId6" Type="http://schemas.openxmlformats.org/officeDocument/2006/relationships/image" Target="../media/image12.wmf"/><Relationship Id="rId11" Type="http://schemas.openxmlformats.org/officeDocument/2006/relationships/image" Target="../media/image17.wmf"/><Relationship Id="rId5" Type="http://schemas.openxmlformats.org/officeDocument/2006/relationships/image" Target="../media/image11.wmf"/><Relationship Id="rId15" Type="http://schemas.openxmlformats.org/officeDocument/2006/relationships/image" Target="../media/image21.wmf"/><Relationship Id="rId10" Type="http://schemas.openxmlformats.org/officeDocument/2006/relationships/image" Target="../media/image16.wmf"/><Relationship Id="rId4" Type="http://schemas.openxmlformats.org/officeDocument/2006/relationships/image" Target="../media/image10.wmf"/><Relationship Id="rId9" Type="http://schemas.openxmlformats.org/officeDocument/2006/relationships/image" Target="../media/image15.wmf"/><Relationship Id="rId14" Type="http://schemas.openxmlformats.org/officeDocument/2006/relationships/image" Target="../media/image20.wmf"/></Relationships>
</file>

<file path=xl/drawings/_rels/drawing4.xml.rels><?xml version="1.0" encoding="UTF-8" standalone="yes"?>
<Relationships xmlns="http://schemas.openxmlformats.org/package/2006/relationships"><Relationship Id="rId1" Type="http://schemas.openxmlformats.org/officeDocument/2006/relationships/image" Target="../media/image25.wmf"/></Relationships>
</file>

<file path=xl/drawings/_rels/drawing5.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2.wdp"/><Relationship Id="rId1" Type="http://schemas.openxmlformats.org/officeDocument/2006/relationships/image" Target="../media/image27.png"/><Relationship Id="rId4" Type="http://schemas.microsoft.com/office/2007/relationships/hdphoto" Target="../media/hdphoto3.wdp"/></Relationships>
</file>

<file path=xl/drawings/_rels/drawing7.xml.rels><?xml version="1.0" encoding="UTF-8" standalone="yes"?>
<Relationships xmlns="http://schemas.openxmlformats.org/package/2006/relationships"><Relationship Id="rId3" Type="http://schemas.openxmlformats.org/officeDocument/2006/relationships/image" Target="../media/image30.emf"/><Relationship Id="rId2" Type="http://schemas.microsoft.com/office/2007/relationships/hdphoto" Target="../media/hdphoto4.wdp"/><Relationship Id="rId1" Type="http://schemas.openxmlformats.org/officeDocument/2006/relationships/image" Target="../media/image29.jpeg"/><Relationship Id="rId5" Type="http://schemas.microsoft.com/office/2007/relationships/hdphoto" Target="../media/hdphoto5.wdp"/><Relationship Id="rId4" Type="http://schemas.openxmlformats.org/officeDocument/2006/relationships/image" Target="../media/image31.jpeg"/></Relationships>
</file>

<file path=xl/drawings/_rels/drawing8.xml.rels><?xml version="1.0" encoding="UTF-8" standalone="yes"?>
<Relationships xmlns="http://schemas.openxmlformats.org/package/2006/relationships"><Relationship Id="rId3" Type="http://schemas.openxmlformats.org/officeDocument/2006/relationships/image" Target="../media/image33.png"/><Relationship Id="rId2" Type="http://schemas.microsoft.com/office/2007/relationships/hdphoto" Target="../media/hdphoto6.wdp"/><Relationship Id="rId1" Type="http://schemas.openxmlformats.org/officeDocument/2006/relationships/image" Target="../media/image32.jpeg"/><Relationship Id="rId4" Type="http://schemas.openxmlformats.org/officeDocument/2006/relationships/image" Target="../media/image34.png"/></Relationships>
</file>

<file path=xl/drawings/_rels/drawing9.xml.rels><?xml version="1.0" encoding="UTF-8" standalone="yes"?>
<Relationships xmlns="http://schemas.openxmlformats.org/package/2006/relationships"><Relationship Id="rId8" Type="http://schemas.openxmlformats.org/officeDocument/2006/relationships/image" Target="../media/image42.wmf"/><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emf"/><Relationship Id="rId5" Type="http://schemas.openxmlformats.org/officeDocument/2006/relationships/image" Target="../media/image39.png"/><Relationship Id="rId4" Type="http://schemas.openxmlformats.org/officeDocument/2006/relationships/image" Target="../media/image38.png"/><Relationship Id="rId9" Type="http://schemas.openxmlformats.org/officeDocument/2006/relationships/image" Target="../media/image43.wmf"/></Relationships>
</file>

<file path=xl/drawings/_rels/drawing10.xml.rels><?xml version="1.0" encoding="UTF-8" standalone="yes"?>
<Relationships xmlns="http://schemas.openxmlformats.org/package/2006/relationships"><Relationship Id="rId3" Type="http://schemas.openxmlformats.org/officeDocument/2006/relationships/image" Target="../media/image46.wmf"/><Relationship Id="rId2" Type="http://schemas.openxmlformats.org/officeDocument/2006/relationships/image" Target="../media/image45.wmf"/><Relationship Id="rId1" Type="http://schemas.openxmlformats.org/officeDocument/2006/relationships/image" Target="../media/image44.wmf"/><Relationship Id="rId5" Type="http://schemas.openxmlformats.org/officeDocument/2006/relationships/image" Target="../media/image48.wmf"/><Relationship Id="rId4" Type="http://schemas.openxmlformats.org/officeDocument/2006/relationships/image" Target="../media/image47.wmf"/></Relationships>
</file>

<file path=xl/drawings/_rels/drawing11.xml.rels><?xml version="1.0" encoding="UTF-8" standalone="yes"?>
<Relationships xmlns="http://schemas.openxmlformats.org/package/2006/relationships"><Relationship Id="rId1" Type="http://schemas.openxmlformats.org/officeDocument/2006/relationships/image" Target="../media/image49.wmf"/></Relationships>
</file>

<file path=xl/drawings/_rels/drawing12.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microsoft.com/office/2007/relationships/hdphoto" Target="../media/hdphoto7.wdp"/><Relationship Id="rId4" Type="http://schemas.openxmlformats.org/officeDocument/2006/relationships/image" Target="../media/image5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59.wmf"/><Relationship Id="rId13" Type="http://schemas.openxmlformats.org/officeDocument/2006/relationships/image" Target="../media/image63.wmf"/><Relationship Id="rId18" Type="http://schemas.openxmlformats.org/officeDocument/2006/relationships/image" Target="../media/image67.wmf"/><Relationship Id="rId3" Type="http://schemas.openxmlformats.org/officeDocument/2006/relationships/image" Target="../media/image56.jpeg"/><Relationship Id="rId21" Type="http://schemas.openxmlformats.org/officeDocument/2006/relationships/image" Target="../media/image69.wmf"/><Relationship Id="rId7" Type="http://schemas.microsoft.com/office/2007/relationships/hdphoto" Target="../media/hdphoto9.wdp"/><Relationship Id="rId12" Type="http://schemas.microsoft.com/office/2007/relationships/hdphoto" Target="../media/hdphoto10.wdp"/><Relationship Id="rId17" Type="http://schemas.openxmlformats.org/officeDocument/2006/relationships/image" Target="../media/image66.wmf"/><Relationship Id="rId2" Type="http://schemas.openxmlformats.org/officeDocument/2006/relationships/image" Target="../media/image55.jpg"/><Relationship Id="rId16" Type="http://schemas.openxmlformats.org/officeDocument/2006/relationships/image" Target="../media/image65.wmf"/><Relationship Id="rId20" Type="http://schemas.microsoft.com/office/2007/relationships/hdphoto" Target="../media/hdphoto12.wdp"/><Relationship Id="rId1" Type="http://schemas.openxmlformats.org/officeDocument/2006/relationships/image" Target="../media/image54.png"/><Relationship Id="rId6" Type="http://schemas.openxmlformats.org/officeDocument/2006/relationships/image" Target="../media/image58.png"/><Relationship Id="rId11" Type="http://schemas.openxmlformats.org/officeDocument/2006/relationships/image" Target="../media/image62.png"/><Relationship Id="rId5" Type="http://schemas.microsoft.com/office/2007/relationships/hdphoto" Target="../media/hdphoto8.wdp"/><Relationship Id="rId15" Type="http://schemas.microsoft.com/office/2007/relationships/hdphoto" Target="../media/hdphoto11.wdp"/><Relationship Id="rId10" Type="http://schemas.openxmlformats.org/officeDocument/2006/relationships/image" Target="../media/image61.emf"/><Relationship Id="rId19" Type="http://schemas.openxmlformats.org/officeDocument/2006/relationships/image" Target="../media/image68.png"/><Relationship Id="rId4" Type="http://schemas.openxmlformats.org/officeDocument/2006/relationships/image" Target="../media/image57.jpeg"/><Relationship Id="rId9" Type="http://schemas.openxmlformats.org/officeDocument/2006/relationships/image" Target="../media/image60.emf"/><Relationship Id="rId14" Type="http://schemas.openxmlformats.org/officeDocument/2006/relationships/image" Target="../media/image64.png"/><Relationship Id="rId22" Type="http://schemas.openxmlformats.org/officeDocument/2006/relationships/image" Target="../media/image7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3.wmf"/><Relationship Id="rId2" Type="http://schemas.openxmlformats.org/officeDocument/2006/relationships/image" Target="../media/image72.wmf"/><Relationship Id="rId1" Type="http://schemas.openxmlformats.org/officeDocument/2006/relationships/image" Target="../media/image71.emf"/><Relationship Id="rId4" Type="http://schemas.openxmlformats.org/officeDocument/2006/relationships/image" Target="../media/image74.png"/></Relationships>
</file>

<file path=xl/drawings/_rels/drawing15.xml.rels><?xml version="1.0" encoding="UTF-8" standalone="yes"?>
<Relationships xmlns="http://schemas.openxmlformats.org/package/2006/relationships"><Relationship Id="rId26" Type="http://schemas.openxmlformats.org/officeDocument/2006/relationships/image" Target="../media/image60.emf"/><Relationship Id="rId21" Type="http://schemas.openxmlformats.org/officeDocument/2006/relationships/image" Target="../media/image94.wmf"/><Relationship Id="rId34" Type="http://schemas.openxmlformats.org/officeDocument/2006/relationships/image" Target="../media/image105.wmf"/><Relationship Id="rId42" Type="http://schemas.openxmlformats.org/officeDocument/2006/relationships/image" Target="../media/image111.wmf"/><Relationship Id="rId47" Type="http://schemas.openxmlformats.org/officeDocument/2006/relationships/image" Target="../media/image116.wmf"/><Relationship Id="rId50" Type="http://schemas.openxmlformats.org/officeDocument/2006/relationships/image" Target="../media/image119.wmf"/><Relationship Id="rId55" Type="http://schemas.openxmlformats.org/officeDocument/2006/relationships/image" Target="../media/image122.wmf"/><Relationship Id="rId63" Type="http://schemas.openxmlformats.org/officeDocument/2006/relationships/image" Target="../media/image129.wmf"/><Relationship Id="rId68" Type="http://schemas.openxmlformats.org/officeDocument/2006/relationships/image" Target="../media/image73.wmf"/><Relationship Id="rId7" Type="http://schemas.openxmlformats.org/officeDocument/2006/relationships/image" Target="../media/image80.wmf"/><Relationship Id="rId2" Type="http://schemas.openxmlformats.org/officeDocument/2006/relationships/image" Target="../media/image76.wmf"/><Relationship Id="rId16" Type="http://schemas.openxmlformats.org/officeDocument/2006/relationships/image" Target="../media/image89.wmf"/><Relationship Id="rId29" Type="http://schemas.openxmlformats.org/officeDocument/2006/relationships/image" Target="../media/image100.wmf"/><Relationship Id="rId11" Type="http://schemas.openxmlformats.org/officeDocument/2006/relationships/image" Target="../media/image84.wmf"/><Relationship Id="rId24" Type="http://schemas.openxmlformats.org/officeDocument/2006/relationships/image" Target="../media/image97.wmf"/><Relationship Id="rId32" Type="http://schemas.openxmlformats.org/officeDocument/2006/relationships/image" Target="../media/image103.wmf"/><Relationship Id="rId37" Type="http://schemas.openxmlformats.org/officeDocument/2006/relationships/image" Target="../media/image107.emf"/><Relationship Id="rId40" Type="http://schemas.openxmlformats.org/officeDocument/2006/relationships/image" Target="../media/image109.wmf"/><Relationship Id="rId45" Type="http://schemas.openxmlformats.org/officeDocument/2006/relationships/image" Target="../media/image114.wmf"/><Relationship Id="rId53" Type="http://schemas.openxmlformats.org/officeDocument/2006/relationships/image" Target="../media/image66.wmf"/><Relationship Id="rId58" Type="http://schemas.openxmlformats.org/officeDocument/2006/relationships/image" Target="../media/image125.wmf"/><Relationship Id="rId66" Type="http://schemas.openxmlformats.org/officeDocument/2006/relationships/image" Target="../media/image132.wmf"/><Relationship Id="rId5" Type="http://schemas.openxmlformats.org/officeDocument/2006/relationships/image" Target="../media/image78.emf"/><Relationship Id="rId61" Type="http://schemas.openxmlformats.org/officeDocument/2006/relationships/image" Target="../media/image128.wmf"/><Relationship Id="rId19" Type="http://schemas.openxmlformats.org/officeDocument/2006/relationships/image" Target="../media/image92.jpeg"/><Relationship Id="rId14" Type="http://schemas.openxmlformats.org/officeDocument/2006/relationships/image" Target="../media/image87.wmf"/><Relationship Id="rId22" Type="http://schemas.openxmlformats.org/officeDocument/2006/relationships/image" Target="../media/image95.wmf"/><Relationship Id="rId27" Type="http://schemas.openxmlformats.org/officeDocument/2006/relationships/image" Target="../media/image99.wmf"/><Relationship Id="rId30" Type="http://schemas.openxmlformats.org/officeDocument/2006/relationships/image" Target="../media/image101.wmf"/><Relationship Id="rId35" Type="http://schemas.openxmlformats.org/officeDocument/2006/relationships/image" Target="../media/image106.emf"/><Relationship Id="rId43" Type="http://schemas.openxmlformats.org/officeDocument/2006/relationships/image" Target="../media/image112.wmf"/><Relationship Id="rId48" Type="http://schemas.openxmlformats.org/officeDocument/2006/relationships/image" Target="../media/image117.wmf"/><Relationship Id="rId56" Type="http://schemas.openxmlformats.org/officeDocument/2006/relationships/image" Target="../media/image123.wmf"/><Relationship Id="rId64" Type="http://schemas.openxmlformats.org/officeDocument/2006/relationships/image" Target="../media/image130.png"/><Relationship Id="rId8" Type="http://schemas.openxmlformats.org/officeDocument/2006/relationships/image" Target="../media/image81.wmf"/><Relationship Id="rId51" Type="http://schemas.openxmlformats.org/officeDocument/2006/relationships/image" Target="../media/image120.wmf"/><Relationship Id="rId3" Type="http://schemas.openxmlformats.org/officeDocument/2006/relationships/image" Target="../media/image77.wmf"/><Relationship Id="rId12" Type="http://schemas.openxmlformats.org/officeDocument/2006/relationships/image" Target="../media/image85.wmf"/><Relationship Id="rId17" Type="http://schemas.openxmlformats.org/officeDocument/2006/relationships/image" Target="../media/image90.wmf"/><Relationship Id="rId25" Type="http://schemas.openxmlformats.org/officeDocument/2006/relationships/image" Target="../media/image98.wmf"/><Relationship Id="rId33" Type="http://schemas.openxmlformats.org/officeDocument/2006/relationships/image" Target="../media/image104.emf"/><Relationship Id="rId38" Type="http://schemas.openxmlformats.org/officeDocument/2006/relationships/image" Target="../media/image63.wmf"/><Relationship Id="rId46" Type="http://schemas.openxmlformats.org/officeDocument/2006/relationships/image" Target="../media/image115.wmf"/><Relationship Id="rId59" Type="http://schemas.openxmlformats.org/officeDocument/2006/relationships/image" Target="../media/image126.wmf"/><Relationship Id="rId67" Type="http://schemas.openxmlformats.org/officeDocument/2006/relationships/image" Target="../media/image69.wmf"/><Relationship Id="rId20" Type="http://schemas.openxmlformats.org/officeDocument/2006/relationships/image" Target="../media/image93.wmf"/><Relationship Id="rId41" Type="http://schemas.openxmlformats.org/officeDocument/2006/relationships/image" Target="../media/image110.wmf"/><Relationship Id="rId54" Type="http://schemas.openxmlformats.org/officeDocument/2006/relationships/image" Target="../media/image67.wmf"/><Relationship Id="rId62" Type="http://schemas.openxmlformats.org/officeDocument/2006/relationships/image" Target="../media/image25.wmf"/><Relationship Id="rId1" Type="http://schemas.openxmlformats.org/officeDocument/2006/relationships/image" Target="../media/image75.wmf"/><Relationship Id="rId6" Type="http://schemas.openxmlformats.org/officeDocument/2006/relationships/image" Target="../media/image79.emf"/><Relationship Id="rId15" Type="http://schemas.openxmlformats.org/officeDocument/2006/relationships/image" Target="../media/image88.wmf"/><Relationship Id="rId23" Type="http://schemas.openxmlformats.org/officeDocument/2006/relationships/image" Target="../media/image96.wmf"/><Relationship Id="rId28" Type="http://schemas.openxmlformats.org/officeDocument/2006/relationships/image" Target="../media/image59.wmf"/><Relationship Id="rId36" Type="http://schemas.openxmlformats.org/officeDocument/2006/relationships/image" Target="../media/image61.emf"/><Relationship Id="rId49" Type="http://schemas.openxmlformats.org/officeDocument/2006/relationships/image" Target="../media/image118.wmf"/><Relationship Id="rId57" Type="http://schemas.openxmlformats.org/officeDocument/2006/relationships/image" Target="../media/image124.wmf"/><Relationship Id="rId10" Type="http://schemas.openxmlformats.org/officeDocument/2006/relationships/image" Target="../media/image83.wmf"/><Relationship Id="rId31" Type="http://schemas.openxmlformats.org/officeDocument/2006/relationships/image" Target="../media/image102.wmf"/><Relationship Id="rId44" Type="http://schemas.openxmlformats.org/officeDocument/2006/relationships/image" Target="../media/image113.wmf"/><Relationship Id="rId52" Type="http://schemas.openxmlformats.org/officeDocument/2006/relationships/image" Target="../media/image121.wmf"/><Relationship Id="rId60" Type="http://schemas.openxmlformats.org/officeDocument/2006/relationships/image" Target="../media/image127.wmf"/><Relationship Id="rId65" Type="http://schemas.openxmlformats.org/officeDocument/2006/relationships/image" Target="../media/image131.wmf"/><Relationship Id="rId4" Type="http://schemas.openxmlformats.org/officeDocument/2006/relationships/image" Target="../media/image65.wmf"/><Relationship Id="rId9" Type="http://schemas.openxmlformats.org/officeDocument/2006/relationships/image" Target="../media/image82.wmf"/><Relationship Id="rId13" Type="http://schemas.openxmlformats.org/officeDocument/2006/relationships/image" Target="../media/image86.wmf"/><Relationship Id="rId18" Type="http://schemas.openxmlformats.org/officeDocument/2006/relationships/image" Target="../media/image91.wmf"/><Relationship Id="rId39" Type="http://schemas.openxmlformats.org/officeDocument/2006/relationships/image" Target="../media/image108.wmf"/></Relationships>
</file>

<file path=xl/drawings/_rels/drawing16.xml.rels><?xml version="1.0" encoding="UTF-8" standalone="yes"?>
<Relationships xmlns="http://schemas.openxmlformats.org/package/2006/relationships"><Relationship Id="rId3" Type="http://schemas.openxmlformats.org/officeDocument/2006/relationships/image" Target="../media/image135.emf"/><Relationship Id="rId2" Type="http://schemas.openxmlformats.org/officeDocument/2006/relationships/image" Target="../media/image134.png"/><Relationship Id="rId1" Type="http://schemas.openxmlformats.org/officeDocument/2006/relationships/image" Target="../media/image133.png"/><Relationship Id="rId6" Type="http://schemas.microsoft.com/office/2007/relationships/hdphoto" Target="../media/hdphoto13.wdp"/><Relationship Id="rId5" Type="http://schemas.openxmlformats.org/officeDocument/2006/relationships/image" Target="../media/image136.png"/><Relationship Id="rId4" Type="http://schemas.openxmlformats.org/officeDocument/2006/relationships/image" Target="../media/image7.jpeg"/></Relationships>
</file>

<file path=xl/drawings/_rels/drawing17.xml.rels><?xml version="1.0" encoding="UTF-8" standalone="yes"?>
<Relationships xmlns="http://schemas.openxmlformats.org/package/2006/relationships"><Relationship Id="rId2" Type="http://schemas.microsoft.com/office/2007/relationships/hdphoto" Target="../media/hdphoto14.wdp"/><Relationship Id="rId1" Type="http://schemas.openxmlformats.org/officeDocument/2006/relationships/image" Target="../media/image13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146.jpeg"/><Relationship Id="rId18" Type="http://schemas.openxmlformats.org/officeDocument/2006/relationships/image" Target="../media/image151.jpeg"/><Relationship Id="rId26" Type="http://schemas.openxmlformats.org/officeDocument/2006/relationships/image" Target="../media/image159.jpeg"/><Relationship Id="rId39" Type="http://schemas.openxmlformats.org/officeDocument/2006/relationships/image" Target="../media/image172.jpeg"/><Relationship Id="rId21" Type="http://schemas.openxmlformats.org/officeDocument/2006/relationships/image" Target="../media/image154.jpeg"/><Relationship Id="rId34" Type="http://schemas.openxmlformats.org/officeDocument/2006/relationships/image" Target="../media/image167.jpeg"/><Relationship Id="rId42" Type="http://schemas.openxmlformats.org/officeDocument/2006/relationships/image" Target="../media/image175.jpeg"/><Relationship Id="rId47" Type="http://schemas.openxmlformats.org/officeDocument/2006/relationships/image" Target="../media/image180.jpeg"/><Relationship Id="rId50" Type="http://schemas.openxmlformats.org/officeDocument/2006/relationships/image" Target="../media/image183.jpeg"/><Relationship Id="rId55" Type="http://schemas.openxmlformats.org/officeDocument/2006/relationships/image" Target="../media/image188.jpeg"/><Relationship Id="rId7" Type="http://schemas.openxmlformats.org/officeDocument/2006/relationships/image" Target="../media/image141.png"/><Relationship Id="rId2" Type="http://schemas.microsoft.com/office/2007/relationships/hdphoto" Target="../media/hdphoto15.wdp"/><Relationship Id="rId16" Type="http://schemas.openxmlformats.org/officeDocument/2006/relationships/image" Target="../media/image149.jpeg"/><Relationship Id="rId29" Type="http://schemas.openxmlformats.org/officeDocument/2006/relationships/image" Target="../media/image162.jpeg"/><Relationship Id="rId11" Type="http://schemas.openxmlformats.org/officeDocument/2006/relationships/image" Target="../media/image144.png"/><Relationship Id="rId24" Type="http://schemas.openxmlformats.org/officeDocument/2006/relationships/image" Target="../media/image157.jpeg"/><Relationship Id="rId32" Type="http://schemas.openxmlformats.org/officeDocument/2006/relationships/image" Target="../media/image165.jpeg"/><Relationship Id="rId37" Type="http://schemas.openxmlformats.org/officeDocument/2006/relationships/image" Target="../media/image170.jpeg"/><Relationship Id="rId40" Type="http://schemas.openxmlformats.org/officeDocument/2006/relationships/image" Target="../media/image173.jpeg"/><Relationship Id="rId45" Type="http://schemas.openxmlformats.org/officeDocument/2006/relationships/image" Target="../media/image178.jpeg"/><Relationship Id="rId53" Type="http://schemas.openxmlformats.org/officeDocument/2006/relationships/image" Target="../media/image186.jpeg"/><Relationship Id="rId58" Type="http://schemas.openxmlformats.org/officeDocument/2006/relationships/image" Target="../media/image190.png"/><Relationship Id="rId5" Type="http://schemas.openxmlformats.org/officeDocument/2006/relationships/image" Target="../media/image140.jpeg"/><Relationship Id="rId61" Type="http://schemas.microsoft.com/office/2007/relationships/hdphoto" Target="../media/hdphoto21.wdp"/><Relationship Id="rId19" Type="http://schemas.openxmlformats.org/officeDocument/2006/relationships/image" Target="../media/image152.jpeg"/><Relationship Id="rId14" Type="http://schemas.openxmlformats.org/officeDocument/2006/relationships/image" Target="../media/image147.jpeg"/><Relationship Id="rId22" Type="http://schemas.openxmlformats.org/officeDocument/2006/relationships/image" Target="../media/image155.jpeg"/><Relationship Id="rId27" Type="http://schemas.openxmlformats.org/officeDocument/2006/relationships/image" Target="../media/image160.jpeg"/><Relationship Id="rId30" Type="http://schemas.openxmlformats.org/officeDocument/2006/relationships/image" Target="../media/image163.jpeg"/><Relationship Id="rId35" Type="http://schemas.openxmlformats.org/officeDocument/2006/relationships/image" Target="../media/image168.jpeg"/><Relationship Id="rId43" Type="http://schemas.openxmlformats.org/officeDocument/2006/relationships/image" Target="../media/image176.jpeg"/><Relationship Id="rId48" Type="http://schemas.openxmlformats.org/officeDocument/2006/relationships/image" Target="../media/image181.jpeg"/><Relationship Id="rId56" Type="http://schemas.openxmlformats.org/officeDocument/2006/relationships/image" Target="../media/image189.png"/><Relationship Id="rId8" Type="http://schemas.microsoft.com/office/2007/relationships/hdphoto" Target="../media/hdphoto18.wdp"/><Relationship Id="rId51" Type="http://schemas.openxmlformats.org/officeDocument/2006/relationships/image" Target="../media/image184.jpeg"/><Relationship Id="rId3" Type="http://schemas.openxmlformats.org/officeDocument/2006/relationships/image" Target="../media/image139.jpeg"/><Relationship Id="rId12" Type="http://schemas.openxmlformats.org/officeDocument/2006/relationships/image" Target="../media/image145.jpeg"/><Relationship Id="rId17" Type="http://schemas.openxmlformats.org/officeDocument/2006/relationships/image" Target="../media/image150.jpeg"/><Relationship Id="rId25" Type="http://schemas.openxmlformats.org/officeDocument/2006/relationships/image" Target="../media/image158.jpeg"/><Relationship Id="rId33" Type="http://schemas.openxmlformats.org/officeDocument/2006/relationships/image" Target="../media/image166.jpeg"/><Relationship Id="rId38" Type="http://schemas.openxmlformats.org/officeDocument/2006/relationships/image" Target="../media/image171.jpeg"/><Relationship Id="rId46" Type="http://schemas.openxmlformats.org/officeDocument/2006/relationships/image" Target="../media/image179.jpeg"/><Relationship Id="rId59" Type="http://schemas.microsoft.com/office/2007/relationships/hdphoto" Target="../media/hdphoto20.wdp"/><Relationship Id="rId20" Type="http://schemas.openxmlformats.org/officeDocument/2006/relationships/image" Target="../media/image153.jpeg"/><Relationship Id="rId41" Type="http://schemas.openxmlformats.org/officeDocument/2006/relationships/image" Target="../media/image174.jpeg"/><Relationship Id="rId54" Type="http://schemas.openxmlformats.org/officeDocument/2006/relationships/image" Target="../media/image187.jpeg"/><Relationship Id="rId1" Type="http://schemas.openxmlformats.org/officeDocument/2006/relationships/image" Target="../media/image138.png"/><Relationship Id="rId6" Type="http://schemas.microsoft.com/office/2007/relationships/hdphoto" Target="../media/hdphoto17.wdp"/><Relationship Id="rId15" Type="http://schemas.openxmlformats.org/officeDocument/2006/relationships/image" Target="../media/image148.jpeg"/><Relationship Id="rId23" Type="http://schemas.openxmlformats.org/officeDocument/2006/relationships/image" Target="../media/image156.jpeg"/><Relationship Id="rId28" Type="http://schemas.openxmlformats.org/officeDocument/2006/relationships/image" Target="../media/image161.jpeg"/><Relationship Id="rId36" Type="http://schemas.openxmlformats.org/officeDocument/2006/relationships/image" Target="../media/image169.jpeg"/><Relationship Id="rId49" Type="http://schemas.openxmlformats.org/officeDocument/2006/relationships/image" Target="../media/image182.jpeg"/><Relationship Id="rId57" Type="http://schemas.microsoft.com/office/2007/relationships/hdphoto" Target="../media/hdphoto19.wdp"/><Relationship Id="rId10" Type="http://schemas.openxmlformats.org/officeDocument/2006/relationships/image" Target="../media/image143.png"/><Relationship Id="rId31" Type="http://schemas.openxmlformats.org/officeDocument/2006/relationships/image" Target="../media/image164.jpeg"/><Relationship Id="rId44" Type="http://schemas.openxmlformats.org/officeDocument/2006/relationships/image" Target="../media/image177.jpeg"/><Relationship Id="rId52" Type="http://schemas.openxmlformats.org/officeDocument/2006/relationships/image" Target="../media/image185.jpeg"/><Relationship Id="rId60" Type="http://schemas.openxmlformats.org/officeDocument/2006/relationships/image" Target="../media/image191.jpeg"/><Relationship Id="rId4" Type="http://schemas.microsoft.com/office/2007/relationships/hdphoto" Target="../media/hdphoto16.wdp"/><Relationship Id="rId9" Type="http://schemas.openxmlformats.org/officeDocument/2006/relationships/image" Target="../media/image142.png"/></Relationships>
</file>

<file path=xl/drawings/_rels/drawing19.xml.rels><?xml version="1.0" encoding="UTF-8" standalone="yes"?>
<Relationships xmlns="http://schemas.openxmlformats.org/package/2006/relationships"><Relationship Id="rId2" Type="http://schemas.microsoft.com/office/2007/relationships/hdphoto" Target="../media/hdphoto22.wdp"/><Relationship Id="rId1" Type="http://schemas.openxmlformats.org/officeDocument/2006/relationships/image" Target="../media/image19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95.png"/><Relationship Id="rId2" Type="http://schemas.openxmlformats.org/officeDocument/2006/relationships/image" Target="../media/image194.png"/><Relationship Id="rId1" Type="http://schemas.openxmlformats.org/officeDocument/2006/relationships/image" Target="../media/image193.emf"/><Relationship Id="rId4" Type="http://schemas.openxmlformats.org/officeDocument/2006/relationships/image" Target="../media/image196.png"/></Relationships>
</file>

<file path=xl/drawings/_rels/drawing21.xml.rels><?xml version="1.0" encoding="UTF-8" standalone="yes"?>
<Relationships xmlns="http://schemas.openxmlformats.org/package/2006/relationships"><Relationship Id="rId3" Type="http://schemas.microsoft.com/office/2007/relationships/hdphoto" Target="../media/hdphoto23.wdp"/><Relationship Id="rId7" Type="http://schemas.openxmlformats.org/officeDocument/2006/relationships/image" Target="../media/image200.png"/><Relationship Id="rId2" Type="http://schemas.openxmlformats.org/officeDocument/2006/relationships/image" Target="../media/image197.png"/><Relationship Id="rId1" Type="http://schemas.openxmlformats.org/officeDocument/2006/relationships/image" Target="../media/image134.png"/><Relationship Id="rId6" Type="http://schemas.openxmlformats.org/officeDocument/2006/relationships/image" Target="../media/image199.png"/><Relationship Id="rId5" Type="http://schemas.microsoft.com/office/2007/relationships/hdphoto" Target="../media/hdphoto24.wdp"/><Relationship Id="rId4" Type="http://schemas.openxmlformats.org/officeDocument/2006/relationships/image" Target="../media/image198.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202.png"/><Relationship Id="rId2" Type="http://schemas.microsoft.com/office/2007/relationships/hdphoto" Target="../media/hdphoto25.wdp"/><Relationship Id="rId1" Type="http://schemas.openxmlformats.org/officeDocument/2006/relationships/image" Target="../media/image201.png"/><Relationship Id="rId6" Type="http://schemas.microsoft.com/office/2007/relationships/hdphoto" Target="../media/hdphoto27.wdp"/><Relationship Id="rId5" Type="http://schemas.openxmlformats.org/officeDocument/2006/relationships/image" Target="../media/image203.png"/><Relationship Id="rId4" Type="http://schemas.microsoft.com/office/2007/relationships/hdphoto" Target="../media/hdphoto26.wdp"/></Relationships>
</file>

<file path=xl/drawings/_rels/drawing23.xml.rels><?xml version="1.0" encoding="UTF-8" standalone="yes"?>
<Relationships xmlns="http://schemas.openxmlformats.org/package/2006/relationships"><Relationship Id="rId2" Type="http://schemas.microsoft.com/office/2007/relationships/hdphoto" Target="../media/hdphoto28.wdp"/><Relationship Id="rId1" Type="http://schemas.openxmlformats.org/officeDocument/2006/relationships/image" Target="../media/image204.jpeg"/></Relationships>
</file>

<file path=xl/drawings/_rels/drawing24.xml.rels><?xml version="1.0" encoding="UTF-8" standalone="yes"?>
<Relationships xmlns="http://schemas.openxmlformats.org/package/2006/relationships"><Relationship Id="rId3" Type="http://schemas.openxmlformats.org/officeDocument/2006/relationships/image" Target="../media/image206.png"/><Relationship Id="rId2" Type="http://schemas.microsoft.com/office/2007/relationships/hdphoto" Target="../media/hdphoto29.wdp"/><Relationship Id="rId1" Type="http://schemas.openxmlformats.org/officeDocument/2006/relationships/image" Target="../media/image205.png"/><Relationship Id="rId5" Type="http://schemas.microsoft.com/office/2007/relationships/hdphoto" Target="../media/hdphoto30.wdp"/><Relationship Id="rId4" Type="http://schemas.openxmlformats.org/officeDocument/2006/relationships/image" Target="../media/image207.png"/></Relationships>
</file>

<file path=xl/drawings/_rels/drawing25.xml.rels><?xml version="1.0" encoding="UTF-8" standalone="yes"?>
<Relationships xmlns="http://schemas.openxmlformats.org/package/2006/relationships"><Relationship Id="rId8" Type="http://schemas.openxmlformats.org/officeDocument/2006/relationships/image" Target="../media/image215.png"/><Relationship Id="rId3" Type="http://schemas.openxmlformats.org/officeDocument/2006/relationships/image" Target="../media/image210.png"/><Relationship Id="rId7" Type="http://schemas.openxmlformats.org/officeDocument/2006/relationships/image" Target="../media/image214.png"/><Relationship Id="rId2" Type="http://schemas.openxmlformats.org/officeDocument/2006/relationships/image" Target="../media/image209.png"/><Relationship Id="rId1" Type="http://schemas.openxmlformats.org/officeDocument/2006/relationships/image" Target="../media/image208.jpeg"/><Relationship Id="rId6" Type="http://schemas.openxmlformats.org/officeDocument/2006/relationships/image" Target="../media/image213.png"/><Relationship Id="rId5" Type="http://schemas.openxmlformats.org/officeDocument/2006/relationships/image" Target="../media/image212.png"/><Relationship Id="rId4" Type="http://schemas.openxmlformats.org/officeDocument/2006/relationships/image" Target="../media/image211.png"/><Relationship Id="rId9" Type="http://schemas.openxmlformats.org/officeDocument/2006/relationships/image" Target="../media/image216.jpeg"/></Relationships>
</file>

<file path=xl/drawings/_rels/drawing26.xml.rels><?xml version="1.0" encoding="UTF-8" standalone="yes"?>
<Relationships xmlns="http://schemas.openxmlformats.org/package/2006/relationships"><Relationship Id="rId3" Type="http://schemas.openxmlformats.org/officeDocument/2006/relationships/image" Target="../media/image217.png"/><Relationship Id="rId2" Type="http://schemas.microsoft.com/office/2007/relationships/hdphoto" Target="../media/hdphoto25.wdp"/><Relationship Id="rId1" Type="http://schemas.openxmlformats.org/officeDocument/2006/relationships/image" Target="../media/image201.png"/></Relationships>
</file>

<file path=xl/drawings/_rels/drawing27.xml.rels><?xml version="1.0" encoding="UTF-8" standalone="yes"?>
<Relationships xmlns="http://schemas.openxmlformats.org/package/2006/relationships"><Relationship Id="rId3" Type="http://schemas.openxmlformats.org/officeDocument/2006/relationships/image" Target="../media/image220.png"/><Relationship Id="rId2" Type="http://schemas.openxmlformats.org/officeDocument/2006/relationships/image" Target="../media/image219.png"/><Relationship Id="rId1" Type="http://schemas.openxmlformats.org/officeDocument/2006/relationships/image" Target="../media/image218.png"/><Relationship Id="rId6" Type="http://schemas.openxmlformats.org/officeDocument/2006/relationships/image" Target="../media/image223.png"/><Relationship Id="rId5" Type="http://schemas.openxmlformats.org/officeDocument/2006/relationships/image" Target="../media/image222.png"/><Relationship Id="rId4" Type="http://schemas.openxmlformats.org/officeDocument/2006/relationships/image" Target="../media/image221.png"/></Relationships>
</file>

<file path=xl/drawings/_rels/drawing28.xml.rels><?xml version="1.0" encoding="UTF-8" standalone="yes"?>
<Relationships xmlns="http://schemas.openxmlformats.org/package/2006/relationships"><Relationship Id="rId26" Type="http://schemas.openxmlformats.org/officeDocument/2006/relationships/image" Target="../media/image245.jpeg"/><Relationship Id="rId21" Type="http://schemas.openxmlformats.org/officeDocument/2006/relationships/image" Target="../media/image241.jpeg"/><Relationship Id="rId42" Type="http://schemas.microsoft.com/office/2007/relationships/hdphoto" Target="../media/hdphoto37.wdp"/><Relationship Id="rId47" Type="http://schemas.openxmlformats.org/officeDocument/2006/relationships/image" Target="../media/image262.jpeg"/><Relationship Id="rId63" Type="http://schemas.microsoft.com/office/2007/relationships/hdphoto" Target="../media/hdphoto46.wdp"/><Relationship Id="rId68" Type="http://schemas.openxmlformats.org/officeDocument/2006/relationships/image" Target="../media/image273.png"/><Relationship Id="rId2" Type="http://schemas.microsoft.com/office/2007/relationships/hdphoto" Target="../media/hdphoto31.wdp"/><Relationship Id="rId16" Type="http://schemas.openxmlformats.org/officeDocument/2006/relationships/image" Target="../media/image236.jpeg"/><Relationship Id="rId29" Type="http://schemas.openxmlformats.org/officeDocument/2006/relationships/image" Target="../media/image248.jpeg"/><Relationship Id="rId11" Type="http://schemas.openxmlformats.org/officeDocument/2006/relationships/image" Target="../media/image232.jpeg"/><Relationship Id="rId24" Type="http://schemas.openxmlformats.org/officeDocument/2006/relationships/image" Target="../media/image244.jpeg"/><Relationship Id="rId32" Type="http://schemas.microsoft.com/office/2007/relationships/hdphoto" Target="../media/hdphoto35.wdp"/><Relationship Id="rId37" Type="http://schemas.openxmlformats.org/officeDocument/2006/relationships/image" Target="../media/image255.jpeg"/><Relationship Id="rId40" Type="http://schemas.microsoft.com/office/2007/relationships/hdphoto" Target="../media/hdphoto36.wdp"/><Relationship Id="rId45" Type="http://schemas.openxmlformats.org/officeDocument/2006/relationships/image" Target="../media/image260.png"/><Relationship Id="rId53" Type="http://schemas.microsoft.com/office/2007/relationships/hdphoto" Target="../media/hdphoto41.wdp"/><Relationship Id="rId58" Type="http://schemas.openxmlformats.org/officeDocument/2006/relationships/image" Target="../media/image268.jpeg"/><Relationship Id="rId66" Type="http://schemas.openxmlformats.org/officeDocument/2006/relationships/image" Target="../media/image272.png"/><Relationship Id="rId74" Type="http://schemas.openxmlformats.org/officeDocument/2006/relationships/image" Target="../media/image278.png"/><Relationship Id="rId5" Type="http://schemas.openxmlformats.org/officeDocument/2006/relationships/image" Target="../media/image226.jpeg"/><Relationship Id="rId61" Type="http://schemas.microsoft.com/office/2007/relationships/hdphoto" Target="../media/hdphoto45.wdp"/><Relationship Id="rId19" Type="http://schemas.openxmlformats.org/officeDocument/2006/relationships/image" Target="../media/image239.jpeg"/><Relationship Id="rId14" Type="http://schemas.openxmlformats.org/officeDocument/2006/relationships/image" Target="../media/image235.jpeg"/><Relationship Id="rId22" Type="http://schemas.openxmlformats.org/officeDocument/2006/relationships/image" Target="../media/image242.jpeg"/><Relationship Id="rId27" Type="http://schemas.openxmlformats.org/officeDocument/2006/relationships/image" Target="../media/image246.jpeg"/><Relationship Id="rId30" Type="http://schemas.openxmlformats.org/officeDocument/2006/relationships/image" Target="../media/image249.jpeg"/><Relationship Id="rId35" Type="http://schemas.openxmlformats.org/officeDocument/2006/relationships/image" Target="../media/image253.jpeg"/><Relationship Id="rId43" Type="http://schemas.openxmlformats.org/officeDocument/2006/relationships/image" Target="../media/image259.png"/><Relationship Id="rId48" Type="http://schemas.microsoft.com/office/2007/relationships/hdphoto" Target="../media/hdphoto39.wdp"/><Relationship Id="rId56" Type="http://schemas.openxmlformats.org/officeDocument/2006/relationships/image" Target="../media/image267.png"/><Relationship Id="rId64" Type="http://schemas.openxmlformats.org/officeDocument/2006/relationships/image" Target="../media/image271.png"/><Relationship Id="rId69" Type="http://schemas.microsoft.com/office/2007/relationships/hdphoto" Target="../media/hdphoto49.wdp"/><Relationship Id="rId8" Type="http://schemas.openxmlformats.org/officeDocument/2006/relationships/image" Target="../media/image229.jpeg"/><Relationship Id="rId51" Type="http://schemas.openxmlformats.org/officeDocument/2006/relationships/image" Target="../media/image264.jpeg"/><Relationship Id="rId72" Type="http://schemas.openxmlformats.org/officeDocument/2006/relationships/image" Target="../media/image276.jpeg"/><Relationship Id="rId3" Type="http://schemas.openxmlformats.org/officeDocument/2006/relationships/image" Target="../media/image225.png"/><Relationship Id="rId12" Type="http://schemas.openxmlformats.org/officeDocument/2006/relationships/image" Target="../media/image233.jpeg"/><Relationship Id="rId17" Type="http://schemas.openxmlformats.org/officeDocument/2006/relationships/image" Target="../media/image237.jpeg"/><Relationship Id="rId25" Type="http://schemas.microsoft.com/office/2007/relationships/hdphoto" Target="../media/hdphoto34.wdp"/><Relationship Id="rId33" Type="http://schemas.openxmlformats.org/officeDocument/2006/relationships/image" Target="../media/image251.jpeg"/><Relationship Id="rId38" Type="http://schemas.openxmlformats.org/officeDocument/2006/relationships/image" Target="../media/image256.jpeg"/><Relationship Id="rId46" Type="http://schemas.openxmlformats.org/officeDocument/2006/relationships/image" Target="../media/image261.jpg"/><Relationship Id="rId59" Type="http://schemas.microsoft.com/office/2007/relationships/hdphoto" Target="../media/hdphoto44.wdp"/><Relationship Id="rId67" Type="http://schemas.microsoft.com/office/2007/relationships/hdphoto" Target="../media/hdphoto48.wdp"/><Relationship Id="rId20" Type="http://schemas.openxmlformats.org/officeDocument/2006/relationships/image" Target="../media/image240.jpeg"/><Relationship Id="rId41" Type="http://schemas.openxmlformats.org/officeDocument/2006/relationships/image" Target="../media/image258.png"/><Relationship Id="rId54" Type="http://schemas.openxmlformats.org/officeDocument/2006/relationships/image" Target="../media/image266.jpeg"/><Relationship Id="rId62" Type="http://schemas.openxmlformats.org/officeDocument/2006/relationships/image" Target="../media/image270.jpeg"/><Relationship Id="rId70" Type="http://schemas.openxmlformats.org/officeDocument/2006/relationships/image" Target="../media/image274.jpeg"/><Relationship Id="rId75" Type="http://schemas.microsoft.com/office/2007/relationships/hdphoto" Target="../media/hdphoto50.wdp"/><Relationship Id="rId1" Type="http://schemas.openxmlformats.org/officeDocument/2006/relationships/image" Target="../media/image224.png"/><Relationship Id="rId6" Type="http://schemas.openxmlformats.org/officeDocument/2006/relationships/image" Target="../media/image227.jpeg"/><Relationship Id="rId15" Type="http://schemas.microsoft.com/office/2007/relationships/hdphoto" Target="../media/hdphoto33.wdp"/><Relationship Id="rId23" Type="http://schemas.openxmlformats.org/officeDocument/2006/relationships/image" Target="../media/image243.jpeg"/><Relationship Id="rId28" Type="http://schemas.openxmlformats.org/officeDocument/2006/relationships/image" Target="../media/image247.jpeg"/><Relationship Id="rId36" Type="http://schemas.openxmlformats.org/officeDocument/2006/relationships/image" Target="../media/image254.jpeg"/><Relationship Id="rId49" Type="http://schemas.openxmlformats.org/officeDocument/2006/relationships/image" Target="../media/image263.jpeg"/><Relationship Id="rId57" Type="http://schemas.microsoft.com/office/2007/relationships/hdphoto" Target="../media/hdphoto43.wdp"/><Relationship Id="rId10" Type="http://schemas.openxmlformats.org/officeDocument/2006/relationships/image" Target="../media/image231.jpeg"/><Relationship Id="rId31" Type="http://schemas.openxmlformats.org/officeDocument/2006/relationships/image" Target="../media/image250.jpeg"/><Relationship Id="rId44" Type="http://schemas.microsoft.com/office/2007/relationships/hdphoto" Target="../media/hdphoto38.wdp"/><Relationship Id="rId52" Type="http://schemas.openxmlformats.org/officeDocument/2006/relationships/image" Target="../media/image265.jpeg"/><Relationship Id="rId60" Type="http://schemas.openxmlformats.org/officeDocument/2006/relationships/image" Target="../media/image269.jpeg"/><Relationship Id="rId65" Type="http://schemas.microsoft.com/office/2007/relationships/hdphoto" Target="../media/hdphoto47.wdp"/><Relationship Id="rId73" Type="http://schemas.openxmlformats.org/officeDocument/2006/relationships/image" Target="../media/image277.jpeg"/><Relationship Id="rId4" Type="http://schemas.microsoft.com/office/2007/relationships/hdphoto" Target="../media/hdphoto32.wdp"/><Relationship Id="rId9" Type="http://schemas.openxmlformats.org/officeDocument/2006/relationships/image" Target="../media/image230.jpeg"/><Relationship Id="rId13" Type="http://schemas.openxmlformats.org/officeDocument/2006/relationships/image" Target="../media/image234.jpeg"/><Relationship Id="rId18" Type="http://schemas.openxmlformats.org/officeDocument/2006/relationships/image" Target="../media/image238.jpeg"/><Relationship Id="rId39" Type="http://schemas.openxmlformats.org/officeDocument/2006/relationships/image" Target="../media/image257.jpeg"/><Relationship Id="rId34" Type="http://schemas.openxmlformats.org/officeDocument/2006/relationships/image" Target="../media/image252.jpeg"/><Relationship Id="rId50" Type="http://schemas.microsoft.com/office/2007/relationships/hdphoto" Target="../media/hdphoto40.wdp"/><Relationship Id="rId55" Type="http://schemas.microsoft.com/office/2007/relationships/hdphoto" Target="../media/hdphoto42.wdp"/><Relationship Id="rId76" Type="http://schemas.openxmlformats.org/officeDocument/2006/relationships/image" Target="../media/image279.png"/><Relationship Id="rId7" Type="http://schemas.openxmlformats.org/officeDocument/2006/relationships/image" Target="../media/image228.jpeg"/><Relationship Id="rId71" Type="http://schemas.openxmlformats.org/officeDocument/2006/relationships/image" Target="../media/image275.jpeg"/></Relationships>
</file>

<file path=xl/drawings/_rels/drawing29.xml.rels><?xml version="1.0" encoding="UTF-8" standalone="yes"?>
<Relationships xmlns="http://schemas.openxmlformats.org/package/2006/relationships"><Relationship Id="rId8" Type="http://schemas.openxmlformats.org/officeDocument/2006/relationships/image" Target="../media/image287.jpeg"/><Relationship Id="rId13" Type="http://schemas.openxmlformats.org/officeDocument/2006/relationships/image" Target="../media/image290.png"/><Relationship Id="rId3" Type="http://schemas.openxmlformats.org/officeDocument/2006/relationships/image" Target="../media/image282.jpeg"/><Relationship Id="rId7" Type="http://schemas.openxmlformats.org/officeDocument/2006/relationships/image" Target="../media/image286.jpeg"/><Relationship Id="rId12" Type="http://schemas.microsoft.com/office/2007/relationships/hdphoto" Target="../media/hdphoto52.wdp"/><Relationship Id="rId2" Type="http://schemas.openxmlformats.org/officeDocument/2006/relationships/image" Target="../media/image281.jpeg"/><Relationship Id="rId16" Type="http://schemas.openxmlformats.org/officeDocument/2006/relationships/image" Target="../media/image293.png"/><Relationship Id="rId1" Type="http://schemas.openxmlformats.org/officeDocument/2006/relationships/image" Target="../media/image280.jpeg"/><Relationship Id="rId6" Type="http://schemas.openxmlformats.org/officeDocument/2006/relationships/image" Target="../media/image285.jpeg"/><Relationship Id="rId11" Type="http://schemas.openxmlformats.org/officeDocument/2006/relationships/image" Target="../media/image289.jpeg"/><Relationship Id="rId5" Type="http://schemas.openxmlformats.org/officeDocument/2006/relationships/image" Target="../media/image284.jpeg"/><Relationship Id="rId15" Type="http://schemas.openxmlformats.org/officeDocument/2006/relationships/image" Target="../media/image292.png"/><Relationship Id="rId10" Type="http://schemas.microsoft.com/office/2007/relationships/hdphoto" Target="../media/hdphoto51.wdp"/><Relationship Id="rId4" Type="http://schemas.openxmlformats.org/officeDocument/2006/relationships/image" Target="../media/image283.jpeg"/><Relationship Id="rId9" Type="http://schemas.openxmlformats.org/officeDocument/2006/relationships/image" Target="../media/image288.jpeg"/><Relationship Id="rId14" Type="http://schemas.openxmlformats.org/officeDocument/2006/relationships/image" Target="../media/image291.png"/></Relationships>
</file>

<file path=xl/drawings/_rels/drawing30.xml.rels><?xml version="1.0" encoding="UTF-8" standalone="yes"?>
<Relationships xmlns="http://schemas.openxmlformats.org/package/2006/relationships"><Relationship Id="rId3" Type="http://schemas.openxmlformats.org/officeDocument/2006/relationships/image" Target="../media/image295.png"/><Relationship Id="rId2" Type="http://schemas.microsoft.com/office/2007/relationships/hdphoto" Target="../media/hdphoto53.wdp"/><Relationship Id="rId1" Type="http://schemas.openxmlformats.org/officeDocument/2006/relationships/image" Target="../media/image294.png"/><Relationship Id="rId4" Type="http://schemas.microsoft.com/office/2007/relationships/hdphoto" Target="../media/hdphoto54.wdp"/></Relationships>
</file>

<file path=xl/drawings/_rels/drawing31.xml.rels><?xml version="1.0" encoding="UTF-8" standalone="yes"?>
<Relationships xmlns="http://schemas.openxmlformats.org/package/2006/relationships"><Relationship Id="rId3" Type="http://schemas.openxmlformats.org/officeDocument/2006/relationships/image" Target="../media/image297.wmf"/><Relationship Id="rId2" Type="http://schemas.microsoft.com/office/2007/relationships/hdphoto" Target="../media/hdphoto55.wdp"/><Relationship Id="rId1" Type="http://schemas.openxmlformats.org/officeDocument/2006/relationships/image" Target="../media/image296.png"/></Relationships>
</file>

<file path=xl/drawings/_rels/drawing32.xml.rels><?xml version="1.0" encoding="UTF-8" standalone="yes"?>
<Relationships xmlns="http://schemas.openxmlformats.org/package/2006/relationships"><Relationship Id="rId3" Type="http://schemas.openxmlformats.org/officeDocument/2006/relationships/image" Target="../media/image299.jpeg"/><Relationship Id="rId2" Type="http://schemas.microsoft.com/office/2007/relationships/hdphoto" Target="../media/hdphoto56.wdp"/><Relationship Id="rId1" Type="http://schemas.openxmlformats.org/officeDocument/2006/relationships/image" Target="../media/image298.png"/><Relationship Id="rId4" Type="http://schemas.microsoft.com/office/2007/relationships/hdphoto" Target="../media/hdphoto57.wdp"/></Relationships>
</file>

<file path=xl/drawings/_rels/drawing33.xml.rels><?xml version="1.0" encoding="UTF-8" standalone="yes"?>
<Relationships xmlns="http://schemas.openxmlformats.org/package/2006/relationships"><Relationship Id="rId8" Type="http://schemas.microsoft.com/office/2007/relationships/hdphoto" Target="../media/hdphoto60.wdp"/><Relationship Id="rId13" Type="http://schemas.openxmlformats.org/officeDocument/2006/relationships/image" Target="../media/image225.png"/><Relationship Id="rId18" Type="http://schemas.microsoft.com/office/2007/relationships/hdphoto" Target="../media/hdphoto48.wdp"/><Relationship Id="rId3" Type="http://schemas.openxmlformats.org/officeDocument/2006/relationships/image" Target="../media/image301.jpeg"/><Relationship Id="rId7" Type="http://schemas.openxmlformats.org/officeDocument/2006/relationships/image" Target="../media/image304.png"/><Relationship Id="rId12" Type="http://schemas.microsoft.com/office/2007/relationships/hdphoto" Target="../media/hdphoto62.wdp"/><Relationship Id="rId17" Type="http://schemas.openxmlformats.org/officeDocument/2006/relationships/image" Target="../media/image272.png"/><Relationship Id="rId2" Type="http://schemas.microsoft.com/office/2007/relationships/hdphoto" Target="../media/hdphoto58.wdp"/><Relationship Id="rId16" Type="http://schemas.microsoft.com/office/2007/relationships/hdphoto" Target="../media/hdphoto31.wdp"/><Relationship Id="rId1" Type="http://schemas.openxmlformats.org/officeDocument/2006/relationships/image" Target="../media/image300.jpeg"/><Relationship Id="rId6" Type="http://schemas.microsoft.com/office/2007/relationships/hdphoto" Target="../media/hdphoto59.wdp"/><Relationship Id="rId11" Type="http://schemas.openxmlformats.org/officeDocument/2006/relationships/image" Target="../media/image306.png"/><Relationship Id="rId5" Type="http://schemas.openxmlformats.org/officeDocument/2006/relationships/image" Target="../media/image303.jpeg"/><Relationship Id="rId15" Type="http://schemas.openxmlformats.org/officeDocument/2006/relationships/image" Target="../media/image224.png"/><Relationship Id="rId10" Type="http://schemas.microsoft.com/office/2007/relationships/hdphoto" Target="../media/hdphoto61.wdp"/><Relationship Id="rId19" Type="http://schemas.openxmlformats.org/officeDocument/2006/relationships/image" Target="../media/image307.emf"/><Relationship Id="rId4" Type="http://schemas.openxmlformats.org/officeDocument/2006/relationships/image" Target="../media/image302.jpeg"/><Relationship Id="rId9" Type="http://schemas.openxmlformats.org/officeDocument/2006/relationships/image" Target="../media/image305.png"/><Relationship Id="rId14" Type="http://schemas.microsoft.com/office/2007/relationships/hdphoto" Target="../media/hdphoto32.wdp"/></Relationships>
</file>

<file path=xl/drawings/drawing1.xml><?xml version="1.0" encoding="utf-8"?>
<xdr:wsDr xmlns:xdr="http://schemas.openxmlformats.org/drawingml/2006/spreadsheetDrawing" xmlns:a="http://schemas.openxmlformats.org/drawingml/2006/main">
  <xdr:twoCellAnchor>
    <xdr:from>
      <xdr:col>56</xdr:col>
      <xdr:colOff>0</xdr:colOff>
      <xdr:row>0</xdr:row>
      <xdr:rowOff>47633</xdr:rowOff>
    </xdr:from>
    <xdr:to>
      <xdr:col>64</xdr:col>
      <xdr:colOff>174043</xdr:colOff>
      <xdr:row>2</xdr:row>
      <xdr:rowOff>202108</xdr:rowOff>
    </xdr:to>
    <xdr:grpSp>
      <xdr:nvGrpSpPr>
        <xdr:cNvPr id="2" name="Group 1"/>
        <xdr:cNvGrpSpPr/>
      </xdr:nvGrpSpPr>
      <xdr:grpSpPr>
        <a:xfrm>
          <a:off x="11530853" y="47633"/>
          <a:ext cx="2101455" cy="602710"/>
          <a:chOff x="10172437" y="38100"/>
          <a:chExt cx="2085846" cy="589904"/>
        </a:xfrm>
      </xdr:grpSpPr>
      <xdr:pic>
        <xdr:nvPicPr>
          <xdr:cNvPr id="3" name="圖片 1" descr="VL"/>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72437" y="38100"/>
            <a:ext cx="1060450" cy="568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TextBox 3"/>
          <xdr:cNvSpPr txBox="1"/>
        </xdr:nvSpPr>
        <xdr:spPr>
          <a:xfrm>
            <a:off x="11254867" y="332154"/>
            <a:ext cx="1003416" cy="295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300" b="1"/>
              <a:t>LYN Factory</a:t>
            </a:r>
          </a:p>
        </xdr:txBody>
      </xdr:sp>
    </xdr:grpSp>
    <xdr:clientData/>
  </xdr:twoCellAnchor>
  <xdr:twoCellAnchor editAs="oneCell">
    <xdr:from>
      <xdr:col>28</xdr:col>
      <xdr:colOff>33338</xdr:colOff>
      <xdr:row>25</xdr:row>
      <xdr:rowOff>28575</xdr:rowOff>
    </xdr:from>
    <xdr:to>
      <xdr:col>43</xdr:col>
      <xdr:colOff>161925</xdr:colOff>
      <xdr:row>32</xdr:row>
      <xdr:rowOff>247650</xdr:rowOff>
    </xdr:to>
    <xdr:pic>
      <xdr:nvPicPr>
        <xdr:cNvPr id="12" name="Picture 11" descr="D:\MON\Reports\2020\3-25 EST (Internal)\Pic\DSC09880.jpg"/>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7591" b="7712"/>
        <a:stretch/>
      </xdr:blipFill>
      <xdr:spPr bwMode="auto">
        <a:xfrm>
          <a:off x="5881688" y="5448300"/>
          <a:ext cx="3128962"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79881</xdr:colOff>
      <xdr:row>7</xdr:row>
      <xdr:rowOff>38100</xdr:rowOff>
    </xdr:from>
    <xdr:to>
      <xdr:col>43</xdr:col>
      <xdr:colOff>133349</xdr:colOff>
      <xdr:row>13</xdr:row>
      <xdr:rowOff>180975</xdr:rowOff>
    </xdr:to>
    <xdr:pic>
      <xdr:nvPicPr>
        <xdr:cNvPr id="14" name="Picture 13" descr="D:\MON\Reports\2020\3-25 EST (Internal)\Pic\DSC09877.jpg"/>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2642" b="3742"/>
        <a:stretch/>
      </xdr:blipFill>
      <xdr:spPr bwMode="auto">
        <a:xfrm>
          <a:off x="5928231" y="1514475"/>
          <a:ext cx="3053843"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142875</xdr:colOff>
      <xdr:row>7</xdr:row>
      <xdr:rowOff>38100</xdr:rowOff>
    </xdr:from>
    <xdr:to>
      <xdr:col>55</xdr:col>
      <xdr:colOff>76200</xdr:colOff>
      <xdr:row>18</xdr:row>
      <xdr:rowOff>209550</xdr:rowOff>
    </xdr:to>
    <xdr:pic>
      <xdr:nvPicPr>
        <xdr:cNvPr id="15" name="Picture 14" descr="D:\MON\Reports\2020\3-25 EST (Internal)\Pic\DSC09878.jpg"/>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 r="123"/>
        <a:stretch/>
      </xdr:blipFill>
      <xdr:spPr bwMode="auto">
        <a:xfrm>
          <a:off x="9391650" y="1514475"/>
          <a:ext cx="1933575" cy="258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36513</xdr:colOff>
      <xdr:row>21</xdr:row>
      <xdr:rowOff>28575</xdr:rowOff>
    </xdr:from>
    <xdr:to>
      <xdr:col>55</xdr:col>
      <xdr:colOff>165335</xdr:colOff>
      <xdr:row>32</xdr:row>
      <xdr:rowOff>247650</xdr:rowOff>
    </xdr:to>
    <xdr:pic>
      <xdr:nvPicPr>
        <xdr:cNvPr id="16" name="Picture 15" descr="D:\MON\Reports\2020\3-25 EST (Internal)\Pic\DSC09879.jpg"/>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5976" b="1416"/>
        <a:stretch/>
      </xdr:blipFill>
      <xdr:spPr bwMode="auto">
        <a:xfrm>
          <a:off x="9285288" y="4572000"/>
          <a:ext cx="2129072" cy="2628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95249</xdr:colOff>
      <xdr:row>16</xdr:row>
      <xdr:rowOff>28574</xdr:rowOff>
    </xdr:from>
    <xdr:to>
      <xdr:col>43</xdr:col>
      <xdr:colOff>133349</xdr:colOff>
      <xdr:row>22</xdr:row>
      <xdr:rowOff>199435</xdr:rowOff>
    </xdr:to>
    <xdr:pic>
      <xdr:nvPicPr>
        <xdr:cNvPr id="17" name="Picture 16" descr="D:\MON\Reports\2020\3-25 EST (Internal)\Pic\DSC09876.jpg"/>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9096" b="-1"/>
        <a:stretch/>
      </xdr:blipFill>
      <xdr:spPr bwMode="auto">
        <a:xfrm>
          <a:off x="5943599" y="3476624"/>
          <a:ext cx="3038475" cy="14853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18</xdr:col>
      <xdr:colOff>0</xdr:colOff>
      <xdr:row>25</xdr:row>
      <xdr:rowOff>264522</xdr:rowOff>
    </xdr:from>
    <xdr:to>
      <xdr:col>21</xdr:col>
      <xdr:colOff>7620</xdr:colOff>
      <xdr:row>27</xdr:row>
      <xdr:rowOff>226422</xdr:rowOff>
    </xdr:to>
    <xdr:cxnSp macro="">
      <xdr:nvCxnSpPr>
        <xdr:cNvPr id="2" name="AutoShape 2"/>
        <xdr:cNvCxnSpPr>
          <a:cxnSpLocks noChangeShapeType="1"/>
        </xdr:cNvCxnSpPr>
      </xdr:nvCxnSpPr>
      <xdr:spPr bwMode="auto">
        <a:xfrm flipV="1">
          <a:off x="5172075" y="9160872"/>
          <a:ext cx="607695" cy="838200"/>
        </a:xfrm>
        <a:prstGeom prst="bentConnector3">
          <a:avLst>
            <a:gd name="adj1" fmla="val 50000"/>
          </a:avLst>
        </a:prstGeom>
        <a:noFill/>
        <a:ln w="9525">
          <a:solidFill>
            <a:srgbClr val="0000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18</xdr:col>
      <xdr:colOff>7620</xdr:colOff>
      <xdr:row>24</xdr:row>
      <xdr:rowOff>182335</xdr:rowOff>
    </xdr:from>
    <xdr:to>
      <xdr:col>20</xdr:col>
      <xdr:colOff>160020</xdr:colOff>
      <xdr:row>25</xdr:row>
      <xdr:rowOff>228055</xdr:rowOff>
    </xdr:to>
    <xdr:cxnSp macro="">
      <xdr:nvCxnSpPr>
        <xdr:cNvPr id="3" name="AutoShape 3"/>
        <xdr:cNvCxnSpPr>
          <a:cxnSpLocks noChangeShapeType="1"/>
        </xdr:cNvCxnSpPr>
      </xdr:nvCxnSpPr>
      <xdr:spPr bwMode="auto">
        <a:xfrm>
          <a:off x="5179695" y="8640535"/>
          <a:ext cx="552450" cy="483870"/>
        </a:xfrm>
        <a:prstGeom prst="bentConnector3">
          <a:avLst>
            <a:gd name="adj1" fmla="val 52273"/>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41</xdr:col>
      <xdr:colOff>0</xdr:colOff>
      <xdr:row>24</xdr:row>
      <xdr:rowOff>167640</xdr:rowOff>
    </xdr:from>
    <xdr:to>
      <xdr:col>41</xdr:col>
      <xdr:colOff>190500</xdr:colOff>
      <xdr:row>24</xdr:row>
      <xdr:rowOff>167640</xdr:rowOff>
    </xdr:to>
    <xdr:sp macro="" textlink="">
      <xdr:nvSpPr>
        <xdr:cNvPr id="4" name="Line 8"/>
        <xdr:cNvSpPr>
          <a:spLocks noChangeShapeType="1"/>
        </xdr:cNvSpPr>
      </xdr:nvSpPr>
      <xdr:spPr bwMode="auto">
        <a:xfrm flipV="1">
          <a:off x="13182600" y="8625840"/>
          <a:ext cx="1905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47</xdr:col>
      <xdr:colOff>0</xdr:colOff>
      <xdr:row>24</xdr:row>
      <xdr:rowOff>198120</xdr:rowOff>
    </xdr:from>
    <xdr:to>
      <xdr:col>47</xdr:col>
      <xdr:colOff>190500</xdr:colOff>
      <xdr:row>24</xdr:row>
      <xdr:rowOff>198120</xdr:rowOff>
    </xdr:to>
    <xdr:sp macro="" textlink="">
      <xdr:nvSpPr>
        <xdr:cNvPr id="5" name="Line 8"/>
        <xdr:cNvSpPr>
          <a:spLocks noChangeShapeType="1"/>
        </xdr:cNvSpPr>
      </xdr:nvSpPr>
      <xdr:spPr bwMode="auto">
        <a:xfrm flipV="1">
          <a:off x="14382750" y="8656320"/>
          <a:ext cx="1905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52</xdr:col>
      <xdr:colOff>190500</xdr:colOff>
      <xdr:row>24</xdr:row>
      <xdr:rowOff>160020</xdr:rowOff>
    </xdr:from>
    <xdr:to>
      <xdr:col>53</xdr:col>
      <xdr:colOff>180975</xdr:colOff>
      <xdr:row>24</xdr:row>
      <xdr:rowOff>160020</xdr:rowOff>
    </xdr:to>
    <xdr:sp macro="" textlink="">
      <xdr:nvSpPr>
        <xdr:cNvPr id="6" name="Line 8"/>
        <xdr:cNvSpPr>
          <a:spLocks noChangeShapeType="1"/>
        </xdr:cNvSpPr>
      </xdr:nvSpPr>
      <xdr:spPr bwMode="auto">
        <a:xfrm flipV="1">
          <a:off x="15573375" y="8618220"/>
          <a:ext cx="1905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34</xdr:col>
      <xdr:colOff>0</xdr:colOff>
      <xdr:row>24</xdr:row>
      <xdr:rowOff>205740</xdr:rowOff>
    </xdr:from>
    <xdr:to>
      <xdr:col>34</xdr:col>
      <xdr:colOff>190500</xdr:colOff>
      <xdr:row>24</xdr:row>
      <xdr:rowOff>205740</xdr:rowOff>
    </xdr:to>
    <xdr:sp macro="" textlink="">
      <xdr:nvSpPr>
        <xdr:cNvPr id="7" name="Line 8"/>
        <xdr:cNvSpPr>
          <a:spLocks noChangeShapeType="1"/>
        </xdr:cNvSpPr>
      </xdr:nvSpPr>
      <xdr:spPr bwMode="auto">
        <a:xfrm flipV="1">
          <a:off x="11210925" y="8663940"/>
          <a:ext cx="1905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9</xdr:row>
      <xdr:rowOff>223701</xdr:rowOff>
    </xdr:from>
    <xdr:to>
      <xdr:col>22</xdr:col>
      <xdr:colOff>7620</xdr:colOff>
      <xdr:row>11</xdr:row>
      <xdr:rowOff>185601</xdr:rowOff>
    </xdr:to>
    <xdr:cxnSp macro="">
      <xdr:nvCxnSpPr>
        <xdr:cNvPr id="8" name="AutoShape 2"/>
        <xdr:cNvCxnSpPr>
          <a:cxnSpLocks noChangeShapeType="1"/>
        </xdr:cNvCxnSpPr>
      </xdr:nvCxnSpPr>
      <xdr:spPr bwMode="auto">
        <a:xfrm flipV="1">
          <a:off x="5372100" y="3728901"/>
          <a:ext cx="645795" cy="1095375"/>
        </a:xfrm>
        <a:prstGeom prst="bentConnector3">
          <a:avLst>
            <a:gd name="adj1" fmla="val 26625"/>
          </a:avLst>
        </a:prstGeom>
        <a:noFill/>
        <a:ln w="9525">
          <a:solidFill>
            <a:srgbClr val="000000"/>
          </a:solidFill>
          <a:miter lim="800000"/>
          <a:headEnd/>
          <a:tailEnd type="triangle" w="med" len="med"/>
        </a:ln>
        <a:extLst>
          <a:ext uri="{909E8E84-426E-40DD-AFC4-6F175D3DCCD1}">
            <a14:hiddenFill xmlns:a14="http://schemas.microsoft.com/office/drawing/2010/main">
              <a:noFill/>
            </a14:hiddenFill>
          </a:ext>
        </a:extLst>
      </xdr:spPr>
    </xdr:cxnSp>
    <xdr:clientData/>
  </xdr:twoCellAnchor>
  <xdr:twoCellAnchor>
    <xdr:from>
      <xdr:col>19</xdr:col>
      <xdr:colOff>7620</xdr:colOff>
      <xdr:row>8</xdr:row>
      <xdr:rowOff>182335</xdr:rowOff>
    </xdr:from>
    <xdr:to>
      <xdr:col>21</xdr:col>
      <xdr:colOff>160020</xdr:colOff>
      <xdr:row>9</xdr:row>
      <xdr:rowOff>228055</xdr:rowOff>
    </xdr:to>
    <xdr:cxnSp macro="">
      <xdr:nvCxnSpPr>
        <xdr:cNvPr id="9" name="AutoShape 3"/>
        <xdr:cNvCxnSpPr>
          <a:cxnSpLocks noChangeShapeType="1"/>
        </xdr:cNvCxnSpPr>
      </xdr:nvCxnSpPr>
      <xdr:spPr bwMode="auto">
        <a:xfrm>
          <a:off x="5379720" y="3039835"/>
          <a:ext cx="552450" cy="693420"/>
        </a:xfrm>
        <a:prstGeom prst="bentConnector3">
          <a:avLst>
            <a:gd name="adj1" fmla="val 52273"/>
          </a:avLst>
        </a:prstGeom>
        <a:noFill/>
        <a:ln w="9525">
          <a:solidFill>
            <a:srgbClr val="000000"/>
          </a:solidFill>
          <a:miter lim="800000"/>
          <a:headEnd/>
          <a:tailEnd/>
        </a:ln>
        <a:extLst>
          <a:ext uri="{909E8E84-426E-40DD-AFC4-6F175D3DCCD1}">
            <a14:hiddenFill xmlns:a14="http://schemas.microsoft.com/office/drawing/2010/main">
              <a:noFill/>
            </a14:hiddenFill>
          </a:ext>
        </a:extLst>
      </xdr:spPr>
    </xdr:cxnSp>
    <xdr:clientData/>
  </xdr:twoCellAnchor>
  <xdr:twoCellAnchor>
    <xdr:from>
      <xdr:col>42</xdr:col>
      <xdr:colOff>0</xdr:colOff>
      <xdr:row>8</xdr:row>
      <xdr:rowOff>167640</xdr:rowOff>
    </xdr:from>
    <xdr:to>
      <xdr:col>42</xdr:col>
      <xdr:colOff>190500</xdr:colOff>
      <xdr:row>8</xdr:row>
      <xdr:rowOff>167640</xdr:rowOff>
    </xdr:to>
    <xdr:sp macro="" textlink="">
      <xdr:nvSpPr>
        <xdr:cNvPr id="10" name="Line 8"/>
        <xdr:cNvSpPr>
          <a:spLocks noChangeShapeType="1"/>
        </xdr:cNvSpPr>
      </xdr:nvSpPr>
      <xdr:spPr bwMode="auto">
        <a:xfrm flipV="1">
          <a:off x="13382625" y="3025140"/>
          <a:ext cx="1905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48</xdr:col>
      <xdr:colOff>0</xdr:colOff>
      <xdr:row>8</xdr:row>
      <xdr:rowOff>198120</xdr:rowOff>
    </xdr:from>
    <xdr:to>
      <xdr:col>48</xdr:col>
      <xdr:colOff>190500</xdr:colOff>
      <xdr:row>8</xdr:row>
      <xdr:rowOff>198120</xdr:rowOff>
    </xdr:to>
    <xdr:sp macro="" textlink="">
      <xdr:nvSpPr>
        <xdr:cNvPr id="11" name="Line 8"/>
        <xdr:cNvSpPr>
          <a:spLocks noChangeShapeType="1"/>
        </xdr:cNvSpPr>
      </xdr:nvSpPr>
      <xdr:spPr bwMode="auto">
        <a:xfrm flipV="1">
          <a:off x="14582775" y="3055620"/>
          <a:ext cx="1905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53</xdr:col>
      <xdr:colOff>190500</xdr:colOff>
      <xdr:row>8</xdr:row>
      <xdr:rowOff>160020</xdr:rowOff>
    </xdr:from>
    <xdr:to>
      <xdr:col>54</xdr:col>
      <xdr:colOff>180975</xdr:colOff>
      <xdr:row>8</xdr:row>
      <xdr:rowOff>160020</xdr:rowOff>
    </xdr:to>
    <xdr:sp macro="" textlink="">
      <xdr:nvSpPr>
        <xdr:cNvPr id="12" name="Line 8"/>
        <xdr:cNvSpPr>
          <a:spLocks noChangeShapeType="1"/>
        </xdr:cNvSpPr>
      </xdr:nvSpPr>
      <xdr:spPr bwMode="auto">
        <a:xfrm flipV="1">
          <a:off x="15773400" y="3017520"/>
          <a:ext cx="1905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0</xdr:colOff>
      <xdr:row>8</xdr:row>
      <xdr:rowOff>205740</xdr:rowOff>
    </xdr:from>
    <xdr:to>
      <xdr:col>35</xdr:col>
      <xdr:colOff>190500</xdr:colOff>
      <xdr:row>8</xdr:row>
      <xdr:rowOff>205740</xdr:rowOff>
    </xdr:to>
    <xdr:sp macro="" textlink="">
      <xdr:nvSpPr>
        <xdr:cNvPr id="13" name="Line 8"/>
        <xdr:cNvSpPr>
          <a:spLocks noChangeShapeType="1"/>
        </xdr:cNvSpPr>
      </xdr:nvSpPr>
      <xdr:spPr bwMode="auto">
        <a:xfrm flipV="1">
          <a:off x="11410950" y="3063240"/>
          <a:ext cx="1905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54</xdr:col>
      <xdr:colOff>52336</xdr:colOff>
      <xdr:row>0</xdr:row>
      <xdr:rowOff>97743</xdr:rowOff>
    </xdr:from>
    <xdr:to>
      <xdr:col>56</xdr:col>
      <xdr:colOff>20830</xdr:colOff>
      <xdr:row>2</xdr:row>
      <xdr:rowOff>171013</xdr:rowOff>
    </xdr:to>
    <xdr:pic>
      <xdr:nvPicPr>
        <xdr:cNvPr id="2"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24983" y="97743"/>
          <a:ext cx="584818" cy="6335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54</xdr:col>
      <xdr:colOff>52336</xdr:colOff>
      <xdr:row>55</xdr:row>
      <xdr:rowOff>97743</xdr:rowOff>
    </xdr:from>
    <xdr:ext cx="578094" cy="644770"/>
    <xdr:pic>
      <xdr:nvPicPr>
        <xdr:cNvPr id="3"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406761" y="97743"/>
          <a:ext cx="578094" cy="6447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21693</xdr:colOff>
      <xdr:row>62</xdr:row>
      <xdr:rowOff>96628</xdr:rowOff>
    </xdr:from>
    <xdr:to>
      <xdr:col>24</xdr:col>
      <xdr:colOff>240995</xdr:colOff>
      <xdr:row>65</xdr:row>
      <xdr:rowOff>193260</xdr:rowOff>
    </xdr:to>
    <xdr:pic>
      <xdr:nvPicPr>
        <xdr:cNvPr id="6"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96258" y="17103585"/>
          <a:ext cx="522998" cy="7178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281055</xdr:colOff>
      <xdr:row>51</xdr:row>
      <xdr:rowOff>481290</xdr:rowOff>
    </xdr:from>
    <xdr:to>
      <xdr:col>25</xdr:col>
      <xdr:colOff>281055</xdr:colOff>
      <xdr:row>53</xdr:row>
      <xdr:rowOff>203476</xdr:rowOff>
    </xdr:to>
    <xdr:cxnSp macro="">
      <xdr:nvCxnSpPr>
        <xdr:cNvPr id="7" name="Straight Arrow Connector 6"/>
        <xdr:cNvCxnSpPr/>
      </xdr:nvCxnSpPr>
      <xdr:spPr>
        <a:xfrm>
          <a:off x="7942468" y="13981942"/>
          <a:ext cx="0" cy="653980"/>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218938</xdr:colOff>
      <xdr:row>52</xdr:row>
      <xdr:rowOff>174211</xdr:rowOff>
    </xdr:from>
    <xdr:to>
      <xdr:col>42</xdr:col>
      <xdr:colOff>235355</xdr:colOff>
      <xdr:row>53</xdr:row>
      <xdr:rowOff>303962</xdr:rowOff>
    </xdr:to>
    <xdr:sp macro="" textlink="">
      <xdr:nvSpPr>
        <xdr:cNvPr id="8" name="TextBox 7"/>
        <xdr:cNvSpPr txBox="1"/>
      </xdr:nvSpPr>
      <xdr:spPr>
        <a:xfrm>
          <a:off x="9267688" y="14347411"/>
          <a:ext cx="3674017" cy="4726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Thickness </a:t>
          </a:r>
          <a:r>
            <a:rPr lang="zh-TW" altLang="en-US" sz="1400"/>
            <a:t>厚度 </a:t>
          </a:r>
          <a:r>
            <a:rPr lang="en-US" sz="1400"/>
            <a:t>Độ dầy   :  0.83–0.97mma</a:t>
          </a:r>
        </a:p>
      </xdr:txBody>
    </xdr:sp>
    <xdr:clientData/>
  </xdr:twoCellAnchor>
  <xdr:twoCellAnchor>
    <xdr:from>
      <xdr:col>30</xdr:col>
      <xdr:colOff>286164</xdr:colOff>
      <xdr:row>41</xdr:row>
      <xdr:rowOff>88900</xdr:rowOff>
    </xdr:from>
    <xdr:to>
      <xdr:col>36</xdr:col>
      <xdr:colOff>127000</xdr:colOff>
      <xdr:row>52</xdr:row>
      <xdr:rowOff>61981</xdr:rowOff>
    </xdr:to>
    <xdr:grpSp>
      <xdr:nvGrpSpPr>
        <xdr:cNvPr id="9" name="Group 252"/>
        <xdr:cNvGrpSpPr>
          <a:grpSpLocks/>
        </xdr:cNvGrpSpPr>
      </xdr:nvGrpSpPr>
      <xdr:grpSpPr bwMode="auto">
        <a:xfrm>
          <a:off x="9328564" y="11544300"/>
          <a:ext cx="1669636" cy="2843281"/>
          <a:chOff x="26788190" y="17858017"/>
          <a:chExt cx="1511495" cy="2339067"/>
        </a:xfrm>
      </xdr:grpSpPr>
      <xdr:grpSp>
        <xdr:nvGrpSpPr>
          <xdr:cNvPr id="10" name="Group 253"/>
          <xdr:cNvGrpSpPr>
            <a:grpSpLocks/>
          </xdr:cNvGrpSpPr>
        </xdr:nvGrpSpPr>
        <xdr:grpSpPr bwMode="auto">
          <a:xfrm>
            <a:off x="26788190" y="17858017"/>
            <a:ext cx="1381774" cy="1303560"/>
            <a:chOff x="26788190" y="17858017"/>
            <a:chExt cx="1381774" cy="1303560"/>
          </a:xfrm>
        </xdr:grpSpPr>
        <xdr:pic>
          <xdr:nvPicPr>
            <xdr:cNvPr id="15" name="Picture 62" descr="image00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788190" y="17870714"/>
              <a:ext cx="453310" cy="1290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6" name="Picture 62" descr="image00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246752" y="17864366"/>
              <a:ext cx="453310" cy="1290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7" name="Picture 62" descr="image00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716654" y="17858017"/>
              <a:ext cx="453310" cy="1290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1" name="Group 254"/>
          <xdr:cNvGrpSpPr>
            <a:grpSpLocks/>
          </xdr:cNvGrpSpPr>
        </xdr:nvGrpSpPr>
        <xdr:grpSpPr bwMode="auto">
          <a:xfrm flipH="1">
            <a:off x="26912532" y="18889892"/>
            <a:ext cx="1387153" cy="1307192"/>
            <a:chOff x="26799529" y="17841688"/>
            <a:chExt cx="1387153" cy="1307192"/>
          </a:xfrm>
        </xdr:grpSpPr>
        <xdr:pic>
          <xdr:nvPicPr>
            <xdr:cNvPr id="12" name="Picture 62" descr="image00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799529" y="17848036"/>
              <a:ext cx="453310" cy="1290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3" name="Picture 62" descr="image00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263469" y="17841688"/>
              <a:ext cx="453310" cy="1290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4" name="Picture 62" descr="image00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733372" y="17858017"/>
              <a:ext cx="453310" cy="1290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clientData/>
  </xdr:twoCellAnchor>
  <xdr:twoCellAnchor>
    <xdr:from>
      <xdr:col>7</xdr:col>
      <xdr:colOff>266701</xdr:colOff>
      <xdr:row>7</xdr:row>
      <xdr:rowOff>88900</xdr:rowOff>
    </xdr:from>
    <xdr:to>
      <xdr:col>13</xdr:col>
      <xdr:colOff>0</xdr:colOff>
      <xdr:row>19</xdr:row>
      <xdr:rowOff>254000</xdr:rowOff>
    </xdr:to>
    <xdr:grpSp>
      <xdr:nvGrpSpPr>
        <xdr:cNvPr id="42" name="Group 41"/>
        <xdr:cNvGrpSpPr/>
      </xdr:nvGrpSpPr>
      <xdr:grpSpPr>
        <a:xfrm>
          <a:off x="2298701" y="2120900"/>
          <a:ext cx="1562099" cy="3378200"/>
          <a:chOff x="2120901" y="919938"/>
          <a:chExt cx="1588376" cy="3664762"/>
        </a:xfrm>
      </xdr:grpSpPr>
      <xdr:grpSp>
        <xdr:nvGrpSpPr>
          <xdr:cNvPr id="38" name="Group 37"/>
          <xdr:cNvGrpSpPr/>
        </xdr:nvGrpSpPr>
        <xdr:grpSpPr>
          <a:xfrm>
            <a:off x="2120901" y="2494738"/>
            <a:ext cx="1588376" cy="2089962"/>
            <a:chOff x="1587501" y="1681938"/>
            <a:chExt cx="1588376" cy="2089962"/>
          </a:xfrm>
        </xdr:grpSpPr>
        <xdr:pic>
          <xdr:nvPicPr>
            <xdr:cNvPr id="36" name="Picture 35"/>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87501" y="2189938"/>
              <a:ext cx="889876" cy="158196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37" name="Picture 3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V="1">
              <a:off x="2286001" y="1681938"/>
              <a:ext cx="889876" cy="158196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39" name="Group 38"/>
          <xdr:cNvGrpSpPr/>
        </xdr:nvGrpSpPr>
        <xdr:grpSpPr>
          <a:xfrm>
            <a:off x="2120901" y="919938"/>
            <a:ext cx="1588376" cy="2089962"/>
            <a:chOff x="1587501" y="1681938"/>
            <a:chExt cx="1588376" cy="2089962"/>
          </a:xfrm>
        </xdr:grpSpPr>
        <xdr:pic>
          <xdr:nvPicPr>
            <xdr:cNvPr id="40" name="Picture 39"/>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87501" y="2189938"/>
              <a:ext cx="889876" cy="158196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41" name="Picture 40"/>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V="1">
              <a:off x="2286001" y="1681938"/>
              <a:ext cx="889876" cy="158196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clientData/>
  </xdr:twoCellAnchor>
  <xdr:twoCellAnchor editAs="oneCell">
    <xdr:from>
      <xdr:col>23</xdr:col>
      <xdr:colOff>25145</xdr:colOff>
      <xdr:row>7</xdr:row>
      <xdr:rowOff>57150</xdr:rowOff>
    </xdr:from>
    <xdr:to>
      <xdr:col>24</xdr:col>
      <xdr:colOff>244447</xdr:colOff>
      <xdr:row>10</xdr:row>
      <xdr:rowOff>153782</xdr:rowOff>
    </xdr:to>
    <xdr:pic>
      <xdr:nvPicPr>
        <xdr:cNvPr id="43"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0770" y="2047875"/>
          <a:ext cx="524102" cy="7252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269875</xdr:colOff>
      <xdr:row>18</xdr:row>
      <xdr:rowOff>5318</xdr:rowOff>
    </xdr:from>
    <xdr:to>
      <xdr:col>1</xdr:col>
      <xdr:colOff>269875</xdr:colOff>
      <xdr:row>19</xdr:row>
      <xdr:rowOff>289066</xdr:rowOff>
    </xdr:to>
    <xdr:cxnSp macro="">
      <xdr:nvCxnSpPr>
        <xdr:cNvPr id="44" name="Straight Arrow Connector 43"/>
        <xdr:cNvCxnSpPr/>
      </xdr:nvCxnSpPr>
      <xdr:spPr>
        <a:xfrm>
          <a:off x="476250" y="4799568"/>
          <a:ext cx="0" cy="632998"/>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47</xdr:col>
      <xdr:colOff>6095</xdr:colOff>
      <xdr:row>7</xdr:row>
      <xdr:rowOff>123825</xdr:rowOff>
    </xdr:from>
    <xdr:to>
      <xdr:col>48</xdr:col>
      <xdr:colOff>225397</xdr:colOff>
      <xdr:row>11</xdr:row>
      <xdr:rowOff>10907</xdr:rowOff>
    </xdr:to>
    <xdr:pic>
      <xdr:nvPicPr>
        <xdr:cNvPr id="50"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26920" y="2114550"/>
          <a:ext cx="524102" cy="7252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255947</xdr:colOff>
      <xdr:row>17</xdr:row>
      <xdr:rowOff>530225</xdr:rowOff>
    </xdr:from>
    <xdr:to>
      <xdr:col>25</xdr:col>
      <xdr:colOff>260350</xdr:colOff>
      <xdr:row>19</xdr:row>
      <xdr:rowOff>221238</xdr:rowOff>
    </xdr:to>
    <xdr:cxnSp macro="">
      <xdr:nvCxnSpPr>
        <xdr:cNvPr id="51" name="Straight Arrow Connector 50"/>
        <xdr:cNvCxnSpPr/>
      </xdr:nvCxnSpPr>
      <xdr:spPr>
        <a:xfrm rot="10800000" flipH="1">
          <a:off x="7701322" y="4737100"/>
          <a:ext cx="4403" cy="627638"/>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0</xdr:colOff>
      <xdr:row>42</xdr:row>
      <xdr:rowOff>95249</xdr:rowOff>
    </xdr:from>
    <xdr:to>
      <xdr:col>46</xdr:col>
      <xdr:colOff>247650</xdr:colOff>
      <xdr:row>46</xdr:row>
      <xdr:rowOff>174624</xdr:rowOff>
    </xdr:to>
    <xdr:sp macro="" textlink="">
      <xdr:nvSpPr>
        <xdr:cNvPr id="58" name="TextBox 57"/>
        <xdr:cNvSpPr txBox="1"/>
      </xdr:nvSpPr>
      <xdr:spPr>
        <a:xfrm>
          <a:off x="11366500" y="11556999"/>
          <a:ext cx="2660650" cy="904875"/>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zh-TW" sz="1300">
              <a:solidFill>
                <a:schemeClr val="dk1"/>
              </a:solidFill>
              <a:effectLst/>
              <a:latin typeface="Arial" panose="020B0604020202020204" pitchFamily="34" charset="0"/>
              <a:ea typeface="+mn-ea"/>
              <a:cs typeface="Arial" panose="020B0604020202020204" pitchFamily="34" charset="0"/>
            </a:rPr>
            <a:t>Skived by Stanbee</a:t>
          </a:r>
          <a:endParaRPr lang="zh-TW" altLang="zh-TW" sz="1300">
            <a:effectLst/>
            <a:latin typeface="Arial" panose="020B0604020202020204" pitchFamily="34" charset="0"/>
            <a:cs typeface="Arial" panose="020B0604020202020204" pitchFamily="34" charset="0"/>
          </a:endParaRPr>
        </a:p>
        <a:p>
          <a:pPr marL="0" marR="0" indent="0" algn="ctr" defTabSz="914400" eaLnBrk="1" fontAlgn="auto" latinLnBrk="0" hangingPunct="1">
            <a:lnSpc>
              <a:spcPct val="100000"/>
            </a:lnSpc>
            <a:spcBef>
              <a:spcPts val="0"/>
            </a:spcBef>
            <a:spcAft>
              <a:spcPts val="0"/>
            </a:spcAft>
            <a:buClrTx/>
            <a:buSzTx/>
            <a:buFontTx/>
            <a:buNone/>
            <a:tabLst/>
            <a:defRPr/>
          </a:pPr>
          <a:r>
            <a:rPr lang="zh-CN" altLang="en-US" sz="1300">
              <a:solidFill>
                <a:schemeClr val="dk1"/>
              </a:solidFill>
              <a:effectLst/>
              <a:latin typeface="Arial" panose="020B0604020202020204" pitchFamily="34" charset="0"/>
              <a:ea typeface="+mn-ea"/>
              <a:cs typeface="Arial" panose="020B0604020202020204" pitchFamily="34" charset="0"/>
            </a:rPr>
            <a:t>厂商削皮</a:t>
          </a:r>
          <a:r>
            <a:rPr lang="en-US" sz="1300">
              <a:solidFill>
                <a:schemeClr val="dk1"/>
              </a:solidFill>
              <a:effectLst/>
              <a:latin typeface="Arial" panose="020B0604020202020204" pitchFamily="34" charset="0"/>
              <a:ea typeface="+mn-ea"/>
              <a:cs typeface="Arial" panose="020B0604020202020204" pitchFamily="34" charset="0"/>
            </a:rPr>
            <a:t> </a:t>
          </a:r>
        </a:p>
        <a:p>
          <a:pPr marL="0" marR="0" indent="0" algn="ctr" defTabSz="914400" eaLnBrk="1" fontAlgn="auto" latinLnBrk="0" hangingPunct="1">
            <a:lnSpc>
              <a:spcPct val="100000"/>
            </a:lnSpc>
            <a:spcBef>
              <a:spcPts val="0"/>
            </a:spcBef>
            <a:spcAft>
              <a:spcPts val="0"/>
            </a:spcAft>
            <a:buClrTx/>
            <a:buSzTx/>
            <a:buFontTx/>
            <a:buNone/>
            <a:tabLst/>
            <a:defRPr/>
          </a:pPr>
          <a:r>
            <a:rPr lang="en-US" altLang="zh-TW" sz="1300">
              <a:solidFill>
                <a:schemeClr val="dk1"/>
              </a:solidFill>
              <a:effectLst/>
              <a:latin typeface="Arial" panose="020B0604020202020204" pitchFamily="34" charset="0"/>
              <a:ea typeface="+mn-ea"/>
              <a:cs typeface="Arial" panose="020B0604020202020204" pitchFamily="34" charset="0"/>
            </a:rPr>
            <a:t>Lạng bởi nhà cung ứng Stanbee</a:t>
          </a:r>
          <a:endParaRPr lang="zh-TW" altLang="zh-TW" sz="1300">
            <a:effectLst/>
            <a:latin typeface="Arial" panose="020B0604020202020204" pitchFamily="34" charset="0"/>
            <a:cs typeface="Arial" panose="020B0604020202020204" pitchFamily="34" charset="0"/>
          </a:endParaRPr>
        </a:p>
      </xdr:txBody>
    </xdr:sp>
    <xdr:clientData/>
  </xdr:twoCellAnchor>
  <xdr:twoCellAnchor editAs="oneCell">
    <xdr:from>
      <xdr:col>23</xdr:col>
      <xdr:colOff>47704</xdr:colOff>
      <xdr:row>24</xdr:row>
      <xdr:rowOff>40106</xdr:rowOff>
    </xdr:from>
    <xdr:to>
      <xdr:col>24</xdr:col>
      <xdr:colOff>267006</xdr:colOff>
      <xdr:row>27</xdr:row>
      <xdr:rowOff>136738</xdr:rowOff>
    </xdr:to>
    <xdr:pic>
      <xdr:nvPicPr>
        <xdr:cNvPr id="65"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5599" y="6687553"/>
          <a:ext cx="520091" cy="728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260684</xdr:colOff>
      <xdr:row>30</xdr:row>
      <xdr:rowOff>83524</xdr:rowOff>
    </xdr:from>
    <xdr:to>
      <xdr:col>1</xdr:col>
      <xdr:colOff>260684</xdr:colOff>
      <xdr:row>33</xdr:row>
      <xdr:rowOff>81522</xdr:rowOff>
    </xdr:to>
    <xdr:cxnSp macro="">
      <xdr:nvCxnSpPr>
        <xdr:cNvPr id="66" name="Straight Arrow Connector 65"/>
        <xdr:cNvCxnSpPr/>
      </xdr:nvCxnSpPr>
      <xdr:spPr>
        <a:xfrm>
          <a:off x="461210" y="7994287"/>
          <a:ext cx="0" cy="639682"/>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47</xdr:col>
      <xdr:colOff>37678</xdr:colOff>
      <xdr:row>24</xdr:row>
      <xdr:rowOff>80212</xdr:rowOff>
    </xdr:from>
    <xdr:to>
      <xdr:col>48</xdr:col>
      <xdr:colOff>256979</xdr:colOff>
      <xdr:row>27</xdr:row>
      <xdr:rowOff>176844</xdr:rowOff>
    </xdr:to>
    <xdr:pic>
      <xdr:nvPicPr>
        <xdr:cNvPr id="74"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74520" y="6727659"/>
          <a:ext cx="520091" cy="728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260683</xdr:colOff>
      <xdr:row>30</xdr:row>
      <xdr:rowOff>73498</xdr:rowOff>
    </xdr:from>
    <xdr:to>
      <xdr:col>25</xdr:col>
      <xdr:colOff>260683</xdr:colOff>
      <xdr:row>33</xdr:row>
      <xdr:rowOff>71496</xdr:rowOff>
    </xdr:to>
    <xdr:cxnSp macro="">
      <xdr:nvCxnSpPr>
        <xdr:cNvPr id="75" name="Straight Arrow Connector 74"/>
        <xdr:cNvCxnSpPr/>
      </xdr:nvCxnSpPr>
      <xdr:spPr>
        <a:xfrm>
          <a:off x="7680157" y="7984261"/>
          <a:ext cx="0" cy="639682"/>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128337</xdr:colOff>
      <xdr:row>24</xdr:row>
      <xdr:rowOff>67177</xdr:rowOff>
    </xdr:from>
    <xdr:to>
      <xdr:col>14</xdr:col>
      <xdr:colOff>108284</xdr:colOff>
      <xdr:row>36</xdr:row>
      <xdr:rowOff>300666</xdr:rowOff>
    </xdr:to>
    <xdr:grpSp>
      <xdr:nvGrpSpPr>
        <xdr:cNvPr id="82" name="Group 81"/>
        <xdr:cNvGrpSpPr/>
      </xdr:nvGrpSpPr>
      <xdr:grpSpPr>
        <a:xfrm>
          <a:off x="2769937" y="6810877"/>
          <a:ext cx="1503947" cy="3446589"/>
          <a:chOff x="16102263" y="5628771"/>
          <a:chExt cx="1548061" cy="3809879"/>
        </a:xfrm>
      </xdr:grpSpPr>
      <xdr:grpSp>
        <xdr:nvGrpSpPr>
          <xdr:cNvPr id="78" name="Group 77"/>
          <xdr:cNvGrpSpPr/>
        </xdr:nvGrpSpPr>
        <xdr:grpSpPr>
          <a:xfrm>
            <a:off x="16102263" y="7281108"/>
            <a:ext cx="1546056" cy="2157542"/>
            <a:chOff x="16453184" y="6218319"/>
            <a:chExt cx="1546056" cy="2157542"/>
          </a:xfrm>
        </xdr:grpSpPr>
        <xdr:pic>
          <xdr:nvPicPr>
            <xdr:cNvPr id="76" name="Picture 75"/>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453184" y="6717631"/>
              <a:ext cx="882315" cy="165823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77" name="Picture 76"/>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flipH="1" flipV="1">
              <a:off x="17116925" y="6218319"/>
              <a:ext cx="882315" cy="165823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79" name="Group 78"/>
          <xdr:cNvGrpSpPr/>
        </xdr:nvGrpSpPr>
        <xdr:grpSpPr>
          <a:xfrm>
            <a:off x="16104268" y="5628771"/>
            <a:ext cx="1546056" cy="2157542"/>
            <a:chOff x="16453184" y="6218319"/>
            <a:chExt cx="1546056" cy="2157542"/>
          </a:xfrm>
        </xdr:grpSpPr>
        <xdr:pic>
          <xdr:nvPicPr>
            <xdr:cNvPr id="80" name="Picture 7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453184" y="6717631"/>
              <a:ext cx="882315" cy="165823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81" name="Picture 80"/>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flipH="1" flipV="1">
              <a:off x="17116925" y="6218319"/>
              <a:ext cx="882315" cy="165823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clientData/>
  </xdr:twoCellAnchor>
  <xdr:twoCellAnchor editAs="oneCell">
    <xdr:from>
      <xdr:col>71</xdr:col>
      <xdr:colOff>27651</xdr:colOff>
      <xdr:row>24</xdr:row>
      <xdr:rowOff>40106</xdr:rowOff>
    </xdr:from>
    <xdr:to>
      <xdr:col>72</xdr:col>
      <xdr:colOff>246952</xdr:colOff>
      <xdr:row>27</xdr:row>
      <xdr:rowOff>136738</xdr:rowOff>
    </xdr:to>
    <xdr:pic>
      <xdr:nvPicPr>
        <xdr:cNvPr id="83"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83440" y="6687553"/>
          <a:ext cx="520091" cy="728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258257</xdr:colOff>
      <xdr:row>41</xdr:row>
      <xdr:rowOff>80210</xdr:rowOff>
    </xdr:from>
    <xdr:to>
      <xdr:col>24</xdr:col>
      <xdr:colOff>176769</xdr:colOff>
      <xdr:row>44</xdr:row>
      <xdr:rowOff>176843</xdr:rowOff>
    </xdr:to>
    <xdr:pic>
      <xdr:nvPicPr>
        <xdr:cNvPr id="101"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75362" y="11369842"/>
          <a:ext cx="520091" cy="728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57</xdr:col>
      <xdr:colOff>189059</xdr:colOff>
      <xdr:row>24</xdr:row>
      <xdr:rowOff>112295</xdr:rowOff>
    </xdr:from>
    <xdr:to>
      <xdr:col>61</xdr:col>
      <xdr:colOff>70298</xdr:colOff>
      <xdr:row>36</xdr:row>
      <xdr:rowOff>166440</xdr:rowOff>
    </xdr:to>
    <xdr:grpSp>
      <xdr:nvGrpSpPr>
        <xdr:cNvPr id="103" name="Group 102"/>
        <xdr:cNvGrpSpPr/>
      </xdr:nvGrpSpPr>
      <xdr:grpSpPr>
        <a:xfrm>
          <a:off x="17461059" y="6855995"/>
          <a:ext cx="1100439" cy="3267245"/>
          <a:chOff x="1981763" y="11760869"/>
          <a:chExt cx="1088408" cy="3222460"/>
        </a:xfrm>
      </xdr:grpSpPr>
      <xdr:grpSp>
        <xdr:nvGrpSpPr>
          <xdr:cNvPr id="104" name="Group 103"/>
          <xdr:cNvGrpSpPr/>
        </xdr:nvGrpSpPr>
        <xdr:grpSpPr>
          <a:xfrm>
            <a:off x="2049943" y="11760869"/>
            <a:ext cx="1020228" cy="1626270"/>
            <a:chOff x="2049943" y="11760869"/>
            <a:chExt cx="1020228" cy="1626270"/>
          </a:xfrm>
        </xdr:grpSpPr>
        <xdr:pic>
          <xdr:nvPicPr>
            <xdr:cNvPr id="108" name="Picture 107"/>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49943" y="11760869"/>
              <a:ext cx="657276" cy="162426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09" name="Picture 10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flipV="1">
              <a:off x="2412895" y="11762876"/>
              <a:ext cx="657276" cy="162426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5" name="Group 104"/>
          <xdr:cNvGrpSpPr/>
        </xdr:nvGrpSpPr>
        <xdr:grpSpPr>
          <a:xfrm>
            <a:off x="1981763" y="13357059"/>
            <a:ext cx="1020228" cy="1626270"/>
            <a:chOff x="2049943" y="11760869"/>
            <a:chExt cx="1020228" cy="1626270"/>
          </a:xfrm>
        </xdr:grpSpPr>
        <xdr:pic>
          <xdr:nvPicPr>
            <xdr:cNvPr id="106" name="Picture 10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49943" y="11760869"/>
              <a:ext cx="657276" cy="162426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07" name="Picture 10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flipV="1">
              <a:off x="2412895" y="11762876"/>
              <a:ext cx="657276" cy="162426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clientData/>
  </xdr:twoCellAnchor>
  <xdr:twoCellAnchor editAs="oneCell">
    <xdr:from>
      <xdr:col>47</xdr:col>
      <xdr:colOff>37679</xdr:colOff>
      <xdr:row>41</xdr:row>
      <xdr:rowOff>50131</xdr:rowOff>
    </xdr:from>
    <xdr:to>
      <xdr:col>48</xdr:col>
      <xdr:colOff>256980</xdr:colOff>
      <xdr:row>44</xdr:row>
      <xdr:rowOff>146764</xdr:rowOff>
    </xdr:to>
    <xdr:pic>
      <xdr:nvPicPr>
        <xdr:cNvPr id="110"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74521" y="11339763"/>
          <a:ext cx="520091" cy="728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49</xdr:col>
      <xdr:colOff>289761</xdr:colOff>
      <xdr:row>32</xdr:row>
      <xdr:rowOff>221887</xdr:rowOff>
    </xdr:from>
    <xdr:to>
      <xdr:col>49</xdr:col>
      <xdr:colOff>289761</xdr:colOff>
      <xdr:row>34</xdr:row>
      <xdr:rowOff>296084</xdr:rowOff>
    </xdr:to>
    <xdr:cxnSp macro="">
      <xdr:nvCxnSpPr>
        <xdr:cNvPr id="111" name="Straight Arrow Connector 110"/>
        <xdr:cNvCxnSpPr/>
      </xdr:nvCxnSpPr>
      <xdr:spPr>
        <a:xfrm>
          <a:off x="15129711" y="8565787"/>
          <a:ext cx="0" cy="645697"/>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54517</xdr:colOff>
      <xdr:row>62</xdr:row>
      <xdr:rowOff>96046</xdr:rowOff>
    </xdr:from>
    <xdr:to>
      <xdr:col>61</xdr:col>
      <xdr:colOff>144542</xdr:colOff>
      <xdr:row>74</xdr:row>
      <xdr:rowOff>167281</xdr:rowOff>
    </xdr:to>
    <xdr:grpSp>
      <xdr:nvGrpSpPr>
        <xdr:cNvPr id="119" name="Group 118"/>
        <xdr:cNvGrpSpPr/>
      </xdr:nvGrpSpPr>
      <xdr:grpSpPr>
        <a:xfrm>
          <a:off x="17631317" y="17393446"/>
          <a:ext cx="1004425" cy="3284335"/>
          <a:chOff x="9667582" y="20627935"/>
          <a:chExt cx="992393" cy="3239550"/>
        </a:xfrm>
      </xdr:grpSpPr>
      <xdr:grpSp>
        <xdr:nvGrpSpPr>
          <xdr:cNvPr id="115" name="Group 114"/>
          <xdr:cNvGrpSpPr/>
        </xdr:nvGrpSpPr>
        <xdr:grpSpPr>
          <a:xfrm>
            <a:off x="9667582" y="22188027"/>
            <a:ext cx="980362" cy="1679458"/>
            <a:chOff x="9667582" y="22188027"/>
            <a:chExt cx="980362" cy="1679458"/>
          </a:xfrm>
        </xdr:grpSpPr>
        <xdr:pic>
          <xdr:nvPicPr>
            <xdr:cNvPr id="113" name="Picture 11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5400000">
              <a:off x="9543626" y="22761160"/>
              <a:ext cx="1677451" cy="53118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14" name="Picture 113"/>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5400000">
              <a:off x="9094449" y="22763167"/>
              <a:ext cx="1677451" cy="53118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16" name="Group 115"/>
          <xdr:cNvGrpSpPr/>
        </xdr:nvGrpSpPr>
        <xdr:grpSpPr>
          <a:xfrm flipH="1">
            <a:off x="9679613" y="20627935"/>
            <a:ext cx="980362" cy="1685470"/>
            <a:chOff x="9667582" y="22190034"/>
            <a:chExt cx="980362" cy="1685470"/>
          </a:xfrm>
        </xdr:grpSpPr>
        <xdr:pic>
          <xdr:nvPicPr>
            <xdr:cNvPr id="117" name="Picture 11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5400000">
              <a:off x="9543626" y="22771186"/>
              <a:ext cx="1677451" cy="53118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18" name="Picture 117"/>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5400000">
              <a:off x="9094449" y="22763167"/>
              <a:ext cx="1677451" cy="53118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clientData/>
  </xdr:twoCellAnchor>
  <xdr:twoCellAnchor editAs="oneCell">
    <xdr:from>
      <xdr:col>70</xdr:col>
      <xdr:colOff>257175</xdr:colOff>
      <xdr:row>62</xdr:row>
      <xdr:rowOff>162260</xdr:rowOff>
    </xdr:from>
    <xdr:to>
      <xdr:col>72</xdr:col>
      <xdr:colOff>157387</xdr:colOff>
      <xdr:row>66</xdr:row>
      <xdr:rowOff>21461</xdr:rowOff>
    </xdr:to>
    <xdr:pic>
      <xdr:nvPicPr>
        <xdr:cNvPr id="120" name="Picture 119"/>
        <xdr:cNvPicPr>
          <a:picLocks noChangeAspect="1"/>
        </xdr:cNvPicPr>
      </xdr:nvPicPr>
      <xdr:blipFill>
        <a:blip xmlns:r="http://schemas.openxmlformats.org/officeDocument/2006/relationships" r:embed="rId7"/>
        <a:stretch>
          <a:fillRect/>
        </a:stretch>
      </xdr:blipFill>
      <xdr:spPr>
        <a:xfrm>
          <a:off x="21275675" y="17164385"/>
          <a:ext cx="503462" cy="684701"/>
        </a:xfrm>
        <a:prstGeom prst="rect">
          <a:avLst/>
        </a:prstGeom>
      </xdr:spPr>
    </xdr:pic>
    <xdr:clientData/>
  </xdr:twoCellAnchor>
  <xdr:twoCellAnchor>
    <xdr:from>
      <xdr:col>50</xdr:col>
      <xdr:colOff>12031</xdr:colOff>
      <xdr:row>72</xdr:row>
      <xdr:rowOff>493462</xdr:rowOff>
    </xdr:from>
    <xdr:to>
      <xdr:col>50</xdr:col>
      <xdr:colOff>12031</xdr:colOff>
      <xdr:row>74</xdr:row>
      <xdr:rowOff>202534</xdr:rowOff>
    </xdr:to>
    <xdr:cxnSp macro="">
      <xdr:nvCxnSpPr>
        <xdr:cNvPr id="121" name="Straight Arrow Connector 120"/>
        <xdr:cNvCxnSpPr/>
      </xdr:nvCxnSpPr>
      <xdr:spPr>
        <a:xfrm>
          <a:off x="14998031" y="19718087"/>
          <a:ext cx="0" cy="645697"/>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161907</xdr:colOff>
      <xdr:row>44</xdr:row>
      <xdr:rowOff>111619</xdr:rowOff>
    </xdr:from>
    <xdr:to>
      <xdr:col>17</xdr:col>
      <xdr:colOff>167685</xdr:colOff>
      <xdr:row>50</xdr:row>
      <xdr:rowOff>291805</xdr:rowOff>
    </xdr:to>
    <xdr:grpSp>
      <xdr:nvGrpSpPr>
        <xdr:cNvPr id="128" name="Group 127"/>
        <xdr:cNvGrpSpPr/>
      </xdr:nvGrpSpPr>
      <xdr:grpSpPr>
        <a:xfrm>
          <a:off x="1279507" y="12214719"/>
          <a:ext cx="3968178" cy="1475586"/>
          <a:chOff x="1038967" y="22140112"/>
          <a:chExt cx="3916041" cy="1450520"/>
        </a:xfrm>
      </xdr:grpSpPr>
      <xdr:grpSp>
        <xdr:nvGrpSpPr>
          <xdr:cNvPr id="124" name="Group 123"/>
          <xdr:cNvGrpSpPr/>
        </xdr:nvGrpSpPr>
        <xdr:grpSpPr>
          <a:xfrm>
            <a:off x="1046987" y="22140112"/>
            <a:ext cx="3908021" cy="826882"/>
            <a:chOff x="1046987" y="22140112"/>
            <a:chExt cx="3908021" cy="826882"/>
          </a:xfrm>
        </xdr:grpSpPr>
        <xdr:pic>
          <xdr:nvPicPr>
            <xdr:cNvPr id="122" name="Picture 12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46987" y="22238369"/>
              <a:ext cx="1990988" cy="7286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23" name="Picture 122"/>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flipV="1">
              <a:off x="2964020" y="22140112"/>
              <a:ext cx="1990988" cy="7286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25" name="Group 124"/>
          <xdr:cNvGrpSpPr/>
        </xdr:nvGrpSpPr>
        <xdr:grpSpPr>
          <a:xfrm>
            <a:off x="1038967" y="22763750"/>
            <a:ext cx="3908021" cy="826882"/>
            <a:chOff x="1046987" y="22140112"/>
            <a:chExt cx="3908021" cy="826882"/>
          </a:xfrm>
        </xdr:grpSpPr>
        <xdr:pic>
          <xdr:nvPicPr>
            <xdr:cNvPr id="126" name="Picture 125"/>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46987" y="22238369"/>
              <a:ext cx="1990988" cy="7286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27" name="Picture 12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flipV="1">
              <a:off x="2964020" y="22140112"/>
              <a:ext cx="1990988" cy="7286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clientData/>
  </xdr:twoCellAnchor>
  <xdr:twoCellAnchor>
    <xdr:from>
      <xdr:col>58</xdr:col>
      <xdr:colOff>224589</xdr:colOff>
      <xdr:row>42</xdr:row>
      <xdr:rowOff>48127</xdr:rowOff>
    </xdr:from>
    <xdr:to>
      <xdr:col>61</xdr:col>
      <xdr:colOff>168443</xdr:colOff>
      <xdr:row>53</xdr:row>
      <xdr:rowOff>206805</xdr:rowOff>
    </xdr:to>
    <xdr:grpSp>
      <xdr:nvGrpSpPr>
        <xdr:cNvPr id="28" name="Group 27"/>
        <xdr:cNvGrpSpPr/>
      </xdr:nvGrpSpPr>
      <xdr:grpSpPr>
        <a:xfrm>
          <a:off x="17801389" y="11719427"/>
          <a:ext cx="858254" cy="3155878"/>
          <a:chOff x="9545053" y="17397663"/>
          <a:chExt cx="846222" cy="3117444"/>
        </a:xfrm>
      </xdr:grpSpPr>
      <xdr:pic>
        <xdr:nvPicPr>
          <xdr:cNvPr id="129" name="Picture 12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545053" y="18889580"/>
            <a:ext cx="370973" cy="160346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30" name="Picture 12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928058" y="18911639"/>
            <a:ext cx="370973" cy="160346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31" name="Picture 130"/>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flipH="1" flipV="1">
            <a:off x="9637297" y="17397663"/>
            <a:ext cx="370973" cy="160346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32" name="Picture 131"/>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flipH="1" flipV="1">
            <a:off x="10020302" y="17419722"/>
            <a:ext cx="370973" cy="160346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49</xdr:col>
      <xdr:colOff>294133</xdr:colOff>
      <xdr:row>51</xdr:row>
      <xdr:rowOff>506135</xdr:rowOff>
    </xdr:from>
    <xdr:to>
      <xdr:col>49</xdr:col>
      <xdr:colOff>294133</xdr:colOff>
      <xdr:row>53</xdr:row>
      <xdr:rowOff>228321</xdr:rowOff>
    </xdr:to>
    <xdr:cxnSp macro="">
      <xdr:nvCxnSpPr>
        <xdr:cNvPr id="134" name="Straight Arrow Connector 133"/>
        <xdr:cNvCxnSpPr/>
      </xdr:nvCxnSpPr>
      <xdr:spPr>
        <a:xfrm>
          <a:off x="15409894" y="14006787"/>
          <a:ext cx="0" cy="653980"/>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xdr:col>
      <xdr:colOff>173454</xdr:colOff>
      <xdr:row>63</xdr:row>
      <xdr:rowOff>186983</xdr:rowOff>
    </xdr:from>
    <xdr:to>
      <xdr:col>13</xdr:col>
      <xdr:colOff>73191</xdr:colOff>
      <xdr:row>73</xdr:row>
      <xdr:rowOff>309367</xdr:rowOff>
    </xdr:to>
    <xdr:pic>
      <xdr:nvPicPr>
        <xdr:cNvPr id="135" name="Picture 134"/>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126204" y="17522483"/>
          <a:ext cx="814137" cy="275128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xdr:col>
      <xdr:colOff>304334</xdr:colOff>
      <xdr:row>72</xdr:row>
      <xdr:rowOff>488701</xdr:rowOff>
    </xdr:from>
    <xdr:to>
      <xdr:col>1</xdr:col>
      <xdr:colOff>304334</xdr:colOff>
      <xdr:row>74</xdr:row>
      <xdr:rowOff>210887</xdr:rowOff>
    </xdr:to>
    <xdr:cxnSp macro="">
      <xdr:nvCxnSpPr>
        <xdr:cNvPr id="137" name="Straight Arrow Connector 136"/>
        <xdr:cNvCxnSpPr/>
      </xdr:nvCxnSpPr>
      <xdr:spPr>
        <a:xfrm>
          <a:off x="511399" y="19745766"/>
          <a:ext cx="0" cy="653980"/>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59877</xdr:colOff>
      <xdr:row>96</xdr:row>
      <xdr:rowOff>20304</xdr:rowOff>
    </xdr:from>
    <xdr:to>
      <xdr:col>13</xdr:col>
      <xdr:colOff>295332</xdr:colOff>
      <xdr:row>108</xdr:row>
      <xdr:rowOff>218648</xdr:rowOff>
    </xdr:to>
    <xdr:grpSp>
      <xdr:nvGrpSpPr>
        <xdr:cNvPr id="52" name="Group 51"/>
        <xdr:cNvGrpSpPr/>
      </xdr:nvGrpSpPr>
      <xdr:grpSpPr>
        <a:xfrm>
          <a:off x="3006277" y="26741104"/>
          <a:ext cx="1149855" cy="3411444"/>
          <a:chOff x="16924420" y="21799214"/>
          <a:chExt cx="1157040" cy="3366659"/>
        </a:xfrm>
      </xdr:grpSpPr>
      <xdr:grpSp>
        <xdr:nvGrpSpPr>
          <xdr:cNvPr id="35" name="Group 34"/>
          <xdr:cNvGrpSpPr/>
        </xdr:nvGrpSpPr>
        <xdr:grpSpPr>
          <a:xfrm>
            <a:off x="16924420" y="21799214"/>
            <a:ext cx="1145005" cy="1700284"/>
            <a:chOff x="16653710" y="21809241"/>
            <a:chExt cx="1124952" cy="1700284"/>
          </a:xfrm>
        </xdr:grpSpPr>
        <xdr:pic>
          <xdr:nvPicPr>
            <xdr:cNvPr id="138" name="Picture 137"/>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6653710" y="21817263"/>
              <a:ext cx="631657" cy="169226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39" name="Picture 138"/>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rot="21447286" flipV="1">
              <a:off x="17147005" y="21809241"/>
              <a:ext cx="631657" cy="169226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40" name="Group 139"/>
          <xdr:cNvGrpSpPr/>
        </xdr:nvGrpSpPr>
        <xdr:grpSpPr>
          <a:xfrm>
            <a:off x="16936455" y="23465588"/>
            <a:ext cx="1145005" cy="1700285"/>
            <a:chOff x="16653710" y="21809241"/>
            <a:chExt cx="1124952" cy="1700284"/>
          </a:xfrm>
        </xdr:grpSpPr>
        <xdr:pic>
          <xdr:nvPicPr>
            <xdr:cNvPr id="141" name="Picture 140"/>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6653710" y="21817263"/>
              <a:ext cx="631657" cy="169226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42" name="Picture 14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rot="21447286" flipV="1">
              <a:off x="17147005" y="21809241"/>
              <a:ext cx="631657" cy="169226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clientData/>
  </xdr:twoCellAnchor>
  <xdr:twoCellAnchor editAs="oneCell">
    <xdr:from>
      <xdr:col>70</xdr:col>
      <xdr:colOff>295112</xdr:colOff>
      <xdr:row>41</xdr:row>
      <xdr:rowOff>178847</xdr:rowOff>
    </xdr:from>
    <xdr:to>
      <xdr:col>72</xdr:col>
      <xdr:colOff>205494</xdr:colOff>
      <xdr:row>45</xdr:row>
      <xdr:rowOff>69534</xdr:rowOff>
    </xdr:to>
    <xdr:pic>
      <xdr:nvPicPr>
        <xdr:cNvPr id="145"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16463" y="11377158"/>
          <a:ext cx="528220" cy="7144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144648</xdr:colOff>
      <xdr:row>52</xdr:row>
      <xdr:rowOff>545</xdr:rowOff>
    </xdr:from>
    <xdr:to>
      <xdr:col>11</xdr:col>
      <xdr:colOff>164271</xdr:colOff>
      <xdr:row>52</xdr:row>
      <xdr:rowOff>545</xdr:rowOff>
    </xdr:to>
    <xdr:cxnSp macro="">
      <xdr:nvCxnSpPr>
        <xdr:cNvPr id="146" name="Straight Arrow Connector 145"/>
        <xdr:cNvCxnSpPr/>
      </xdr:nvCxnSpPr>
      <xdr:spPr>
        <a:xfrm rot="5400000">
          <a:off x="3107210" y="13859133"/>
          <a:ext cx="0" cy="629223"/>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33678</xdr:colOff>
      <xdr:row>62</xdr:row>
      <xdr:rowOff>141855</xdr:rowOff>
    </xdr:from>
    <xdr:to>
      <xdr:col>38</xdr:col>
      <xdr:colOff>8504</xdr:colOff>
      <xdr:row>73</xdr:row>
      <xdr:rowOff>168631</xdr:rowOff>
    </xdr:to>
    <xdr:grpSp>
      <xdr:nvGrpSpPr>
        <xdr:cNvPr id="59" name="Group 58"/>
        <xdr:cNvGrpSpPr/>
      </xdr:nvGrpSpPr>
      <xdr:grpSpPr>
        <a:xfrm>
          <a:off x="9685678" y="17439255"/>
          <a:ext cx="1803626" cy="2896976"/>
          <a:chOff x="2031547" y="21933013"/>
          <a:chExt cx="1811791" cy="2864206"/>
        </a:xfrm>
      </xdr:grpSpPr>
      <xdr:pic>
        <xdr:nvPicPr>
          <xdr:cNvPr id="147" name="Picture 146"/>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32227" y="21933013"/>
            <a:ext cx="995362" cy="143681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48" name="Picture 14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flipV="1">
            <a:off x="2847976" y="21940838"/>
            <a:ext cx="995362" cy="143681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49" name="Picture 148"/>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31547" y="23352580"/>
            <a:ext cx="995362" cy="143681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50" name="Picture 149"/>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flipV="1">
            <a:off x="2847296" y="23360405"/>
            <a:ext cx="995362" cy="143681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26</xdr:col>
      <xdr:colOff>61321</xdr:colOff>
      <xdr:row>72</xdr:row>
      <xdr:rowOff>473613</xdr:rowOff>
    </xdr:from>
    <xdr:to>
      <xdr:col>26</xdr:col>
      <xdr:colOff>61321</xdr:colOff>
      <xdr:row>74</xdr:row>
      <xdr:rowOff>180062</xdr:rowOff>
    </xdr:to>
    <xdr:cxnSp macro="">
      <xdr:nvCxnSpPr>
        <xdr:cNvPr id="152" name="Straight Arrow Connector 151"/>
        <xdr:cNvCxnSpPr/>
      </xdr:nvCxnSpPr>
      <xdr:spPr>
        <a:xfrm>
          <a:off x="8033332" y="19730678"/>
          <a:ext cx="0" cy="638243"/>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254908</xdr:colOff>
      <xdr:row>18</xdr:row>
      <xdr:rowOff>63500</xdr:rowOff>
    </xdr:from>
    <xdr:to>
      <xdr:col>49</xdr:col>
      <xdr:colOff>254908</xdr:colOff>
      <xdr:row>19</xdr:row>
      <xdr:rowOff>256948</xdr:rowOff>
    </xdr:to>
    <xdr:cxnSp macro="">
      <xdr:nvCxnSpPr>
        <xdr:cNvPr id="153" name="Straight Arrow Connector 152"/>
        <xdr:cNvCxnSpPr/>
      </xdr:nvCxnSpPr>
      <xdr:spPr>
        <a:xfrm>
          <a:off x="14939283" y="4857750"/>
          <a:ext cx="0" cy="542698"/>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70</xdr:col>
      <xdr:colOff>274038</xdr:colOff>
      <xdr:row>79</xdr:row>
      <xdr:rowOff>136522</xdr:rowOff>
    </xdr:from>
    <xdr:to>
      <xdr:col>72</xdr:col>
      <xdr:colOff>188539</xdr:colOff>
      <xdr:row>83</xdr:row>
      <xdr:rowOff>22913</xdr:rowOff>
    </xdr:to>
    <xdr:pic>
      <xdr:nvPicPr>
        <xdr:cNvPr id="154"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2353" y="21795544"/>
          <a:ext cx="535697" cy="714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144395</xdr:colOff>
      <xdr:row>7</xdr:row>
      <xdr:rowOff>111124</xdr:rowOff>
    </xdr:from>
    <xdr:to>
      <xdr:col>36</xdr:col>
      <xdr:colOff>253998</xdr:colOff>
      <xdr:row>19</xdr:row>
      <xdr:rowOff>169177</xdr:rowOff>
    </xdr:to>
    <xdr:grpSp>
      <xdr:nvGrpSpPr>
        <xdr:cNvPr id="5" name="Group 4"/>
        <xdr:cNvGrpSpPr/>
      </xdr:nvGrpSpPr>
      <xdr:grpSpPr>
        <a:xfrm>
          <a:off x="10101195" y="2143124"/>
          <a:ext cx="1024003" cy="3271153"/>
          <a:chOff x="9320147" y="1263651"/>
          <a:chExt cx="1530409" cy="4906276"/>
        </a:xfrm>
      </xdr:grpSpPr>
      <xdr:grpSp>
        <xdr:nvGrpSpPr>
          <xdr:cNvPr id="4" name="Group 3"/>
          <xdr:cNvGrpSpPr/>
        </xdr:nvGrpSpPr>
        <xdr:grpSpPr>
          <a:xfrm>
            <a:off x="9320147" y="1263651"/>
            <a:ext cx="1441509" cy="2848876"/>
            <a:chOff x="9320147" y="1279526"/>
            <a:chExt cx="1441509" cy="2848876"/>
          </a:xfrm>
        </xdr:grpSpPr>
        <xdr:pic>
          <xdr:nvPicPr>
            <xdr:cNvPr id="151" name="Picture 150"/>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rot="5400000">
              <a:off x="8729902" y="2701622"/>
              <a:ext cx="2017025" cy="83653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56" name="Picture 155"/>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rot="5400000" flipH="1" flipV="1">
              <a:off x="9334876" y="1869771"/>
              <a:ext cx="2017026" cy="83653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57" name="Group 156"/>
          <xdr:cNvGrpSpPr/>
        </xdr:nvGrpSpPr>
        <xdr:grpSpPr>
          <a:xfrm>
            <a:off x="9409047" y="3321051"/>
            <a:ext cx="1441509" cy="2848876"/>
            <a:chOff x="9320147" y="1279526"/>
            <a:chExt cx="1441509" cy="2848876"/>
          </a:xfrm>
        </xdr:grpSpPr>
        <xdr:pic>
          <xdr:nvPicPr>
            <xdr:cNvPr id="158" name="Picture 157"/>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rot="5400000">
              <a:off x="8729902" y="2701622"/>
              <a:ext cx="2017025" cy="83653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59" name="Picture 15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rot="5400000" flipH="1" flipV="1">
              <a:off x="9334876" y="1869771"/>
              <a:ext cx="2017026" cy="83653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clientData/>
  </xdr:twoCellAnchor>
  <xdr:twoCellAnchor>
    <xdr:from>
      <xdr:col>58</xdr:col>
      <xdr:colOff>9128</xdr:colOff>
      <xdr:row>7</xdr:row>
      <xdr:rowOff>47625</xdr:rowOff>
    </xdr:from>
    <xdr:to>
      <xdr:col>61</xdr:col>
      <xdr:colOff>158750</xdr:colOff>
      <xdr:row>19</xdr:row>
      <xdr:rowOff>285750</xdr:rowOff>
    </xdr:to>
    <xdr:grpSp>
      <xdr:nvGrpSpPr>
        <xdr:cNvPr id="19" name="Group 18"/>
        <xdr:cNvGrpSpPr/>
      </xdr:nvGrpSpPr>
      <xdr:grpSpPr>
        <a:xfrm>
          <a:off x="17585928" y="2079625"/>
          <a:ext cx="1064022" cy="3451225"/>
          <a:chOff x="11343878" y="1390650"/>
          <a:chExt cx="1365307" cy="4558109"/>
        </a:xfrm>
      </xdr:grpSpPr>
      <xdr:grpSp>
        <xdr:nvGrpSpPr>
          <xdr:cNvPr id="18" name="Group 17"/>
          <xdr:cNvGrpSpPr/>
        </xdr:nvGrpSpPr>
        <xdr:grpSpPr>
          <a:xfrm>
            <a:off x="11343878" y="1390650"/>
            <a:ext cx="1355782" cy="2643584"/>
            <a:chOff x="11343878" y="1390650"/>
            <a:chExt cx="1355782" cy="2643584"/>
          </a:xfrm>
        </xdr:grpSpPr>
        <xdr:pic>
          <xdr:nvPicPr>
            <xdr:cNvPr id="160" name="Picture 15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rot="5400000">
              <a:off x="10785702" y="2685426"/>
              <a:ext cx="1906984" cy="79063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61" name="Picture 160"/>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rot="5400000" flipH="1" flipV="1">
              <a:off x="11350852" y="1948826"/>
              <a:ext cx="1906984" cy="79063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62" name="Group 161"/>
          <xdr:cNvGrpSpPr/>
        </xdr:nvGrpSpPr>
        <xdr:grpSpPr>
          <a:xfrm>
            <a:off x="11353403" y="3305175"/>
            <a:ext cx="1355782" cy="2643584"/>
            <a:chOff x="11343878" y="1390650"/>
            <a:chExt cx="1355782" cy="2643584"/>
          </a:xfrm>
        </xdr:grpSpPr>
        <xdr:pic>
          <xdr:nvPicPr>
            <xdr:cNvPr id="163" name="Picture 16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rot="5400000">
              <a:off x="10785702" y="2685426"/>
              <a:ext cx="1906984" cy="79063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64" name="Picture 163"/>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rot="5400000" flipH="1" flipV="1">
              <a:off x="11350852" y="1948826"/>
              <a:ext cx="1906984" cy="79063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clientData/>
  </xdr:twoCellAnchor>
  <xdr:twoCellAnchor>
    <xdr:from>
      <xdr:col>33</xdr:col>
      <xdr:colOff>31750</xdr:colOff>
      <xdr:row>24</xdr:row>
      <xdr:rowOff>9529</xdr:rowOff>
    </xdr:from>
    <xdr:to>
      <xdr:col>36</xdr:col>
      <xdr:colOff>140339</xdr:colOff>
      <xdr:row>36</xdr:row>
      <xdr:rowOff>247655</xdr:rowOff>
    </xdr:to>
    <xdr:grpSp>
      <xdr:nvGrpSpPr>
        <xdr:cNvPr id="21" name="Group 20"/>
        <xdr:cNvGrpSpPr/>
      </xdr:nvGrpSpPr>
      <xdr:grpSpPr>
        <a:xfrm>
          <a:off x="9988550" y="6753229"/>
          <a:ext cx="1022989" cy="3451226"/>
          <a:chOff x="8699500" y="6692904"/>
          <a:chExt cx="1013464" cy="3397251"/>
        </a:xfrm>
      </xdr:grpSpPr>
      <xdr:pic>
        <xdr:nvPicPr>
          <xdr:cNvPr id="166" name="Picture 16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rot="5400000">
            <a:off x="8172769" y="7241860"/>
            <a:ext cx="1682751" cy="62929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67" name="Picture 166"/>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rot="5400000" flipH="1" flipV="1">
            <a:off x="8547419" y="7219635"/>
            <a:ext cx="1682751" cy="62929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68" name="Picture 167"/>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rot="5400000">
            <a:off x="8182293" y="8934135"/>
            <a:ext cx="1682751" cy="62929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69" name="Picture 16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rot="5400000" flipH="1" flipV="1">
            <a:off x="8556943" y="8911910"/>
            <a:ext cx="1682751" cy="62929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9</xdr:col>
      <xdr:colOff>41311</xdr:colOff>
      <xdr:row>82</xdr:row>
      <xdr:rowOff>185564</xdr:rowOff>
    </xdr:from>
    <xdr:to>
      <xdr:col>13</xdr:col>
      <xdr:colOff>228022</xdr:colOff>
      <xdr:row>89</xdr:row>
      <xdr:rowOff>336317</xdr:rowOff>
    </xdr:to>
    <xdr:grpSp>
      <xdr:nvGrpSpPr>
        <xdr:cNvPr id="170" name="Group 169"/>
        <xdr:cNvGrpSpPr/>
      </xdr:nvGrpSpPr>
      <xdr:grpSpPr>
        <a:xfrm>
          <a:off x="2682911" y="22842364"/>
          <a:ext cx="1405911" cy="1789053"/>
          <a:chOff x="8382653" y="6879136"/>
          <a:chExt cx="1999878" cy="2645819"/>
        </a:xfrm>
      </xdr:grpSpPr>
      <xdr:pic>
        <xdr:nvPicPr>
          <xdr:cNvPr id="171" name="Picture 170"/>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5669869">
            <a:off x="8338209" y="7173674"/>
            <a:ext cx="1470684" cy="89774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72" name="Picture 17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5669869">
            <a:off x="9198316" y="7165605"/>
            <a:ext cx="1470684" cy="89774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nvGrpSpPr>
          <xdr:cNvPr id="173" name="Group 172"/>
          <xdr:cNvGrpSpPr/>
        </xdr:nvGrpSpPr>
        <xdr:grpSpPr>
          <a:xfrm flipH="1">
            <a:off x="8382653" y="8017144"/>
            <a:ext cx="1743662" cy="1507811"/>
            <a:chOff x="10656927" y="6653565"/>
            <a:chExt cx="1743662" cy="1507811"/>
          </a:xfrm>
        </xdr:grpSpPr>
        <xdr:pic>
          <xdr:nvPicPr>
            <xdr:cNvPr id="174" name="Picture 173"/>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5669869">
              <a:off x="10370457" y="6940035"/>
              <a:ext cx="1470685" cy="89774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75" name="Picture 17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5669869">
              <a:off x="11216374" y="6977161"/>
              <a:ext cx="1470684" cy="89774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clientData/>
  </xdr:twoCellAnchor>
  <xdr:twoCellAnchor editAs="oneCell">
    <xdr:from>
      <xdr:col>22</xdr:col>
      <xdr:colOff>249464</xdr:colOff>
      <xdr:row>79</xdr:row>
      <xdr:rowOff>96628</xdr:rowOff>
    </xdr:from>
    <xdr:to>
      <xdr:col>24</xdr:col>
      <xdr:colOff>158169</xdr:colOff>
      <xdr:row>82</xdr:row>
      <xdr:rowOff>193261</xdr:rowOff>
    </xdr:to>
    <xdr:pic>
      <xdr:nvPicPr>
        <xdr:cNvPr id="183"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79084" y="21755650"/>
          <a:ext cx="529900" cy="717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304334</xdr:colOff>
      <xdr:row>89</xdr:row>
      <xdr:rowOff>488701</xdr:rowOff>
    </xdr:from>
    <xdr:to>
      <xdr:col>1</xdr:col>
      <xdr:colOff>304334</xdr:colOff>
      <xdr:row>91</xdr:row>
      <xdr:rowOff>210887</xdr:rowOff>
    </xdr:to>
    <xdr:cxnSp macro="">
      <xdr:nvCxnSpPr>
        <xdr:cNvPr id="184" name="Straight Arrow Connector 183"/>
        <xdr:cNvCxnSpPr/>
      </xdr:nvCxnSpPr>
      <xdr:spPr>
        <a:xfrm>
          <a:off x="511399" y="24384027"/>
          <a:ext cx="0" cy="653980"/>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46</xdr:col>
      <xdr:colOff>290878</xdr:colOff>
      <xdr:row>79</xdr:row>
      <xdr:rowOff>96628</xdr:rowOff>
    </xdr:from>
    <xdr:to>
      <xdr:col>48</xdr:col>
      <xdr:colOff>199582</xdr:colOff>
      <xdr:row>82</xdr:row>
      <xdr:rowOff>193261</xdr:rowOff>
    </xdr:to>
    <xdr:pic>
      <xdr:nvPicPr>
        <xdr:cNvPr id="185"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474845" y="21755650"/>
          <a:ext cx="529900" cy="717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304334</xdr:colOff>
      <xdr:row>89</xdr:row>
      <xdr:rowOff>509408</xdr:rowOff>
    </xdr:from>
    <xdr:to>
      <xdr:col>25</xdr:col>
      <xdr:colOff>304334</xdr:colOff>
      <xdr:row>91</xdr:row>
      <xdr:rowOff>231594</xdr:rowOff>
    </xdr:to>
    <xdr:cxnSp macro="">
      <xdr:nvCxnSpPr>
        <xdr:cNvPr id="186" name="Straight Arrow Connector 185"/>
        <xdr:cNvCxnSpPr/>
      </xdr:nvCxnSpPr>
      <xdr:spPr>
        <a:xfrm>
          <a:off x="7965747" y="24404734"/>
          <a:ext cx="0" cy="653980"/>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12031</xdr:colOff>
      <xdr:row>89</xdr:row>
      <xdr:rowOff>472755</xdr:rowOff>
    </xdr:from>
    <xdr:to>
      <xdr:col>50</xdr:col>
      <xdr:colOff>12031</xdr:colOff>
      <xdr:row>91</xdr:row>
      <xdr:rowOff>181827</xdr:rowOff>
    </xdr:to>
    <xdr:cxnSp macro="">
      <xdr:nvCxnSpPr>
        <xdr:cNvPr id="187" name="Straight Arrow Connector 186"/>
        <xdr:cNvCxnSpPr/>
      </xdr:nvCxnSpPr>
      <xdr:spPr>
        <a:xfrm>
          <a:off x="15438390" y="24368081"/>
          <a:ext cx="0" cy="640866"/>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22</xdr:col>
      <xdr:colOff>274037</xdr:colOff>
      <xdr:row>96</xdr:row>
      <xdr:rowOff>136522</xdr:rowOff>
    </xdr:from>
    <xdr:to>
      <xdr:col>24</xdr:col>
      <xdr:colOff>188539</xdr:colOff>
      <xdr:row>100</xdr:row>
      <xdr:rowOff>22914</xdr:rowOff>
    </xdr:to>
    <xdr:pic>
      <xdr:nvPicPr>
        <xdr:cNvPr id="133"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03657" y="26433805"/>
          <a:ext cx="535697" cy="714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12031</xdr:colOff>
      <xdr:row>106</xdr:row>
      <xdr:rowOff>472755</xdr:rowOff>
    </xdr:from>
    <xdr:to>
      <xdr:col>2</xdr:col>
      <xdr:colOff>12031</xdr:colOff>
      <xdr:row>108</xdr:row>
      <xdr:rowOff>181828</xdr:rowOff>
    </xdr:to>
    <xdr:cxnSp macro="">
      <xdr:nvCxnSpPr>
        <xdr:cNvPr id="136" name="Straight Arrow Connector 135"/>
        <xdr:cNvCxnSpPr/>
      </xdr:nvCxnSpPr>
      <xdr:spPr>
        <a:xfrm>
          <a:off x="529694" y="29006342"/>
          <a:ext cx="0" cy="640866"/>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251269</xdr:colOff>
      <xdr:row>79</xdr:row>
      <xdr:rowOff>63500</xdr:rowOff>
    </xdr:from>
    <xdr:to>
      <xdr:col>36</xdr:col>
      <xdr:colOff>228600</xdr:colOff>
      <xdr:row>91</xdr:row>
      <xdr:rowOff>286284</xdr:rowOff>
    </xdr:to>
    <xdr:grpSp>
      <xdr:nvGrpSpPr>
        <xdr:cNvPr id="24" name="Group 23"/>
        <xdr:cNvGrpSpPr/>
      </xdr:nvGrpSpPr>
      <xdr:grpSpPr>
        <a:xfrm>
          <a:off x="10512869" y="22072600"/>
          <a:ext cx="586931" cy="3435884"/>
          <a:chOff x="8684069" y="21343363"/>
          <a:chExt cx="620057" cy="3784121"/>
        </a:xfrm>
      </xdr:grpSpPr>
      <xdr:grpSp>
        <xdr:nvGrpSpPr>
          <xdr:cNvPr id="23" name="Group 22"/>
          <xdr:cNvGrpSpPr/>
        </xdr:nvGrpSpPr>
        <xdr:grpSpPr>
          <a:xfrm>
            <a:off x="8684069" y="23197563"/>
            <a:ext cx="594657" cy="1929921"/>
            <a:chOff x="8684069" y="23197563"/>
            <a:chExt cx="594657" cy="1929921"/>
          </a:xfrm>
        </xdr:grpSpPr>
        <xdr:pic>
          <xdr:nvPicPr>
            <xdr:cNvPr id="190" name="Picture 189"/>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rot="5182936">
              <a:off x="7902138" y="23979494"/>
              <a:ext cx="1904522" cy="34065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91" name="Picture 19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rot="5182936">
              <a:off x="8156136" y="24004893"/>
              <a:ext cx="1904522" cy="34065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92" name="Group 191"/>
          <xdr:cNvGrpSpPr/>
        </xdr:nvGrpSpPr>
        <xdr:grpSpPr>
          <a:xfrm flipH="1" flipV="1">
            <a:off x="8709469" y="21343363"/>
            <a:ext cx="594657" cy="1929921"/>
            <a:chOff x="8684069" y="23197563"/>
            <a:chExt cx="594657" cy="1929921"/>
          </a:xfrm>
        </xdr:grpSpPr>
        <xdr:pic>
          <xdr:nvPicPr>
            <xdr:cNvPr id="193" name="Picture 19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rot="5182936">
              <a:off x="7902138" y="23979494"/>
              <a:ext cx="1904522" cy="34065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94" name="Picture 193"/>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rot="5182936">
              <a:off x="8156136" y="24004893"/>
              <a:ext cx="1904522" cy="34065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clientData/>
  </xdr:twoCellAnchor>
  <xdr:twoCellAnchor>
    <xdr:from>
      <xdr:col>59</xdr:col>
      <xdr:colOff>118373</xdr:colOff>
      <xdr:row>79</xdr:row>
      <xdr:rowOff>70609</xdr:rowOff>
    </xdr:from>
    <xdr:to>
      <xdr:col>61</xdr:col>
      <xdr:colOff>107066</xdr:colOff>
      <xdr:row>91</xdr:row>
      <xdr:rowOff>319212</xdr:rowOff>
    </xdr:to>
    <xdr:grpSp>
      <xdr:nvGrpSpPr>
        <xdr:cNvPr id="26" name="Group 25"/>
        <xdr:cNvGrpSpPr/>
      </xdr:nvGrpSpPr>
      <xdr:grpSpPr>
        <a:xfrm>
          <a:off x="17999973" y="22079709"/>
          <a:ext cx="598293" cy="3461703"/>
          <a:chOff x="11370573" y="22092409"/>
          <a:chExt cx="598293" cy="3461703"/>
        </a:xfrm>
      </xdr:grpSpPr>
      <xdr:grpSp>
        <xdr:nvGrpSpPr>
          <xdr:cNvPr id="25" name="Group 24"/>
          <xdr:cNvGrpSpPr/>
        </xdr:nvGrpSpPr>
        <xdr:grpSpPr>
          <a:xfrm>
            <a:off x="11370573" y="23794209"/>
            <a:ext cx="560193" cy="1759903"/>
            <a:chOff x="11370573" y="23794209"/>
            <a:chExt cx="560193" cy="1759903"/>
          </a:xfrm>
        </xdr:grpSpPr>
        <xdr:pic>
          <xdr:nvPicPr>
            <xdr:cNvPr id="195" name="Picture 194"/>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rot="5171546">
              <a:off x="10656418" y="24508364"/>
              <a:ext cx="1747203" cy="31889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96" name="Picture 195"/>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rot="5171546">
              <a:off x="10897718" y="24521064"/>
              <a:ext cx="1747203" cy="31889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97" name="Group 196"/>
          <xdr:cNvGrpSpPr/>
        </xdr:nvGrpSpPr>
        <xdr:grpSpPr>
          <a:xfrm flipH="1" flipV="1">
            <a:off x="11408673" y="22092409"/>
            <a:ext cx="560193" cy="1759903"/>
            <a:chOff x="11370573" y="23794209"/>
            <a:chExt cx="560193" cy="1759903"/>
          </a:xfrm>
        </xdr:grpSpPr>
        <xdr:pic>
          <xdr:nvPicPr>
            <xdr:cNvPr id="198" name="Picture 197"/>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rot="5171546">
              <a:off x="10656418" y="24508364"/>
              <a:ext cx="1747203" cy="31889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99" name="Picture 19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rot="5171546">
              <a:off x="10897718" y="24521064"/>
              <a:ext cx="1747203" cy="31889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165652</xdr:colOff>
      <xdr:row>4</xdr:row>
      <xdr:rowOff>110435</xdr:rowOff>
    </xdr:from>
    <xdr:to>
      <xdr:col>26</xdr:col>
      <xdr:colOff>129264</xdr:colOff>
      <xdr:row>18</xdr:row>
      <xdr:rowOff>39983</xdr:rowOff>
    </xdr:to>
    <xdr:pic>
      <xdr:nvPicPr>
        <xdr:cNvPr id="10" name="Picture 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00" y="1145761"/>
          <a:ext cx="3663177" cy="26352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9</xdr:col>
      <xdr:colOff>59532</xdr:colOff>
      <xdr:row>6</xdr:row>
      <xdr:rowOff>71438</xdr:rowOff>
    </xdr:from>
    <xdr:to>
      <xdr:col>12</xdr:col>
      <xdr:colOff>207065</xdr:colOff>
      <xdr:row>9</xdr:row>
      <xdr:rowOff>110435</xdr:rowOff>
    </xdr:to>
    <xdr:cxnSp macro="">
      <xdr:nvCxnSpPr>
        <xdr:cNvPr id="4" name="Straight Connector 3"/>
        <xdr:cNvCxnSpPr/>
      </xdr:nvCxnSpPr>
      <xdr:spPr>
        <a:xfrm>
          <a:off x="2019749" y="1493286"/>
          <a:ext cx="810142" cy="618779"/>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101204</xdr:colOff>
      <xdr:row>11</xdr:row>
      <xdr:rowOff>53579</xdr:rowOff>
    </xdr:from>
    <xdr:to>
      <xdr:col>14</xdr:col>
      <xdr:colOff>55218</xdr:colOff>
      <xdr:row>15</xdr:row>
      <xdr:rowOff>27608</xdr:rowOff>
    </xdr:to>
    <xdr:cxnSp macro="">
      <xdr:nvCxnSpPr>
        <xdr:cNvPr id="5" name="Straight Connector 4"/>
        <xdr:cNvCxnSpPr/>
      </xdr:nvCxnSpPr>
      <xdr:spPr>
        <a:xfrm>
          <a:off x="1398813" y="2441731"/>
          <a:ext cx="1720970" cy="747073"/>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27609</xdr:colOff>
      <xdr:row>11</xdr:row>
      <xdr:rowOff>96631</xdr:rowOff>
    </xdr:from>
    <xdr:to>
      <xdr:col>20</xdr:col>
      <xdr:colOff>96630</xdr:colOff>
      <xdr:row>16</xdr:row>
      <xdr:rowOff>13804</xdr:rowOff>
    </xdr:to>
    <xdr:cxnSp macro="">
      <xdr:nvCxnSpPr>
        <xdr:cNvPr id="9" name="Straight Connector 8"/>
        <xdr:cNvCxnSpPr/>
      </xdr:nvCxnSpPr>
      <xdr:spPr>
        <a:xfrm flipH="1">
          <a:off x="3727174" y="2484783"/>
          <a:ext cx="648804" cy="883478"/>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10</xdr:row>
      <xdr:rowOff>113110</xdr:rowOff>
    </xdr:from>
    <xdr:to>
      <xdr:col>6</xdr:col>
      <xdr:colOff>29766</xdr:colOff>
      <xdr:row>11</xdr:row>
      <xdr:rowOff>136922</xdr:rowOff>
    </xdr:to>
    <xdr:sp macro="" textlink="">
      <xdr:nvSpPr>
        <xdr:cNvPr id="11" name="TextBox 10"/>
        <xdr:cNvSpPr txBox="1"/>
      </xdr:nvSpPr>
      <xdr:spPr>
        <a:xfrm>
          <a:off x="1131094" y="2274094"/>
          <a:ext cx="202406" cy="214312"/>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A</a:t>
          </a:r>
        </a:p>
      </xdr:txBody>
    </xdr:sp>
    <xdr:clientData/>
  </xdr:twoCellAnchor>
  <xdr:twoCellAnchor>
    <xdr:from>
      <xdr:col>8</xdr:col>
      <xdr:colOff>95250</xdr:colOff>
      <xdr:row>5</xdr:row>
      <xdr:rowOff>130969</xdr:rowOff>
    </xdr:from>
    <xdr:to>
      <xdr:col>9</xdr:col>
      <xdr:colOff>77391</xdr:colOff>
      <xdr:row>6</xdr:row>
      <xdr:rowOff>154781</xdr:rowOff>
    </xdr:to>
    <xdr:sp macro="" textlink="">
      <xdr:nvSpPr>
        <xdr:cNvPr id="12" name="TextBox 11"/>
        <xdr:cNvSpPr txBox="1"/>
      </xdr:nvSpPr>
      <xdr:spPr>
        <a:xfrm>
          <a:off x="1839516" y="1339453"/>
          <a:ext cx="202406" cy="214312"/>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a:t>
          </a:r>
        </a:p>
      </xdr:txBody>
    </xdr:sp>
    <xdr:clientData/>
  </xdr:twoCellAnchor>
  <xdr:twoCellAnchor>
    <xdr:from>
      <xdr:col>20</xdr:col>
      <xdr:colOff>95768</xdr:colOff>
      <xdr:row>10</xdr:row>
      <xdr:rowOff>101203</xdr:rowOff>
    </xdr:from>
    <xdr:to>
      <xdr:col>21</xdr:col>
      <xdr:colOff>105517</xdr:colOff>
      <xdr:row>11</xdr:row>
      <xdr:rowOff>125015</xdr:rowOff>
    </xdr:to>
    <xdr:sp macro="" textlink="">
      <xdr:nvSpPr>
        <xdr:cNvPr id="13" name="TextBox 12"/>
        <xdr:cNvSpPr txBox="1"/>
      </xdr:nvSpPr>
      <xdr:spPr>
        <a:xfrm>
          <a:off x="4375116" y="2296094"/>
          <a:ext cx="203010" cy="217073"/>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C</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102418</xdr:colOff>
      <xdr:row>8</xdr:row>
      <xdr:rowOff>111195</xdr:rowOff>
    </xdr:from>
    <xdr:to>
      <xdr:col>17</xdr:col>
      <xdr:colOff>209345</xdr:colOff>
      <xdr:row>12</xdr:row>
      <xdr:rowOff>123107</xdr:rowOff>
    </xdr:to>
    <xdr:pic>
      <xdr:nvPicPr>
        <xdr:cNvPr id="11" name="Picture 10"/>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700160" y="2159582"/>
          <a:ext cx="1950475" cy="995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143387</xdr:colOff>
      <xdr:row>11</xdr:row>
      <xdr:rowOff>61453</xdr:rowOff>
    </xdr:from>
    <xdr:to>
      <xdr:col>8</xdr:col>
      <xdr:colOff>143387</xdr:colOff>
      <xdr:row>14</xdr:row>
      <xdr:rowOff>174114</xdr:rowOff>
    </xdr:to>
    <xdr:cxnSp macro="">
      <xdr:nvCxnSpPr>
        <xdr:cNvPr id="4" name="Straight Connector 3"/>
        <xdr:cNvCxnSpPr/>
      </xdr:nvCxnSpPr>
      <xdr:spPr>
        <a:xfrm>
          <a:off x="1741129" y="2847259"/>
          <a:ext cx="0" cy="850081"/>
        </a:xfrm>
        <a:prstGeom prst="line">
          <a:avLst/>
        </a:prstGeom>
        <a:ln w="28575">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142158</xdr:colOff>
      <xdr:row>11</xdr:row>
      <xdr:rowOff>29498</xdr:rowOff>
    </xdr:from>
    <xdr:to>
      <xdr:col>17</xdr:col>
      <xdr:colOff>142158</xdr:colOff>
      <xdr:row>14</xdr:row>
      <xdr:rowOff>193369</xdr:rowOff>
    </xdr:to>
    <xdr:cxnSp macro="">
      <xdr:nvCxnSpPr>
        <xdr:cNvPr id="5" name="Straight Connector 4"/>
        <xdr:cNvCxnSpPr/>
      </xdr:nvCxnSpPr>
      <xdr:spPr>
        <a:xfrm>
          <a:off x="3583448" y="2815304"/>
          <a:ext cx="0" cy="901291"/>
        </a:xfrm>
        <a:prstGeom prst="line">
          <a:avLst/>
        </a:prstGeom>
        <a:ln w="28575">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184355</xdr:colOff>
      <xdr:row>13</xdr:row>
      <xdr:rowOff>92363</xdr:rowOff>
    </xdr:from>
    <xdr:to>
      <xdr:col>17</xdr:col>
      <xdr:colOff>71694</xdr:colOff>
      <xdr:row>13</xdr:row>
      <xdr:rowOff>92363</xdr:rowOff>
    </xdr:to>
    <xdr:cxnSp macro="">
      <xdr:nvCxnSpPr>
        <xdr:cNvPr id="6" name="Straight Connector 5"/>
        <xdr:cNvCxnSpPr/>
      </xdr:nvCxnSpPr>
      <xdr:spPr>
        <a:xfrm>
          <a:off x="1782097" y="3369782"/>
          <a:ext cx="1730887" cy="0"/>
        </a:xfrm>
        <a:prstGeom prst="line">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90949</xdr:colOff>
      <xdr:row>12</xdr:row>
      <xdr:rowOff>91132</xdr:rowOff>
    </xdr:from>
    <xdr:to>
      <xdr:col>19</xdr:col>
      <xdr:colOff>81936</xdr:colOff>
      <xdr:row>12</xdr:row>
      <xdr:rowOff>91132</xdr:rowOff>
    </xdr:to>
    <xdr:cxnSp macro="">
      <xdr:nvCxnSpPr>
        <xdr:cNvPr id="14" name="Straight Connector 13"/>
        <xdr:cNvCxnSpPr/>
      </xdr:nvCxnSpPr>
      <xdr:spPr>
        <a:xfrm>
          <a:off x="3327401" y="3122745"/>
          <a:ext cx="728406" cy="0"/>
        </a:xfrm>
        <a:prstGeom prst="line">
          <a:avLst/>
        </a:prstGeom>
        <a:ln w="28575">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101190</xdr:colOff>
      <xdr:row>8</xdr:row>
      <xdr:rowOff>111617</xdr:rowOff>
    </xdr:from>
    <xdr:to>
      <xdr:col>19</xdr:col>
      <xdr:colOff>92177</xdr:colOff>
      <xdr:row>8</xdr:row>
      <xdr:rowOff>111617</xdr:rowOff>
    </xdr:to>
    <xdr:cxnSp macro="">
      <xdr:nvCxnSpPr>
        <xdr:cNvPr id="16" name="Straight Connector 15"/>
        <xdr:cNvCxnSpPr/>
      </xdr:nvCxnSpPr>
      <xdr:spPr>
        <a:xfrm>
          <a:off x="3337642" y="2160004"/>
          <a:ext cx="728406" cy="0"/>
        </a:xfrm>
        <a:prstGeom prst="line">
          <a:avLst/>
        </a:prstGeom>
        <a:ln w="28575">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112661</xdr:colOff>
      <xdr:row>8</xdr:row>
      <xdr:rowOff>122903</xdr:rowOff>
    </xdr:from>
    <xdr:to>
      <xdr:col>18</xdr:col>
      <xdr:colOff>112661</xdr:colOff>
      <xdr:row>12</xdr:row>
      <xdr:rowOff>81935</xdr:rowOff>
    </xdr:to>
    <xdr:cxnSp macro="">
      <xdr:nvCxnSpPr>
        <xdr:cNvPr id="17" name="Straight Connector 16"/>
        <xdr:cNvCxnSpPr/>
      </xdr:nvCxnSpPr>
      <xdr:spPr>
        <a:xfrm>
          <a:off x="3810000" y="2171290"/>
          <a:ext cx="0" cy="942258"/>
        </a:xfrm>
        <a:prstGeom prst="line">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92176</xdr:colOff>
      <xdr:row>13</xdr:row>
      <xdr:rowOff>194597</xdr:rowOff>
    </xdr:from>
    <xdr:to>
      <xdr:col>14</xdr:col>
      <xdr:colOff>112660</xdr:colOff>
      <xdr:row>15</xdr:row>
      <xdr:rowOff>81935</xdr:rowOff>
    </xdr:to>
    <xdr:sp macro="" textlink="">
      <xdr:nvSpPr>
        <xdr:cNvPr id="20" name="Oval 19"/>
        <xdr:cNvSpPr/>
      </xdr:nvSpPr>
      <xdr:spPr>
        <a:xfrm>
          <a:off x="2509273" y="3472016"/>
          <a:ext cx="430161" cy="378951"/>
        </a:xfrm>
        <a:prstGeom prst="ellipse">
          <a:avLst/>
        </a:prstGeom>
        <a:solidFill>
          <a:srgbClr val="FFFFCC"/>
        </a:solidFill>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0">
              <a:ln>
                <a:solidFill>
                  <a:sysClr val="windowText" lastClr="000000"/>
                </a:solidFill>
              </a:ln>
              <a:solidFill>
                <a:sysClr val="windowText" lastClr="000000"/>
              </a:solidFill>
              <a:latin typeface="Arial" panose="020B0604020202020204" pitchFamily="34" charset="0"/>
              <a:cs typeface="Arial" panose="020B0604020202020204" pitchFamily="34" charset="0"/>
            </a:rPr>
            <a:t>A</a:t>
          </a:r>
        </a:p>
      </xdr:txBody>
    </xdr:sp>
    <xdr:clientData/>
  </xdr:twoCellAnchor>
  <xdr:twoCellAnchor>
    <xdr:from>
      <xdr:col>18</xdr:col>
      <xdr:colOff>245806</xdr:colOff>
      <xdr:row>9</xdr:row>
      <xdr:rowOff>122903</xdr:rowOff>
    </xdr:from>
    <xdr:to>
      <xdr:col>20</xdr:col>
      <xdr:colOff>194596</xdr:colOff>
      <xdr:row>11</xdr:row>
      <xdr:rowOff>71694</xdr:rowOff>
    </xdr:to>
    <xdr:sp macro="" textlink="">
      <xdr:nvSpPr>
        <xdr:cNvPr id="21" name="Oval 20"/>
        <xdr:cNvSpPr/>
      </xdr:nvSpPr>
      <xdr:spPr>
        <a:xfrm>
          <a:off x="3943145" y="2417097"/>
          <a:ext cx="430161" cy="440403"/>
        </a:xfrm>
        <a:prstGeom prst="ellipse">
          <a:avLst/>
        </a:prstGeom>
        <a:solidFill>
          <a:srgbClr val="FFFFCC"/>
        </a:solidFill>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0">
              <a:ln>
                <a:solidFill>
                  <a:sysClr val="windowText" lastClr="000000"/>
                </a:solidFill>
              </a:ln>
              <a:solidFill>
                <a:sysClr val="windowText" lastClr="000000"/>
              </a:solidFill>
              <a:latin typeface="Arial" panose="020B0604020202020204" pitchFamily="34" charset="0"/>
              <a:cs typeface="Arial" panose="020B0604020202020204" pitchFamily="34" charset="0"/>
            </a:rPr>
            <a:t>B</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170963</xdr:colOff>
      <xdr:row>7</xdr:row>
      <xdr:rowOff>48851</xdr:rowOff>
    </xdr:from>
    <xdr:to>
      <xdr:col>22</xdr:col>
      <xdr:colOff>145563</xdr:colOff>
      <xdr:row>13</xdr:row>
      <xdr:rowOff>84997</xdr:rowOff>
    </xdr:to>
    <xdr:grpSp>
      <xdr:nvGrpSpPr>
        <xdr:cNvPr id="7" name="Group 6"/>
        <xdr:cNvGrpSpPr/>
      </xdr:nvGrpSpPr>
      <xdr:grpSpPr>
        <a:xfrm>
          <a:off x="334834" y="1892399"/>
          <a:ext cx="4511777" cy="1203727"/>
          <a:chOff x="4212982" y="1538659"/>
          <a:chExt cx="4529504" cy="1208454"/>
        </a:xfrm>
      </xdr:grpSpPr>
      <xdr:pic>
        <xdr:nvPicPr>
          <xdr:cNvPr id="4" name="Picture 3"/>
          <xdr:cNvPicPr>
            <a:picLocks noChangeAspect="1" noChangeArrowheads="1"/>
          </xdr:cNvPicPr>
        </xdr:nvPicPr>
        <xdr:blipFill>
          <a:blip xmlns:r="http://schemas.openxmlformats.org/officeDocument/2006/relationships" r:embed="rId1">
            <a:lum bright="10000"/>
            <a:extLst>
              <a:ext uri="{BEBA8EAE-BF5A-486C-A8C5-ECC9F3942E4B}">
                <a14:imgProps xmlns:a14="http://schemas.microsoft.com/office/drawing/2010/main">
                  <a14:imgLayer r:embed="rId2">
                    <a14:imgEffect>
                      <a14:brightnessContrast bright="20000"/>
                    </a14:imgEffect>
                  </a14:imgLayer>
                </a14:imgProps>
              </a:ext>
              <a:ext uri="{28A0092B-C50C-407E-A947-70E740481C1C}">
                <a14:useLocalDpi xmlns:a14="http://schemas.microsoft.com/office/drawing/2010/main" val="0"/>
              </a:ext>
            </a:extLst>
          </a:blip>
          <a:srcRect/>
          <a:stretch>
            <a:fillRect/>
          </a:stretch>
        </xdr:blipFill>
        <xdr:spPr bwMode="auto">
          <a:xfrm>
            <a:off x="4212982" y="1538659"/>
            <a:ext cx="4529504" cy="120845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 name="Picture 5"/>
          <xdr:cNvPicPr>
            <a:picLocks noChangeAspect="1"/>
          </xdr:cNvPicPr>
        </xdr:nvPicPr>
        <xdr:blipFill>
          <a:blip xmlns:r="http://schemas.openxmlformats.org/officeDocument/2006/relationships" r:embed="rId3">
            <a:lum bright="10000"/>
            <a:extLst>
              <a:ext uri="{BEBA8EAE-BF5A-486C-A8C5-ECC9F3942E4B}">
                <a14:imgProps xmlns:a14="http://schemas.microsoft.com/office/drawing/2010/main">
                  <a14:imgLayer r:embed="rId4">
                    <a14:imgEffect>
                      <a14:backgroundRemoval t="9290" b="89071" l="0" r="100000"/>
                    </a14:imgEffect>
                    <a14:imgEffect>
                      <a14:saturation sat="33000"/>
                    </a14:imgEffect>
                  </a14:imgLayer>
                </a14:imgProps>
              </a:ext>
            </a:extLst>
          </a:blip>
          <a:stretch>
            <a:fillRect/>
          </a:stretch>
        </xdr:blipFill>
        <xdr:spPr>
          <a:xfrm>
            <a:off x="4884615" y="1587500"/>
            <a:ext cx="3182388" cy="1115665"/>
          </a:xfrm>
          <a:prstGeom prst="rect">
            <a:avLst/>
          </a:prstGeom>
        </xdr:spPr>
      </xdr:pic>
    </xdr:grpSp>
    <xdr:clientData/>
  </xdr:twoCellAnchor>
  <xdr:twoCellAnchor>
    <xdr:from>
      <xdr:col>5</xdr:col>
      <xdr:colOff>10242</xdr:colOff>
      <xdr:row>10</xdr:row>
      <xdr:rowOff>163871</xdr:rowOff>
    </xdr:from>
    <xdr:to>
      <xdr:col>5</xdr:col>
      <xdr:colOff>10242</xdr:colOff>
      <xdr:row>14</xdr:row>
      <xdr:rowOff>184355</xdr:rowOff>
    </xdr:to>
    <xdr:cxnSp macro="">
      <xdr:nvCxnSpPr>
        <xdr:cNvPr id="3" name="Straight Connector 2"/>
        <xdr:cNvCxnSpPr/>
      </xdr:nvCxnSpPr>
      <xdr:spPr>
        <a:xfrm>
          <a:off x="993468" y="2591210"/>
          <a:ext cx="0" cy="798871"/>
        </a:xfrm>
        <a:prstGeom prst="line">
          <a:avLst/>
        </a:prstGeom>
        <a:ln w="19050">
          <a:solidFill>
            <a:srgbClr val="FF0000"/>
          </a:solidFill>
          <a:prstDash val="soli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10242</xdr:colOff>
      <xdr:row>10</xdr:row>
      <xdr:rowOff>174113</xdr:rowOff>
    </xdr:from>
    <xdr:to>
      <xdr:col>20</xdr:col>
      <xdr:colOff>10242</xdr:colOff>
      <xdr:row>15</xdr:row>
      <xdr:rowOff>0</xdr:rowOff>
    </xdr:to>
    <xdr:cxnSp macro="">
      <xdr:nvCxnSpPr>
        <xdr:cNvPr id="8" name="Straight Connector 7"/>
        <xdr:cNvCxnSpPr/>
      </xdr:nvCxnSpPr>
      <xdr:spPr>
        <a:xfrm>
          <a:off x="4188952" y="2601452"/>
          <a:ext cx="0" cy="798871"/>
        </a:xfrm>
        <a:prstGeom prst="line">
          <a:avLst/>
        </a:prstGeom>
        <a:ln w="19050">
          <a:solidFill>
            <a:srgbClr val="FF0000"/>
          </a:solidFill>
          <a:prstDash val="soli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40968</xdr:colOff>
      <xdr:row>13</xdr:row>
      <xdr:rowOff>163871</xdr:rowOff>
    </xdr:from>
    <xdr:to>
      <xdr:col>20</xdr:col>
      <xdr:colOff>0</xdr:colOff>
      <xdr:row>13</xdr:row>
      <xdr:rowOff>163871</xdr:rowOff>
    </xdr:to>
    <xdr:cxnSp macro="">
      <xdr:nvCxnSpPr>
        <xdr:cNvPr id="9" name="Straight Connector 8"/>
        <xdr:cNvCxnSpPr/>
      </xdr:nvCxnSpPr>
      <xdr:spPr>
        <a:xfrm>
          <a:off x="1024194" y="3175000"/>
          <a:ext cx="3154516" cy="0"/>
        </a:xfrm>
        <a:prstGeom prst="line">
          <a:avLst/>
        </a:prstGeom>
        <a:ln w="19050">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174113</xdr:colOff>
      <xdr:row>14</xdr:row>
      <xdr:rowOff>30726</xdr:rowOff>
    </xdr:from>
    <xdr:to>
      <xdr:col>12</xdr:col>
      <xdr:colOff>194596</xdr:colOff>
      <xdr:row>16</xdr:row>
      <xdr:rowOff>10242</xdr:rowOff>
    </xdr:to>
    <xdr:sp macro="" textlink="">
      <xdr:nvSpPr>
        <xdr:cNvPr id="10" name="Oval 9"/>
        <xdr:cNvSpPr/>
      </xdr:nvSpPr>
      <xdr:spPr>
        <a:xfrm>
          <a:off x="2181532" y="3236452"/>
          <a:ext cx="430161" cy="378951"/>
        </a:xfrm>
        <a:prstGeom prst="ellipse">
          <a:avLst/>
        </a:prstGeom>
        <a:solidFill>
          <a:srgbClr val="FFFFCC"/>
        </a:solidFill>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0">
              <a:ln>
                <a:solidFill>
                  <a:sysClr val="windowText" lastClr="000000"/>
                </a:solidFill>
              </a:ln>
              <a:solidFill>
                <a:sysClr val="windowText" lastClr="000000"/>
              </a:solidFill>
              <a:latin typeface="Arial" panose="020B0604020202020204" pitchFamily="34" charset="0"/>
              <a:cs typeface="Arial" panose="020B0604020202020204" pitchFamily="34" charset="0"/>
            </a:rPr>
            <a:t>A</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43</xdr:col>
      <xdr:colOff>90941</xdr:colOff>
      <xdr:row>27</xdr:row>
      <xdr:rowOff>111561</xdr:rowOff>
    </xdr:from>
    <xdr:to>
      <xdr:col>61</xdr:col>
      <xdr:colOff>6136</xdr:colOff>
      <xdr:row>32</xdr:row>
      <xdr:rowOff>35717</xdr:rowOff>
    </xdr:to>
    <xdr:sp macro="" textlink="">
      <xdr:nvSpPr>
        <xdr:cNvPr id="22" name="TextBox 21"/>
        <xdr:cNvSpPr txBox="1"/>
      </xdr:nvSpPr>
      <xdr:spPr>
        <a:xfrm>
          <a:off x="10282691" y="7683936"/>
          <a:ext cx="3391820" cy="11743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vi-VN" sz="1000" b="0">
            <a:solidFill>
              <a:sysClr val="windowText" lastClr="000000"/>
            </a:solidFill>
            <a:latin typeface="Arial" panose="020B0604020202020204" pitchFamily="34" charset="0"/>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vi-VN" altLang="zh-TW" sz="1100" b="0">
              <a:solidFill>
                <a:schemeClr val="tx1"/>
              </a:solidFill>
              <a:effectLst/>
              <a:latin typeface="+mn-lt"/>
              <a:ea typeface="+mn-ea"/>
              <a:cs typeface="+mn-cs"/>
            </a:rPr>
            <a:t>Remark : Based on machine conditions to adjust the temperature, pressure and current intencsity. </a:t>
          </a:r>
          <a:endParaRPr lang="zh-TW" altLang="zh-TW" sz="1000">
            <a:effectLst/>
          </a:endParaRPr>
        </a:p>
        <a:p>
          <a:pPr marL="0" marR="0" indent="0" defTabSz="914400" eaLnBrk="1" fontAlgn="auto" latinLnBrk="0" hangingPunct="1">
            <a:lnSpc>
              <a:spcPct val="100000"/>
            </a:lnSpc>
            <a:spcBef>
              <a:spcPts val="0"/>
            </a:spcBef>
            <a:spcAft>
              <a:spcPts val="0"/>
            </a:spcAft>
            <a:buClrTx/>
            <a:buSzTx/>
            <a:buFontTx/>
            <a:buNone/>
            <a:tabLst/>
            <a:defRPr/>
          </a:pPr>
          <a:r>
            <a:rPr lang="zh-TW" altLang="en-US" sz="1000" b="0">
              <a:solidFill>
                <a:sysClr val="windowText" lastClr="000000"/>
              </a:solidFill>
              <a:latin typeface="Arial" panose="020B0604020202020204" pitchFamily="34" charset="0"/>
              <a:cs typeface="Arial" panose="020B0604020202020204" pitchFamily="34" charset="0"/>
            </a:rPr>
            <a:t>备注：按照机器的条件调整温度，压力及电流。</a:t>
          </a:r>
        </a:p>
        <a:p>
          <a:pPr marL="0" marR="0" indent="0" defTabSz="914400" eaLnBrk="1" fontAlgn="auto" latinLnBrk="0" hangingPunct="1">
            <a:lnSpc>
              <a:spcPct val="100000"/>
            </a:lnSpc>
            <a:spcBef>
              <a:spcPts val="0"/>
            </a:spcBef>
            <a:spcAft>
              <a:spcPts val="0"/>
            </a:spcAft>
            <a:buClrTx/>
            <a:buSzTx/>
            <a:buFontTx/>
            <a:buNone/>
            <a:tabLst/>
            <a:defRPr/>
          </a:pPr>
          <a:r>
            <a:rPr lang="vi-VN" altLang="zh-TW" sz="1100" b="0">
              <a:solidFill>
                <a:schemeClr val="tx1"/>
              </a:solidFill>
              <a:effectLst/>
              <a:latin typeface="+mn-lt"/>
              <a:ea typeface="+mn-ea"/>
              <a:cs typeface="+mn-cs"/>
            </a:rPr>
            <a:t>Ghi chú: Dựa theo điều kiện máy để điều chỉnh nhiệt độ, lực ép và cường độ dòng điện</a:t>
          </a:r>
          <a:endParaRPr lang="zh-TW" altLang="zh-TW" sz="1000">
            <a:effectLst/>
          </a:endParaRPr>
        </a:p>
      </xdr:txBody>
    </xdr:sp>
    <xdr:clientData/>
  </xdr:twoCellAnchor>
  <xdr:twoCellAnchor editAs="oneCell">
    <xdr:from>
      <xdr:col>43</xdr:col>
      <xdr:colOff>166689</xdr:colOff>
      <xdr:row>6</xdr:row>
      <xdr:rowOff>130970</xdr:rowOff>
    </xdr:from>
    <xdr:to>
      <xdr:col>54</xdr:col>
      <xdr:colOff>15622</xdr:colOff>
      <xdr:row>9</xdr:row>
      <xdr:rowOff>217714</xdr:rowOff>
    </xdr:to>
    <xdr:pic>
      <xdr:nvPicPr>
        <xdr:cNvPr id="11" name="Picture 10"/>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l="13530" r="14230" b="39752"/>
        <a:stretch/>
      </xdr:blipFill>
      <xdr:spPr>
        <a:xfrm>
          <a:off x="10339389" y="1883570"/>
          <a:ext cx="1896808" cy="1391669"/>
        </a:xfrm>
        <a:prstGeom prst="rect">
          <a:avLst/>
        </a:prstGeom>
      </xdr:spPr>
    </xdr:pic>
    <xdr:clientData/>
  </xdr:twoCellAnchor>
  <xdr:twoCellAnchor>
    <xdr:from>
      <xdr:col>43</xdr:col>
      <xdr:colOff>176893</xdr:colOff>
      <xdr:row>10</xdr:row>
      <xdr:rowOff>27214</xdr:rowOff>
    </xdr:from>
    <xdr:to>
      <xdr:col>53</xdr:col>
      <xdr:colOff>191043</xdr:colOff>
      <xdr:row>15</xdr:row>
      <xdr:rowOff>40822</xdr:rowOff>
    </xdr:to>
    <xdr:pic>
      <xdr:nvPicPr>
        <xdr:cNvPr id="13" name="Picture 12"/>
        <xdr:cNvPicPr>
          <a:picLocks noChangeAspect="1" noChangeArrowheads="1"/>
        </xdr:cNvPicPr>
      </xdr:nvPicPr>
      <xdr:blipFill>
        <a:blip xmlns:r="http://schemas.openxmlformats.org/officeDocument/2006/relationships" r:embed="rId3">
          <a:lum bright="20000"/>
          <a:extLst>
            <a:ext uri="{28A0092B-C50C-407E-A947-70E740481C1C}">
              <a14:useLocalDpi xmlns:a14="http://schemas.microsoft.com/office/drawing/2010/main" val="0"/>
            </a:ext>
          </a:extLst>
        </a:blip>
        <a:srcRect/>
        <a:stretch>
          <a:fillRect/>
        </a:stretch>
      </xdr:blipFill>
      <xdr:spPr bwMode="auto">
        <a:xfrm>
          <a:off x="10349593" y="3332389"/>
          <a:ext cx="1862000" cy="1251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45</xdr:col>
      <xdr:colOff>116633</xdr:colOff>
      <xdr:row>15</xdr:row>
      <xdr:rowOff>122465</xdr:rowOff>
    </xdr:from>
    <xdr:to>
      <xdr:col>56</xdr:col>
      <xdr:colOff>53381</xdr:colOff>
      <xdr:row>27</xdr:row>
      <xdr:rowOff>204107</xdr:rowOff>
    </xdr:to>
    <xdr:grpSp>
      <xdr:nvGrpSpPr>
        <xdr:cNvPr id="21" name="Group 20"/>
        <xdr:cNvGrpSpPr/>
      </xdr:nvGrpSpPr>
      <xdr:grpSpPr>
        <a:xfrm>
          <a:off x="10749643" y="4622542"/>
          <a:ext cx="2026417" cy="2997458"/>
          <a:chOff x="11234616" y="5018942"/>
          <a:chExt cx="1795096" cy="2698750"/>
        </a:xfrm>
      </xdr:grpSpPr>
      <xdr:pic>
        <xdr:nvPicPr>
          <xdr:cNvPr id="23" name="Picture 2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l="27625" t="6902" r="31768" b="11698"/>
          <a:stretch/>
        </xdr:blipFill>
        <xdr:spPr>
          <a:xfrm>
            <a:off x="11234616" y="5018942"/>
            <a:ext cx="1795096" cy="2698750"/>
          </a:xfrm>
          <a:prstGeom prst="rect">
            <a:avLst/>
          </a:prstGeom>
        </xdr:spPr>
      </xdr:pic>
      <xdr:grpSp>
        <xdr:nvGrpSpPr>
          <xdr:cNvPr id="25" name="Group 24"/>
          <xdr:cNvGrpSpPr/>
        </xdr:nvGrpSpPr>
        <xdr:grpSpPr>
          <a:xfrm>
            <a:off x="11349528" y="5277208"/>
            <a:ext cx="1365988" cy="1059454"/>
            <a:chOff x="11126578" y="5531195"/>
            <a:chExt cx="1597825" cy="1207316"/>
          </a:xfrm>
        </xdr:grpSpPr>
        <xdr:cxnSp macro="">
          <xdr:nvCxnSpPr>
            <xdr:cNvPr id="26" name="Straight Connector 25"/>
            <xdr:cNvCxnSpPr/>
          </xdr:nvCxnSpPr>
          <xdr:spPr>
            <a:xfrm flipH="1">
              <a:off x="11976292" y="5567788"/>
              <a:ext cx="4441" cy="264829"/>
            </a:xfrm>
            <a:prstGeom prst="line">
              <a:avLst/>
            </a:prstGeom>
            <a:ln w="28575">
              <a:solidFill>
                <a:srgbClr val="FF0000"/>
              </a:solidFill>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xnSp macro="">
          <xdr:nvCxnSpPr>
            <xdr:cNvPr id="33" name="Straight Connector 32"/>
            <xdr:cNvCxnSpPr/>
          </xdr:nvCxnSpPr>
          <xdr:spPr>
            <a:xfrm flipH="1">
              <a:off x="11796420" y="5587074"/>
              <a:ext cx="311436" cy="651"/>
            </a:xfrm>
            <a:prstGeom prst="line">
              <a:avLst/>
            </a:prstGeom>
            <a:ln w="317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sp macro="" textlink="">
          <xdr:nvSpPr>
            <xdr:cNvPr id="34" name="TextBox 33"/>
            <xdr:cNvSpPr txBox="1"/>
          </xdr:nvSpPr>
          <xdr:spPr>
            <a:xfrm>
              <a:off x="12113078" y="5531195"/>
              <a:ext cx="611325" cy="278081"/>
            </a:xfrm>
            <a:prstGeom prst="rect">
              <a:avLst/>
            </a:prstGeom>
            <a:solidFill>
              <a:srgbClr val="FFFF66"/>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100">
                  <a:latin typeface="Arial" panose="020B0604020202020204" pitchFamily="34" charset="0"/>
                  <a:ea typeface="Arial Unicode MS" panose="020B0604020202020204" pitchFamily="34" charset="-120"/>
                  <a:cs typeface="Arial" panose="020B0604020202020204" pitchFamily="34" charset="0"/>
                </a:rPr>
                <a:t>11mm</a:t>
              </a:r>
            </a:p>
          </xdr:txBody>
        </xdr:sp>
        <xdr:cxnSp macro="">
          <xdr:nvCxnSpPr>
            <xdr:cNvPr id="35" name="Straight Connector 34"/>
            <xdr:cNvCxnSpPr/>
          </xdr:nvCxnSpPr>
          <xdr:spPr>
            <a:xfrm flipH="1">
              <a:off x="11808589" y="5794882"/>
              <a:ext cx="311436" cy="651"/>
            </a:xfrm>
            <a:prstGeom prst="line">
              <a:avLst/>
            </a:prstGeom>
            <a:ln w="317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 name="Straight Connector 35"/>
            <xdr:cNvCxnSpPr/>
          </xdr:nvCxnSpPr>
          <xdr:spPr>
            <a:xfrm flipH="1" flipV="1">
              <a:off x="11644361" y="6003881"/>
              <a:ext cx="29407" cy="701525"/>
            </a:xfrm>
            <a:prstGeom prst="line">
              <a:avLst/>
            </a:prstGeom>
            <a:ln w="317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xdr:cNvCxnSpPr/>
          </xdr:nvCxnSpPr>
          <xdr:spPr>
            <a:xfrm flipH="1" flipV="1">
              <a:off x="12284331" y="6009825"/>
              <a:ext cx="18608" cy="657273"/>
            </a:xfrm>
            <a:prstGeom prst="line">
              <a:avLst/>
            </a:prstGeom>
            <a:ln w="317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8" name="Straight Connector 37"/>
            <xdr:cNvCxnSpPr/>
          </xdr:nvCxnSpPr>
          <xdr:spPr>
            <a:xfrm flipH="1">
              <a:off x="11740243" y="6337818"/>
              <a:ext cx="477499" cy="0"/>
            </a:xfrm>
            <a:prstGeom prst="line">
              <a:avLst/>
            </a:prstGeom>
            <a:ln w="28575">
              <a:solidFill>
                <a:srgbClr val="FF0000"/>
              </a:solidFill>
              <a:headEnd type="triangle" w="med" len="med"/>
              <a:tailEnd type="triangle" w="med" len="med"/>
            </a:ln>
          </xdr:spPr>
          <xdr:style>
            <a:lnRef idx="1">
              <a:schemeClr val="dk1"/>
            </a:lnRef>
            <a:fillRef idx="0">
              <a:schemeClr val="dk1"/>
            </a:fillRef>
            <a:effectRef idx="0">
              <a:schemeClr val="dk1"/>
            </a:effectRef>
            <a:fontRef idx="minor">
              <a:schemeClr val="tx1"/>
            </a:fontRef>
          </xdr:style>
        </xdr:cxnSp>
        <xdr:sp macro="" textlink="">
          <xdr:nvSpPr>
            <xdr:cNvPr id="39" name="TextBox 38"/>
            <xdr:cNvSpPr txBox="1"/>
          </xdr:nvSpPr>
          <xdr:spPr>
            <a:xfrm>
              <a:off x="11804762" y="6487587"/>
              <a:ext cx="324325" cy="250924"/>
            </a:xfrm>
            <a:prstGeom prst="rect">
              <a:avLst/>
            </a:prstGeom>
            <a:solidFill>
              <a:srgbClr val="FFFF66"/>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100">
                  <a:latin typeface="Arial" panose="020B0604020202020204" pitchFamily="34" charset="0"/>
                  <a:ea typeface="Arial Unicode MS" panose="020B0604020202020204" pitchFamily="34" charset="-120"/>
                  <a:cs typeface="Arial" panose="020B0604020202020204" pitchFamily="34" charset="0"/>
                </a:rPr>
                <a:t>A</a:t>
              </a:r>
            </a:p>
          </xdr:txBody>
        </xdr:sp>
        <xdr:cxnSp macro="">
          <xdr:nvCxnSpPr>
            <xdr:cNvPr id="40" name="Straight Connector 39"/>
            <xdr:cNvCxnSpPr/>
          </xdr:nvCxnSpPr>
          <xdr:spPr>
            <a:xfrm flipV="1">
              <a:off x="11380005" y="5796843"/>
              <a:ext cx="543305" cy="4325"/>
            </a:xfrm>
            <a:prstGeom prst="line">
              <a:avLst/>
            </a:prstGeom>
            <a:ln w="317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1" name="Straight Connector 40"/>
            <xdr:cNvCxnSpPr/>
          </xdr:nvCxnSpPr>
          <xdr:spPr>
            <a:xfrm flipV="1">
              <a:off x="11388463" y="6423668"/>
              <a:ext cx="760712" cy="13374"/>
            </a:xfrm>
            <a:prstGeom prst="line">
              <a:avLst/>
            </a:prstGeom>
            <a:ln w="317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sp macro="" textlink="">
          <xdr:nvSpPr>
            <xdr:cNvPr id="42" name="TextBox 41"/>
            <xdr:cNvSpPr txBox="1"/>
          </xdr:nvSpPr>
          <xdr:spPr>
            <a:xfrm>
              <a:off x="11126578" y="5959162"/>
              <a:ext cx="324325" cy="250924"/>
            </a:xfrm>
            <a:prstGeom prst="rect">
              <a:avLst/>
            </a:prstGeom>
            <a:solidFill>
              <a:srgbClr val="FFFF66"/>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100">
                  <a:latin typeface="Arial" panose="020B0604020202020204" pitchFamily="34" charset="0"/>
                  <a:ea typeface="Arial Unicode MS" panose="020B0604020202020204" pitchFamily="34" charset="-120"/>
                  <a:cs typeface="Arial" panose="020B0604020202020204" pitchFamily="34" charset="0"/>
                </a:rPr>
                <a:t>B</a:t>
              </a:r>
            </a:p>
          </xdr:txBody>
        </xdr:sp>
        <xdr:cxnSp macro="">
          <xdr:nvCxnSpPr>
            <xdr:cNvPr id="43" name="Straight Connector 42"/>
            <xdr:cNvCxnSpPr/>
          </xdr:nvCxnSpPr>
          <xdr:spPr>
            <a:xfrm>
              <a:off x="11534959" y="5827370"/>
              <a:ext cx="11118" cy="530799"/>
            </a:xfrm>
            <a:prstGeom prst="line">
              <a:avLst/>
            </a:prstGeom>
            <a:ln w="28575">
              <a:solidFill>
                <a:srgbClr val="FF0000"/>
              </a:solidFill>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grpSp>
    <xdr:clientData/>
  </xdr:twoCellAnchor>
</xdr:wsDr>
</file>

<file path=xl/drawings/drawing8.xml><?xml version="1.0" encoding="utf-8"?>
<xdr:wsDr xmlns:xdr="http://schemas.openxmlformats.org/drawingml/2006/spreadsheetDrawing" xmlns:a="http://schemas.openxmlformats.org/drawingml/2006/main">
  <xdr:twoCellAnchor>
    <xdr:from>
      <xdr:col>42</xdr:col>
      <xdr:colOff>178594</xdr:colOff>
      <xdr:row>13</xdr:row>
      <xdr:rowOff>71438</xdr:rowOff>
    </xdr:from>
    <xdr:to>
      <xdr:col>57</xdr:col>
      <xdr:colOff>16809</xdr:colOff>
      <xdr:row>17</xdr:row>
      <xdr:rowOff>141789</xdr:rowOff>
    </xdr:to>
    <xdr:pic>
      <xdr:nvPicPr>
        <xdr:cNvPr id="15" name="Picture 14"/>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rightnessContrast bright="20000" contrast="40000"/>
                  </a14:imgEffect>
                </a14:imgLayer>
              </a14:imgProps>
            </a:ext>
            <a:ext uri="{28A0092B-C50C-407E-A947-70E740481C1C}">
              <a14:useLocalDpi xmlns:a14="http://schemas.microsoft.com/office/drawing/2010/main" val="0"/>
            </a:ext>
          </a:extLst>
        </a:blip>
        <a:srcRect l="3909" t="34568" r="4115" b="29218"/>
        <a:stretch/>
      </xdr:blipFill>
      <xdr:spPr>
        <a:xfrm>
          <a:off x="10703719" y="3893344"/>
          <a:ext cx="2779059" cy="927601"/>
        </a:xfrm>
        <a:prstGeom prst="rect">
          <a:avLst/>
        </a:prstGeom>
      </xdr:spPr>
    </xdr:pic>
    <xdr:clientData/>
  </xdr:twoCellAnchor>
  <xdr:twoCellAnchor editAs="oneCell">
    <xdr:from>
      <xdr:col>41</xdr:col>
      <xdr:colOff>161738</xdr:colOff>
      <xdr:row>22</xdr:row>
      <xdr:rowOff>93966</xdr:rowOff>
    </xdr:from>
    <xdr:to>
      <xdr:col>51</xdr:col>
      <xdr:colOff>151278</xdr:colOff>
      <xdr:row>31</xdr:row>
      <xdr:rowOff>83036</xdr:rowOff>
    </xdr:to>
    <xdr:pic>
      <xdr:nvPicPr>
        <xdr:cNvPr id="2" name="Picture 1"/>
        <xdr:cNvPicPr>
          <a:picLocks noChangeAspect="1"/>
        </xdr:cNvPicPr>
      </xdr:nvPicPr>
      <xdr:blipFill>
        <a:blip xmlns:r="http://schemas.openxmlformats.org/officeDocument/2006/relationships" r:embed="rId3"/>
        <a:stretch>
          <a:fillRect/>
        </a:stretch>
      </xdr:blipFill>
      <xdr:spPr>
        <a:xfrm>
          <a:off x="10274113" y="5745466"/>
          <a:ext cx="1910415" cy="1846445"/>
        </a:xfrm>
        <a:prstGeom prst="rect">
          <a:avLst/>
        </a:prstGeom>
      </xdr:spPr>
    </xdr:pic>
    <xdr:clientData/>
  </xdr:twoCellAnchor>
  <xdr:twoCellAnchor editAs="oneCell">
    <xdr:from>
      <xdr:col>45</xdr:col>
      <xdr:colOff>34552</xdr:colOff>
      <xdr:row>6</xdr:row>
      <xdr:rowOff>116154</xdr:rowOff>
    </xdr:from>
    <xdr:to>
      <xdr:col>53</xdr:col>
      <xdr:colOff>34552</xdr:colOff>
      <xdr:row>13</xdr:row>
      <xdr:rowOff>46953</xdr:rowOff>
    </xdr:to>
    <xdr:pic>
      <xdr:nvPicPr>
        <xdr:cNvPr id="3" name="Picture 31"/>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972427" y="1846529"/>
          <a:ext cx="1508125" cy="1994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13114</xdr:colOff>
      <xdr:row>14</xdr:row>
      <xdr:rowOff>56845</xdr:rowOff>
    </xdr:from>
    <xdr:to>
      <xdr:col>57</xdr:col>
      <xdr:colOff>61057</xdr:colOff>
      <xdr:row>20</xdr:row>
      <xdr:rowOff>158752</xdr:rowOff>
    </xdr:to>
    <xdr:grpSp>
      <xdr:nvGrpSpPr>
        <xdr:cNvPr id="4" name="Group 3"/>
        <xdr:cNvGrpSpPr/>
      </xdr:nvGrpSpPr>
      <xdr:grpSpPr>
        <a:xfrm>
          <a:off x="10538239" y="4093064"/>
          <a:ext cx="2988787" cy="1387782"/>
          <a:chOff x="10594919" y="12883840"/>
          <a:chExt cx="3006924" cy="1385504"/>
        </a:xfrm>
      </xdr:grpSpPr>
      <xdr:grpSp>
        <xdr:nvGrpSpPr>
          <xdr:cNvPr id="5" name="Group 4"/>
          <xdr:cNvGrpSpPr/>
        </xdr:nvGrpSpPr>
        <xdr:grpSpPr>
          <a:xfrm>
            <a:off x="10687488" y="12883840"/>
            <a:ext cx="2856038" cy="1157133"/>
            <a:chOff x="28802127" y="11066497"/>
            <a:chExt cx="7540989" cy="1402711"/>
          </a:xfrm>
        </xdr:grpSpPr>
        <xdr:sp macro="" textlink="">
          <xdr:nvSpPr>
            <xdr:cNvPr id="9" name="Line 21"/>
            <xdr:cNvSpPr>
              <a:spLocks noChangeShapeType="1"/>
            </xdr:cNvSpPr>
          </xdr:nvSpPr>
          <xdr:spPr bwMode="auto">
            <a:xfrm flipH="1">
              <a:off x="29619689" y="11077585"/>
              <a:ext cx="0" cy="957252"/>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sp macro="" textlink="">
          <xdr:nvSpPr>
            <xdr:cNvPr id="10" name="Line 21"/>
            <xdr:cNvSpPr>
              <a:spLocks noChangeShapeType="1"/>
            </xdr:cNvSpPr>
          </xdr:nvSpPr>
          <xdr:spPr bwMode="auto">
            <a:xfrm flipH="1">
              <a:off x="35547301" y="11066497"/>
              <a:ext cx="0" cy="965960"/>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sp macro="" textlink="">
          <xdr:nvSpPr>
            <xdr:cNvPr id="11" name="Line 24"/>
            <xdr:cNvSpPr>
              <a:spLocks noChangeShapeType="1"/>
            </xdr:cNvSpPr>
          </xdr:nvSpPr>
          <xdr:spPr bwMode="auto">
            <a:xfrm flipV="1">
              <a:off x="28802127" y="11887199"/>
              <a:ext cx="834232" cy="2165"/>
            </a:xfrm>
            <a:prstGeom prst="line">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12" name="Line 24"/>
            <xdr:cNvSpPr>
              <a:spLocks noChangeShapeType="1"/>
            </xdr:cNvSpPr>
          </xdr:nvSpPr>
          <xdr:spPr bwMode="auto">
            <a:xfrm flipV="1">
              <a:off x="35509540" y="11879011"/>
              <a:ext cx="833576" cy="5803"/>
            </a:xfrm>
            <a:prstGeom prst="line">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13" name="Line 27"/>
            <xdr:cNvSpPr>
              <a:spLocks noChangeShapeType="1"/>
            </xdr:cNvSpPr>
          </xdr:nvSpPr>
          <xdr:spPr bwMode="auto">
            <a:xfrm flipV="1">
              <a:off x="29233691" y="11895504"/>
              <a:ext cx="2608" cy="573697"/>
            </a:xfrm>
            <a:prstGeom prst="line">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14" name="Line 27"/>
            <xdr:cNvSpPr>
              <a:spLocks noChangeShapeType="1"/>
            </xdr:cNvSpPr>
          </xdr:nvSpPr>
          <xdr:spPr bwMode="auto">
            <a:xfrm flipH="1" flipV="1">
              <a:off x="35964817" y="11892852"/>
              <a:ext cx="14875" cy="576356"/>
            </a:xfrm>
            <a:prstGeom prst="line">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6" name="TextBox 5"/>
          <xdr:cNvSpPr txBox="1"/>
        </xdr:nvSpPr>
        <xdr:spPr>
          <a:xfrm>
            <a:off x="10594919" y="13951013"/>
            <a:ext cx="562512" cy="318331"/>
          </a:xfrm>
          <a:prstGeom prst="rect">
            <a:avLst/>
          </a:prstGeom>
          <a:solidFill>
            <a:schemeClr val="bg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8mm</a:t>
            </a:r>
          </a:p>
        </xdr:txBody>
      </xdr:sp>
      <xdr:sp macro="" textlink="">
        <xdr:nvSpPr>
          <xdr:cNvPr id="7" name="TextBox 6"/>
          <xdr:cNvSpPr txBox="1"/>
        </xdr:nvSpPr>
        <xdr:spPr>
          <a:xfrm>
            <a:off x="13042892" y="13946709"/>
            <a:ext cx="558951" cy="322635"/>
          </a:xfrm>
          <a:prstGeom prst="rect">
            <a:avLst/>
          </a:prstGeom>
          <a:solidFill>
            <a:schemeClr val="bg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8mm</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17</xdr:col>
      <xdr:colOff>152400</xdr:colOff>
      <xdr:row>4</xdr:row>
      <xdr:rowOff>38100</xdr:rowOff>
    </xdr:from>
    <xdr:to>
      <xdr:col>21</xdr:col>
      <xdr:colOff>43031</xdr:colOff>
      <xdr:row>4</xdr:row>
      <xdr:rowOff>220797</xdr:rowOff>
    </xdr:to>
    <xdr:pic>
      <xdr:nvPicPr>
        <xdr:cNvPr id="2" name="Picture 46" descr="skiving-4"/>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3408" y="959874"/>
          <a:ext cx="750954" cy="1826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161653</xdr:colOff>
      <xdr:row>5</xdr:row>
      <xdr:rowOff>61836</xdr:rowOff>
    </xdr:from>
    <xdr:to>
      <xdr:col>21</xdr:col>
      <xdr:colOff>29424</xdr:colOff>
      <xdr:row>5</xdr:row>
      <xdr:rowOff>185027</xdr:rowOff>
    </xdr:to>
    <xdr:pic>
      <xdr:nvPicPr>
        <xdr:cNvPr id="3" name="Picture 42" descr="skiving2"/>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6878" y="1233411"/>
          <a:ext cx="744071" cy="1231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19050</xdr:colOff>
      <xdr:row>4</xdr:row>
      <xdr:rowOff>95250</xdr:rowOff>
    </xdr:from>
    <xdr:to>
      <xdr:col>46</xdr:col>
      <xdr:colOff>30657</xdr:colOff>
      <xdr:row>5</xdr:row>
      <xdr:rowOff>147470</xdr:rowOff>
    </xdr:to>
    <xdr:grpSp>
      <xdr:nvGrpSpPr>
        <xdr:cNvPr id="6" name="Group 69"/>
        <xdr:cNvGrpSpPr>
          <a:grpSpLocks/>
        </xdr:cNvGrpSpPr>
      </xdr:nvGrpSpPr>
      <xdr:grpSpPr bwMode="auto">
        <a:xfrm>
          <a:off x="8936831" y="1012031"/>
          <a:ext cx="1083170" cy="302252"/>
          <a:chOff x="755" y="109"/>
          <a:chExt cx="104" cy="69"/>
        </a:xfrm>
      </xdr:grpSpPr>
      <xdr:sp macro="" textlink="">
        <xdr:nvSpPr>
          <xdr:cNvPr id="7" name="AutoShape 5"/>
          <xdr:cNvSpPr>
            <a:spLocks noChangeArrowheads="1"/>
          </xdr:cNvSpPr>
        </xdr:nvSpPr>
        <xdr:spPr bwMode="auto">
          <a:xfrm>
            <a:off x="755" y="110"/>
            <a:ext cx="17" cy="18"/>
          </a:xfrm>
          <a:prstGeom prst="rightArrow">
            <a:avLst>
              <a:gd name="adj1" fmla="val 50000"/>
              <a:gd name="adj2" fmla="val 25000"/>
            </a:avLst>
          </a:prstGeom>
          <a:solidFill>
            <a:srgbClr val="FFFFFF"/>
          </a:solidFill>
          <a:ln w="9525">
            <a:solidFill>
              <a:srgbClr val="000000"/>
            </a:solidFill>
            <a:miter lim="800000"/>
            <a:headEnd/>
            <a:tailEnd/>
          </a:ln>
        </xdr:spPr>
      </xdr:sp>
      <xdr:pic>
        <xdr:nvPicPr>
          <xdr:cNvPr id="8" name="Picture 47" descr="skiving-full"/>
          <xdr:cNvPicPr preferRelativeResize="0">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3" y="109"/>
            <a:ext cx="56" cy="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AutoShape 6"/>
          <xdr:cNvSpPr>
            <a:spLocks noChangeArrowheads="1"/>
          </xdr:cNvSpPr>
        </xdr:nvSpPr>
        <xdr:spPr bwMode="auto">
          <a:xfrm>
            <a:off x="755" y="156"/>
            <a:ext cx="17" cy="18"/>
          </a:xfrm>
          <a:prstGeom prst="rightArrow">
            <a:avLst>
              <a:gd name="adj1" fmla="val 50000"/>
              <a:gd name="adj2" fmla="val 25000"/>
            </a:avLst>
          </a:prstGeom>
          <a:solidFill>
            <a:srgbClr val="FFFFFF"/>
          </a:solidFill>
          <a:ln w="9525">
            <a:solidFill>
              <a:srgbClr val="000000"/>
            </a:solidFill>
            <a:miter lim="800000"/>
            <a:headEnd/>
            <a:tailEnd/>
          </a:ln>
        </xdr:spPr>
      </xdr:sp>
      <xdr:pic>
        <xdr:nvPicPr>
          <xdr:cNvPr id="10" name="Picture 45" descr="skiving-half"/>
          <xdr:cNvPicPr preferRelativeResize="0">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3" y="157"/>
            <a:ext cx="55" cy="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14</xdr:col>
      <xdr:colOff>133348</xdr:colOff>
      <xdr:row>20</xdr:row>
      <xdr:rowOff>57150</xdr:rowOff>
    </xdr:from>
    <xdr:to>
      <xdr:col>21</xdr:col>
      <xdr:colOff>200024</xdr:colOff>
      <xdr:row>22</xdr:row>
      <xdr:rowOff>9525</xdr:rowOff>
    </xdr:to>
    <xdr:grpSp>
      <xdr:nvGrpSpPr>
        <xdr:cNvPr id="11" name="Group 1"/>
        <xdr:cNvGrpSpPr>
          <a:grpSpLocks/>
        </xdr:cNvGrpSpPr>
      </xdr:nvGrpSpPr>
      <xdr:grpSpPr bwMode="auto">
        <a:xfrm>
          <a:off x="3205161" y="4486275"/>
          <a:ext cx="1566863" cy="285750"/>
          <a:chOff x="2840552" y="4343080"/>
          <a:chExt cx="1836035" cy="276014"/>
        </a:xfrm>
      </xdr:grpSpPr>
      <xdr:sp macro="" textlink="">
        <xdr:nvSpPr>
          <xdr:cNvPr id="12" name="TextBox 11"/>
          <xdr:cNvSpPr txBox="1"/>
        </xdr:nvSpPr>
        <xdr:spPr>
          <a:xfrm>
            <a:off x="3398957" y="4343080"/>
            <a:ext cx="1277630" cy="2760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latin typeface="Arial" panose="020B0604020202020204" pitchFamily="34" charset="0"/>
                <a:cs typeface="Arial" panose="020B0604020202020204" pitchFamily="34" charset="0"/>
              </a:rPr>
              <a:t>A= 0.4±0.1mm</a:t>
            </a:r>
          </a:p>
        </xdr:txBody>
      </xdr:sp>
      <xdr:pic>
        <xdr:nvPicPr>
          <xdr:cNvPr id="13" name="Picture 12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840552" y="4362116"/>
            <a:ext cx="543476" cy="190354"/>
          </a:xfrm>
          <a:prstGeom prst="rect">
            <a:avLst/>
          </a:prstGeom>
          <a:noFill/>
          <a:ln>
            <a:noFill/>
          </a:ln>
          <a:effectLst/>
          <a:extLst>
            <a:ext uri="{909E8E84-426E-40DD-AFC4-6F175D3DCCD1}">
              <a14:hiddenFill xmlns:a14="http://schemas.microsoft.com/office/drawing/2010/main">
                <a:solidFill>
                  <a:srgbClr val="4F81BD"/>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EEECE1"/>
                  </a:outerShdw>
                </a:effectLst>
              </a14:hiddenEffects>
            </a:ext>
          </a:extLst>
        </xdr:spPr>
      </xdr:pic>
    </xdr:grpSp>
    <xdr:clientData/>
  </xdr:twoCellAnchor>
  <xdr:twoCellAnchor>
    <xdr:from>
      <xdr:col>3</xdr:col>
      <xdr:colOff>188515</xdr:colOff>
      <xdr:row>11</xdr:row>
      <xdr:rowOff>33338</xdr:rowOff>
    </xdr:from>
    <xdr:to>
      <xdr:col>16</xdr:col>
      <xdr:colOff>128077</xdr:colOff>
      <xdr:row>17</xdr:row>
      <xdr:rowOff>16840</xdr:rowOff>
    </xdr:to>
    <xdr:pic>
      <xdr:nvPicPr>
        <xdr:cNvPr id="14" name="Picture 12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23515" y="2652713"/>
          <a:ext cx="2777218" cy="1084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9526</xdr:colOff>
      <xdr:row>7</xdr:row>
      <xdr:rowOff>9525</xdr:rowOff>
    </xdr:from>
    <xdr:to>
      <xdr:col>12</xdr:col>
      <xdr:colOff>38101</xdr:colOff>
      <xdr:row>9</xdr:row>
      <xdr:rowOff>146644</xdr:rowOff>
    </xdr:to>
    <xdr:sp macro="" textlink="">
      <xdr:nvSpPr>
        <xdr:cNvPr id="15" name="TextBox 14"/>
        <xdr:cNvSpPr txBox="1"/>
      </xdr:nvSpPr>
      <xdr:spPr>
        <a:xfrm>
          <a:off x="209551" y="1876425"/>
          <a:ext cx="2438400" cy="518119"/>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Skived by Stanbee  </a:t>
          </a:r>
          <a:r>
            <a:rPr lang="zh-CN" altLang="en-US" sz="1100">
              <a:solidFill>
                <a:schemeClr val="dk1"/>
              </a:solidFill>
              <a:effectLst/>
              <a:latin typeface="+mn-lt"/>
              <a:ea typeface="+mn-ea"/>
              <a:cs typeface="+mn-cs"/>
            </a:rPr>
            <a:t>厂商削皮 </a:t>
          </a:r>
          <a:endParaRPr lang="en-US" sz="1100">
            <a:solidFill>
              <a:schemeClr val="dk1"/>
            </a:solidFill>
            <a:effectLst/>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Lạng bởi nhà cung ứng Stanbee</a:t>
          </a:r>
        </a:p>
      </xdr:txBody>
    </xdr:sp>
    <xdr:clientData/>
  </xdr:twoCellAnchor>
  <xdr:twoCellAnchor>
    <xdr:from>
      <xdr:col>36</xdr:col>
      <xdr:colOff>141435</xdr:colOff>
      <xdr:row>18</xdr:row>
      <xdr:rowOff>93328</xdr:rowOff>
    </xdr:from>
    <xdr:to>
      <xdr:col>43</xdr:col>
      <xdr:colOff>1468</xdr:colOff>
      <xdr:row>21</xdr:row>
      <xdr:rowOff>128685</xdr:rowOff>
    </xdr:to>
    <xdr:grpSp>
      <xdr:nvGrpSpPr>
        <xdr:cNvPr id="29" name="Group 28"/>
        <xdr:cNvGrpSpPr/>
      </xdr:nvGrpSpPr>
      <xdr:grpSpPr>
        <a:xfrm>
          <a:off x="8011466" y="4189078"/>
          <a:ext cx="1336408" cy="535420"/>
          <a:chOff x="3160860" y="13825656"/>
          <a:chExt cx="1374201" cy="521132"/>
        </a:xfrm>
      </xdr:grpSpPr>
      <xdr:grpSp>
        <xdr:nvGrpSpPr>
          <xdr:cNvPr id="30" name="Group 29"/>
          <xdr:cNvGrpSpPr/>
        </xdr:nvGrpSpPr>
        <xdr:grpSpPr>
          <a:xfrm>
            <a:off x="3160860" y="13825656"/>
            <a:ext cx="1374201" cy="282607"/>
            <a:chOff x="8205458" y="9612901"/>
            <a:chExt cx="1404899" cy="277260"/>
          </a:xfrm>
        </xdr:grpSpPr>
        <xdr:pic>
          <xdr:nvPicPr>
            <xdr:cNvPr id="49" name="Picture 48"/>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205458" y="9669290"/>
              <a:ext cx="681010" cy="16917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50" name="TextBox 49"/>
            <xdr:cNvSpPr txBox="1"/>
          </xdr:nvSpPr>
          <xdr:spPr>
            <a:xfrm>
              <a:off x="8845045" y="9612901"/>
              <a:ext cx="765312" cy="2772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A = 5mm</a:t>
              </a:r>
            </a:p>
          </xdr:txBody>
        </xdr:sp>
      </xdr:grpSp>
      <xdr:grpSp>
        <xdr:nvGrpSpPr>
          <xdr:cNvPr id="46" name="Group 45"/>
          <xdr:cNvGrpSpPr/>
        </xdr:nvGrpSpPr>
        <xdr:grpSpPr>
          <a:xfrm>
            <a:off x="3183272" y="14064182"/>
            <a:ext cx="1325194" cy="282606"/>
            <a:chOff x="8205458" y="9612901"/>
            <a:chExt cx="1363534" cy="277260"/>
          </a:xfrm>
        </xdr:grpSpPr>
        <xdr:pic>
          <xdr:nvPicPr>
            <xdr:cNvPr id="47" name="Picture 46"/>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205458" y="9669290"/>
              <a:ext cx="681010" cy="16917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8" name="TextBox 47"/>
            <xdr:cNvSpPr txBox="1"/>
          </xdr:nvSpPr>
          <xdr:spPr>
            <a:xfrm>
              <a:off x="8845045" y="9612901"/>
              <a:ext cx="723947" cy="2772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B= 3mm</a:t>
              </a:r>
            </a:p>
          </xdr:txBody>
        </xdr:sp>
      </xdr:grpSp>
    </xdr:grpSp>
    <xdr:clientData/>
  </xdr:twoCellAnchor>
  <xdr:twoCellAnchor>
    <xdr:from>
      <xdr:col>52</xdr:col>
      <xdr:colOff>160852</xdr:colOff>
      <xdr:row>14</xdr:row>
      <xdr:rowOff>57647</xdr:rowOff>
    </xdr:from>
    <xdr:to>
      <xdr:col>54</xdr:col>
      <xdr:colOff>90093</xdr:colOff>
      <xdr:row>15</xdr:row>
      <xdr:rowOff>159649</xdr:rowOff>
    </xdr:to>
    <xdr:sp macro="" textlink="">
      <xdr:nvSpPr>
        <xdr:cNvPr id="55" name="Text Box 83"/>
        <xdr:cNvSpPr txBox="1">
          <a:spLocks noChangeArrowheads="1"/>
        </xdr:cNvSpPr>
      </xdr:nvSpPr>
      <xdr:spPr bwMode="auto">
        <a:xfrm>
          <a:off x="11403238" y="3232647"/>
          <a:ext cx="362196" cy="289616"/>
        </a:xfrm>
        <a:prstGeom prst="rect">
          <a:avLst/>
        </a:prstGeom>
        <a:solidFill>
          <a:srgbClr val="FFFF00"/>
        </a:solidFill>
        <a:ln w="9525">
          <a:solidFill>
            <a:srgbClr val="FF0000"/>
          </a:solidFill>
          <a:miter lim="800000"/>
          <a:headEnd/>
          <a:tailEnd/>
        </a:ln>
      </xdr:spPr>
      <xdr:txBody>
        <a:bodyPr vertOverflow="clip" wrap="square" lIns="27432" tIns="22860" rIns="27432" bIns="0" anchor="ctr" upright="1"/>
        <a:lstStyle/>
        <a:p>
          <a:pPr algn="ctr" rtl="0">
            <a:defRPr sz="1000"/>
          </a:pPr>
          <a:r>
            <a:rPr lang="en-US" altLang="zh-TW" sz="1050" b="1" i="0" u="none" strike="noStrike" baseline="0">
              <a:solidFill>
                <a:srgbClr val="000000"/>
              </a:solidFill>
              <a:latin typeface="Times New Roman"/>
              <a:cs typeface="Times New Roman"/>
            </a:rPr>
            <a:t>A</a:t>
          </a:r>
        </a:p>
      </xdr:txBody>
    </xdr:sp>
    <xdr:clientData/>
  </xdr:twoCellAnchor>
  <xdr:twoCellAnchor>
    <xdr:from>
      <xdr:col>57</xdr:col>
      <xdr:colOff>1322</xdr:colOff>
      <xdr:row>19</xdr:row>
      <xdr:rowOff>118369</xdr:rowOff>
    </xdr:from>
    <xdr:to>
      <xdr:col>63</xdr:col>
      <xdr:colOff>173931</xdr:colOff>
      <xdr:row>21</xdr:row>
      <xdr:rowOff>81074</xdr:rowOff>
    </xdr:to>
    <xdr:grpSp>
      <xdr:nvGrpSpPr>
        <xdr:cNvPr id="56" name="Group 131"/>
        <xdr:cNvGrpSpPr>
          <a:grpSpLocks/>
        </xdr:cNvGrpSpPr>
      </xdr:nvGrpSpPr>
      <xdr:grpSpPr bwMode="auto">
        <a:xfrm>
          <a:off x="12443353" y="4380807"/>
          <a:ext cx="1410859" cy="296080"/>
          <a:chOff x="8205458" y="9603340"/>
          <a:chExt cx="1535418" cy="287777"/>
        </a:xfrm>
      </xdr:grpSpPr>
      <xdr:pic>
        <xdr:nvPicPr>
          <xdr:cNvPr id="57" name="Picture 13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205458" y="9669290"/>
            <a:ext cx="681010" cy="169174"/>
          </a:xfrm>
          <a:prstGeom prst="rect">
            <a:avLst/>
          </a:prstGeom>
          <a:noFill/>
          <a:ln>
            <a:noFill/>
          </a:ln>
          <a:effectLst/>
          <a:extLst>
            <a:ext uri="{909E8E84-426E-40DD-AFC4-6F175D3DCCD1}">
              <a14:hiddenFill xmlns:a14="http://schemas.microsoft.com/office/drawing/2010/main">
                <a:solidFill>
                  <a:srgbClr val="4F81BD"/>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EEECE1"/>
                  </a:outerShdw>
                </a:effectLst>
              </a14:hiddenEffects>
            </a:ext>
          </a:extLst>
        </xdr:spPr>
      </xdr:pic>
      <xdr:sp macro="" textlink="">
        <xdr:nvSpPr>
          <xdr:cNvPr id="58" name="TextBox 57"/>
          <xdr:cNvSpPr txBox="1"/>
        </xdr:nvSpPr>
        <xdr:spPr>
          <a:xfrm>
            <a:off x="8834224" y="9603340"/>
            <a:ext cx="906652" cy="2877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A = 0-2mm</a:t>
            </a:r>
          </a:p>
        </xdr:txBody>
      </xdr:sp>
    </xdr:grpSp>
    <xdr:clientData/>
  </xdr:twoCellAnchor>
  <xdr:twoCellAnchor editAs="oneCell">
    <xdr:from>
      <xdr:col>45</xdr:col>
      <xdr:colOff>202046</xdr:colOff>
      <xdr:row>8</xdr:row>
      <xdr:rowOff>144319</xdr:rowOff>
    </xdr:from>
    <xdr:to>
      <xdr:col>60</xdr:col>
      <xdr:colOff>119062</xdr:colOff>
      <xdr:row>14</xdr:row>
      <xdr:rowOff>62494</xdr:rowOff>
    </xdr:to>
    <xdr:pic>
      <xdr:nvPicPr>
        <xdr:cNvPr id="31" name="Picture 30"/>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929091" y="2193637"/>
          <a:ext cx="3261591" cy="104385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30</xdr:col>
      <xdr:colOff>168237</xdr:colOff>
      <xdr:row>7</xdr:row>
      <xdr:rowOff>43295</xdr:rowOff>
    </xdr:from>
    <xdr:to>
      <xdr:col>32</xdr:col>
      <xdr:colOff>102674</xdr:colOff>
      <xdr:row>8</xdr:row>
      <xdr:rowOff>151360</xdr:rowOff>
    </xdr:to>
    <xdr:sp macro="" textlink="">
      <xdr:nvSpPr>
        <xdr:cNvPr id="39" name="Text Box 83"/>
        <xdr:cNvSpPr txBox="1">
          <a:spLocks noChangeArrowheads="1"/>
        </xdr:cNvSpPr>
      </xdr:nvSpPr>
      <xdr:spPr bwMode="auto">
        <a:xfrm>
          <a:off x="6648123" y="1905000"/>
          <a:ext cx="367392" cy="295678"/>
        </a:xfrm>
        <a:prstGeom prst="rect">
          <a:avLst/>
        </a:prstGeom>
        <a:solidFill>
          <a:srgbClr val="FFFF00"/>
        </a:solidFill>
        <a:ln w="9525">
          <a:solidFill>
            <a:srgbClr val="FF0000"/>
          </a:solidFill>
          <a:miter lim="800000"/>
          <a:headEnd/>
          <a:tailEnd/>
        </a:ln>
      </xdr:spPr>
      <xdr:txBody>
        <a:bodyPr vertOverflow="clip" wrap="square" lIns="27432" tIns="22860" rIns="27432" bIns="0" anchor="ctr" upright="1"/>
        <a:lstStyle/>
        <a:p>
          <a:pPr algn="ctr" rtl="0">
            <a:defRPr sz="1000"/>
          </a:pPr>
          <a:r>
            <a:rPr lang="en-US" altLang="zh-TW" sz="1050" b="1" i="0" u="none" strike="noStrike" baseline="0">
              <a:solidFill>
                <a:srgbClr val="000000"/>
              </a:solidFill>
              <a:latin typeface="Times New Roman"/>
              <a:cs typeface="Times New Roman"/>
            </a:rPr>
            <a:t>A</a:t>
          </a:r>
        </a:p>
      </xdr:txBody>
    </xdr:sp>
    <xdr:clientData/>
  </xdr:twoCellAnchor>
  <xdr:twoCellAnchor editAs="oneCell">
    <xdr:from>
      <xdr:col>28</xdr:col>
      <xdr:colOff>43296</xdr:colOff>
      <xdr:row>8</xdr:row>
      <xdr:rowOff>182256</xdr:rowOff>
    </xdr:from>
    <xdr:to>
      <xdr:col>34</xdr:col>
      <xdr:colOff>143958</xdr:colOff>
      <xdr:row>19</xdr:row>
      <xdr:rowOff>57729</xdr:rowOff>
    </xdr:to>
    <xdr:pic>
      <xdr:nvPicPr>
        <xdr:cNvPr id="40" name="Picture 3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090228" y="2231574"/>
          <a:ext cx="1399525" cy="185263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30</xdr:col>
      <xdr:colOff>181843</xdr:colOff>
      <xdr:row>14</xdr:row>
      <xdr:rowOff>172359</xdr:rowOff>
    </xdr:from>
    <xdr:to>
      <xdr:col>32</xdr:col>
      <xdr:colOff>116280</xdr:colOff>
      <xdr:row>16</xdr:row>
      <xdr:rowOff>92810</xdr:rowOff>
    </xdr:to>
    <xdr:sp macro="" textlink="">
      <xdr:nvSpPr>
        <xdr:cNvPr id="41" name="Text Box 83"/>
        <xdr:cNvSpPr txBox="1">
          <a:spLocks noChangeArrowheads="1"/>
        </xdr:cNvSpPr>
      </xdr:nvSpPr>
      <xdr:spPr bwMode="auto">
        <a:xfrm>
          <a:off x="6661729" y="3347359"/>
          <a:ext cx="367392" cy="295678"/>
        </a:xfrm>
        <a:prstGeom prst="rect">
          <a:avLst/>
        </a:prstGeom>
        <a:solidFill>
          <a:srgbClr val="FFFF00"/>
        </a:solidFill>
        <a:ln w="9525">
          <a:solidFill>
            <a:srgbClr val="FF0000"/>
          </a:solidFill>
          <a:miter lim="800000"/>
          <a:headEnd/>
          <a:tailEnd/>
        </a:ln>
      </xdr:spPr>
      <xdr:txBody>
        <a:bodyPr vertOverflow="clip" wrap="square" lIns="27432" tIns="22860" rIns="27432" bIns="0" anchor="ctr" upright="1"/>
        <a:lstStyle/>
        <a:p>
          <a:pPr algn="ctr" rtl="0">
            <a:defRPr sz="1000"/>
          </a:pPr>
          <a:r>
            <a:rPr lang="en-US" altLang="zh-TW" sz="1050" b="1" i="0" u="none" strike="noStrike" baseline="0">
              <a:solidFill>
                <a:srgbClr val="000000"/>
              </a:solidFill>
              <a:latin typeface="Times New Roman"/>
              <a:cs typeface="Times New Roman"/>
            </a:rPr>
            <a:t>B</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59</xdr:col>
      <xdr:colOff>92217</xdr:colOff>
      <xdr:row>5</xdr:row>
      <xdr:rowOff>90454</xdr:rowOff>
    </xdr:from>
    <xdr:to>
      <xdr:col>62</xdr:col>
      <xdr:colOff>38077</xdr:colOff>
      <xdr:row>17</xdr:row>
      <xdr:rowOff>129411</xdr:rowOff>
    </xdr:to>
    <xdr:pic>
      <xdr:nvPicPr>
        <xdr:cNvPr id="7" name="Picture 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0800000">
          <a:off x="11639649" y="1499632"/>
          <a:ext cx="533017" cy="238758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40</xdr:col>
      <xdr:colOff>178594</xdr:colOff>
      <xdr:row>4</xdr:row>
      <xdr:rowOff>178594</xdr:rowOff>
    </xdr:from>
    <xdr:to>
      <xdr:col>47</xdr:col>
      <xdr:colOff>101235</xdr:colOff>
      <xdr:row>17</xdr:row>
      <xdr:rowOff>83342</xdr:rowOff>
    </xdr:to>
    <xdr:pic>
      <xdr:nvPicPr>
        <xdr:cNvPr id="10" name="Picture 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74844" y="1357313"/>
          <a:ext cx="1339485" cy="238124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8</xdr:col>
      <xdr:colOff>166688</xdr:colOff>
      <xdr:row>24</xdr:row>
      <xdr:rowOff>83344</xdr:rowOff>
    </xdr:from>
    <xdr:to>
      <xdr:col>11</xdr:col>
      <xdr:colOff>68250</xdr:colOff>
      <xdr:row>38</xdr:row>
      <xdr:rowOff>95250</xdr:rowOff>
    </xdr:to>
    <xdr:pic>
      <xdr:nvPicPr>
        <xdr:cNvPr id="12" name="Picture 1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85938" y="5572125"/>
          <a:ext cx="508781" cy="267890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130969</xdr:colOff>
      <xdr:row>8</xdr:row>
      <xdr:rowOff>1</xdr:rowOff>
    </xdr:from>
    <xdr:to>
      <xdr:col>17</xdr:col>
      <xdr:colOff>34703</xdr:colOff>
      <xdr:row>14</xdr:row>
      <xdr:rowOff>160201</xdr:rowOff>
    </xdr:to>
    <xdr:pic>
      <xdr:nvPicPr>
        <xdr:cNvPr id="14" name="Picture 13"/>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33375" y="1940720"/>
          <a:ext cx="3142234" cy="13032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18</xdr:col>
      <xdr:colOff>190499</xdr:colOff>
      <xdr:row>8</xdr:row>
      <xdr:rowOff>1</xdr:rowOff>
    </xdr:from>
    <xdr:to>
      <xdr:col>34</xdr:col>
      <xdr:colOff>95283</xdr:colOff>
      <xdr:row>14</xdr:row>
      <xdr:rowOff>160201</xdr:rowOff>
    </xdr:to>
    <xdr:pic>
      <xdr:nvPicPr>
        <xdr:cNvPr id="15" name="Picture 14"/>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3833812" y="1940720"/>
          <a:ext cx="3143284" cy="13032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20291</xdr:colOff>
      <xdr:row>4</xdr:row>
      <xdr:rowOff>13608</xdr:rowOff>
    </xdr:from>
    <xdr:to>
      <xdr:col>34</xdr:col>
      <xdr:colOff>176893</xdr:colOff>
      <xdr:row>9</xdr:row>
      <xdr:rowOff>87371</xdr:rowOff>
    </xdr:to>
    <xdr:grpSp>
      <xdr:nvGrpSpPr>
        <xdr:cNvPr id="3" name="Group 2"/>
        <xdr:cNvGrpSpPr/>
      </xdr:nvGrpSpPr>
      <xdr:grpSpPr>
        <a:xfrm>
          <a:off x="1032322" y="1263764"/>
          <a:ext cx="6097821" cy="1085795"/>
          <a:chOff x="1036004" y="1251857"/>
          <a:chExt cx="6080532" cy="1094246"/>
        </a:xfrm>
      </xdr:grpSpPr>
      <xdr:sp macro="" textlink="">
        <xdr:nvSpPr>
          <xdr:cNvPr id="76" name="TextBox 75"/>
          <xdr:cNvSpPr txBox="1"/>
        </xdr:nvSpPr>
        <xdr:spPr>
          <a:xfrm>
            <a:off x="1036004" y="1865902"/>
            <a:ext cx="2570812" cy="480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rtl="0"/>
            <a:r>
              <a:rPr lang="vi-VN" altLang="zh-TW" sz="1100" b="0" i="0" baseline="0">
                <a:solidFill>
                  <a:schemeClr val="dk1"/>
                </a:solidFill>
                <a:effectLst/>
                <a:latin typeface="+mn-lt"/>
                <a:ea typeface="+mn-ea"/>
                <a:cs typeface="+mn-cs"/>
              </a:rPr>
              <a:t>Attaching follows the punching hole</a:t>
            </a:r>
            <a:endParaRPr lang="en-US" altLang="zh-TW" sz="1100" b="0" i="0" baseline="0">
              <a:solidFill>
                <a:schemeClr val="dk1"/>
              </a:solidFill>
              <a:effectLst/>
              <a:latin typeface="+mn-lt"/>
              <a:ea typeface="+mn-ea"/>
              <a:cs typeface="+mn-cs"/>
            </a:endParaRPr>
          </a:p>
          <a:p>
            <a:pPr algn="ctr" rtl="0"/>
            <a:r>
              <a:rPr lang="zh-TW" altLang="en-US" sz="1100" b="0" i="0" baseline="0">
                <a:solidFill>
                  <a:schemeClr val="dk1"/>
                </a:solidFill>
                <a:effectLst/>
                <a:latin typeface="+mn-lt"/>
                <a:ea typeface="+mn-ea"/>
                <a:cs typeface="+mn-cs"/>
              </a:rPr>
              <a:t>對沖位貼</a:t>
            </a:r>
            <a:r>
              <a:rPr lang="en-US" altLang="zh-TW" sz="1200" b="0" i="0" baseline="0">
                <a:solidFill>
                  <a:schemeClr val="dk1"/>
                </a:solidFill>
                <a:effectLst/>
                <a:latin typeface="+mn-lt"/>
                <a:ea typeface="+mn-ea"/>
                <a:cs typeface="+mn-cs"/>
              </a:rPr>
              <a:t> </a:t>
            </a:r>
            <a:r>
              <a:rPr lang="vi-VN" altLang="zh-TW" sz="1100" b="0" i="0" baseline="0">
                <a:solidFill>
                  <a:schemeClr val="dk1"/>
                </a:solidFill>
                <a:effectLst/>
                <a:latin typeface="+mn-lt"/>
                <a:ea typeface="+mn-ea"/>
                <a:cs typeface="+mn-cs"/>
              </a:rPr>
              <a:t>Dán dựa theo </a:t>
            </a:r>
            <a:r>
              <a:rPr lang="en-US" altLang="zh-TW" sz="1100" b="0" i="0" baseline="0">
                <a:solidFill>
                  <a:schemeClr val="dk1"/>
                </a:solidFill>
                <a:effectLst/>
                <a:latin typeface="+mn-lt"/>
                <a:ea typeface="+mn-ea"/>
                <a:cs typeface="+mn-cs"/>
              </a:rPr>
              <a:t> </a:t>
            </a:r>
            <a:r>
              <a:rPr lang="vi-VN" altLang="zh-TW" sz="1100" b="0" i="0" baseline="0">
                <a:solidFill>
                  <a:schemeClr val="dk1"/>
                </a:solidFill>
                <a:effectLst/>
                <a:latin typeface="+mn-lt"/>
                <a:ea typeface="+mn-ea"/>
                <a:cs typeface="+mn-cs"/>
              </a:rPr>
              <a:t>lổ</a:t>
            </a:r>
            <a:r>
              <a:rPr lang="en-US" altLang="zh-TW" sz="1100" b="0" i="0" baseline="0">
                <a:solidFill>
                  <a:schemeClr val="dk1"/>
                </a:solidFill>
                <a:effectLst/>
                <a:latin typeface="+mn-lt"/>
                <a:ea typeface="+mn-ea"/>
                <a:cs typeface="+mn-cs"/>
              </a:rPr>
              <a:t> </a:t>
            </a:r>
            <a:r>
              <a:rPr lang="vi-VN" altLang="zh-TW" sz="1100" b="0" i="0" baseline="0">
                <a:solidFill>
                  <a:schemeClr val="dk1"/>
                </a:solidFill>
                <a:effectLst/>
                <a:latin typeface="+mn-lt"/>
                <a:ea typeface="+mn-ea"/>
                <a:cs typeface="+mn-cs"/>
              </a:rPr>
              <a:t>đục </a:t>
            </a:r>
            <a:endParaRPr lang="en-US" sz="1200">
              <a:effectLst/>
            </a:endParaRPr>
          </a:p>
        </xdr:txBody>
      </xdr:sp>
      <xdr:sp macro="" textlink="">
        <xdr:nvSpPr>
          <xdr:cNvPr id="77" name="TextBox 76"/>
          <xdr:cNvSpPr txBox="1"/>
        </xdr:nvSpPr>
        <xdr:spPr>
          <a:xfrm>
            <a:off x="2884714" y="1251857"/>
            <a:ext cx="4231822"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rtl="0" eaLnBrk="1" fontAlgn="auto" latinLnBrk="0" hangingPunct="1">
              <a:lnSpc>
                <a:spcPct val="100000"/>
              </a:lnSpc>
              <a:spcBef>
                <a:spcPts val="0"/>
              </a:spcBef>
              <a:spcAft>
                <a:spcPts val="0"/>
              </a:spcAft>
              <a:buClrTx/>
              <a:buSzTx/>
              <a:buFontTx/>
              <a:buNone/>
              <a:tabLst/>
              <a:defRPr/>
            </a:pPr>
            <a:r>
              <a:rPr lang="vi-VN" altLang="zh-TW" sz="1100">
                <a:solidFill>
                  <a:schemeClr val="dk1"/>
                </a:solidFill>
                <a:effectLst/>
                <a:latin typeface="+mn-lt"/>
                <a:ea typeface="+mn-ea"/>
                <a:cs typeface="+mn-cs"/>
              </a:rPr>
              <a:t>Attach backside</a:t>
            </a:r>
            <a:r>
              <a:rPr lang="en-US" altLang="zh-TW" sz="1100">
                <a:solidFill>
                  <a:schemeClr val="dk1"/>
                </a:solidFill>
                <a:effectLst/>
                <a:latin typeface="+mn-lt"/>
                <a:ea typeface="+mn-ea"/>
                <a:cs typeface="+mn-cs"/>
              </a:rPr>
              <a:t>. </a:t>
            </a:r>
            <a:r>
              <a:rPr lang="vi-VN" altLang="zh-TW" sz="1100">
                <a:solidFill>
                  <a:schemeClr val="dk1"/>
                </a:solidFill>
                <a:effectLst/>
                <a:latin typeface="+mn-lt"/>
                <a:ea typeface="+mn-ea"/>
                <a:cs typeface="+mn-cs"/>
              </a:rPr>
              <a:t>Need to rip off kraft-paper before attaching</a:t>
            </a:r>
            <a:endParaRPr lang="zh-TW" altLang="zh-TW">
              <a:effectLst/>
            </a:endParaRPr>
          </a:p>
          <a:p>
            <a:pPr rtl="0" eaLnBrk="1" latinLnBrk="0" hangingPunct="1"/>
            <a:r>
              <a:rPr lang="zh-CN" altLang="en-US" sz="1100">
                <a:solidFill>
                  <a:schemeClr val="dk1"/>
                </a:solidFill>
                <a:effectLst/>
                <a:latin typeface="Arial" panose="020B0604020202020204" pitchFamily="34" charset="0"/>
                <a:ea typeface="+mn-ea"/>
                <a:cs typeface="Arial" panose="020B0604020202020204" pitchFamily="34" charset="0"/>
              </a:rPr>
              <a:t>贴反面</a:t>
            </a:r>
            <a:r>
              <a:rPr lang="en-US" sz="1100">
                <a:solidFill>
                  <a:schemeClr val="dk1"/>
                </a:solidFill>
                <a:effectLst/>
                <a:latin typeface="Arial" panose="020B0604020202020204" pitchFamily="34" charset="0"/>
                <a:ea typeface="+mn-ea"/>
                <a:cs typeface="Arial" panose="020B0604020202020204" pitchFamily="34" charset="0"/>
              </a:rPr>
              <a:t>. </a:t>
            </a:r>
            <a:r>
              <a:rPr lang="zh-CN" altLang="en-US" sz="1100">
                <a:solidFill>
                  <a:schemeClr val="dk1"/>
                </a:solidFill>
                <a:effectLst/>
                <a:latin typeface="Arial" panose="020B0604020202020204" pitchFamily="34" charset="0"/>
                <a:ea typeface="+mn-ea"/>
                <a:cs typeface="Arial" panose="020B0604020202020204" pitchFamily="34" charset="0"/>
              </a:rPr>
              <a:t>贴之前要撕自粘纸</a:t>
            </a:r>
            <a:endParaRPr lang="en-US" sz="1200">
              <a:effectLst/>
              <a:latin typeface="Arial" panose="020B0604020202020204" pitchFamily="34" charset="0"/>
              <a:cs typeface="Arial" panose="020B0604020202020204"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vi-VN" altLang="zh-TW" sz="1100">
                <a:solidFill>
                  <a:schemeClr val="dk1"/>
                </a:solidFill>
                <a:effectLst/>
                <a:latin typeface="+mn-lt"/>
                <a:ea typeface="+mn-ea"/>
                <a:cs typeface="+mn-cs"/>
              </a:rPr>
              <a:t>Dán mặt trái</a:t>
            </a:r>
            <a:r>
              <a:rPr lang="en-US" altLang="zh-TW" sz="1100">
                <a:solidFill>
                  <a:schemeClr val="dk1"/>
                </a:solidFill>
                <a:effectLst/>
                <a:latin typeface="+mn-lt"/>
                <a:ea typeface="+mn-ea"/>
                <a:cs typeface="+mn-cs"/>
              </a:rPr>
              <a:t>. </a:t>
            </a:r>
            <a:r>
              <a:rPr lang="vi-VN" altLang="zh-TW" sz="1100">
                <a:solidFill>
                  <a:schemeClr val="dk1"/>
                </a:solidFill>
                <a:effectLst/>
                <a:latin typeface="+mn-lt"/>
                <a:ea typeface="+mn-ea"/>
                <a:cs typeface="+mn-cs"/>
              </a:rPr>
              <a:t>Trước khi dán cần xé giấy tự dán </a:t>
            </a:r>
            <a:endParaRPr lang="zh-TW" altLang="zh-TW">
              <a:effectLst/>
            </a:endParaRPr>
          </a:p>
        </xdr:txBody>
      </xdr:sp>
    </xdr:grpSp>
    <xdr:clientData/>
  </xdr:twoCellAnchor>
  <xdr:twoCellAnchor editAs="oneCell">
    <xdr:from>
      <xdr:col>7</xdr:col>
      <xdr:colOff>0</xdr:colOff>
      <xdr:row>10</xdr:row>
      <xdr:rowOff>27613</xdr:rowOff>
    </xdr:from>
    <xdr:to>
      <xdr:col>24</xdr:col>
      <xdr:colOff>71437</xdr:colOff>
      <xdr:row>17</xdr:row>
      <xdr:rowOff>67468</xdr:rowOff>
    </xdr:to>
    <xdr:pic>
      <xdr:nvPicPr>
        <xdr:cNvPr id="6"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88281" y="2492207"/>
          <a:ext cx="3512344" cy="145669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11</xdr:col>
      <xdr:colOff>23477</xdr:colOff>
      <xdr:row>9</xdr:row>
      <xdr:rowOff>87371</xdr:rowOff>
    </xdr:from>
    <xdr:to>
      <xdr:col>16</xdr:col>
      <xdr:colOff>47625</xdr:colOff>
      <xdr:row>11</xdr:row>
      <xdr:rowOff>107156</xdr:rowOff>
    </xdr:to>
    <xdr:cxnSp macro="">
      <xdr:nvCxnSpPr>
        <xdr:cNvPr id="8" name="Straight Connector 7"/>
        <xdr:cNvCxnSpPr>
          <a:stCxn id="76" idx="2"/>
        </xdr:cNvCxnSpPr>
      </xdr:nvCxnSpPr>
      <xdr:spPr>
        <a:xfrm>
          <a:off x="2321383" y="2349559"/>
          <a:ext cx="1036180" cy="424597"/>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35719</xdr:colOff>
      <xdr:row>9</xdr:row>
      <xdr:rowOff>87371</xdr:rowOff>
    </xdr:from>
    <xdr:to>
      <xdr:col>11</xdr:col>
      <xdr:colOff>23477</xdr:colOff>
      <xdr:row>13</xdr:row>
      <xdr:rowOff>23812</xdr:rowOff>
    </xdr:to>
    <xdr:cxnSp macro="">
      <xdr:nvCxnSpPr>
        <xdr:cNvPr id="10" name="Straight Connector 9"/>
        <xdr:cNvCxnSpPr>
          <a:stCxn id="76" idx="2"/>
        </xdr:cNvCxnSpPr>
      </xdr:nvCxnSpPr>
      <xdr:spPr>
        <a:xfrm flipH="1">
          <a:off x="2131219" y="2349559"/>
          <a:ext cx="190164" cy="746066"/>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95246</xdr:colOff>
      <xdr:row>5</xdr:row>
      <xdr:rowOff>119061</xdr:rowOff>
    </xdr:from>
    <xdr:to>
      <xdr:col>17</xdr:col>
      <xdr:colOff>71437</xdr:colOff>
      <xdr:row>17</xdr:row>
      <xdr:rowOff>166687</xdr:rowOff>
    </xdr:to>
    <xdr:sp macro="" textlink="">
      <xdr:nvSpPr>
        <xdr:cNvPr id="31" name="Rectangle 2055"/>
        <xdr:cNvSpPr>
          <a:spLocks noChangeArrowheads="1"/>
        </xdr:cNvSpPr>
      </xdr:nvSpPr>
      <xdr:spPr bwMode="auto">
        <a:xfrm>
          <a:off x="2928934" y="1523999"/>
          <a:ext cx="583409" cy="2738438"/>
        </a:xfrm>
        <a:prstGeom prst="rect">
          <a:avLst/>
        </a:prstGeom>
        <a:solidFill>
          <a:srgbClr val="FFFFFF"/>
        </a:solidFill>
        <a:ln w="19050">
          <a:solidFill>
            <a:srgbClr val="000000"/>
          </a:solidFill>
          <a:miter lim="800000"/>
          <a:headEnd/>
          <a:tailEnd/>
        </a:ln>
      </xdr:spPr>
    </xdr:sp>
    <xdr:clientData/>
  </xdr:twoCellAnchor>
  <xdr:twoCellAnchor editAs="oneCell">
    <xdr:from>
      <xdr:col>24</xdr:col>
      <xdr:colOff>190500</xdr:colOff>
      <xdr:row>11</xdr:row>
      <xdr:rowOff>178593</xdr:rowOff>
    </xdr:from>
    <xdr:to>
      <xdr:col>34</xdr:col>
      <xdr:colOff>58281</xdr:colOff>
      <xdr:row>18</xdr:row>
      <xdr:rowOff>28186</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2893218"/>
          <a:ext cx="1891844" cy="1433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46</xdr:col>
      <xdr:colOff>62506</xdr:colOff>
      <xdr:row>5</xdr:row>
      <xdr:rowOff>139897</xdr:rowOff>
    </xdr:from>
    <xdr:to>
      <xdr:col>48</xdr:col>
      <xdr:colOff>145851</xdr:colOff>
      <xdr:row>17</xdr:row>
      <xdr:rowOff>50601</xdr:rowOff>
    </xdr:to>
    <xdr:sp macro="" textlink="">
      <xdr:nvSpPr>
        <xdr:cNvPr id="7" name="Rectangle 2055"/>
        <xdr:cNvSpPr>
          <a:spLocks noChangeArrowheads="1"/>
        </xdr:cNvSpPr>
      </xdr:nvSpPr>
      <xdr:spPr bwMode="auto">
        <a:xfrm>
          <a:off x="9373194" y="1497210"/>
          <a:ext cx="488157" cy="2625329"/>
        </a:xfrm>
        <a:prstGeom prst="rect">
          <a:avLst/>
        </a:prstGeom>
        <a:solidFill>
          <a:srgbClr val="FFFFFF"/>
        </a:solidFill>
        <a:ln w="19050">
          <a:solidFill>
            <a:srgbClr val="000000"/>
          </a:solidFill>
          <a:miter lim="800000"/>
          <a:headEnd/>
          <a:tailEnd/>
        </a:ln>
      </xdr:spPr>
    </xdr:sp>
    <xdr:clientData/>
  </xdr:twoCellAnchor>
  <xdr:twoCellAnchor editAs="oneCell">
    <xdr:from>
      <xdr:col>29</xdr:col>
      <xdr:colOff>0</xdr:colOff>
      <xdr:row>29</xdr:row>
      <xdr:rowOff>59531</xdr:rowOff>
    </xdr:from>
    <xdr:to>
      <xdr:col>30</xdr:col>
      <xdr:colOff>142874</xdr:colOff>
      <xdr:row>36</xdr:row>
      <xdr:rowOff>176213</xdr:rowOff>
    </xdr:to>
    <xdr:pic>
      <xdr:nvPicPr>
        <xdr:cNvPr id="9" name="Picture 8"/>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705" r="23341"/>
        <a:stretch/>
      </xdr:blipFill>
      <xdr:spPr bwMode="auto">
        <a:xfrm>
          <a:off x="5869781" y="7119937"/>
          <a:ext cx="345281" cy="1700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23812</xdr:colOff>
      <xdr:row>29</xdr:row>
      <xdr:rowOff>47626</xdr:rowOff>
    </xdr:from>
    <xdr:to>
      <xdr:col>64</xdr:col>
      <xdr:colOff>181866</xdr:colOff>
      <xdr:row>36</xdr:row>
      <xdr:rowOff>142877</xdr:rowOff>
    </xdr:to>
    <xdr:pic>
      <xdr:nvPicPr>
        <xdr:cNvPr id="11" name="Picture 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73000" y="7108032"/>
          <a:ext cx="562866" cy="1678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166687</xdr:colOff>
      <xdr:row>24</xdr:row>
      <xdr:rowOff>154781</xdr:rowOff>
    </xdr:from>
    <xdr:to>
      <xdr:col>14</xdr:col>
      <xdr:colOff>59530</xdr:colOff>
      <xdr:row>33</xdr:row>
      <xdr:rowOff>119062</xdr:rowOff>
    </xdr:to>
    <xdr:sp macro="" textlink="">
      <xdr:nvSpPr>
        <xdr:cNvPr id="2" name="Can 1"/>
        <xdr:cNvSpPr/>
      </xdr:nvSpPr>
      <xdr:spPr>
        <a:xfrm>
          <a:off x="2797968" y="6191250"/>
          <a:ext cx="95250" cy="1857375"/>
        </a:xfrm>
        <a:prstGeom prst="can">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71437</xdr:colOff>
      <xdr:row>27</xdr:row>
      <xdr:rowOff>71438</xdr:rowOff>
    </xdr:from>
    <xdr:to>
      <xdr:col>47</xdr:col>
      <xdr:colOff>142875</xdr:colOff>
      <xdr:row>32</xdr:row>
      <xdr:rowOff>107156</xdr:rowOff>
    </xdr:to>
    <xdr:sp macro="" textlink="">
      <xdr:nvSpPr>
        <xdr:cNvPr id="3" name="Rectangle 2"/>
        <xdr:cNvSpPr/>
      </xdr:nvSpPr>
      <xdr:spPr>
        <a:xfrm>
          <a:off x="9382125" y="6703219"/>
          <a:ext cx="273844" cy="110728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62</xdr:col>
      <xdr:colOff>23812</xdr:colOff>
      <xdr:row>11</xdr:row>
      <xdr:rowOff>47625</xdr:rowOff>
    </xdr:from>
    <xdr:to>
      <xdr:col>64</xdr:col>
      <xdr:colOff>77475</xdr:colOff>
      <xdr:row>18</xdr:row>
      <xdr:rowOff>190500</xdr:rowOff>
    </xdr:to>
    <xdr:pic>
      <xdr:nvPicPr>
        <xdr:cNvPr id="14" name="Picture 13"/>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contrast="-20000"/>
                  </a14:imgEffect>
                </a14:imgLayer>
              </a14:imgProps>
            </a:ext>
          </a:extLst>
        </a:blip>
        <a:stretch>
          <a:fillRect/>
        </a:stretch>
      </xdr:blipFill>
      <xdr:spPr>
        <a:xfrm>
          <a:off x="12573000" y="2786063"/>
          <a:ext cx="458475" cy="17264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75</xdr:col>
      <xdr:colOff>182867</xdr:colOff>
      <xdr:row>24</xdr:row>
      <xdr:rowOff>90963</xdr:rowOff>
    </xdr:from>
    <xdr:to>
      <xdr:col>90</xdr:col>
      <xdr:colOff>7558</xdr:colOff>
      <xdr:row>34</xdr:row>
      <xdr:rowOff>112931</xdr:rowOff>
    </xdr:to>
    <xdr:pic>
      <xdr:nvPicPr>
        <xdr:cNvPr id="2" name="Picture 1"/>
        <xdr:cNvPicPr>
          <a:picLocks noChangeAspect="1"/>
        </xdr:cNvPicPr>
      </xdr:nvPicPr>
      <xdr:blipFill>
        <a:blip xmlns:r="http://schemas.openxmlformats.org/officeDocument/2006/relationships" r:embed="rId1"/>
        <a:stretch>
          <a:fillRect/>
        </a:stretch>
      </xdr:blipFill>
      <xdr:spPr>
        <a:xfrm>
          <a:off x="16375367" y="5186838"/>
          <a:ext cx="2825066" cy="2165093"/>
        </a:xfrm>
        <a:prstGeom prst="rect">
          <a:avLst/>
        </a:prstGeom>
      </xdr:spPr>
    </xdr:pic>
    <xdr:clientData/>
  </xdr:twoCellAnchor>
  <xdr:twoCellAnchor editAs="oneCell">
    <xdr:from>
      <xdr:col>41</xdr:col>
      <xdr:colOff>174986</xdr:colOff>
      <xdr:row>75</xdr:row>
      <xdr:rowOff>218282</xdr:rowOff>
    </xdr:from>
    <xdr:to>
      <xdr:col>53</xdr:col>
      <xdr:colOff>60686</xdr:colOff>
      <xdr:row>84</xdr:row>
      <xdr:rowOff>158751</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23736" y="16125032"/>
          <a:ext cx="2757487" cy="1931193"/>
        </a:xfrm>
        <a:prstGeom prst="rect">
          <a:avLst/>
        </a:prstGeom>
      </xdr:spPr>
    </xdr:pic>
    <xdr:clientData/>
  </xdr:twoCellAnchor>
  <xdr:twoCellAnchor editAs="oneCell">
    <xdr:from>
      <xdr:col>65</xdr:col>
      <xdr:colOff>178594</xdr:colOff>
      <xdr:row>29</xdr:row>
      <xdr:rowOff>178594</xdr:rowOff>
    </xdr:from>
    <xdr:to>
      <xdr:col>79</xdr:col>
      <xdr:colOff>159112</xdr:colOff>
      <xdr:row>39</xdr:row>
      <xdr:rowOff>122311</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70844" y="6274594"/>
          <a:ext cx="2780868" cy="2086841"/>
        </a:xfrm>
        <a:prstGeom prst="rect">
          <a:avLst/>
        </a:prstGeom>
      </xdr:spPr>
    </xdr:pic>
    <xdr:clientData/>
  </xdr:twoCellAnchor>
  <xdr:oneCellAnchor>
    <xdr:from>
      <xdr:col>68</xdr:col>
      <xdr:colOff>71438</xdr:colOff>
      <xdr:row>77</xdr:row>
      <xdr:rowOff>71438</xdr:rowOff>
    </xdr:from>
    <xdr:ext cx="1905000" cy="1404106"/>
    <xdr:pic>
      <xdr:nvPicPr>
        <xdr:cNvPr id="5" name="Picture 4"/>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14863763" y="16483013"/>
          <a:ext cx="1905000" cy="1404106"/>
        </a:xfrm>
        <a:prstGeom prst="rect">
          <a:avLst/>
        </a:prstGeom>
      </xdr:spPr>
    </xdr:pic>
    <xdr:clientData/>
  </xdr:oneCellAnchor>
  <xdr:twoCellAnchor editAs="oneCell">
    <xdr:from>
      <xdr:col>65</xdr:col>
      <xdr:colOff>190499</xdr:colOff>
      <xdr:row>21</xdr:row>
      <xdr:rowOff>178593</xdr:rowOff>
    </xdr:from>
    <xdr:to>
      <xdr:col>79</xdr:col>
      <xdr:colOff>135552</xdr:colOff>
      <xdr:row>32</xdr:row>
      <xdr:rowOff>12996</xdr:rowOff>
    </xdr:to>
    <xdr:pic>
      <xdr:nvPicPr>
        <xdr:cNvPr id="31"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82749" y="4674393"/>
          <a:ext cx="2745403" cy="21775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68</xdr:col>
      <xdr:colOff>71438</xdr:colOff>
      <xdr:row>165</xdr:row>
      <xdr:rowOff>71438</xdr:rowOff>
    </xdr:from>
    <xdr:ext cx="1905000" cy="1404106"/>
    <xdr:pic>
      <xdr:nvPicPr>
        <xdr:cNvPr id="81" name="Picture 80"/>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14863763" y="35094863"/>
          <a:ext cx="1905000" cy="1404106"/>
        </a:xfrm>
        <a:prstGeom prst="rect">
          <a:avLst/>
        </a:prstGeom>
      </xdr:spPr>
    </xdr:pic>
    <xdr:clientData/>
  </xdr:oneCellAnchor>
  <xdr:twoCellAnchor editAs="oneCell">
    <xdr:from>
      <xdr:col>9</xdr:col>
      <xdr:colOff>59530</xdr:colOff>
      <xdr:row>30</xdr:row>
      <xdr:rowOff>142874</xdr:rowOff>
    </xdr:from>
    <xdr:to>
      <xdr:col>24</xdr:col>
      <xdr:colOff>70556</xdr:colOff>
      <xdr:row>42</xdr:row>
      <xdr:rowOff>11906</xdr:rowOff>
    </xdr:to>
    <xdr:pic>
      <xdr:nvPicPr>
        <xdr:cNvPr id="94" name="Picture 93"/>
        <xdr:cNvPicPr>
          <a:picLocks noChangeAspect="1" noChangeArrowheads="1"/>
        </xdr:cNvPicPr>
      </xdr:nvPicPr>
      <xdr:blipFill>
        <a:blip xmlns:r="http://schemas.openxmlformats.org/officeDocument/2006/relationships" r:embed="rId6">
          <a:extLst>
            <a:ext uri="{BEBA8EAE-BF5A-486C-A8C5-ECC9F3942E4B}">
              <a14:imgProps xmlns:a14="http://schemas.microsoft.com/office/drawing/2010/main">
                <a14:imgLayer r:embed="rId7">
                  <a14:imgEffect>
                    <a14:brightnessContrast bright="20000"/>
                  </a14:imgEffect>
                </a14:imgLayer>
              </a14:imgProps>
            </a:ext>
            <a:ext uri="{28A0092B-C50C-407E-A947-70E740481C1C}">
              <a14:useLocalDpi xmlns:a14="http://schemas.microsoft.com/office/drawing/2010/main" val="0"/>
            </a:ext>
          </a:extLst>
        </a:blip>
        <a:srcRect/>
        <a:stretch>
          <a:fillRect/>
        </a:stretch>
      </xdr:blipFill>
      <xdr:spPr bwMode="auto">
        <a:xfrm>
          <a:off x="1940718" y="6536530"/>
          <a:ext cx="3225713" cy="2488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71437</xdr:colOff>
      <xdr:row>14</xdr:row>
      <xdr:rowOff>119062</xdr:rowOff>
    </xdr:from>
    <xdr:to>
      <xdr:col>22</xdr:col>
      <xdr:colOff>88731</xdr:colOff>
      <xdr:row>22</xdr:row>
      <xdr:rowOff>75567</xdr:rowOff>
    </xdr:to>
    <xdr:grpSp>
      <xdr:nvGrpSpPr>
        <xdr:cNvPr id="95" name="Group 94"/>
        <xdr:cNvGrpSpPr/>
      </xdr:nvGrpSpPr>
      <xdr:grpSpPr>
        <a:xfrm>
          <a:off x="881062" y="3393281"/>
          <a:ext cx="3874919" cy="1575755"/>
          <a:chOff x="676279" y="2729370"/>
          <a:chExt cx="3833735" cy="1579719"/>
        </a:xfrm>
      </xdr:grpSpPr>
      <xdr:pic>
        <xdr:nvPicPr>
          <xdr:cNvPr id="96" name="Picture 95"/>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76279" y="2729370"/>
            <a:ext cx="3833735" cy="157971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nvGrpSpPr>
          <xdr:cNvPr id="97" name="Group 96"/>
          <xdr:cNvGrpSpPr/>
        </xdr:nvGrpSpPr>
        <xdr:grpSpPr>
          <a:xfrm>
            <a:off x="1783530" y="3059301"/>
            <a:ext cx="743016" cy="992860"/>
            <a:chOff x="1783530" y="3059301"/>
            <a:chExt cx="743016" cy="992860"/>
          </a:xfrm>
        </xdr:grpSpPr>
        <xdr:cxnSp macro="">
          <xdr:nvCxnSpPr>
            <xdr:cNvPr id="98" name="Straight Connector 97"/>
            <xdr:cNvCxnSpPr/>
          </xdr:nvCxnSpPr>
          <xdr:spPr>
            <a:xfrm flipH="1">
              <a:off x="1783530" y="3339459"/>
              <a:ext cx="479199" cy="140178"/>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9" name="Straight Connector 98"/>
            <xdr:cNvCxnSpPr/>
          </xdr:nvCxnSpPr>
          <xdr:spPr>
            <a:xfrm flipH="1">
              <a:off x="1796540" y="3422952"/>
              <a:ext cx="479199" cy="139390"/>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0" name="Straight Connector 99"/>
            <xdr:cNvCxnSpPr/>
          </xdr:nvCxnSpPr>
          <xdr:spPr>
            <a:xfrm>
              <a:off x="1913072" y="3059301"/>
              <a:ext cx="104937" cy="330953"/>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1" name="Straight Connector 100"/>
            <xdr:cNvCxnSpPr/>
          </xdr:nvCxnSpPr>
          <xdr:spPr>
            <a:xfrm flipH="1" flipV="1">
              <a:off x="2065473" y="3494221"/>
              <a:ext cx="105905" cy="299634"/>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102" name="TextBox 101"/>
            <xdr:cNvSpPr txBox="1"/>
          </xdr:nvSpPr>
          <xdr:spPr>
            <a:xfrm>
              <a:off x="1913071" y="3801928"/>
              <a:ext cx="613475" cy="250233"/>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5mm</a:t>
              </a:r>
            </a:p>
          </xdr:txBody>
        </xdr:sp>
      </xdr:grpSp>
    </xdr:grpSp>
    <xdr:clientData/>
  </xdr:twoCellAnchor>
  <xdr:twoCellAnchor>
    <xdr:from>
      <xdr:col>32</xdr:col>
      <xdr:colOff>119063</xdr:colOff>
      <xdr:row>10</xdr:row>
      <xdr:rowOff>190500</xdr:rowOff>
    </xdr:from>
    <xdr:to>
      <xdr:col>43</xdr:col>
      <xdr:colOff>24410</xdr:colOff>
      <xdr:row>20</xdr:row>
      <xdr:rowOff>194159</xdr:rowOff>
    </xdr:to>
    <xdr:grpSp>
      <xdr:nvGrpSpPr>
        <xdr:cNvPr id="103" name="Group 102"/>
        <xdr:cNvGrpSpPr/>
      </xdr:nvGrpSpPr>
      <xdr:grpSpPr>
        <a:xfrm>
          <a:off x="7060407" y="2655094"/>
          <a:ext cx="2262784" cy="2027721"/>
          <a:chOff x="210643" y="25563061"/>
          <a:chExt cx="2262784" cy="2027721"/>
        </a:xfrm>
      </xdr:grpSpPr>
      <xdr:pic>
        <xdr:nvPicPr>
          <xdr:cNvPr id="104" name="Picture 103"/>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45523" y="25563061"/>
            <a:ext cx="691332" cy="1989384"/>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5" name="Group 104"/>
          <xdr:cNvGrpSpPr/>
        </xdr:nvGrpSpPr>
        <xdr:grpSpPr>
          <a:xfrm>
            <a:off x="210643" y="25858134"/>
            <a:ext cx="2262784" cy="1732648"/>
            <a:chOff x="264585" y="25630930"/>
            <a:chExt cx="2245237" cy="1705004"/>
          </a:xfrm>
        </xdr:grpSpPr>
        <xdr:cxnSp macro="">
          <xdr:nvCxnSpPr>
            <xdr:cNvPr id="106" name="Straight Arrow Connector 105"/>
            <xdr:cNvCxnSpPr/>
          </xdr:nvCxnSpPr>
          <xdr:spPr>
            <a:xfrm>
              <a:off x="1354666" y="25897417"/>
              <a:ext cx="1" cy="306916"/>
            </a:xfrm>
            <a:prstGeom prst="straightConnector1">
              <a:avLst/>
            </a:prstGeom>
            <a:ln w="22225">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xnSp macro="">
          <xdr:nvCxnSpPr>
            <xdr:cNvPr id="107" name="Straight Connector 106"/>
            <xdr:cNvCxnSpPr/>
          </xdr:nvCxnSpPr>
          <xdr:spPr>
            <a:xfrm flipV="1">
              <a:off x="888999" y="25886834"/>
              <a:ext cx="666750" cy="5060"/>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8" name="Straight Connector 107"/>
            <xdr:cNvCxnSpPr/>
          </xdr:nvCxnSpPr>
          <xdr:spPr>
            <a:xfrm flipV="1">
              <a:off x="861483" y="26219151"/>
              <a:ext cx="666750" cy="5060"/>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nvGrpSpPr>
            <xdr:cNvPr id="109" name="Group 108"/>
            <xdr:cNvGrpSpPr/>
          </xdr:nvGrpSpPr>
          <xdr:grpSpPr>
            <a:xfrm>
              <a:off x="264585" y="25630930"/>
              <a:ext cx="1068920" cy="1705004"/>
              <a:chOff x="5366217" y="29161253"/>
              <a:chExt cx="1320662" cy="1992066"/>
            </a:xfrm>
          </xdr:grpSpPr>
          <xdr:sp macro="" textlink="">
            <xdr:nvSpPr>
              <xdr:cNvPr id="111" name="TextBox 110"/>
              <xdr:cNvSpPr txBox="1"/>
            </xdr:nvSpPr>
            <xdr:spPr>
              <a:xfrm>
                <a:off x="5540997" y="30939421"/>
                <a:ext cx="231292" cy="213898"/>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1</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sp macro="" textlink="">
            <xdr:nvSpPr>
              <xdr:cNvPr id="112" name="TextBox 111"/>
              <xdr:cNvSpPr txBox="1"/>
            </xdr:nvSpPr>
            <xdr:spPr>
              <a:xfrm>
                <a:off x="5366217" y="29287099"/>
                <a:ext cx="387141" cy="224735"/>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2</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sp macro="" textlink="">
            <xdr:nvSpPr>
              <xdr:cNvPr id="113" name="TextBox 112"/>
              <xdr:cNvSpPr txBox="1"/>
            </xdr:nvSpPr>
            <xdr:spPr>
              <a:xfrm>
                <a:off x="5559078" y="29895013"/>
                <a:ext cx="232949" cy="213899"/>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4</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sp macro="" textlink="">
            <xdr:nvSpPr>
              <xdr:cNvPr id="114" name="TextBox 113"/>
              <xdr:cNvSpPr txBox="1"/>
            </xdr:nvSpPr>
            <xdr:spPr>
              <a:xfrm>
                <a:off x="6325427" y="29884661"/>
                <a:ext cx="232949" cy="213899"/>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5</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sp macro="" textlink="">
            <xdr:nvSpPr>
              <xdr:cNvPr id="115" name="TextBox 114"/>
              <xdr:cNvSpPr txBox="1"/>
            </xdr:nvSpPr>
            <xdr:spPr>
              <a:xfrm>
                <a:off x="6325427" y="30934245"/>
                <a:ext cx="232949" cy="212242"/>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6</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sp macro="" textlink="">
            <xdr:nvSpPr>
              <xdr:cNvPr id="116" name="TextBox 115"/>
              <xdr:cNvSpPr txBox="1"/>
            </xdr:nvSpPr>
            <xdr:spPr>
              <a:xfrm>
                <a:off x="6371757" y="29161253"/>
                <a:ext cx="315122" cy="249497"/>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3</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grpSp>
        <xdr:sp macro="" textlink="">
          <xdr:nvSpPr>
            <xdr:cNvPr id="110" name="TextBox 109"/>
            <xdr:cNvSpPr txBox="1"/>
          </xdr:nvSpPr>
          <xdr:spPr>
            <a:xfrm>
              <a:off x="1481666" y="25794903"/>
              <a:ext cx="1028156" cy="423298"/>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10T-1T=17mm</a:t>
              </a:r>
            </a:p>
            <a:p>
              <a:pPr algn="ctr"/>
              <a:r>
                <a:rPr lang="en-US" sz="1000" b="1">
                  <a:latin typeface="Arial" panose="020B0604020202020204" pitchFamily="34" charset="0"/>
                  <a:ea typeface="Arial Unicode MS" panose="020B0604020202020204" pitchFamily="34" charset="-120"/>
                  <a:cs typeface="Arial" panose="020B0604020202020204" pitchFamily="34" charset="0"/>
                </a:rPr>
                <a:t>#2-#6=19mm</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grpSp>
    </xdr:grpSp>
    <xdr:clientData/>
  </xdr:twoCellAnchor>
  <xdr:twoCellAnchor editAs="oneCell">
    <xdr:from>
      <xdr:col>34</xdr:col>
      <xdr:colOff>68578</xdr:colOff>
      <xdr:row>21</xdr:row>
      <xdr:rowOff>9644</xdr:rowOff>
    </xdr:from>
    <xdr:to>
      <xdr:col>55</xdr:col>
      <xdr:colOff>16160</xdr:colOff>
      <xdr:row>26</xdr:row>
      <xdr:rowOff>106511</xdr:rowOff>
    </xdr:to>
    <xdr:pic>
      <xdr:nvPicPr>
        <xdr:cNvPr id="117" name="Picture 116"/>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438547" y="4700707"/>
          <a:ext cx="4686269" cy="1108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107157</xdr:colOff>
      <xdr:row>30</xdr:row>
      <xdr:rowOff>190499</xdr:rowOff>
    </xdr:from>
    <xdr:to>
      <xdr:col>50</xdr:col>
      <xdr:colOff>117662</xdr:colOff>
      <xdr:row>42</xdr:row>
      <xdr:rowOff>47625</xdr:rowOff>
    </xdr:to>
    <xdr:pic>
      <xdr:nvPicPr>
        <xdr:cNvPr id="118" name="Picture 117"/>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8763001" y="6738937"/>
          <a:ext cx="2391755" cy="2476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71313</xdr:colOff>
      <xdr:row>59</xdr:row>
      <xdr:rowOff>35719</xdr:rowOff>
    </xdr:from>
    <xdr:to>
      <xdr:col>21</xdr:col>
      <xdr:colOff>143471</xdr:colOff>
      <xdr:row>65</xdr:row>
      <xdr:rowOff>30759</xdr:rowOff>
    </xdr:to>
    <xdr:pic>
      <xdr:nvPicPr>
        <xdr:cNvPr id="124" name="Picture 12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09563" y="13120688"/>
          <a:ext cx="3286846" cy="120947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5</xdr:col>
      <xdr:colOff>185448</xdr:colOff>
      <xdr:row>61</xdr:row>
      <xdr:rowOff>75229</xdr:rowOff>
    </xdr:from>
    <xdr:to>
      <xdr:col>7</xdr:col>
      <xdr:colOff>64456</xdr:colOff>
      <xdr:row>62</xdr:row>
      <xdr:rowOff>165873</xdr:rowOff>
    </xdr:to>
    <xdr:cxnSp macro="">
      <xdr:nvCxnSpPr>
        <xdr:cNvPr id="125" name="Straight Connector 124"/>
        <xdr:cNvCxnSpPr/>
      </xdr:nvCxnSpPr>
      <xdr:spPr>
        <a:xfrm flipH="1">
          <a:off x="1209386" y="13565010"/>
          <a:ext cx="307633" cy="293051"/>
        </a:xfrm>
        <a:prstGeom prst="line">
          <a:avLst/>
        </a:prstGeom>
        <a:ln>
          <a:solidFill>
            <a:sysClr val="windowText" lastClr="00000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149187</xdr:colOff>
      <xdr:row>61</xdr:row>
      <xdr:rowOff>75229</xdr:rowOff>
    </xdr:from>
    <xdr:to>
      <xdr:col>10</xdr:col>
      <xdr:colOff>140352</xdr:colOff>
      <xdr:row>66</xdr:row>
      <xdr:rowOff>78958</xdr:rowOff>
    </xdr:to>
    <xdr:cxnSp macro="">
      <xdr:nvCxnSpPr>
        <xdr:cNvPr id="126" name="Straight Connector 125"/>
        <xdr:cNvCxnSpPr/>
      </xdr:nvCxnSpPr>
      <xdr:spPr>
        <a:xfrm>
          <a:off x="1816062" y="13565010"/>
          <a:ext cx="419790" cy="1015761"/>
        </a:xfrm>
        <a:prstGeom prst="line">
          <a:avLst/>
        </a:prstGeom>
        <a:ln>
          <a:solidFill>
            <a:sysClr val="windowText" lastClr="00000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202406</xdr:colOff>
      <xdr:row>63</xdr:row>
      <xdr:rowOff>158527</xdr:rowOff>
    </xdr:from>
    <xdr:to>
      <xdr:col>8</xdr:col>
      <xdr:colOff>35209</xdr:colOff>
      <xdr:row>66</xdr:row>
      <xdr:rowOff>193973</xdr:rowOff>
    </xdr:to>
    <xdr:sp macro="" textlink="">
      <xdr:nvSpPr>
        <xdr:cNvPr id="127" name="TextBox 126"/>
        <xdr:cNvSpPr txBox="1"/>
      </xdr:nvSpPr>
      <xdr:spPr>
        <a:xfrm>
          <a:off x="369094" y="14053121"/>
          <a:ext cx="1332990" cy="642665"/>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900" baseline="0">
              <a:solidFill>
                <a:schemeClr val="dk1"/>
              </a:solidFill>
              <a:effectLst/>
              <a:latin typeface="Arial" panose="020B0604020202020204" pitchFamily="34" charset="0"/>
              <a:ea typeface="+mn-ea"/>
              <a:cs typeface="Arial" panose="020B0604020202020204" pitchFamily="34" charset="0"/>
            </a:rPr>
            <a:t> </a:t>
          </a:r>
          <a:r>
            <a:rPr lang="en-US" altLang="zh-TW" sz="1100">
              <a:solidFill>
                <a:schemeClr val="dk1"/>
              </a:solidFill>
              <a:effectLst/>
              <a:latin typeface="+mn-lt"/>
              <a:ea typeface="+mn-ea"/>
              <a:cs typeface="+mn-cs"/>
            </a:rPr>
            <a:t>Start Stitching </a:t>
          </a:r>
          <a:endParaRPr lang="zh-TW" altLang="zh-TW" sz="900">
            <a:effectLst/>
          </a:endParaRPr>
        </a:p>
        <a:p>
          <a:pPr marL="0" marR="0" indent="0" algn="ctr" defTabSz="914400" eaLnBrk="1" fontAlgn="auto" latinLnBrk="0" hangingPunct="1">
            <a:lnSpc>
              <a:spcPct val="100000"/>
            </a:lnSpc>
            <a:spcBef>
              <a:spcPts val="0"/>
            </a:spcBef>
            <a:spcAft>
              <a:spcPts val="0"/>
            </a:spcAft>
            <a:buClrTx/>
            <a:buSzTx/>
            <a:buFontTx/>
            <a:buNone/>
            <a:tabLst/>
            <a:defRPr/>
          </a:pPr>
          <a:r>
            <a:rPr lang="en-US" sz="900" baseline="0">
              <a:solidFill>
                <a:schemeClr val="dk1"/>
              </a:solidFill>
              <a:effectLst/>
              <a:latin typeface="Arial" panose="020B0604020202020204" pitchFamily="34" charset="0"/>
              <a:ea typeface="+mn-ea"/>
              <a:cs typeface="Arial" panose="020B0604020202020204" pitchFamily="34" charset="0"/>
            </a:rPr>
            <a:t> </a:t>
          </a:r>
          <a:r>
            <a:rPr lang="zh-CN" altLang="en-US" sz="900">
              <a:solidFill>
                <a:schemeClr val="dk1"/>
              </a:solidFill>
              <a:effectLst/>
              <a:latin typeface="Arial" panose="020B0604020202020204" pitchFamily="34" charset="0"/>
              <a:ea typeface="+mn-ea"/>
              <a:cs typeface="Arial" panose="020B0604020202020204" pitchFamily="34" charset="0"/>
            </a:rPr>
            <a:t>针车起点</a:t>
          </a:r>
          <a:endParaRPr lang="en-US" altLang="zh-CN" sz="900">
            <a:solidFill>
              <a:schemeClr val="dk1"/>
            </a:solidFill>
            <a:effectLst/>
            <a:latin typeface="Arial" panose="020B0604020202020204" pitchFamily="34" charset="0"/>
            <a:ea typeface="+mn-ea"/>
            <a:cs typeface="Arial" panose="020B0604020202020204" pitchFamily="34" charset="0"/>
          </a:endParaRPr>
        </a:p>
        <a:p>
          <a:pPr marL="0" marR="0" indent="0" algn="ctr" defTabSz="914400" eaLnBrk="1" fontAlgn="auto" latinLnBrk="0" hangingPunct="1">
            <a:lnSpc>
              <a:spcPct val="100000"/>
            </a:lnSpc>
            <a:spcBef>
              <a:spcPts val="0"/>
            </a:spcBef>
            <a:spcAft>
              <a:spcPts val="0"/>
            </a:spcAft>
            <a:buClrTx/>
            <a:buSzTx/>
            <a:buFontTx/>
            <a:buNone/>
            <a:tabLst/>
            <a:defRPr/>
          </a:pPr>
          <a:r>
            <a:rPr lang="en-US" altLang="zh-TW" sz="1100">
              <a:solidFill>
                <a:schemeClr val="dk1"/>
              </a:solidFill>
              <a:effectLst/>
              <a:latin typeface="+mn-lt"/>
              <a:ea typeface="+mn-ea"/>
              <a:cs typeface="+mn-cs"/>
            </a:rPr>
            <a:t>Bắt đầu may</a:t>
          </a:r>
          <a:r>
            <a:rPr lang="en-US" sz="900" baseline="0">
              <a:solidFill>
                <a:schemeClr val="dk1"/>
              </a:solidFill>
              <a:effectLst/>
              <a:latin typeface="Arial" panose="020B0604020202020204" pitchFamily="34" charset="0"/>
              <a:ea typeface="+mn-ea"/>
              <a:cs typeface="Arial" panose="020B0604020202020204" pitchFamily="34" charset="0"/>
            </a:rPr>
            <a:t> </a:t>
          </a:r>
          <a:endParaRPr lang="en-US" sz="900">
            <a:latin typeface="Arial" panose="020B0604020202020204" pitchFamily="34" charset="0"/>
            <a:ea typeface="Arial Unicode MS" panose="020B0604020202020204" pitchFamily="34" charset="-120"/>
            <a:cs typeface="Arial" panose="020B0604020202020204" pitchFamily="34" charset="0"/>
          </a:endParaRPr>
        </a:p>
      </xdr:txBody>
    </xdr:sp>
    <xdr:clientData/>
  </xdr:twoCellAnchor>
  <xdr:twoCellAnchor>
    <xdr:from>
      <xdr:col>9</xdr:col>
      <xdr:colOff>47379</xdr:colOff>
      <xdr:row>66</xdr:row>
      <xdr:rowOff>78275</xdr:rowOff>
    </xdr:from>
    <xdr:to>
      <xdr:col>15</xdr:col>
      <xdr:colOff>178594</xdr:colOff>
      <xdr:row>69</xdr:row>
      <xdr:rowOff>142875</xdr:rowOff>
    </xdr:to>
    <xdr:sp macro="" textlink="">
      <xdr:nvSpPr>
        <xdr:cNvPr id="128" name="TextBox 127"/>
        <xdr:cNvSpPr txBox="1"/>
      </xdr:nvSpPr>
      <xdr:spPr>
        <a:xfrm>
          <a:off x="1928567" y="14580088"/>
          <a:ext cx="1417090" cy="671818"/>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zh-TW" sz="1100">
              <a:solidFill>
                <a:schemeClr val="dk1"/>
              </a:solidFill>
              <a:effectLst/>
              <a:latin typeface="+mn-lt"/>
              <a:ea typeface="+mn-ea"/>
              <a:cs typeface="+mn-cs"/>
            </a:rPr>
            <a:t>End Stitching </a:t>
          </a:r>
          <a:r>
            <a:rPr lang="en-US" altLang="zh-TW" sz="900" baseline="0">
              <a:solidFill>
                <a:schemeClr val="dk1"/>
              </a:solidFill>
              <a:effectLst/>
              <a:latin typeface="+mn-lt"/>
              <a:ea typeface="+mn-ea"/>
              <a:cs typeface="+mn-cs"/>
            </a:rPr>
            <a:t> </a:t>
          </a:r>
        </a:p>
        <a:p>
          <a:pPr marL="0" marR="0" indent="0" algn="ctr" defTabSz="914400" eaLnBrk="1" fontAlgn="auto" latinLnBrk="0" hangingPunct="1">
            <a:lnSpc>
              <a:spcPct val="100000"/>
            </a:lnSpc>
            <a:spcBef>
              <a:spcPts val="0"/>
            </a:spcBef>
            <a:spcAft>
              <a:spcPts val="0"/>
            </a:spcAft>
            <a:buClrTx/>
            <a:buSzTx/>
            <a:buFontTx/>
            <a:buNone/>
            <a:tabLst/>
            <a:defRPr/>
          </a:pPr>
          <a:r>
            <a:rPr lang="zh-CN" altLang="en-US" sz="900">
              <a:solidFill>
                <a:schemeClr val="dk1"/>
              </a:solidFill>
              <a:effectLst/>
              <a:latin typeface="Arial" panose="020B0604020202020204" pitchFamily="34" charset="0"/>
              <a:ea typeface="+mn-ea"/>
              <a:cs typeface="Arial" panose="020B0604020202020204" pitchFamily="34" charset="0"/>
            </a:rPr>
            <a:t>针车收点</a:t>
          </a:r>
          <a:r>
            <a:rPr lang="en-US" sz="900">
              <a:solidFill>
                <a:schemeClr val="dk1"/>
              </a:solidFill>
              <a:effectLst/>
              <a:latin typeface="Arial" panose="020B0604020202020204" pitchFamily="34" charset="0"/>
              <a:ea typeface="+mn-ea"/>
              <a:cs typeface="Arial" panose="020B0604020202020204" pitchFamily="34" charset="0"/>
            </a:rPr>
            <a:t> </a:t>
          </a:r>
        </a:p>
        <a:p>
          <a:pPr marL="0" marR="0" indent="0" algn="ctr" defTabSz="914400" eaLnBrk="1" fontAlgn="auto" latinLnBrk="0" hangingPunct="1">
            <a:lnSpc>
              <a:spcPct val="100000"/>
            </a:lnSpc>
            <a:spcBef>
              <a:spcPts val="0"/>
            </a:spcBef>
            <a:spcAft>
              <a:spcPts val="0"/>
            </a:spcAft>
            <a:buClrTx/>
            <a:buSzTx/>
            <a:buFontTx/>
            <a:buNone/>
            <a:tabLst/>
            <a:defRPr/>
          </a:pPr>
          <a:r>
            <a:rPr lang="en-US" altLang="zh-TW" sz="1100">
              <a:solidFill>
                <a:schemeClr val="dk1"/>
              </a:solidFill>
              <a:effectLst/>
              <a:latin typeface="+mn-lt"/>
              <a:ea typeface="+mn-ea"/>
              <a:cs typeface="+mn-cs"/>
            </a:rPr>
            <a:t>Kết thúc may  </a:t>
          </a:r>
          <a:endParaRPr lang="en-US" sz="900">
            <a:latin typeface="Arial" panose="020B0604020202020204" pitchFamily="34" charset="0"/>
            <a:ea typeface="Arial Unicode MS" panose="020B0604020202020204" pitchFamily="34" charset="-120"/>
            <a:cs typeface="Arial" panose="020B0604020202020204" pitchFamily="34" charset="0"/>
          </a:endParaRPr>
        </a:p>
      </xdr:txBody>
    </xdr:sp>
    <xdr:clientData/>
  </xdr:twoCellAnchor>
  <xdr:twoCellAnchor editAs="oneCell">
    <xdr:from>
      <xdr:col>10</xdr:col>
      <xdr:colOff>95250</xdr:colOff>
      <xdr:row>74</xdr:row>
      <xdr:rowOff>178593</xdr:rowOff>
    </xdr:from>
    <xdr:to>
      <xdr:col>21</xdr:col>
      <xdr:colOff>194393</xdr:colOff>
      <xdr:row>85</xdr:row>
      <xdr:rowOff>166687</xdr:rowOff>
    </xdr:to>
    <xdr:pic>
      <xdr:nvPicPr>
        <xdr:cNvPr id="129" name="Picture 128"/>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90750" y="16335374"/>
          <a:ext cx="2456581" cy="2405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11906</xdr:colOff>
      <xdr:row>60</xdr:row>
      <xdr:rowOff>103132</xdr:rowOff>
    </xdr:from>
    <xdr:to>
      <xdr:col>55</xdr:col>
      <xdr:colOff>130969</xdr:colOff>
      <xdr:row>68</xdr:row>
      <xdr:rowOff>102303</xdr:rowOff>
    </xdr:to>
    <xdr:pic>
      <xdr:nvPicPr>
        <xdr:cNvPr id="130" name="Picture 12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7167562" y="13390507"/>
          <a:ext cx="5072063" cy="161842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39</xdr:col>
      <xdr:colOff>188830</xdr:colOff>
      <xdr:row>58</xdr:row>
      <xdr:rowOff>142875</xdr:rowOff>
    </xdr:from>
    <xdr:to>
      <xdr:col>48</xdr:col>
      <xdr:colOff>205497</xdr:colOff>
      <xdr:row>64</xdr:row>
      <xdr:rowOff>113124</xdr:rowOff>
    </xdr:to>
    <xdr:grpSp>
      <xdr:nvGrpSpPr>
        <xdr:cNvPr id="131" name="Group 130"/>
        <xdr:cNvGrpSpPr/>
      </xdr:nvGrpSpPr>
      <xdr:grpSpPr>
        <a:xfrm>
          <a:off x="8630361" y="13025438"/>
          <a:ext cx="2183605" cy="1184686"/>
          <a:chOff x="7713348" y="44090911"/>
          <a:chExt cx="2161930" cy="1169792"/>
        </a:xfrm>
      </xdr:grpSpPr>
      <xdr:sp macro="" textlink="">
        <xdr:nvSpPr>
          <xdr:cNvPr id="132" name="TextBox 131"/>
          <xdr:cNvSpPr txBox="1"/>
        </xdr:nvSpPr>
        <xdr:spPr bwMode="auto">
          <a:xfrm>
            <a:off x="7713348" y="44090911"/>
            <a:ext cx="2161930" cy="636182"/>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Back and forth stitching 3 times</a:t>
            </a:r>
            <a:endParaRPr lang="en-US" sz="1000">
              <a:effectLst/>
            </a:endParaRPr>
          </a:p>
          <a:p>
            <a:pPr algn="ctr"/>
            <a:r>
              <a:rPr lang="zh-TW" altLang="en-US" sz="1000">
                <a:latin typeface="Arial" panose="020B0604020202020204" pitchFamily="34" charset="0"/>
                <a:ea typeface="Arial Unicode MS" panose="020B0604020202020204" pitchFamily="34" charset="-120"/>
                <a:cs typeface="Arial" panose="020B0604020202020204" pitchFamily="34" charset="0"/>
              </a:rPr>
              <a:t>车来回</a:t>
            </a:r>
            <a:r>
              <a:rPr lang="en-US" altLang="zh-TW" sz="1000">
                <a:latin typeface="Arial" panose="020B0604020202020204" pitchFamily="34" charset="0"/>
                <a:ea typeface="Arial Unicode MS" panose="020B0604020202020204" pitchFamily="34" charset="-120"/>
                <a:cs typeface="Arial" panose="020B0604020202020204" pitchFamily="34" charset="0"/>
              </a:rPr>
              <a:t>3</a:t>
            </a:r>
            <a:r>
              <a:rPr lang="zh-TW" altLang="en-US" sz="1000">
                <a:latin typeface="Arial" panose="020B0604020202020204" pitchFamily="34" charset="0"/>
                <a:ea typeface="Arial Unicode MS" panose="020B0604020202020204" pitchFamily="34" charset="-120"/>
                <a:cs typeface="Arial" panose="020B0604020202020204" pitchFamily="34" charset="0"/>
              </a:rPr>
              <a:t>次</a:t>
            </a:r>
            <a:r>
              <a:rPr lang="zh-TW" altLang="en-US" sz="1000" baseline="0">
                <a:latin typeface="Arial" panose="020B0604020202020204" pitchFamily="34" charset="0"/>
                <a:ea typeface="Arial Unicode MS" panose="020B0604020202020204" pitchFamily="34" charset="-120"/>
                <a:cs typeface="Arial" panose="020B0604020202020204" pitchFamily="34" charset="0"/>
              </a:rPr>
              <a:t> </a:t>
            </a:r>
            <a:r>
              <a:rPr lang="en-US" sz="1100">
                <a:solidFill>
                  <a:schemeClr val="dk1"/>
                </a:solidFill>
                <a:effectLst/>
                <a:latin typeface="+mn-lt"/>
                <a:ea typeface="+mn-ea"/>
                <a:cs typeface="+mn-cs"/>
              </a:rPr>
              <a:t>May qua  lại 3 lần.</a:t>
            </a:r>
            <a:endParaRPr lang="en-US" sz="1000">
              <a:latin typeface="Arial" panose="020B0604020202020204" pitchFamily="34" charset="0"/>
              <a:ea typeface="Arial Unicode MS" panose="020B0604020202020204" pitchFamily="34" charset="-120"/>
              <a:cs typeface="Arial" panose="020B0604020202020204" pitchFamily="34" charset="0"/>
            </a:endParaRPr>
          </a:p>
        </xdr:txBody>
      </xdr:sp>
      <xdr:cxnSp macro="">
        <xdr:nvCxnSpPr>
          <xdr:cNvPr id="133" name="Straight Arrow Connector 132"/>
          <xdr:cNvCxnSpPr/>
        </xdr:nvCxnSpPr>
        <xdr:spPr>
          <a:xfrm flipH="1">
            <a:off x="7713862" y="44735395"/>
            <a:ext cx="848262" cy="525308"/>
          </a:xfrm>
          <a:prstGeom prst="straightConnector1">
            <a:avLst/>
          </a:prstGeom>
          <a:ln w="38100">
            <a:prstDash val="sysDash"/>
            <a:headEnd type="non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7</xdr:col>
      <xdr:colOff>166687</xdr:colOff>
      <xdr:row>99</xdr:row>
      <xdr:rowOff>107155</xdr:rowOff>
    </xdr:from>
    <xdr:to>
      <xdr:col>20</xdr:col>
      <xdr:colOff>5303</xdr:colOff>
      <xdr:row>112</xdr:row>
      <xdr:rowOff>102674</xdr:rowOff>
    </xdr:to>
    <xdr:grpSp>
      <xdr:nvGrpSpPr>
        <xdr:cNvPr id="134" name="Group 133"/>
        <xdr:cNvGrpSpPr/>
      </xdr:nvGrpSpPr>
      <xdr:grpSpPr>
        <a:xfrm>
          <a:off x="1619250" y="21907499"/>
          <a:ext cx="2624678" cy="2626800"/>
          <a:chOff x="1747274" y="12178971"/>
          <a:chExt cx="2624678" cy="2626800"/>
        </a:xfrm>
      </xdr:grpSpPr>
      <xdr:pic>
        <xdr:nvPicPr>
          <xdr:cNvPr id="135" name="Picture 134"/>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273039" y="12211077"/>
            <a:ext cx="1540078" cy="259469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36" name="TextBox 135"/>
          <xdr:cNvSpPr txBox="1"/>
        </xdr:nvSpPr>
        <xdr:spPr>
          <a:xfrm>
            <a:off x="3794107" y="12178971"/>
            <a:ext cx="577845" cy="26813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9mm</a:t>
            </a:r>
          </a:p>
        </xdr:txBody>
      </xdr:sp>
      <xdr:cxnSp macro="">
        <xdr:nvCxnSpPr>
          <xdr:cNvPr id="137" name="Straight Connector 136"/>
          <xdr:cNvCxnSpPr/>
        </xdr:nvCxnSpPr>
        <xdr:spPr>
          <a:xfrm>
            <a:off x="2720475" y="12588416"/>
            <a:ext cx="0" cy="373591"/>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Straight Connector 137"/>
          <xdr:cNvCxnSpPr/>
        </xdr:nvCxnSpPr>
        <xdr:spPr>
          <a:xfrm>
            <a:off x="2816784" y="12588416"/>
            <a:ext cx="0" cy="373591"/>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9" name="Straight Connector 138"/>
          <xdr:cNvCxnSpPr/>
        </xdr:nvCxnSpPr>
        <xdr:spPr>
          <a:xfrm>
            <a:off x="2835834" y="12866757"/>
            <a:ext cx="383117" cy="0"/>
          </a:xfrm>
          <a:prstGeom prst="line">
            <a:avLst/>
          </a:prstGeom>
          <a:ln w="19050">
            <a:solidFill>
              <a:sysClr val="windowText" lastClr="00000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0" name="Straight Connector 139"/>
          <xdr:cNvCxnSpPr/>
        </xdr:nvCxnSpPr>
        <xdr:spPr>
          <a:xfrm flipH="1">
            <a:off x="2318309" y="12876282"/>
            <a:ext cx="383116" cy="0"/>
          </a:xfrm>
          <a:prstGeom prst="line">
            <a:avLst/>
          </a:prstGeom>
          <a:ln w="19050">
            <a:solidFill>
              <a:sysClr val="windowText" lastClr="00000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sp macro="" textlink="">
        <xdr:nvSpPr>
          <xdr:cNvPr id="141" name="TextBox 140"/>
          <xdr:cNvSpPr txBox="1"/>
        </xdr:nvSpPr>
        <xdr:spPr>
          <a:xfrm>
            <a:off x="1747274" y="12759318"/>
            <a:ext cx="574888" cy="26411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3mm</a:t>
            </a:r>
          </a:p>
        </xdr:txBody>
      </xdr:sp>
    </xdr:grpSp>
    <xdr:clientData/>
  </xdr:twoCellAnchor>
  <xdr:oneCellAnchor>
    <xdr:from>
      <xdr:col>10</xdr:col>
      <xdr:colOff>51207</xdr:colOff>
      <xdr:row>119</xdr:row>
      <xdr:rowOff>117219</xdr:rowOff>
    </xdr:from>
    <xdr:ext cx="2943546" cy="2275938"/>
    <xdr:pic>
      <xdr:nvPicPr>
        <xdr:cNvPr id="142" name="Picture 141"/>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l="12861" t="10575" r="11531" b="10110"/>
        <a:stretch/>
      </xdr:blipFill>
      <xdr:spPr>
        <a:xfrm>
          <a:off x="2146707" y="26001407"/>
          <a:ext cx="2943546" cy="2275938"/>
        </a:xfrm>
        <a:prstGeom prst="rect">
          <a:avLst/>
        </a:prstGeom>
      </xdr:spPr>
    </xdr:pic>
    <xdr:clientData/>
  </xdr:oneCellAnchor>
  <xdr:twoCellAnchor>
    <xdr:from>
      <xdr:col>43</xdr:col>
      <xdr:colOff>35719</xdr:colOff>
      <xdr:row>101</xdr:row>
      <xdr:rowOff>23813</xdr:rowOff>
    </xdr:from>
    <xdr:to>
      <xdr:col>48</xdr:col>
      <xdr:colOff>143119</xdr:colOff>
      <xdr:row>113</xdr:row>
      <xdr:rowOff>199071</xdr:rowOff>
    </xdr:to>
    <xdr:grpSp>
      <xdr:nvGrpSpPr>
        <xdr:cNvPr id="143" name="Group 142"/>
        <xdr:cNvGrpSpPr/>
      </xdr:nvGrpSpPr>
      <xdr:grpSpPr>
        <a:xfrm>
          <a:off x="9334500" y="22228969"/>
          <a:ext cx="1417088" cy="2604133"/>
          <a:chOff x="6434667" y="12636500"/>
          <a:chExt cx="1417088" cy="2604133"/>
        </a:xfrm>
      </xdr:grpSpPr>
      <xdr:pic>
        <xdr:nvPicPr>
          <xdr:cNvPr id="144" name="Picture 14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6434667" y="12636500"/>
            <a:ext cx="1417088" cy="260413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145" name="Straight Connector 144"/>
          <xdr:cNvCxnSpPr/>
        </xdr:nvCxnSpPr>
        <xdr:spPr>
          <a:xfrm flipH="1" flipV="1">
            <a:off x="6819164" y="13270429"/>
            <a:ext cx="139700" cy="33020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Straight Connector 145"/>
          <xdr:cNvCxnSpPr/>
        </xdr:nvCxnSpPr>
        <xdr:spPr>
          <a:xfrm flipH="1" flipV="1">
            <a:off x="7247789" y="13372029"/>
            <a:ext cx="136525" cy="33020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147" name="TextBox 146"/>
          <xdr:cNvSpPr txBox="1"/>
        </xdr:nvSpPr>
        <xdr:spPr>
          <a:xfrm>
            <a:off x="6768364" y="13556179"/>
            <a:ext cx="339725" cy="2349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Times New Roman" panose="02020603050405020304" pitchFamily="18" charset="0"/>
                <a:cs typeface="Times New Roman" panose="02020603050405020304" pitchFamily="18" charset="0"/>
              </a:rPr>
              <a:t>I</a:t>
            </a:r>
          </a:p>
        </xdr:txBody>
      </xdr:sp>
      <xdr:sp macro="" textlink="">
        <xdr:nvSpPr>
          <xdr:cNvPr id="148" name="TextBox 147"/>
          <xdr:cNvSpPr txBox="1"/>
        </xdr:nvSpPr>
        <xdr:spPr>
          <a:xfrm>
            <a:off x="7209689" y="13581579"/>
            <a:ext cx="333375" cy="2286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Times New Roman" panose="02020603050405020304" pitchFamily="18" charset="0"/>
                <a:cs typeface="Times New Roman" panose="02020603050405020304" pitchFamily="18" charset="0"/>
              </a:rPr>
              <a:t>II</a:t>
            </a:r>
          </a:p>
        </xdr:txBody>
      </xdr:sp>
    </xdr:grpSp>
    <xdr:clientData/>
  </xdr:twoCellAnchor>
  <xdr:twoCellAnchor editAs="oneCell">
    <xdr:from>
      <xdr:col>40</xdr:col>
      <xdr:colOff>166686</xdr:colOff>
      <xdr:row>119</xdr:row>
      <xdr:rowOff>166686</xdr:rowOff>
    </xdr:from>
    <xdr:to>
      <xdr:col>52</xdr:col>
      <xdr:colOff>167157</xdr:colOff>
      <xdr:row>129</xdr:row>
      <xdr:rowOff>130969</xdr:rowOff>
    </xdr:to>
    <xdr:pic>
      <xdr:nvPicPr>
        <xdr:cNvPr id="150" name="Picture 149"/>
        <xdr:cNvPicPr>
          <a:picLocks noChangeAspect="1" noChangeArrowheads="1"/>
        </xdr:cNvPicPr>
      </xdr:nvPicPr>
      <xdr:blipFill>
        <a:blip xmlns:r="http://schemas.openxmlformats.org/officeDocument/2006/relationships" r:embed="rId19">
          <a:extLst>
            <a:ext uri="{BEBA8EAE-BF5A-486C-A8C5-ECC9F3942E4B}">
              <a14:imgProps xmlns:a14="http://schemas.microsoft.com/office/drawing/2010/main">
                <a14:imgLayer r:embed="rId20">
                  <a14:imgEffect>
                    <a14:brightnessContrast contrast="20000"/>
                  </a14:imgEffect>
                </a14:imgLayer>
              </a14:imgProps>
            </a:ext>
            <a:ext uri="{28A0092B-C50C-407E-A947-70E740481C1C}">
              <a14:useLocalDpi xmlns:a14="http://schemas.microsoft.com/office/drawing/2010/main" val="0"/>
            </a:ext>
          </a:extLst>
        </a:blip>
        <a:srcRect/>
        <a:stretch>
          <a:fillRect/>
        </a:stretch>
      </xdr:blipFill>
      <xdr:spPr bwMode="auto">
        <a:xfrm rot="10800000">
          <a:off x="8822530" y="26050874"/>
          <a:ext cx="2810346" cy="2178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91281</xdr:colOff>
      <xdr:row>155</xdr:row>
      <xdr:rowOff>158441</xdr:rowOff>
    </xdr:from>
    <xdr:to>
      <xdr:col>26</xdr:col>
      <xdr:colOff>63964</xdr:colOff>
      <xdr:row>159</xdr:row>
      <xdr:rowOff>48629</xdr:rowOff>
    </xdr:to>
    <xdr:sp macro="" textlink="">
      <xdr:nvSpPr>
        <xdr:cNvPr id="151" name="TextBox 150"/>
        <xdr:cNvSpPr txBox="1"/>
      </xdr:nvSpPr>
      <xdr:spPr>
        <a:xfrm>
          <a:off x="686594" y="33924566"/>
          <a:ext cx="4901870" cy="699813"/>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vi-VN" altLang="zh-TW" sz="1050">
              <a:solidFill>
                <a:schemeClr val="dk1"/>
              </a:solidFill>
              <a:effectLst/>
              <a:latin typeface="+mn-lt"/>
              <a:ea typeface="+mn-ea"/>
              <a:cs typeface="+mn-cs"/>
            </a:rPr>
            <a:t>Stitching is even up the marking line. Double needle stitching width is 2.5mm</a:t>
          </a:r>
          <a:r>
            <a:rPr lang="en-US" altLang="zh-TW" sz="1050" baseline="0">
              <a:solidFill>
                <a:schemeClr val="dk1"/>
              </a:solidFill>
              <a:effectLst/>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zh-TW" altLang="en-US" sz="1050">
              <a:latin typeface="+mn-lt"/>
            </a:rPr>
            <a:t>平齐画线车</a:t>
          </a:r>
          <a:r>
            <a:rPr lang="en-US" altLang="zh-TW" sz="1050">
              <a:latin typeface="+mn-lt"/>
            </a:rPr>
            <a:t>.</a:t>
          </a:r>
          <a:r>
            <a:rPr lang="zh-TW" altLang="en-US" sz="1050">
              <a:latin typeface="+mn-lt"/>
            </a:rPr>
            <a:t>双针间距</a:t>
          </a:r>
          <a:r>
            <a:rPr lang="en-US" altLang="zh-TW" sz="1050">
              <a:latin typeface="+mn-lt"/>
            </a:rPr>
            <a:t>2.5</a:t>
          </a:r>
          <a:r>
            <a:rPr lang="vi-VN" sz="1050">
              <a:latin typeface="+mn-lt"/>
            </a:rPr>
            <a:t>mm</a:t>
          </a:r>
          <a:r>
            <a:rPr lang="en-US" sz="1050">
              <a:latin typeface="+mn-lt"/>
            </a:rPr>
            <a:t>  </a:t>
          </a:r>
        </a:p>
        <a:p>
          <a:pPr marL="0" marR="0" indent="0" defTabSz="914400" eaLnBrk="1" fontAlgn="auto" latinLnBrk="0" hangingPunct="1">
            <a:lnSpc>
              <a:spcPct val="100000"/>
            </a:lnSpc>
            <a:spcBef>
              <a:spcPts val="0"/>
            </a:spcBef>
            <a:spcAft>
              <a:spcPts val="0"/>
            </a:spcAft>
            <a:buClrTx/>
            <a:buSzTx/>
            <a:buFontTx/>
            <a:buNone/>
            <a:tabLst/>
            <a:defRPr/>
          </a:pPr>
          <a:r>
            <a:rPr lang="vi-VN" altLang="zh-TW" sz="1050">
              <a:solidFill>
                <a:schemeClr val="dk1"/>
              </a:solidFill>
              <a:effectLst/>
              <a:latin typeface="+mn-lt"/>
              <a:ea typeface="+mn-ea"/>
              <a:cs typeface="+mn-cs"/>
            </a:rPr>
            <a:t>May bằng định vị. Độ rộng hai kim 2.5mm</a:t>
          </a:r>
          <a:r>
            <a:rPr lang="en-US" altLang="zh-TW" sz="1050">
              <a:solidFill>
                <a:schemeClr val="dk1"/>
              </a:solidFill>
              <a:effectLst/>
              <a:latin typeface="+mn-lt"/>
              <a:ea typeface="+mn-ea"/>
              <a:cs typeface="+mn-cs"/>
            </a:rPr>
            <a:t> </a:t>
          </a:r>
          <a:endParaRPr lang="en-US" sz="1050">
            <a:latin typeface="+mn-lt"/>
          </a:endParaRPr>
        </a:p>
      </xdr:txBody>
    </xdr:sp>
    <xdr:clientData/>
  </xdr:twoCellAnchor>
  <xdr:twoCellAnchor editAs="oneCell">
    <xdr:from>
      <xdr:col>6</xdr:col>
      <xdr:colOff>115738</xdr:colOff>
      <xdr:row>141</xdr:row>
      <xdr:rowOff>142875</xdr:rowOff>
    </xdr:from>
    <xdr:to>
      <xdr:col>26</xdr:col>
      <xdr:colOff>104509</xdr:colOff>
      <xdr:row>152</xdr:row>
      <xdr:rowOff>153247</xdr:rowOff>
    </xdr:to>
    <xdr:pic>
      <xdr:nvPicPr>
        <xdr:cNvPr id="152" name="Picture 15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353988" y="31075313"/>
          <a:ext cx="4275021" cy="223684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xdr:col>
      <xdr:colOff>107156</xdr:colOff>
      <xdr:row>146</xdr:row>
      <xdr:rowOff>166893</xdr:rowOff>
    </xdr:from>
    <xdr:to>
      <xdr:col>10</xdr:col>
      <xdr:colOff>62176</xdr:colOff>
      <xdr:row>150</xdr:row>
      <xdr:rowOff>163276</xdr:rowOff>
    </xdr:to>
    <xdr:grpSp>
      <xdr:nvGrpSpPr>
        <xdr:cNvPr id="153" name="Group 152"/>
        <xdr:cNvGrpSpPr/>
      </xdr:nvGrpSpPr>
      <xdr:grpSpPr>
        <a:xfrm>
          <a:off x="273844" y="32111362"/>
          <a:ext cx="1883832" cy="806008"/>
          <a:chOff x="211906" y="91223783"/>
          <a:chExt cx="1845919" cy="774547"/>
        </a:xfrm>
      </xdr:grpSpPr>
      <xdr:cxnSp macro="">
        <xdr:nvCxnSpPr>
          <xdr:cNvPr id="154" name="Straight Connector 153"/>
          <xdr:cNvCxnSpPr>
            <a:stCxn id="156" idx="3"/>
          </xdr:cNvCxnSpPr>
        </xdr:nvCxnSpPr>
        <xdr:spPr>
          <a:xfrm flipV="1">
            <a:off x="1195888" y="91223783"/>
            <a:ext cx="789346" cy="450697"/>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5" name="Straight Connector 154"/>
          <xdr:cNvCxnSpPr>
            <a:stCxn id="156" idx="3"/>
          </xdr:cNvCxnSpPr>
        </xdr:nvCxnSpPr>
        <xdr:spPr>
          <a:xfrm>
            <a:off x="1195888" y="91674480"/>
            <a:ext cx="861937" cy="17076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156" name="TextBox 155"/>
          <xdr:cNvSpPr txBox="1"/>
        </xdr:nvSpPr>
        <xdr:spPr>
          <a:xfrm>
            <a:off x="211906" y="91350630"/>
            <a:ext cx="983982" cy="647700"/>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zh-TW" sz="1100">
                <a:solidFill>
                  <a:schemeClr val="dk1"/>
                </a:solidFill>
                <a:effectLst/>
                <a:latin typeface="Arial" panose="020B0604020202020204" pitchFamily="34" charset="0"/>
                <a:ea typeface="+mn-ea"/>
                <a:cs typeface="Arial" panose="020B0604020202020204" pitchFamily="34" charset="0"/>
              </a:rPr>
              <a:t>Back 1 stitch</a:t>
            </a:r>
            <a:endParaRPr lang="zh-TW" altLang="zh-TW" sz="1000">
              <a:effectLst/>
              <a:latin typeface="Arial" panose="020B0604020202020204" pitchFamily="34" charset="0"/>
              <a:cs typeface="Arial" panose="020B0604020202020204" pitchFamily="34" charset="0"/>
            </a:endParaRPr>
          </a:p>
          <a:p>
            <a:pPr algn="ctr"/>
            <a:r>
              <a:rPr lang="zh-TW" altLang="en-US" sz="1000">
                <a:latin typeface="Arial" panose="020B0604020202020204" pitchFamily="34" charset="0"/>
                <a:cs typeface="Arial" panose="020B0604020202020204" pitchFamily="34" charset="0"/>
              </a:rPr>
              <a:t>倒</a:t>
            </a:r>
            <a:r>
              <a:rPr lang="en-US" altLang="zh-TW" sz="1000">
                <a:latin typeface="Arial" panose="020B0604020202020204" pitchFamily="34" charset="0"/>
                <a:cs typeface="Arial" panose="020B0604020202020204" pitchFamily="34" charset="0"/>
              </a:rPr>
              <a:t>1</a:t>
            </a:r>
            <a:r>
              <a:rPr lang="zh-TW" altLang="en-US" sz="1000">
                <a:latin typeface="Arial" panose="020B0604020202020204" pitchFamily="34" charset="0"/>
                <a:cs typeface="Arial" panose="020B0604020202020204" pitchFamily="34" charset="0"/>
              </a:rPr>
              <a:t>针</a:t>
            </a:r>
          </a:p>
          <a:p>
            <a:pPr marL="0" marR="0" indent="0" algn="ctr" defTabSz="914400" eaLnBrk="1" fontAlgn="auto" latinLnBrk="0" hangingPunct="1">
              <a:lnSpc>
                <a:spcPct val="100000"/>
              </a:lnSpc>
              <a:spcBef>
                <a:spcPts val="0"/>
              </a:spcBef>
              <a:spcAft>
                <a:spcPts val="0"/>
              </a:spcAft>
              <a:buClrTx/>
              <a:buSzTx/>
              <a:buFontTx/>
              <a:buNone/>
              <a:tabLst/>
              <a:defRPr/>
            </a:pPr>
            <a:r>
              <a:rPr lang="en-US" altLang="zh-TW" sz="1100">
                <a:solidFill>
                  <a:schemeClr val="dk1"/>
                </a:solidFill>
                <a:effectLst/>
                <a:latin typeface="Arial" panose="020B0604020202020204" pitchFamily="34" charset="0"/>
                <a:ea typeface="+mn-ea"/>
                <a:cs typeface="Arial" panose="020B0604020202020204" pitchFamily="34" charset="0"/>
              </a:rPr>
              <a:t>Lại 1 mũi </a:t>
            </a:r>
            <a:endParaRPr lang="zh-TW" altLang="zh-TW" sz="1000">
              <a:effectLst/>
              <a:latin typeface="Arial" panose="020B0604020202020204" pitchFamily="34" charset="0"/>
              <a:cs typeface="Arial" panose="020B0604020202020204" pitchFamily="34" charset="0"/>
            </a:endParaRPr>
          </a:p>
        </xdr:txBody>
      </xdr:sp>
    </xdr:grpSp>
    <xdr:clientData/>
  </xdr:twoCellAnchor>
  <xdr:twoCellAnchor editAs="oneCell">
    <xdr:from>
      <xdr:col>10</xdr:col>
      <xdr:colOff>107156</xdr:colOff>
      <xdr:row>163</xdr:row>
      <xdr:rowOff>166687</xdr:rowOff>
    </xdr:from>
    <xdr:to>
      <xdr:col>23</xdr:col>
      <xdr:colOff>34048</xdr:colOff>
      <xdr:row>173</xdr:row>
      <xdr:rowOff>49331</xdr:rowOff>
    </xdr:to>
    <xdr:pic>
      <xdr:nvPicPr>
        <xdr:cNvPr id="158" name="Picture 157"/>
        <xdr:cNvPicPr>
          <a:picLocks noChangeAspect="1"/>
        </xdr:cNvPicPr>
      </xdr:nvPicPr>
      <xdr:blipFill>
        <a:blip xmlns:r="http://schemas.openxmlformats.org/officeDocument/2006/relationships" r:embed="rId22"/>
        <a:stretch>
          <a:fillRect/>
        </a:stretch>
      </xdr:blipFill>
      <xdr:spPr>
        <a:xfrm>
          <a:off x="2202656" y="35587781"/>
          <a:ext cx="2712955" cy="209720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35</xdr:col>
      <xdr:colOff>0</xdr:colOff>
      <xdr:row>24</xdr:row>
      <xdr:rowOff>83345</xdr:rowOff>
    </xdr:from>
    <xdr:to>
      <xdr:col>57</xdr:col>
      <xdr:colOff>130969</xdr:colOff>
      <xdr:row>32</xdr:row>
      <xdr:rowOff>146701</xdr:rowOff>
    </xdr:to>
    <xdr:pic>
      <xdr:nvPicPr>
        <xdr:cNvPr id="28" name="Picture 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84219" y="4953001"/>
          <a:ext cx="4583906" cy="168260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16</xdr:col>
      <xdr:colOff>166688</xdr:colOff>
      <xdr:row>3</xdr:row>
      <xdr:rowOff>59535</xdr:rowOff>
    </xdr:from>
    <xdr:to>
      <xdr:col>27</xdr:col>
      <xdr:colOff>95250</xdr:colOff>
      <xdr:row>22</xdr:row>
      <xdr:rowOff>35689</xdr:rowOff>
    </xdr:to>
    <xdr:pic>
      <xdr:nvPicPr>
        <xdr:cNvPr id="25" name="Picture 2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05188" y="762004"/>
          <a:ext cx="2155031" cy="373852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30</xdr:col>
      <xdr:colOff>23811</xdr:colOff>
      <xdr:row>5</xdr:row>
      <xdr:rowOff>32144</xdr:rowOff>
    </xdr:from>
    <xdr:to>
      <xdr:col>65</xdr:col>
      <xdr:colOff>83040</xdr:colOff>
      <xdr:row>23</xdr:row>
      <xdr:rowOff>119063</xdr:rowOff>
    </xdr:to>
    <xdr:pic>
      <xdr:nvPicPr>
        <xdr:cNvPr id="15" name="Picture 1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5999" y="1056082"/>
          <a:ext cx="7143447" cy="373023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45</xdr:col>
      <xdr:colOff>29098</xdr:colOff>
      <xdr:row>12</xdr:row>
      <xdr:rowOff>8730</xdr:rowOff>
    </xdr:from>
    <xdr:to>
      <xdr:col>58</xdr:col>
      <xdr:colOff>130969</xdr:colOff>
      <xdr:row>29</xdr:row>
      <xdr:rowOff>83344</xdr:rowOff>
    </xdr:to>
    <xdr:grpSp>
      <xdr:nvGrpSpPr>
        <xdr:cNvPr id="2" name="Group 1"/>
        <xdr:cNvGrpSpPr/>
      </xdr:nvGrpSpPr>
      <xdr:grpSpPr>
        <a:xfrm>
          <a:off x="9137379" y="2449511"/>
          <a:ext cx="2733153" cy="3515521"/>
          <a:chOff x="9911285" y="2532855"/>
          <a:chExt cx="2733153" cy="3515521"/>
        </a:xfrm>
      </xdr:grpSpPr>
      <xdr:sp macro="" textlink="">
        <xdr:nvSpPr>
          <xdr:cNvPr id="38" name="Oval 37"/>
          <xdr:cNvSpPr/>
        </xdr:nvSpPr>
        <xdr:spPr>
          <a:xfrm>
            <a:off x="10282514" y="3917158"/>
            <a:ext cx="412879" cy="343040"/>
          </a:xfrm>
          <a:prstGeom prst="ellipse">
            <a:avLst/>
          </a:prstGeom>
          <a:solidFill>
            <a:srgbClr val="FFFF99"/>
          </a:solidFill>
          <a:ln w="127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b="1"/>
              <a:t>7</a:t>
            </a:r>
          </a:p>
        </xdr:txBody>
      </xdr:sp>
      <xdr:sp macro="" textlink="">
        <xdr:nvSpPr>
          <xdr:cNvPr id="39" name="Oval 38"/>
          <xdr:cNvSpPr/>
        </xdr:nvSpPr>
        <xdr:spPr>
          <a:xfrm>
            <a:off x="12231559" y="3787282"/>
            <a:ext cx="412879" cy="334833"/>
          </a:xfrm>
          <a:prstGeom prst="ellipse">
            <a:avLst/>
          </a:prstGeom>
          <a:solidFill>
            <a:srgbClr val="FFFF99"/>
          </a:solidFill>
          <a:ln w="127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b="1"/>
              <a:t>5</a:t>
            </a:r>
          </a:p>
        </xdr:txBody>
      </xdr:sp>
      <xdr:sp macro="" textlink="">
        <xdr:nvSpPr>
          <xdr:cNvPr id="40" name="Oval 39"/>
          <xdr:cNvSpPr/>
        </xdr:nvSpPr>
        <xdr:spPr>
          <a:xfrm>
            <a:off x="9911285" y="2532855"/>
            <a:ext cx="405604" cy="334833"/>
          </a:xfrm>
          <a:prstGeom prst="ellipse">
            <a:avLst/>
          </a:prstGeom>
          <a:solidFill>
            <a:srgbClr val="FFFF99"/>
          </a:solidFill>
          <a:ln w="127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400" b="1"/>
              <a:t>6</a:t>
            </a:r>
          </a:p>
        </xdr:txBody>
      </xdr:sp>
      <xdr:sp macro="" textlink="">
        <xdr:nvSpPr>
          <xdr:cNvPr id="23" name="Oval 22"/>
          <xdr:cNvSpPr/>
        </xdr:nvSpPr>
        <xdr:spPr>
          <a:xfrm>
            <a:off x="10042254" y="5655470"/>
            <a:ext cx="399528" cy="392906"/>
          </a:xfrm>
          <a:prstGeom prst="ellipse">
            <a:avLst/>
          </a:prstGeom>
          <a:solidFill>
            <a:srgbClr val="FFFF99"/>
          </a:solidFill>
          <a:ln w="127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lIns="36000" tIns="36000" rIns="36000" bIns="36000" rtlCol="0" anchor="ctr"/>
          <a:lstStyle/>
          <a:p>
            <a:pPr algn="ctr"/>
            <a:r>
              <a:rPr lang="en-US" sz="1400" b="1"/>
              <a:t>10</a:t>
            </a:r>
          </a:p>
        </xdr:txBody>
      </xdr:sp>
    </xdr:grpSp>
    <xdr:clientData/>
  </xdr:twoCellAnchor>
  <xdr:twoCellAnchor editAs="oneCell">
    <xdr:from>
      <xdr:col>6</xdr:col>
      <xdr:colOff>83344</xdr:colOff>
      <xdr:row>38</xdr:row>
      <xdr:rowOff>83343</xdr:rowOff>
    </xdr:from>
    <xdr:to>
      <xdr:col>12</xdr:col>
      <xdr:colOff>34511</xdr:colOff>
      <xdr:row>44</xdr:row>
      <xdr:rowOff>53560</xdr:rowOff>
    </xdr:to>
    <xdr:pic>
      <xdr:nvPicPr>
        <xdr:cNvPr id="17" name="Picture 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7782" y="7917656"/>
          <a:ext cx="1165604" cy="11846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171973</xdr:colOff>
      <xdr:row>12</xdr:row>
      <xdr:rowOff>175418</xdr:rowOff>
    </xdr:from>
    <xdr:to>
      <xdr:col>22</xdr:col>
      <xdr:colOff>180039</xdr:colOff>
      <xdr:row>14</xdr:row>
      <xdr:rowOff>113645</xdr:rowOff>
    </xdr:to>
    <xdr:sp macro="" textlink="">
      <xdr:nvSpPr>
        <xdr:cNvPr id="18" name="Oval 17"/>
        <xdr:cNvSpPr/>
      </xdr:nvSpPr>
      <xdr:spPr>
        <a:xfrm>
          <a:off x="4220098" y="2616199"/>
          <a:ext cx="412879" cy="343040"/>
        </a:xfrm>
        <a:prstGeom prst="ellipse">
          <a:avLst/>
        </a:prstGeom>
        <a:solidFill>
          <a:srgbClr val="FFFF99"/>
        </a:solidFill>
        <a:ln w="127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b="1"/>
            <a:t>1</a:t>
          </a:r>
        </a:p>
      </xdr:txBody>
    </xdr:sp>
    <xdr:clientData/>
  </xdr:twoCellAnchor>
  <xdr:twoCellAnchor>
    <xdr:from>
      <xdr:col>21</xdr:col>
      <xdr:colOff>29098</xdr:colOff>
      <xdr:row>4</xdr:row>
      <xdr:rowOff>68261</xdr:rowOff>
    </xdr:from>
    <xdr:to>
      <xdr:col>23</xdr:col>
      <xdr:colOff>11906</xdr:colOff>
      <xdr:row>6</xdr:row>
      <xdr:rowOff>6488</xdr:rowOff>
    </xdr:to>
    <xdr:sp macro="" textlink="">
      <xdr:nvSpPr>
        <xdr:cNvPr id="19" name="Oval 18"/>
        <xdr:cNvSpPr/>
      </xdr:nvSpPr>
      <xdr:spPr>
        <a:xfrm>
          <a:off x="4279629" y="889792"/>
          <a:ext cx="387621" cy="343040"/>
        </a:xfrm>
        <a:prstGeom prst="ellipse">
          <a:avLst/>
        </a:prstGeom>
        <a:solidFill>
          <a:srgbClr val="FFFF99"/>
        </a:solidFill>
        <a:ln w="127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b="1"/>
            <a:t>2</a:t>
          </a:r>
        </a:p>
      </xdr:txBody>
    </xdr:sp>
    <xdr:clientData/>
  </xdr:twoCellAnchor>
  <xdr:twoCellAnchor>
    <xdr:from>
      <xdr:col>42</xdr:col>
      <xdr:colOff>2903</xdr:colOff>
      <xdr:row>9</xdr:row>
      <xdr:rowOff>125410</xdr:rowOff>
    </xdr:from>
    <xdr:to>
      <xdr:col>44</xdr:col>
      <xdr:colOff>3695</xdr:colOff>
      <xdr:row>11</xdr:row>
      <xdr:rowOff>55431</xdr:rowOff>
    </xdr:to>
    <xdr:sp macro="" textlink="">
      <xdr:nvSpPr>
        <xdr:cNvPr id="24" name="Oval 23"/>
        <xdr:cNvSpPr/>
      </xdr:nvSpPr>
      <xdr:spPr>
        <a:xfrm>
          <a:off x="8503966" y="1958973"/>
          <a:ext cx="405604" cy="334833"/>
        </a:xfrm>
        <a:prstGeom prst="ellipse">
          <a:avLst/>
        </a:prstGeom>
        <a:solidFill>
          <a:srgbClr val="FFFF99"/>
        </a:solidFill>
        <a:ln w="127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400" b="1"/>
            <a:t>4</a:t>
          </a:r>
        </a:p>
      </xdr:txBody>
    </xdr:sp>
    <xdr:clientData/>
  </xdr:twoCellAnchor>
  <xdr:twoCellAnchor>
    <xdr:from>
      <xdr:col>25</xdr:col>
      <xdr:colOff>136254</xdr:colOff>
      <xdr:row>6</xdr:row>
      <xdr:rowOff>92075</xdr:rowOff>
    </xdr:from>
    <xdr:to>
      <xdr:col>27</xdr:col>
      <xdr:colOff>144320</xdr:colOff>
      <xdr:row>8</xdr:row>
      <xdr:rowOff>30303</xdr:rowOff>
    </xdr:to>
    <xdr:sp macro="" textlink="">
      <xdr:nvSpPr>
        <xdr:cNvPr id="21" name="Oval 20"/>
        <xdr:cNvSpPr/>
      </xdr:nvSpPr>
      <xdr:spPr>
        <a:xfrm>
          <a:off x="5196410" y="1318419"/>
          <a:ext cx="412879" cy="343040"/>
        </a:xfrm>
        <a:prstGeom prst="ellipse">
          <a:avLst/>
        </a:prstGeom>
        <a:solidFill>
          <a:srgbClr val="FFFF99"/>
        </a:solidFill>
        <a:ln w="127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b="1"/>
            <a:t>3</a:t>
          </a:r>
        </a:p>
      </xdr:txBody>
    </xdr:sp>
    <xdr:clientData/>
  </xdr:twoCellAnchor>
  <xdr:twoCellAnchor>
    <xdr:from>
      <xdr:col>20</xdr:col>
      <xdr:colOff>100536</xdr:colOff>
      <xdr:row>17</xdr:row>
      <xdr:rowOff>175417</xdr:rowOff>
    </xdr:from>
    <xdr:to>
      <xdr:col>22</xdr:col>
      <xdr:colOff>108602</xdr:colOff>
      <xdr:row>19</xdr:row>
      <xdr:rowOff>113645</xdr:rowOff>
    </xdr:to>
    <xdr:sp macro="" textlink="">
      <xdr:nvSpPr>
        <xdr:cNvPr id="26" name="Oval 25"/>
        <xdr:cNvSpPr/>
      </xdr:nvSpPr>
      <xdr:spPr>
        <a:xfrm>
          <a:off x="4148661" y="3628230"/>
          <a:ext cx="412879" cy="343040"/>
        </a:xfrm>
        <a:prstGeom prst="ellipse">
          <a:avLst/>
        </a:prstGeom>
        <a:solidFill>
          <a:srgbClr val="FFFF99"/>
        </a:solidFill>
        <a:ln w="127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b="1"/>
            <a:t>9</a:t>
          </a:r>
        </a:p>
      </xdr:txBody>
    </xdr:sp>
    <xdr:clientData/>
  </xdr:twoCellAnchor>
  <xdr:twoCellAnchor>
    <xdr:from>
      <xdr:col>47</xdr:col>
      <xdr:colOff>136256</xdr:colOff>
      <xdr:row>21</xdr:row>
      <xdr:rowOff>56355</xdr:rowOff>
    </xdr:from>
    <xdr:to>
      <xdr:col>49</xdr:col>
      <xdr:colOff>144323</xdr:colOff>
      <xdr:row>22</xdr:row>
      <xdr:rowOff>196989</xdr:rowOff>
    </xdr:to>
    <xdr:sp macro="" textlink="">
      <xdr:nvSpPr>
        <xdr:cNvPr id="27" name="Oval 26"/>
        <xdr:cNvSpPr/>
      </xdr:nvSpPr>
      <xdr:spPr>
        <a:xfrm>
          <a:off x="9649350" y="4318793"/>
          <a:ext cx="412879" cy="343040"/>
        </a:xfrm>
        <a:prstGeom prst="ellipse">
          <a:avLst/>
        </a:prstGeom>
        <a:solidFill>
          <a:srgbClr val="FFFF99"/>
        </a:solidFill>
        <a:ln w="127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b="1"/>
            <a:t>8</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230444</xdr:colOff>
      <xdr:row>427</xdr:row>
      <xdr:rowOff>46088</xdr:rowOff>
    </xdr:from>
    <xdr:to>
      <xdr:col>16</xdr:col>
      <xdr:colOff>160939</xdr:colOff>
      <xdr:row>437</xdr:row>
      <xdr:rowOff>46156</xdr:rowOff>
    </xdr:to>
    <xdr:pic>
      <xdr:nvPicPr>
        <xdr:cNvPr id="513" name="Picture 51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19234" y="107724677"/>
          <a:ext cx="1466786" cy="215087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28</xdr:col>
      <xdr:colOff>184355</xdr:colOff>
      <xdr:row>314</xdr:row>
      <xdr:rowOff>153629</xdr:rowOff>
    </xdr:from>
    <xdr:to>
      <xdr:col>49</xdr:col>
      <xdr:colOff>200468</xdr:colOff>
      <xdr:row>322</xdr:row>
      <xdr:rowOff>188237</xdr:rowOff>
    </xdr:to>
    <xdr:pic>
      <xdr:nvPicPr>
        <xdr:cNvPr id="486" name="Picture 48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12742" y="79503024"/>
          <a:ext cx="5393129" cy="175525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168992</xdr:colOff>
      <xdr:row>313</xdr:row>
      <xdr:rowOff>78251</xdr:rowOff>
    </xdr:from>
    <xdr:to>
      <xdr:col>22</xdr:col>
      <xdr:colOff>61452</xdr:colOff>
      <xdr:row>321</xdr:row>
      <xdr:rowOff>73418</xdr:rowOff>
    </xdr:to>
    <xdr:pic>
      <xdr:nvPicPr>
        <xdr:cNvPr id="485" name="Picture 48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22621" y="79212566"/>
          <a:ext cx="5269476" cy="171581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28</xdr:col>
      <xdr:colOff>92178</xdr:colOff>
      <xdr:row>292</xdr:row>
      <xdr:rowOff>30726</xdr:rowOff>
    </xdr:from>
    <xdr:to>
      <xdr:col>49</xdr:col>
      <xdr:colOff>224958</xdr:colOff>
      <xdr:row>300</xdr:row>
      <xdr:rowOff>104144</xdr:rowOff>
    </xdr:to>
    <xdr:pic>
      <xdr:nvPicPr>
        <xdr:cNvPr id="484" name="Picture 48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20565" y="73972379"/>
          <a:ext cx="5509796" cy="179406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61451</xdr:colOff>
      <xdr:row>255</xdr:row>
      <xdr:rowOff>184355</xdr:rowOff>
    </xdr:from>
    <xdr:to>
      <xdr:col>22</xdr:col>
      <xdr:colOff>184355</xdr:colOff>
      <xdr:row>264</xdr:row>
      <xdr:rowOff>3573</xdr:rowOff>
    </xdr:to>
    <xdr:pic>
      <xdr:nvPicPr>
        <xdr:cNvPr id="445" name="Picture 44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5080" y="64785363"/>
          <a:ext cx="5499920" cy="175494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153628</xdr:colOff>
      <xdr:row>179</xdr:row>
      <xdr:rowOff>170801</xdr:rowOff>
    </xdr:from>
    <xdr:to>
      <xdr:col>22</xdr:col>
      <xdr:colOff>199717</xdr:colOff>
      <xdr:row>185</xdr:row>
      <xdr:rowOff>157554</xdr:rowOff>
    </xdr:to>
    <xdr:pic>
      <xdr:nvPicPr>
        <xdr:cNvPr id="401" name="Picture 40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07257" y="45783261"/>
          <a:ext cx="5423105" cy="1277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76813</xdr:colOff>
      <xdr:row>142</xdr:row>
      <xdr:rowOff>119644</xdr:rowOff>
    </xdr:from>
    <xdr:to>
      <xdr:col>49</xdr:col>
      <xdr:colOff>215081</xdr:colOff>
      <xdr:row>147</xdr:row>
      <xdr:rowOff>223601</xdr:rowOff>
    </xdr:to>
    <xdr:pic>
      <xdr:nvPicPr>
        <xdr:cNvPr id="399" name="Picture 398"/>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451007" y="36161015"/>
          <a:ext cx="5269477" cy="1240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42333</xdr:colOff>
      <xdr:row>442</xdr:row>
      <xdr:rowOff>158748</xdr:rowOff>
    </xdr:from>
    <xdr:to>
      <xdr:col>41</xdr:col>
      <xdr:colOff>217781</xdr:colOff>
      <xdr:row>454</xdr:row>
      <xdr:rowOff>138748</xdr:rowOff>
    </xdr:to>
    <xdr:pic>
      <xdr:nvPicPr>
        <xdr:cNvPr id="3" name="Picture 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233958" y="109896273"/>
          <a:ext cx="1499423" cy="24946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26</xdr:col>
      <xdr:colOff>193477</xdr:colOff>
      <xdr:row>3</xdr:row>
      <xdr:rowOff>114101</xdr:rowOff>
    </xdr:from>
    <xdr:to>
      <xdr:col>27</xdr:col>
      <xdr:colOff>50602</xdr:colOff>
      <xdr:row>3</xdr:row>
      <xdr:rowOff>247451</xdr:rowOff>
    </xdr:to>
    <xdr:sp macro="" textlink="">
      <xdr:nvSpPr>
        <xdr:cNvPr id="4" name="5-Point Star 3"/>
        <xdr:cNvSpPr/>
      </xdr:nvSpPr>
      <xdr:spPr>
        <a:xfrm>
          <a:off x="6803827" y="761801"/>
          <a:ext cx="133350" cy="133350"/>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168671</xdr:colOff>
      <xdr:row>269</xdr:row>
      <xdr:rowOff>128984</xdr:rowOff>
    </xdr:from>
    <xdr:to>
      <xdr:col>27</xdr:col>
      <xdr:colOff>25797</xdr:colOff>
      <xdr:row>269</xdr:row>
      <xdr:rowOff>262334</xdr:rowOff>
    </xdr:to>
    <xdr:sp macro="" textlink="">
      <xdr:nvSpPr>
        <xdr:cNvPr id="5" name="5-Point Star 4"/>
        <xdr:cNvSpPr/>
      </xdr:nvSpPr>
      <xdr:spPr>
        <a:xfrm>
          <a:off x="6779021" y="66708734"/>
          <a:ext cx="133351" cy="133350"/>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88</xdr:col>
      <xdr:colOff>178595</xdr:colOff>
      <xdr:row>62</xdr:row>
      <xdr:rowOff>59531</xdr:rowOff>
    </xdr:from>
    <xdr:ext cx="1362490" cy="2441812"/>
    <xdr:pic>
      <xdr:nvPicPr>
        <xdr:cNvPr id="6" name="Picture 5"/>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32729" r="36619"/>
        <a:stretch/>
      </xdr:blipFill>
      <xdr:spPr bwMode="auto">
        <a:xfrm>
          <a:off x="36373595" y="15756731"/>
          <a:ext cx="1362490" cy="244181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oneCellAnchor>
  <xdr:oneCellAnchor>
    <xdr:from>
      <xdr:col>95</xdr:col>
      <xdr:colOff>47356</xdr:colOff>
      <xdr:row>63</xdr:row>
      <xdr:rowOff>3038</xdr:rowOff>
    </xdr:from>
    <xdr:ext cx="1166089" cy="2269680"/>
    <xdr:pic>
      <xdr:nvPicPr>
        <xdr:cNvPr id="7" name="Picture 6"/>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41042956" y="15909788"/>
          <a:ext cx="1166089" cy="226968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oneCellAnchor>
  <xdr:twoCellAnchor>
    <xdr:from>
      <xdr:col>99</xdr:col>
      <xdr:colOff>14883</xdr:colOff>
      <xdr:row>65</xdr:row>
      <xdr:rowOff>14882</xdr:rowOff>
    </xdr:from>
    <xdr:to>
      <xdr:col>102</xdr:col>
      <xdr:colOff>29767</xdr:colOff>
      <xdr:row>67</xdr:row>
      <xdr:rowOff>163710</xdr:rowOff>
    </xdr:to>
    <xdr:cxnSp macro="">
      <xdr:nvCxnSpPr>
        <xdr:cNvPr id="8" name="Straight Connector 7"/>
        <xdr:cNvCxnSpPr/>
      </xdr:nvCxnSpPr>
      <xdr:spPr>
        <a:xfrm flipH="1">
          <a:off x="43753683" y="16340732"/>
          <a:ext cx="2072284" cy="567928"/>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0</xdr:colOff>
      <xdr:row>64</xdr:row>
      <xdr:rowOff>74414</xdr:rowOff>
    </xdr:from>
    <xdr:ext cx="1726821" cy="1746139"/>
    <xdr:pic>
      <xdr:nvPicPr>
        <xdr:cNvPr id="9" name="Picture 8"/>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71427" b="47357"/>
        <a:stretch/>
      </xdr:blipFill>
      <xdr:spPr bwMode="auto">
        <a:xfrm>
          <a:off x="21107400" y="16190714"/>
          <a:ext cx="1726821" cy="17461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oneCellAnchor>
  <xdr:twoCellAnchor>
    <xdr:from>
      <xdr:col>69</xdr:col>
      <xdr:colOff>44648</xdr:colOff>
      <xdr:row>68</xdr:row>
      <xdr:rowOff>89297</xdr:rowOff>
    </xdr:from>
    <xdr:to>
      <xdr:col>69</xdr:col>
      <xdr:colOff>44648</xdr:colOff>
      <xdr:row>70</xdr:row>
      <xdr:rowOff>193477</xdr:rowOff>
    </xdr:to>
    <xdr:cxnSp macro="">
      <xdr:nvCxnSpPr>
        <xdr:cNvPr id="10" name="Straight Connector 9"/>
        <xdr:cNvCxnSpPr/>
      </xdr:nvCxnSpPr>
      <xdr:spPr>
        <a:xfrm>
          <a:off x="23209448" y="17043797"/>
          <a:ext cx="0" cy="523280"/>
        </a:xfrm>
        <a:prstGeom prst="line">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105833</xdr:colOff>
      <xdr:row>142</xdr:row>
      <xdr:rowOff>13682</xdr:rowOff>
    </xdr:from>
    <xdr:to>
      <xdr:col>22</xdr:col>
      <xdr:colOff>172769</xdr:colOff>
      <xdr:row>147</xdr:row>
      <xdr:rowOff>184717</xdr:rowOff>
    </xdr:to>
    <xdr:grpSp>
      <xdr:nvGrpSpPr>
        <xdr:cNvPr id="11" name="Group 10"/>
        <xdr:cNvGrpSpPr/>
      </xdr:nvGrpSpPr>
      <xdr:grpSpPr>
        <a:xfrm>
          <a:off x="259462" y="36055053"/>
          <a:ext cx="5443952" cy="1307890"/>
          <a:chOff x="7143750" y="59587264"/>
          <a:chExt cx="5390352" cy="1292869"/>
        </a:xfrm>
      </xdr:grpSpPr>
      <xdr:pic>
        <xdr:nvPicPr>
          <xdr:cNvPr id="12" name="Picture 11"/>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143750" y="60187417"/>
            <a:ext cx="5390352" cy="396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13" name="Straight Connector 12"/>
          <xdr:cNvCxnSpPr/>
        </xdr:nvCxnSpPr>
        <xdr:spPr>
          <a:xfrm rot="5400000">
            <a:off x="8262863" y="60043060"/>
            <a:ext cx="459355" cy="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Straight Connector 13"/>
          <xdr:cNvCxnSpPr/>
        </xdr:nvCxnSpPr>
        <xdr:spPr>
          <a:xfrm rot="16200000" flipV="1">
            <a:off x="8244516" y="60627875"/>
            <a:ext cx="504516" cy="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15" name="TextBox 14"/>
          <xdr:cNvSpPr txBox="1"/>
        </xdr:nvSpPr>
        <xdr:spPr>
          <a:xfrm>
            <a:off x="8164454" y="59587264"/>
            <a:ext cx="638386" cy="2222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lang="en-US" sz="1100">
                <a:latin typeface="Arial" panose="020B0604020202020204" pitchFamily="34" charset="0"/>
                <a:cs typeface="Arial" panose="020B0604020202020204" pitchFamily="34" charset="0"/>
              </a:rPr>
              <a:t>5mm</a:t>
            </a:r>
          </a:p>
        </xdr:txBody>
      </xdr:sp>
    </xdr:grpSp>
    <xdr:clientData/>
  </xdr:twoCellAnchor>
  <xdr:twoCellAnchor>
    <xdr:from>
      <xdr:col>53</xdr:col>
      <xdr:colOff>208359</xdr:colOff>
      <xdr:row>117</xdr:row>
      <xdr:rowOff>128984</xdr:rowOff>
    </xdr:from>
    <xdr:to>
      <xdr:col>54</xdr:col>
      <xdr:colOff>65484</xdr:colOff>
      <xdr:row>117</xdr:row>
      <xdr:rowOff>262334</xdr:rowOff>
    </xdr:to>
    <xdr:sp macro="" textlink="">
      <xdr:nvSpPr>
        <xdr:cNvPr id="16" name="5-Point Star 15"/>
        <xdr:cNvSpPr/>
      </xdr:nvSpPr>
      <xdr:spPr>
        <a:xfrm>
          <a:off x="13791009" y="28904009"/>
          <a:ext cx="133350" cy="133350"/>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228203</xdr:colOff>
      <xdr:row>286</xdr:row>
      <xdr:rowOff>118400</xdr:rowOff>
    </xdr:from>
    <xdr:to>
      <xdr:col>27</xdr:col>
      <xdr:colOff>85329</xdr:colOff>
      <xdr:row>286</xdr:row>
      <xdr:rowOff>251750</xdr:rowOff>
    </xdr:to>
    <xdr:sp macro="" textlink="">
      <xdr:nvSpPr>
        <xdr:cNvPr id="18" name="5-Point Star 17"/>
        <xdr:cNvSpPr/>
      </xdr:nvSpPr>
      <xdr:spPr>
        <a:xfrm>
          <a:off x="6838553" y="70974875"/>
          <a:ext cx="133351" cy="133350"/>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22</xdr:col>
      <xdr:colOff>178594</xdr:colOff>
      <xdr:row>311</xdr:row>
      <xdr:rowOff>71437</xdr:rowOff>
    </xdr:from>
    <xdr:ext cx="1249339" cy="1016966"/>
    <xdr:pic>
      <xdr:nvPicPr>
        <xdr:cNvPr id="19" name="Picture 18"/>
        <xdr:cNvPicPr>
          <a:picLocks noChangeAspect="1" noChangeArrowheads="1"/>
        </xdr:cNvPicPr>
      </xdr:nvPicPr>
      <xdr:blipFill rotWithShape="1">
        <a:blip xmlns:r="http://schemas.openxmlformats.org/officeDocument/2006/relationships" r:embed="rId11" cstate="print">
          <a:lum bright="20000" contrast="40000"/>
          <a:extLst>
            <a:ext uri="{28A0092B-C50C-407E-A947-70E740481C1C}">
              <a14:useLocalDpi xmlns:a14="http://schemas.microsoft.com/office/drawing/2010/main" val="0"/>
            </a:ext>
          </a:extLst>
        </a:blip>
        <a:srcRect t="4412" r="5957" b="7076"/>
        <a:stretch/>
      </xdr:blipFill>
      <xdr:spPr bwMode="auto">
        <a:xfrm>
          <a:off x="5722144" y="77538262"/>
          <a:ext cx="1249339" cy="101696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oneCellAnchor>
  <xdr:twoCellAnchor>
    <xdr:from>
      <xdr:col>1</xdr:col>
      <xdr:colOff>40479</xdr:colOff>
      <xdr:row>315</xdr:row>
      <xdr:rowOff>71867</xdr:rowOff>
    </xdr:from>
    <xdr:to>
      <xdr:col>22</xdr:col>
      <xdr:colOff>126379</xdr:colOff>
      <xdr:row>320</xdr:row>
      <xdr:rowOff>10614</xdr:rowOff>
    </xdr:to>
    <xdr:grpSp>
      <xdr:nvGrpSpPr>
        <xdr:cNvPr id="20" name="Group 19"/>
        <xdr:cNvGrpSpPr/>
      </xdr:nvGrpSpPr>
      <xdr:grpSpPr>
        <a:xfrm>
          <a:off x="194108" y="79636343"/>
          <a:ext cx="5462916" cy="1014150"/>
          <a:chOff x="189108" y="40550485"/>
          <a:chExt cx="5408238" cy="990169"/>
        </a:xfrm>
      </xdr:grpSpPr>
      <xdr:cxnSp macro="">
        <xdr:nvCxnSpPr>
          <xdr:cNvPr id="22" name="Straight Arrow Connector 21"/>
          <xdr:cNvCxnSpPr/>
        </xdr:nvCxnSpPr>
        <xdr:spPr>
          <a:xfrm flipV="1">
            <a:off x="189108" y="41224343"/>
            <a:ext cx="168500" cy="316311"/>
          </a:xfrm>
          <a:prstGeom prst="straightConnector1">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xdr:cNvCxnSpPr/>
        </xdr:nvCxnSpPr>
        <xdr:spPr>
          <a:xfrm flipV="1">
            <a:off x="885588" y="40756036"/>
            <a:ext cx="434549" cy="114271"/>
          </a:xfrm>
          <a:prstGeom prst="straightConnector1">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xdr:cNvCxnSpPr/>
        </xdr:nvCxnSpPr>
        <xdr:spPr>
          <a:xfrm>
            <a:off x="2640980" y="40550485"/>
            <a:ext cx="565091" cy="0"/>
          </a:xfrm>
          <a:prstGeom prst="straightConnector1">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5" name="Straight Arrow Connector 24"/>
          <xdr:cNvCxnSpPr/>
        </xdr:nvCxnSpPr>
        <xdr:spPr>
          <a:xfrm>
            <a:off x="4544475" y="40795327"/>
            <a:ext cx="357501" cy="104919"/>
          </a:xfrm>
          <a:prstGeom prst="straightConnector1">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Straight Arrow Connector 25"/>
          <xdr:cNvCxnSpPr/>
        </xdr:nvCxnSpPr>
        <xdr:spPr>
          <a:xfrm>
            <a:off x="5479621" y="41211894"/>
            <a:ext cx="117725" cy="316310"/>
          </a:xfrm>
          <a:prstGeom prst="straightConnector1">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49</xdr:col>
      <xdr:colOff>51590</xdr:colOff>
      <xdr:row>463</xdr:row>
      <xdr:rowOff>156103</xdr:rowOff>
    </xdr:from>
    <xdr:ext cx="1249339" cy="1016966"/>
    <xdr:pic>
      <xdr:nvPicPr>
        <xdr:cNvPr id="32" name="Picture 31"/>
        <xdr:cNvPicPr>
          <a:picLocks noChangeAspect="1" noChangeArrowheads="1"/>
        </xdr:cNvPicPr>
      </xdr:nvPicPr>
      <xdr:blipFill rotWithShape="1">
        <a:blip xmlns:r="http://schemas.openxmlformats.org/officeDocument/2006/relationships" r:embed="rId11" cstate="print">
          <a:lum bright="20000" contrast="40000"/>
          <a:extLst>
            <a:ext uri="{28A0092B-C50C-407E-A947-70E740481C1C}">
              <a14:useLocalDpi xmlns:a14="http://schemas.microsoft.com/office/drawing/2010/main" val="0"/>
            </a:ext>
          </a:extLst>
        </a:blip>
        <a:srcRect t="4412" r="5957" b="7076"/>
        <a:stretch/>
      </xdr:blipFill>
      <xdr:spPr bwMode="auto">
        <a:xfrm>
          <a:off x="12567440" y="115008553"/>
          <a:ext cx="1249339" cy="101696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oneCellAnchor>
  <xdr:twoCellAnchor>
    <xdr:from>
      <xdr:col>53</xdr:col>
      <xdr:colOff>183775</xdr:colOff>
      <xdr:row>497</xdr:row>
      <xdr:rowOff>197876</xdr:rowOff>
    </xdr:from>
    <xdr:to>
      <xdr:col>54</xdr:col>
      <xdr:colOff>39534</xdr:colOff>
      <xdr:row>497</xdr:row>
      <xdr:rowOff>331226</xdr:rowOff>
    </xdr:to>
    <xdr:sp macro="" textlink="">
      <xdr:nvSpPr>
        <xdr:cNvPr id="33" name="5-Point Star 32"/>
        <xdr:cNvSpPr/>
      </xdr:nvSpPr>
      <xdr:spPr>
        <a:xfrm>
          <a:off x="13764581" y="124929287"/>
          <a:ext cx="132292" cy="133350"/>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161925</xdr:colOff>
      <xdr:row>514</xdr:row>
      <xdr:rowOff>113902</xdr:rowOff>
    </xdr:from>
    <xdr:to>
      <xdr:col>27</xdr:col>
      <xdr:colOff>19050</xdr:colOff>
      <xdr:row>514</xdr:row>
      <xdr:rowOff>247252</xdr:rowOff>
    </xdr:to>
    <xdr:sp macro="" textlink="">
      <xdr:nvSpPr>
        <xdr:cNvPr id="34" name="5-Point Star 33"/>
        <xdr:cNvSpPr/>
      </xdr:nvSpPr>
      <xdr:spPr>
        <a:xfrm>
          <a:off x="6772275" y="127244077"/>
          <a:ext cx="133350" cy="133350"/>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4630</xdr:colOff>
      <xdr:row>497</xdr:row>
      <xdr:rowOff>422035</xdr:rowOff>
    </xdr:from>
    <xdr:to>
      <xdr:col>27</xdr:col>
      <xdr:colOff>136922</xdr:colOff>
      <xdr:row>497</xdr:row>
      <xdr:rowOff>555385</xdr:rowOff>
    </xdr:to>
    <xdr:sp macro="" textlink="">
      <xdr:nvSpPr>
        <xdr:cNvPr id="35" name="5-Point Star 34"/>
        <xdr:cNvSpPr/>
      </xdr:nvSpPr>
      <xdr:spPr>
        <a:xfrm>
          <a:off x="6887211" y="125153446"/>
          <a:ext cx="132292" cy="133350"/>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257175</xdr:colOff>
      <xdr:row>535</xdr:row>
      <xdr:rowOff>133350</xdr:rowOff>
    </xdr:from>
    <xdr:to>
      <xdr:col>27</xdr:col>
      <xdr:colOff>114300</xdr:colOff>
      <xdr:row>535</xdr:row>
      <xdr:rowOff>266700</xdr:rowOff>
    </xdr:to>
    <xdr:sp macro="" textlink="">
      <xdr:nvSpPr>
        <xdr:cNvPr id="36" name="5-Point Star 35"/>
        <xdr:cNvSpPr/>
      </xdr:nvSpPr>
      <xdr:spPr>
        <a:xfrm>
          <a:off x="6867525" y="132378450"/>
          <a:ext cx="133350" cy="133350"/>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19050</xdr:colOff>
      <xdr:row>535</xdr:row>
      <xdr:rowOff>122767</xdr:rowOff>
    </xdr:from>
    <xdr:to>
      <xdr:col>54</xdr:col>
      <xdr:colOff>152400</xdr:colOff>
      <xdr:row>535</xdr:row>
      <xdr:rowOff>256117</xdr:rowOff>
    </xdr:to>
    <xdr:sp macro="" textlink="">
      <xdr:nvSpPr>
        <xdr:cNvPr id="37" name="5-Point Star 36"/>
        <xdr:cNvSpPr/>
      </xdr:nvSpPr>
      <xdr:spPr>
        <a:xfrm>
          <a:off x="13877925" y="132367867"/>
          <a:ext cx="133350" cy="133350"/>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144070</xdr:colOff>
      <xdr:row>165</xdr:row>
      <xdr:rowOff>81053</xdr:rowOff>
    </xdr:from>
    <xdr:to>
      <xdr:col>2</xdr:col>
      <xdr:colOff>234385</xdr:colOff>
      <xdr:row>166</xdr:row>
      <xdr:rowOff>49032</xdr:rowOff>
    </xdr:to>
    <xdr:cxnSp macro="">
      <xdr:nvCxnSpPr>
        <xdr:cNvPr id="68" name="Straight Connector 67"/>
        <xdr:cNvCxnSpPr/>
      </xdr:nvCxnSpPr>
      <xdr:spPr>
        <a:xfrm>
          <a:off x="297699" y="41868150"/>
          <a:ext cx="336121" cy="183059"/>
        </a:xfrm>
        <a:prstGeom prst="line">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222251</xdr:colOff>
      <xdr:row>126</xdr:row>
      <xdr:rowOff>190501</xdr:rowOff>
    </xdr:from>
    <xdr:to>
      <xdr:col>22</xdr:col>
      <xdr:colOff>2143</xdr:colOff>
      <xdr:row>129</xdr:row>
      <xdr:rowOff>29834</xdr:rowOff>
    </xdr:to>
    <xdr:grpSp>
      <xdr:nvGrpSpPr>
        <xdr:cNvPr id="84" name="Group 83"/>
        <xdr:cNvGrpSpPr/>
      </xdr:nvGrpSpPr>
      <xdr:grpSpPr>
        <a:xfrm>
          <a:off x="375880" y="32022436"/>
          <a:ext cx="5156908" cy="438487"/>
          <a:chOff x="7291918" y="54684084"/>
          <a:chExt cx="5103308" cy="432000"/>
        </a:xfrm>
      </xdr:grpSpPr>
      <xdr:pic>
        <xdr:nvPicPr>
          <xdr:cNvPr id="85" name="Picture 84"/>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291918" y="54684084"/>
            <a:ext cx="5103308" cy="432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86" name="Straight Connector 85"/>
          <xdr:cNvCxnSpPr/>
        </xdr:nvCxnSpPr>
        <xdr:spPr>
          <a:xfrm flipH="1">
            <a:off x="9609671" y="54916917"/>
            <a:ext cx="433913" cy="5977"/>
          </a:xfrm>
          <a:prstGeom prst="line">
            <a:avLst/>
          </a:prstGeom>
          <a:ln w="38100">
            <a:headEnd type="triangl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16</xdr:col>
      <xdr:colOff>50327</xdr:colOff>
      <xdr:row>185</xdr:row>
      <xdr:rowOff>60329</xdr:rowOff>
    </xdr:from>
    <xdr:to>
      <xdr:col>18</xdr:col>
      <xdr:colOff>157293</xdr:colOff>
      <xdr:row>186</xdr:row>
      <xdr:rowOff>74157</xdr:rowOff>
    </xdr:to>
    <xdr:cxnSp macro="">
      <xdr:nvCxnSpPr>
        <xdr:cNvPr id="89" name="Straight Connector 88"/>
        <xdr:cNvCxnSpPr/>
      </xdr:nvCxnSpPr>
      <xdr:spPr>
        <a:xfrm flipH="1" flipV="1">
          <a:off x="4075408" y="46963273"/>
          <a:ext cx="598579" cy="228908"/>
        </a:xfrm>
        <a:prstGeom prst="line">
          <a:avLst/>
        </a:prstGeom>
        <a:ln w="28575">
          <a:prstDash val="sysDash"/>
          <a:headEnd type="non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oneCellAnchor>
    <xdr:from>
      <xdr:col>23</xdr:col>
      <xdr:colOff>42334</xdr:colOff>
      <xdr:row>404</xdr:row>
      <xdr:rowOff>148167</xdr:rowOff>
    </xdr:from>
    <xdr:ext cx="1127947" cy="1008000"/>
    <xdr:pic>
      <xdr:nvPicPr>
        <xdr:cNvPr id="110" name="Picture 376"/>
        <xdr:cNvPicPr>
          <a:picLocks noChangeAspect="1" noChangeArrowheads="1"/>
        </xdr:cNvPicPr>
      </xdr:nvPicPr>
      <xdr:blipFill>
        <a:blip xmlns:r="http://schemas.openxmlformats.org/officeDocument/2006/relationships" r:embed="rId11" cstate="print">
          <a:lum bright="20000" contrast="40000"/>
          <a:extLst>
            <a:ext uri="{28A0092B-C50C-407E-A947-70E740481C1C}">
              <a14:useLocalDpi xmlns:a14="http://schemas.microsoft.com/office/drawing/2010/main" val="0"/>
            </a:ext>
          </a:extLst>
        </a:blip>
        <a:srcRect/>
        <a:stretch>
          <a:fillRect/>
        </a:stretch>
      </xdr:blipFill>
      <xdr:spPr bwMode="auto">
        <a:xfrm>
          <a:off x="5843059" y="100551192"/>
          <a:ext cx="1127947" cy="1008000"/>
        </a:xfrm>
        <a:prstGeom prst="rect">
          <a:avLst/>
        </a:prstGeom>
        <a:noFill/>
        <a:ln>
          <a:noFill/>
        </a:ln>
        <a:effectLst/>
        <a:extLst>
          <a:ext uri="{909E8E84-426E-40DD-AFC4-6F175D3DCCD1}">
            <a14:hiddenFill xmlns:a14="http://schemas.microsoft.com/office/drawing/2010/main">
              <a:solidFill>
                <a:srgbClr val="4F81BD"/>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EEECE1"/>
                </a:outerShdw>
              </a:effectLst>
            </a14:hiddenEffects>
          </a:ext>
        </a:extLst>
      </xdr:spPr>
    </xdr:pic>
    <xdr:clientData/>
  </xdr:oneCellAnchor>
  <xdr:twoCellAnchor>
    <xdr:from>
      <xdr:col>37</xdr:col>
      <xdr:colOff>42332</xdr:colOff>
      <xdr:row>404</xdr:row>
      <xdr:rowOff>84668</xdr:rowOff>
    </xdr:from>
    <xdr:to>
      <xdr:col>44</xdr:col>
      <xdr:colOff>80662</xdr:colOff>
      <xdr:row>416</xdr:row>
      <xdr:rowOff>132813</xdr:rowOff>
    </xdr:to>
    <xdr:grpSp>
      <xdr:nvGrpSpPr>
        <xdr:cNvPr id="111" name="Group 110"/>
        <xdr:cNvGrpSpPr/>
      </xdr:nvGrpSpPr>
      <xdr:grpSpPr>
        <a:xfrm>
          <a:off x="9505880" y="102140434"/>
          <a:ext cx="1820427" cy="2629113"/>
          <a:chOff x="10291003" y="102216856"/>
          <a:chExt cx="1805747" cy="2876617"/>
        </a:xfrm>
      </xdr:grpSpPr>
      <xdr:pic>
        <xdr:nvPicPr>
          <xdr:cNvPr id="112" name="Picture 11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0463028" y="102216856"/>
            <a:ext cx="1633722" cy="287661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113" name="Straight Arrow Connector 112"/>
          <xdr:cNvCxnSpPr/>
        </xdr:nvCxnSpPr>
        <xdr:spPr bwMode="auto">
          <a:xfrm flipV="1">
            <a:off x="10291003" y="103086562"/>
            <a:ext cx="380683" cy="367392"/>
          </a:xfrm>
          <a:prstGeom prst="straightConnector1">
            <a:avLst/>
          </a:prstGeom>
          <a:ln w="38100">
            <a:solidFill>
              <a:schemeClr val="tx1"/>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266818</xdr:colOff>
      <xdr:row>428</xdr:row>
      <xdr:rowOff>150345</xdr:rowOff>
    </xdr:from>
    <xdr:to>
      <xdr:col>10</xdr:col>
      <xdr:colOff>229842</xdr:colOff>
      <xdr:row>430</xdr:row>
      <xdr:rowOff>16052</xdr:rowOff>
    </xdr:to>
    <xdr:cxnSp macro="">
      <xdr:nvCxnSpPr>
        <xdr:cNvPr id="115" name="Straight Arrow Connector 114"/>
        <xdr:cNvCxnSpPr/>
      </xdr:nvCxnSpPr>
      <xdr:spPr>
        <a:xfrm>
          <a:off x="2202544" y="108044014"/>
          <a:ext cx="516088" cy="295869"/>
        </a:xfrm>
        <a:prstGeom prst="straightConnector1">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100578</xdr:colOff>
      <xdr:row>463</xdr:row>
      <xdr:rowOff>105834</xdr:rowOff>
    </xdr:from>
    <xdr:to>
      <xdr:col>15</xdr:col>
      <xdr:colOff>131409</xdr:colOff>
      <xdr:row>475</xdr:row>
      <xdr:rowOff>85834</xdr:rowOff>
    </xdr:to>
    <xdr:grpSp>
      <xdr:nvGrpSpPr>
        <xdr:cNvPr id="118" name="Group 117"/>
        <xdr:cNvGrpSpPr/>
      </xdr:nvGrpSpPr>
      <xdr:grpSpPr>
        <a:xfrm>
          <a:off x="2036304" y="116848536"/>
          <a:ext cx="1874379" cy="2560967"/>
          <a:chOff x="8862328" y="115125500"/>
          <a:chExt cx="1864704" cy="2520000"/>
        </a:xfrm>
      </xdr:grpSpPr>
      <xdr:pic>
        <xdr:nvPicPr>
          <xdr:cNvPr id="119" name="Picture 118"/>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239250" y="115125500"/>
            <a:ext cx="1487782" cy="252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120" name="Straight Connector 119"/>
          <xdr:cNvCxnSpPr/>
        </xdr:nvCxnSpPr>
        <xdr:spPr>
          <a:xfrm flipV="1">
            <a:off x="8862328" y="117311897"/>
            <a:ext cx="578908" cy="211667"/>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258776</xdr:colOff>
      <xdr:row>463</xdr:row>
      <xdr:rowOff>111638</xdr:rowOff>
    </xdr:from>
    <xdr:to>
      <xdr:col>42</xdr:col>
      <xdr:colOff>107644</xdr:colOff>
      <xdr:row>475</xdr:row>
      <xdr:rowOff>91638</xdr:rowOff>
    </xdr:to>
    <xdr:grpSp>
      <xdr:nvGrpSpPr>
        <xdr:cNvPr id="121" name="Group 120"/>
        <xdr:cNvGrpSpPr/>
      </xdr:nvGrpSpPr>
      <xdr:grpSpPr>
        <a:xfrm>
          <a:off x="8892728" y="116854340"/>
          <a:ext cx="1968948" cy="2560967"/>
          <a:chOff x="8954436" y="115110383"/>
          <a:chExt cx="1955711" cy="2520000"/>
        </a:xfrm>
      </xdr:grpSpPr>
      <xdr:pic>
        <xdr:nvPicPr>
          <xdr:cNvPr id="122" name="Picture 121"/>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422365" y="115110383"/>
            <a:ext cx="1487782" cy="252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123" name="Straight Connector 122"/>
          <xdr:cNvCxnSpPr/>
        </xdr:nvCxnSpPr>
        <xdr:spPr>
          <a:xfrm flipV="1">
            <a:off x="8954436" y="115543191"/>
            <a:ext cx="578908" cy="211667"/>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0</xdr:colOff>
      <xdr:row>480</xdr:row>
      <xdr:rowOff>127001</xdr:rowOff>
    </xdr:from>
    <xdr:to>
      <xdr:col>13</xdr:col>
      <xdr:colOff>143698</xdr:colOff>
      <xdr:row>492</xdr:row>
      <xdr:rowOff>107001</xdr:rowOff>
    </xdr:to>
    <xdr:grpSp>
      <xdr:nvGrpSpPr>
        <xdr:cNvPr id="124" name="Group 123"/>
        <xdr:cNvGrpSpPr/>
      </xdr:nvGrpSpPr>
      <xdr:grpSpPr>
        <a:xfrm>
          <a:off x="1935726" y="121171316"/>
          <a:ext cx="1495633" cy="2560967"/>
          <a:chOff x="8657167" y="119369417"/>
          <a:chExt cx="1487782" cy="2520000"/>
        </a:xfrm>
      </xdr:grpSpPr>
      <xdr:pic>
        <xdr:nvPicPr>
          <xdr:cNvPr id="125" name="Picture 12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657167" y="119369417"/>
            <a:ext cx="1487782" cy="252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126" name="Straight Arrow Connector 125"/>
          <xdr:cNvCxnSpPr/>
        </xdr:nvCxnSpPr>
        <xdr:spPr>
          <a:xfrm flipH="1">
            <a:off x="9911291" y="119665750"/>
            <a:ext cx="227542" cy="431800"/>
          </a:xfrm>
          <a:prstGeom prst="straightConnector1">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235303</xdr:colOff>
      <xdr:row>64</xdr:row>
      <xdr:rowOff>52917</xdr:rowOff>
    </xdr:from>
    <xdr:to>
      <xdr:col>39</xdr:col>
      <xdr:colOff>218870</xdr:colOff>
      <xdr:row>72</xdr:row>
      <xdr:rowOff>159583</xdr:rowOff>
    </xdr:to>
    <xdr:grpSp>
      <xdr:nvGrpSpPr>
        <xdr:cNvPr id="185" name="Group 184"/>
        <xdr:cNvGrpSpPr/>
      </xdr:nvGrpSpPr>
      <xdr:grpSpPr>
        <a:xfrm>
          <a:off x="8869255" y="16429772"/>
          <a:ext cx="1366228" cy="1827311"/>
          <a:chOff x="9241720" y="16139583"/>
          <a:chExt cx="1359400" cy="1800000"/>
        </a:xfrm>
      </xdr:grpSpPr>
      <xdr:pic>
        <xdr:nvPicPr>
          <xdr:cNvPr id="186" name="Picture 185"/>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54169"/>
          <a:stretch/>
        </xdr:blipFill>
        <xdr:spPr bwMode="auto">
          <a:xfrm>
            <a:off x="9419167" y="16139583"/>
            <a:ext cx="1181953" cy="180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187" name="Straight Connector 186"/>
          <xdr:cNvCxnSpPr/>
        </xdr:nvCxnSpPr>
        <xdr:spPr>
          <a:xfrm flipV="1">
            <a:off x="9241720" y="16950939"/>
            <a:ext cx="441928" cy="221137"/>
          </a:xfrm>
          <a:prstGeom prst="line">
            <a:avLst/>
          </a:prstGeom>
          <a:ln w="28575">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137584</xdr:colOff>
      <xdr:row>105</xdr:row>
      <xdr:rowOff>84668</xdr:rowOff>
    </xdr:from>
    <xdr:to>
      <xdr:col>45</xdr:col>
      <xdr:colOff>167433</xdr:colOff>
      <xdr:row>109</xdr:row>
      <xdr:rowOff>85000</xdr:rowOff>
    </xdr:to>
    <xdr:grpSp>
      <xdr:nvGrpSpPr>
        <xdr:cNvPr id="189" name="Group 188"/>
        <xdr:cNvGrpSpPr/>
      </xdr:nvGrpSpPr>
      <xdr:grpSpPr>
        <a:xfrm>
          <a:off x="8249197" y="26723942"/>
          <a:ext cx="3409688" cy="860655"/>
          <a:chOff x="878417" y="54207833"/>
          <a:chExt cx="3384765" cy="847000"/>
        </a:xfrm>
      </xdr:grpSpPr>
      <xdr:pic>
        <xdr:nvPicPr>
          <xdr:cNvPr id="190" name="Picture 18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78417" y="54334833"/>
            <a:ext cx="3384765" cy="72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191" name="Straight Connector 190"/>
          <xdr:cNvCxnSpPr/>
        </xdr:nvCxnSpPr>
        <xdr:spPr>
          <a:xfrm flipH="1">
            <a:off x="4184404" y="54207833"/>
            <a:ext cx="38345" cy="366688"/>
          </a:xfrm>
          <a:prstGeom prst="line">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21167</xdr:colOff>
      <xdr:row>125</xdr:row>
      <xdr:rowOff>63499</xdr:rowOff>
    </xdr:from>
    <xdr:to>
      <xdr:col>48</xdr:col>
      <xdr:colOff>116615</xdr:colOff>
      <xdr:row>129</xdr:row>
      <xdr:rowOff>334216</xdr:rowOff>
    </xdr:to>
    <xdr:grpSp>
      <xdr:nvGrpSpPr>
        <xdr:cNvPr id="192" name="Group 191"/>
        <xdr:cNvGrpSpPr/>
      </xdr:nvGrpSpPr>
      <xdr:grpSpPr>
        <a:xfrm>
          <a:off x="7641167" y="31680354"/>
          <a:ext cx="4719682" cy="1084951"/>
          <a:chOff x="317500" y="59757952"/>
          <a:chExt cx="4678032" cy="1075049"/>
        </a:xfrm>
      </xdr:grpSpPr>
      <xdr:pic>
        <xdr:nvPicPr>
          <xdr:cNvPr id="193" name="Picture 19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317500" y="60187417"/>
            <a:ext cx="4678032" cy="396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194" name="Straight Connector 193"/>
          <xdr:cNvCxnSpPr/>
        </xdr:nvCxnSpPr>
        <xdr:spPr>
          <a:xfrm rot="5400000">
            <a:off x="1960324" y="60033557"/>
            <a:ext cx="458795" cy="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95" name="Straight Connector 194"/>
          <xdr:cNvCxnSpPr/>
        </xdr:nvCxnSpPr>
        <xdr:spPr>
          <a:xfrm flipV="1">
            <a:off x="2180167" y="60391786"/>
            <a:ext cx="3205" cy="441215"/>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196" name="TextBox 195"/>
          <xdr:cNvSpPr txBox="1"/>
        </xdr:nvSpPr>
        <xdr:spPr>
          <a:xfrm>
            <a:off x="1864173" y="59757952"/>
            <a:ext cx="636157" cy="2222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lang="en-US" sz="1100">
                <a:latin typeface="Arial" panose="020B0604020202020204" pitchFamily="34" charset="0"/>
                <a:cs typeface="Arial" panose="020B0604020202020204" pitchFamily="34" charset="0"/>
              </a:rPr>
              <a:t>10mm</a:t>
            </a:r>
          </a:p>
        </xdr:txBody>
      </xdr:sp>
    </xdr:grpSp>
    <xdr:clientData/>
  </xdr:twoCellAnchor>
  <xdr:twoCellAnchor>
    <xdr:from>
      <xdr:col>28</xdr:col>
      <xdr:colOff>104812</xdr:colOff>
      <xdr:row>145</xdr:row>
      <xdr:rowOff>139961</xdr:rowOff>
    </xdr:from>
    <xdr:to>
      <xdr:col>29</xdr:col>
      <xdr:colOff>145229</xdr:colOff>
      <xdr:row>146</xdr:row>
      <xdr:rowOff>91376</xdr:rowOff>
    </xdr:to>
    <xdr:cxnSp macro="">
      <xdr:nvCxnSpPr>
        <xdr:cNvPr id="199" name="Straight Connector 198"/>
        <xdr:cNvCxnSpPr/>
      </xdr:nvCxnSpPr>
      <xdr:spPr>
        <a:xfrm>
          <a:off x="7233199" y="36826574"/>
          <a:ext cx="286224" cy="166496"/>
        </a:xfrm>
        <a:prstGeom prst="line">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201083</xdr:colOff>
      <xdr:row>163</xdr:row>
      <xdr:rowOff>21166</xdr:rowOff>
    </xdr:from>
    <xdr:to>
      <xdr:col>46</xdr:col>
      <xdr:colOff>140280</xdr:colOff>
      <xdr:row>169</xdr:row>
      <xdr:rowOff>110811</xdr:rowOff>
    </xdr:to>
    <xdr:grpSp>
      <xdr:nvGrpSpPr>
        <xdr:cNvPr id="200" name="Group 199"/>
        <xdr:cNvGrpSpPr/>
      </xdr:nvGrpSpPr>
      <xdr:grpSpPr>
        <a:xfrm>
          <a:off x="8835035" y="41378101"/>
          <a:ext cx="3042503" cy="1549121"/>
          <a:chOff x="7642411" y="21716999"/>
          <a:chExt cx="3018947" cy="1539561"/>
        </a:xfrm>
      </xdr:grpSpPr>
      <xdr:pic>
        <xdr:nvPicPr>
          <xdr:cNvPr id="201" name="Picture 200"/>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642411" y="21716999"/>
            <a:ext cx="3018947" cy="108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nvGrpSpPr>
          <xdr:cNvPr id="202" name="Group 201"/>
          <xdr:cNvGrpSpPr/>
        </xdr:nvGrpSpPr>
        <xdr:grpSpPr>
          <a:xfrm>
            <a:off x="8543446" y="21878272"/>
            <a:ext cx="1235117" cy="1378288"/>
            <a:chOff x="1851969" y="21534235"/>
            <a:chExt cx="1222857" cy="1389258"/>
          </a:xfrm>
        </xdr:grpSpPr>
        <xdr:grpSp>
          <xdr:nvGrpSpPr>
            <xdr:cNvPr id="203" name="Group 202"/>
            <xdr:cNvGrpSpPr/>
          </xdr:nvGrpSpPr>
          <xdr:grpSpPr>
            <a:xfrm>
              <a:off x="1851969" y="22193242"/>
              <a:ext cx="1222857" cy="730251"/>
              <a:chOff x="9560901" y="8402698"/>
              <a:chExt cx="1254023" cy="643521"/>
            </a:xfrm>
          </xdr:grpSpPr>
          <xdr:grpSp>
            <xdr:nvGrpSpPr>
              <xdr:cNvPr id="205" name="Group 5"/>
              <xdr:cNvGrpSpPr>
                <a:grpSpLocks/>
              </xdr:cNvGrpSpPr>
            </xdr:nvGrpSpPr>
            <xdr:grpSpPr bwMode="auto">
              <a:xfrm>
                <a:off x="9560901" y="8402698"/>
                <a:ext cx="1254023" cy="533484"/>
                <a:chOff x="24445379" y="21767940"/>
                <a:chExt cx="1235607" cy="522937"/>
              </a:xfrm>
            </xdr:grpSpPr>
            <xdr:cxnSp macro="">
              <xdr:nvCxnSpPr>
                <xdr:cNvPr id="207" name="Straight Connector 206"/>
                <xdr:cNvCxnSpPr/>
              </xdr:nvCxnSpPr>
              <xdr:spPr>
                <a:xfrm rot="16200000" flipH="1" flipV="1">
                  <a:off x="24991263" y="22028964"/>
                  <a:ext cx="522937" cy="890"/>
                </a:xfrm>
                <a:prstGeom prst="line">
                  <a:avLst/>
                </a:prstGeom>
                <a:ln w="25400">
                  <a:solidFill>
                    <a:sysClr val="windowText" lastClr="000000"/>
                  </a:solidFill>
                  <a:prstDash val="soli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08" name="Straight Connector 207"/>
                <xdr:cNvCxnSpPr/>
              </xdr:nvCxnSpPr>
              <xdr:spPr>
                <a:xfrm rot="16200000" flipH="1">
                  <a:off x="24595808" y="22033122"/>
                  <a:ext cx="513745" cy="1762"/>
                </a:xfrm>
                <a:prstGeom prst="line">
                  <a:avLst/>
                </a:prstGeom>
                <a:ln w="25400">
                  <a:solidFill>
                    <a:sysClr val="windowText" lastClr="000000"/>
                  </a:solidFill>
                  <a:prstDash val="soli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09" name="Straight Connector 208"/>
                <xdr:cNvCxnSpPr/>
              </xdr:nvCxnSpPr>
              <xdr:spPr>
                <a:xfrm rot="16200000" flipH="1">
                  <a:off x="24638717" y="21868385"/>
                  <a:ext cx="3536" cy="390212"/>
                </a:xfrm>
                <a:prstGeom prst="line">
                  <a:avLst/>
                </a:prstGeom>
                <a:ln w="25400">
                  <a:solidFill>
                    <a:sysClr val="windowText" lastClr="000000"/>
                  </a:solidFill>
                  <a:prstDash val="solid"/>
                  <a:tailEnd type="triangle" w="lg" len="lg"/>
                </a:ln>
              </xdr:spPr>
              <xdr:style>
                <a:lnRef idx="1">
                  <a:schemeClr val="accent1"/>
                </a:lnRef>
                <a:fillRef idx="0">
                  <a:schemeClr val="accent1"/>
                </a:fillRef>
                <a:effectRef idx="0">
                  <a:schemeClr val="accent1"/>
                </a:effectRef>
                <a:fontRef idx="minor">
                  <a:schemeClr val="tx1"/>
                </a:fontRef>
              </xdr:style>
            </xdr:cxnSp>
            <xdr:cxnSp macro="">
              <xdr:nvCxnSpPr>
                <xdr:cNvPr id="210" name="Straight Connector 209"/>
                <xdr:cNvCxnSpPr/>
              </xdr:nvCxnSpPr>
              <xdr:spPr>
                <a:xfrm rot="16200000" flipV="1">
                  <a:off x="25465720" y="21837277"/>
                  <a:ext cx="3259" cy="427272"/>
                </a:xfrm>
                <a:prstGeom prst="line">
                  <a:avLst/>
                </a:prstGeom>
                <a:ln w="25400">
                  <a:solidFill>
                    <a:sysClr val="windowText" lastClr="000000"/>
                  </a:solidFill>
                  <a:prstDash val="solid"/>
                  <a:tailEnd type="triangle" w="lg" len="lg"/>
                </a:ln>
              </xdr:spPr>
              <xdr:style>
                <a:lnRef idx="1">
                  <a:schemeClr val="accent1"/>
                </a:lnRef>
                <a:fillRef idx="0">
                  <a:schemeClr val="accent1"/>
                </a:fillRef>
                <a:effectRef idx="0">
                  <a:schemeClr val="accent1"/>
                </a:effectRef>
                <a:fontRef idx="minor">
                  <a:schemeClr val="tx1"/>
                </a:fontRef>
              </xdr:style>
            </xdr:cxnSp>
          </xdr:grpSp>
          <xdr:sp macro="" textlink="">
            <xdr:nvSpPr>
              <xdr:cNvPr id="206" name="TextBox 205"/>
              <xdr:cNvSpPr txBox="1"/>
            </xdr:nvSpPr>
            <xdr:spPr bwMode="auto">
              <a:xfrm>
                <a:off x="9782811" y="8804700"/>
                <a:ext cx="748832" cy="241519"/>
              </a:xfrm>
              <a:prstGeom prst="rect">
                <a:avLst/>
              </a:prstGeom>
              <a:solidFill>
                <a:schemeClr val="bg1"/>
              </a:solidFill>
              <a:ln>
                <a:solidFill>
                  <a:schemeClr val="tx1"/>
                </a:solidFill>
              </a:ln>
              <a:effectLst/>
              <a:extLst/>
            </xdr:spPr>
            <xdr:txBody>
              <a:bodyPr vertOverflow="clip" horzOverflow="clip" wrap="square" lIns="108000" tIns="22860" rIns="27432" bIns="0" rtlCol="0" anchor="ctr" upright="1"/>
              <a:lstStyle/>
              <a:p>
                <a:pPr algn="ctr" rtl="0">
                  <a:lnSpc>
                    <a:spcPct val="100000"/>
                  </a:lnSpc>
                </a:pPr>
                <a:r>
                  <a:rPr lang="en-US" altLang="zh-CN" sz="1200" b="0" i="0" u="none" strike="noStrike" baseline="0">
                    <a:solidFill>
                      <a:srgbClr val="000000"/>
                    </a:solidFill>
                    <a:latin typeface="Arial" panose="020B0604020202020204" pitchFamily="34" charset="0"/>
                    <a:ea typeface="Arial Unicode MS" panose="020B0604020202020204" pitchFamily="34" charset="-120"/>
                    <a:cs typeface="Arial" panose="020B0604020202020204" pitchFamily="34" charset="0"/>
                  </a:rPr>
                  <a:t>6mm</a:t>
                </a:r>
                <a:endParaRPr lang="zh-TW" altLang="en-US" sz="1200" b="0" i="0" u="none" strike="noStrike" baseline="0">
                  <a:solidFill>
                    <a:srgbClr val="000000"/>
                  </a:solidFill>
                  <a:latin typeface="Arial" panose="020B0604020202020204" pitchFamily="34" charset="0"/>
                  <a:ea typeface="Arial Unicode MS" panose="020B0604020202020204" pitchFamily="34" charset="-120"/>
                  <a:cs typeface="Arial" panose="020B0604020202020204" pitchFamily="34" charset="0"/>
                </a:endParaRPr>
              </a:p>
            </xdr:txBody>
          </xdr:sp>
        </xdr:grpSp>
        <xdr:cxnSp macro="">
          <xdr:nvCxnSpPr>
            <xdr:cNvPr id="204" name="Straight Connector 203"/>
            <xdr:cNvCxnSpPr/>
          </xdr:nvCxnSpPr>
          <xdr:spPr>
            <a:xfrm flipH="1">
              <a:off x="2446795" y="21534235"/>
              <a:ext cx="10621" cy="391584"/>
            </a:xfrm>
            <a:prstGeom prst="line">
              <a:avLst/>
            </a:prstGeom>
            <a:ln w="28575">
              <a:prstDash val="sysDash"/>
              <a:headEnd type="none" w="lg" len="lg"/>
              <a:tailEnd type="triangle" w="lg" len="lg"/>
            </a:ln>
          </xdr:spPr>
          <xdr:style>
            <a:lnRef idx="1">
              <a:schemeClr val="dk1"/>
            </a:lnRef>
            <a:fillRef idx="0">
              <a:schemeClr val="dk1"/>
            </a:fillRef>
            <a:effectRef idx="0">
              <a:schemeClr val="dk1"/>
            </a:effectRef>
            <a:fontRef idx="minor">
              <a:schemeClr val="tx1"/>
            </a:fontRef>
          </xdr:style>
        </xdr:cxnSp>
      </xdr:grpSp>
    </xdr:grpSp>
    <xdr:clientData/>
  </xdr:twoCellAnchor>
  <xdr:twoCellAnchor>
    <xdr:from>
      <xdr:col>7</xdr:col>
      <xdr:colOff>137747</xdr:colOff>
      <xdr:row>254</xdr:row>
      <xdr:rowOff>105804</xdr:rowOff>
    </xdr:from>
    <xdr:to>
      <xdr:col>15</xdr:col>
      <xdr:colOff>201272</xdr:colOff>
      <xdr:row>260</xdr:row>
      <xdr:rowOff>6</xdr:rowOff>
    </xdr:to>
    <xdr:grpSp>
      <xdr:nvGrpSpPr>
        <xdr:cNvPr id="265" name="Group 264"/>
        <xdr:cNvGrpSpPr/>
      </xdr:nvGrpSpPr>
      <xdr:grpSpPr>
        <a:xfrm>
          <a:off x="1796941" y="64491731"/>
          <a:ext cx="2183605" cy="1184686"/>
          <a:chOff x="7713348" y="44090911"/>
          <a:chExt cx="2161930" cy="1169792"/>
        </a:xfrm>
      </xdr:grpSpPr>
      <xdr:sp macro="" textlink="">
        <xdr:nvSpPr>
          <xdr:cNvPr id="266" name="TextBox 265"/>
          <xdr:cNvSpPr txBox="1"/>
        </xdr:nvSpPr>
        <xdr:spPr bwMode="auto">
          <a:xfrm>
            <a:off x="7713348" y="44090911"/>
            <a:ext cx="2161930" cy="636182"/>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Back and forth stitching 3 times</a:t>
            </a:r>
            <a:endParaRPr lang="en-US" sz="1000">
              <a:effectLst/>
            </a:endParaRPr>
          </a:p>
          <a:p>
            <a:pPr algn="ctr"/>
            <a:r>
              <a:rPr lang="zh-TW" altLang="en-US" sz="1000">
                <a:latin typeface="Arial" panose="020B0604020202020204" pitchFamily="34" charset="0"/>
                <a:ea typeface="Arial Unicode MS" panose="020B0604020202020204" pitchFamily="34" charset="-120"/>
                <a:cs typeface="Arial" panose="020B0604020202020204" pitchFamily="34" charset="0"/>
              </a:rPr>
              <a:t>车来回</a:t>
            </a:r>
            <a:r>
              <a:rPr lang="en-US" altLang="zh-TW" sz="1000">
                <a:latin typeface="Arial" panose="020B0604020202020204" pitchFamily="34" charset="0"/>
                <a:ea typeface="Arial Unicode MS" panose="020B0604020202020204" pitchFamily="34" charset="-120"/>
                <a:cs typeface="Arial" panose="020B0604020202020204" pitchFamily="34" charset="0"/>
              </a:rPr>
              <a:t>3</a:t>
            </a:r>
            <a:r>
              <a:rPr lang="zh-TW" altLang="en-US" sz="1000">
                <a:latin typeface="Arial" panose="020B0604020202020204" pitchFamily="34" charset="0"/>
                <a:ea typeface="Arial Unicode MS" panose="020B0604020202020204" pitchFamily="34" charset="-120"/>
                <a:cs typeface="Arial" panose="020B0604020202020204" pitchFamily="34" charset="0"/>
              </a:rPr>
              <a:t>次</a:t>
            </a:r>
            <a:r>
              <a:rPr lang="zh-TW" altLang="en-US" sz="1000" baseline="0">
                <a:latin typeface="Arial" panose="020B0604020202020204" pitchFamily="34" charset="0"/>
                <a:ea typeface="Arial Unicode MS" panose="020B0604020202020204" pitchFamily="34" charset="-120"/>
                <a:cs typeface="Arial" panose="020B0604020202020204" pitchFamily="34" charset="0"/>
              </a:rPr>
              <a:t> </a:t>
            </a:r>
            <a:r>
              <a:rPr lang="en-US" sz="1100">
                <a:solidFill>
                  <a:schemeClr val="dk1"/>
                </a:solidFill>
                <a:effectLst/>
                <a:latin typeface="+mn-lt"/>
                <a:ea typeface="+mn-ea"/>
                <a:cs typeface="+mn-cs"/>
              </a:rPr>
              <a:t>May qua  lại 3 lần.</a:t>
            </a:r>
            <a:endParaRPr lang="en-US" sz="1000">
              <a:latin typeface="Arial" panose="020B0604020202020204" pitchFamily="34" charset="0"/>
              <a:ea typeface="Arial Unicode MS" panose="020B0604020202020204" pitchFamily="34" charset="-120"/>
              <a:cs typeface="Arial" panose="020B0604020202020204" pitchFamily="34" charset="0"/>
            </a:endParaRPr>
          </a:p>
        </xdr:txBody>
      </xdr:sp>
      <xdr:cxnSp macro="">
        <xdr:nvCxnSpPr>
          <xdr:cNvPr id="267" name="Straight Arrow Connector 266"/>
          <xdr:cNvCxnSpPr/>
        </xdr:nvCxnSpPr>
        <xdr:spPr>
          <a:xfrm flipH="1">
            <a:off x="7713862" y="44735395"/>
            <a:ext cx="848262" cy="525308"/>
          </a:xfrm>
          <a:prstGeom prst="straightConnector1">
            <a:avLst/>
          </a:prstGeom>
          <a:ln w="38100">
            <a:prstDash val="sysDash"/>
            <a:headEnd type="none" w="med" len="med"/>
            <a:tailEnd type="triangle" w="med" len="med"/>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13483</xdr:colOff>
      <xdr:row>291</xdr:row>
      <xdr:rowOff>10583</xdr:rowOff>
    </xdr:from>
    <xdr:to>
      <xdr:col>27</xdr:col>
      <xdr:colOff>170810</xdr:colOff>
      <xdr:row>295</xdr:row>
      <xdr:rowOff>110596</xdr:rowOff>
    </xdr:to>
    <xdr:pic>
      <xdr:nvPicPr>
        <xdr:cNvPr id="274" name="Picture 273"/>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l="18858" t="5038" r="9305" b="20349"/>
        <a:stretch>
          <a:fillRect/>
        </a:stretch>
      </xdr:blipFill>
      <xdr:spPr bwMode="auto">
        <a:xfrm>
          <a:off x="5814208" y="72572033"/>
          <a:ext cx="1243177" cy="938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42333</xdr:colOff>
      <xdr:row>291</xdr:row>
      <xdr:rowOff>201082</xdr:rowOff>
    </xdr:from>
    <xdr:to>
      <xdr:col>13</xdr:col>
      <xdr:colOff>188874</xdr:colOff>
      <xdr:row>294</xdr:row>
      <xdr:rowOff>29877</xdr:rowOff>
    </xdr:to>
    <xdr:sp macro="" textlink="">
      <xdr:nvSpPr>
        <xdr:cNvPr id="275" name="Curved Down Arrow 274"/>
        <xdr:cNvSpPr/>
      </xdr:nvSpPr>
      <xdr:spPr>
        <a:xfrm>
          <a:off x="2537883" y="72762532"/>
          <a:ext cx="946641" cy="457445"/>
        </a:xfrm>
        <a:prstGeom prst="curvedDown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53</xdr:col>
      <xdr:colOff>208359</xdr:colOff>
      <xdr:row>307</xdr:row>
      <xdr:rowOff>119063</xdr:rowOff>
    </xdr:from>
    <xdr:to>
      <xdr:col>54</xdr:col>
      <xdr:colOff>65485</xdr:colOff>
      <xdr:row>307</xdr:row>
      <xdr:rowOff>252413</xdr:rowOff>
    </xdr:to>
    <xdr:sp macro="" textlink="">
      <xdr:nvSpPr>
        <xdr:cNvPr id="285" name="5-Point Star 284"/>
        <xdr:cNvSpPr/>
      </xdr:nvSpPr>
      <xdr:spPr>
        <a:xfrm>
          <a:off x="13791009" y="76090463"/>
          <a:ext cx="133351" cy="133350"/>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46089</xdr:colOff>
      <xdr:row>311</xdr:row>
      <xdr:rowOff>95246</xdr:rowOff>
    </xdr:from>
    <xdr:to>
      <xdr:col>45</xdr:col>
      <xdr:colOff>61451</xdr:colOff>
      <xdr:row>318</xdr:row>
      <xdr:rowOff>107556</xdr:rowOff>
    </xdr:to>
    <xdr:grpSp>
      <xdr:nvGrpSpPr>
        <xdr:cNvPr id="288" name="Group 287"/>
        <xdr:cNvGrpSpPr/>
      </xdr:nvGrpSpPr>
      <xdr:grpSpPr>
        <a:xfrm>
          <a:off x="8403508" y="78799399"/>
          <a:ext cx="3149395" cy="1517875"/>
          <a:chOff x="1389659" y="81989083"/>
          <a:chExt cx="3117933" cy="1494724"/>
        </a:xfrm>
      </xdr:grpSpPr>
      <xdr:cxnSp macro="">
        <xdr:nvCxnSpPr>
          <xdr:cNvPr id="289" name="Straight Arrow Connector 288"/>
          <xdr:cNvCxnSpPr>
            <a:stCxn id="291" idx="2"/>
          </xdr:cNvCxnSpPr>
        </xdr:nvCxnSpPr>
        <xdr:spPr>
          <a:xfrm flipH="1">
            <a:off x="1389659" y="82708751"/>
            <a:ext cx="1639042" cy="775051"/>
          </a:xfrm>
          <a:prstGeom prst="straightConnector1">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90" name="Straight Arrow Connector 289"/>
          <xdr:cNvCxnSpPr>
            <a:stCxn id="291" idx="2"/>
          </xdr:cNvCxnSpPr>
        </xdr:nvCxnSpPr>
        <xdr:spPr>
          <a:xfrm>
            <a:off x="3028701" y="82708751"/>
            <a:ext cx="1478891" cy="775056"/>
          </a:xfrm>
          <a:prstGeom prst="straightConnector1">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291" name="Text Box 49"/>
          <xdr:cNvSpPr txBox="1">
            <a:spLocks noChangeArrowheads="1"/>
          </xdr:cNvSpPr>
        </xdr:nvSpPr>
        <xdr:spPr bwMode="auto">
          <a:xfrm>
            <a:off x="2137833" y="81989083"/>
            <a:ext cx="1781736" cy="719668"/>
          </a:xfrm>
          <a:prstGeom prst="rect">
            <a:avLst/>
          </a:prstGeom>
          <a:noFill/>
          <a:ln>
            <a:solidFill>
              <a:schemeClr val="tx1"/>
            </a:solidFill>
          </a:ln>
          <a:extLst/>
        </xdr:spPr>
        <xdr:txBody>
          <a:bodyPr vertOverflow="clip" wrap="square" lIns="36000" tIns="36000" rIns="36000" bIns="36000" anchor="ctr" upright="1"/>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n-US" sz="1000" b="0" i="0" baseline="0">
                <a:effectLst/>
                <a:latin typeface="+mn-lt"/>
                <a:ea typeface="+mn-ea"/>
                <a:cs typeface="+mn-cs"/>
              </a:rPr>
              <a:t>Back stitching 3 stitches</a:t>
            </a:r>
          </a:p>
          <a:p>
            <a:pPr marL="0" marR="0" indent="0" algn="ctr" defTabSz="914400" rtl="0" eaLnBrk="1" fontAlgn="auto" latinLnBrk="0" hangingPunct="1">
              <a:lnSpc>
                <a:spcPct val="100000"/>
              </a:lnSpc>
              <a:spcBef>
                <a:spcPts val="0"/>
              </a:spcBef>
              <a:spcAft>
                <a:spcPts val="0"/>
              </a:spcAft>
              <a:buClrTx/>
              <a:buSzTx/>
              <a:buFontTx/>
              <a:buNone/>
              <a:tabLst/>
              <a:defRPr sz="1000"/>
            </a:pPr>
            <a:r>
              <a:rPr lang="en-US" sz="1000" b="0" i="0" baseline="0">
                <a:effectLst/>
                <a:latin typeface="+mn-lt"/>
                <a:ea typeface="+mn-ea"/>
                <a:cs typeface="+mn-cs"/>
              </a:rPr>
              <a:t> </a:t>
            </a:r>
            <a:r>
              <a:rPr lang="zh-TW" altLang="en-US" sz="1000" b="0" i="0" baseline="0">
                <a:effectLst/>
                <a:latin typeface="+mn-lt"/>
                <a:ea typeface="+mn-ea"/>
                <a:cs typeface="+mn-cs"/>
              </a:rPr>
              <a:t>倒</a:t>
            </a:r>
            <a:r>
              <a:rPr lang="en-US" altLang="zh-TW" sz="1000" b="0" i="0" baseline="0">
                <a:effectLst/>
                <a:latin typeface="+mn-lt"/>
                <a:ea typeface="+mn-ea"/>
                <a:cs typeface="+mn-cs"/>
              </a:rPr>
              <a:t>3</a:t>
            </a:r>
            <a:r>
              <a:rPr lang="zh-TW" altLang="en-US" sz="1000" b="0" i="0" baseline="0">
                <a:effectLst/>
                <a:latin typeface="+mn-lt"/>
                <a:ea typeface="+mn-ea"/>
                <a:cs typeface="+mn-cs"/>
              </a:rPr>
              <a:t>针</a:t>
            </a:r>
          </a:p>
          <a:p>
            <a:pPr marL="0" marR="0" indent="0" algn="ctr" defTabSz="914400" rtl="0" eaLnBrk="1" fontAlgn="auto" latinLnBrk="0" hangingPunct="1">
              <a:lnSpc>
                <a:spcPct val="100000"/>
              </a:lnSpc>
              <a:spcBef>
                <a:spcPts val="0"/>
              </a:spcBef>
              <a:spcAft>
                <a:spcPts val="0"/>
              </a:spcAft>
              <a:buClrTx/>
              <a:buSzTx/>
              <a:buFontTx/>
              <a:buNone/>
              <a:tabLst/>
              <a:defRPr sz="1000"/>
            </a:pPr>
            <a:r>
              <a:rPr lang="en-US" sz="1000" b="0" i="0" baseline="0">
                <a:effectLst/>
                <a:latin typeface="+mn-lt"/>
                <a:ea typeface="+mn-ea"/>
                <a:cs typeface="+mn-cs"/>
              </a:rPr>
              <a:t>Lại 3 mũi </a:t>
            </a:r>
            <a:endParaRPr lang="en-US" altLang="zh-TW" sz="1050" b="0" i="0" u="none" strike="noStrike" baseline="0">
              <a:solidFill>
                <a:srgbClr val="000000"/>
              </a:solidFill>
              <a:latin typeface="Arial" panose="020B0604020202020204" pitchFamily="34" charset="0"/>
              <a:cs typeface="Arial" panose="020B0604020202020204" pitchFamily="34" charset="0"/>
            </a:endParaRPr>
          </a:p>
        </xdr:txBody>
      </xdr:sp>
    </xdr:grpSp>
    <xdr:clientData/>
  </xdr:twoCellAnchor>
  <xdr:twoCellAnchor>
    <xdr:from>
      <xdr:col>26</xdr:col>
      <xdr:colOff>188515</xdr:colOff>
      <xdr:row>324</xdr:row>
      <xdr:rowOff>119063</xdr:rowOff>
    </xdr:from>
    <xdr:to>
      <xdr:col>27</xdr:col>
      <xdr:colOff>45640</xdr:colOff>
      <xdr:row>324</xdr:row>
      <xdr:rowOff>252413</xdr:rowOff>
    </xdr:to>
    <xdr:sp macro="" textlink="">
      <xdr:nvSpPr>
        <xdr:cNvPr id="292" name="5-Point Star 291"/>
        <xdr:cNvSpPr/>
      </xdr:nvSpPr>
      <xdr:spPr>
        <a:xfrm>
          <a:off x="6798865" y="80310038"/>
          <a:ext cx="133350" cy="133350"/>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168095</xdr:colOff>
      <xdr:row>331</xdr:row>
      <xdr:rowOff>192000</xdr:rowOff>
    </xdr:from>
    <xdr:to>
      <xdr:col>7</xdr:col>
      <xdr:colOff>71961</xdr:colOff>
      <xdr:row>333</xdr:row>
      <xdr:rowOff>191740</xdr:rowOff>
    </xdr:to>
    <xdr:cxnSp macro="">
      <xdr:nvCxnSpPr>
        <xdr:cNvPr id="295" name="Straight Arrow Connector 294"/>
        <xdr:cNvCxnSpPr/>
      </xdr:nvCxnSpPr>
      <xdr:spPr>
        <a:xfrm>
          <a:off x="1550756" y="83904460"/>
          <a:ext cx="180399" cy="429901"/>
        </a:xfrm>
        <a:prstGeom prst="straightConnector1">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153941</xdr:colOff>
      <xdr:row>293</xdr:row>
      <xdr:rowOff>64746</xdr:rowOff>
    </xdr:from>
    <xdr:to>
      <xdr:col>42</xdr:col>
      <xdr:colOff>98383</xdr:colOff>
      <xdr:row>297</xdr:row>
      <xdr:rowOff>209096</xdr:rowOff>
    </xdr:to>
    <xdr:cxnSp macro="">
      <xdr:nvCxnSpPr>
        <xdr:cNvPr id="309" name="Straight Connector 308"/>
        <xdr:cNvCxnSpPr/>
      </xdr:nvCxnSpPr>
      <xdr:spPr bwMode="auto">
        <a:xfrm flipH="1">
          <a:off x="10170554" y="74221480"/>
          <a:ext cx="681861" cy="1004672"/>
        </a:xfrm>
        <a:prstGeom prst="line">
          <a:avLst/>
        </a:prstGeom>
        <a:ln w="25400">
          <a:solidFill>
            <a:sysClr val="windowText" lastClr="000000"/>
          </a:solidFill>
          <a:prstDash val="solid"/>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219362</xdr:colOff>
      <xdr:row>442</xdr:row>
      <xdr:rowOff>43296</xdr:rowOff>
    </xdr:from>
    <xdr:to>
      <xdr:col>40</xdr:col>
      <xdr:colOff>27900</xdr:colOff>
      <xdr:row>444</xdr:row>
      <xdr:rowOff>14433</xdr:rowOff>
    </xdr:to>
    <xdr:sp macro="" textlink="">
      <xdr:nvSpPr>
        <xdr:cNvPr id="310" name="Curved Down Arrow 309"/>
        <xdr:cNvSpPr/>
      </xdr:nvSpPr>
      <xdr:spPr>
        <a:xfrm>
          <a:off x="9687212" y="109780821"/>
          <a:ext cx="608638" cy="390237"/>
        </a:xfrm>
        <a:prstGeom prst="curved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35</xdr:col>
      <xdr:colOff>201084</xdr:colOff>
      <xdr:row>387</xdr:row>
      <xdr:rowOff>74083</xdr:rowOff>
    </xdr:from>
    <xdr:to>
      <xdr:col>42</xdr:col>
      <xdr:colOff>58193</xdr:colOff>
      <xdr:row>399</xdr:row>
      <xdr:rowOff>54083</xdr:rowOff>
    </xdr:to>
    <xdr:grpSp>
      <xdr:nvGrpSpPr>
        <xdr:cNvPr id="314" name="Group 313"/>
        <xdr:cNvGrpSpPr/>
      </xdr:nvGrpSpPr>
      <xdr:grpSpPr>
        <a:xfrm>
          <a:off x="9111568" y="97828236"/>
          <a:ext cx="1700657" cy="2560968"/>
          <a:chOff x="9017001" y="96223666"/>
          <a:chExt cx="1688025" cy="2520000"/>
        </a:xfrm>
      </xdr:grpSpPr>
      <xdr:pic>
        <xdr:nvPicPr>
          <xdr:cNvPr id="315" name="Picture 314"/>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017001" y="96223666"/>
            <a:ext cx="1469952" cy="252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316" name="Straight Connector 315"/>
          <xdr:cNvCxnSpPr/>
        </xdr:nvCxnSpPr>
        <xdr:spPr>
          <a:xfrm flipH="1">
            <a:off x="9948334" y="97948750"/>
            <a:ext cx="756692" cy="445962"/>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52917</xdr:colOff>
      <xdr:row>404</xdr:row>
      <xdr:rowOff>42333</xdr:rowOff>
    </xdr:from>
    <xdr:to>
      <xdr:col>15</xdr:col>
      <xdr:colOff>185192</xdr:colOff>
      <xdr:row>416</xdr:row>
      <xdr:rowOff>22333</xdr:rowOff>
    </xdr:to>
    <xdr:grpSp>
      <xdr:nvGrpSpPr>
        <xdr:cNvPr id="317" name="Group 316"/>
        <xdr:cNvGrpSpPr/>
      </xdr:nvGrpSpPr>
      <xdr:grpSpPr>
        <a:xfrm>
          <a:off x="2265175" y="102098099"/>
          <a:ext cx="1699291" cy="2560968"/>
          <a:chOff x="9017001" y="96223666"/>
          <a:chExt cx="1688025" cy="2520000"/>
        </a:xfrm>
      </xdr:grpSpPr>
      <xdr:pic>
        <xdr:nvPicPr>
          <xdr:cNvPr id="318" name="Picture 317"/>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017001" y="96223666"/>
            <a:ext cx="1469952" cy="252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319" name="Straight Connector 318"/>
          <xdr:cNvCxnSpPr/>
        </xdr:nvCxnSpPr>
        <xdr:spPr>
          <a:xfrm flipH="1">
            <a:off x="9948334" y="97948750"/>
            <a:ext cx="756692" cy="445962"/>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31750</xdr:colOff>
      <xdr:row>63</xdr:row>
      <xdr:rowOff>105833</xdr:rowOff>
    </xdr:from>
    <xdr:to>
      <xdr:col>21</xdr:col>
      <xdr:colOff>170268</xdr:colOff>
      <xdr:row>73</xdr:row>
      <xdr:rowOff>149167</xdr:rowOff>
    </xdr:to>
    <xdr:grpSp>
      <xdr:nvGrpSpPr>
        <xdr:cNvPr id="321" name="Group 320"/>
        <xdr:cNvGrpSpPr/>
      </xdr:nvGrpSpPr>
      <xdr:grpSpPr>
        <a:xfrm>
          <a:off x="922798" y="16267607"/>
          <a:ext cx="4516946" cy="2194141"/>
          <a:chOff x="910167" y="16033750"/>
          <a:chExt cx="4477684" cy="2160000"/>
        </a:xfrm>
      </xdr:grpSpPr>
      <xdr:grpSp>
        <xdr:nvGrpSpPr>
          <xdr:cNvPr id="322" name="Group 321"/>
          <xdr:cNvGrpSpPr/>
        </xdr:nvGrpSpPr>
        <xdr:grpSpPr>
          <a:xfrm>
            <a:off x="910167" y="16033750"/>
            <a:ext cx="4477684" cy="2160000"/>
            <a:chOff x="910167" y="16033750"/>
            <a:chExt cx="4477684" cy="2160000"/>
          </a:xfrm>
        </xdr:grpSpPr>
        <xdr:pic>
          <xdr:nvPicPr>
            <xdr:cNvPr id="324" name="Picture 323"/>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r="53628"/>
            <a:stretch/>
          </xdr:blipFill>
          <xdr:spPr bwMode="auto">
            <a:xfrm>
              <a:off x="4466166" y="16594667"/>
              <a:ext cx="921685" cy="138724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325" name="Picture 32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910167" y="16033750"/>
              <a:ext cx="549707" cy="216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326" name="Straight Connector 325"/>
            <xdr:cNvCxnSpPr/>
          </xdr:nvCxnSpPr>
          <xdr:spPr>
            <a:xfrm>
              <a:off x="1640417" y="17197917"/>
              <a:ext cx="381000" cy="0"/>
            </a:xfrm>
            <a:prstGeom prst="line">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27" name="Straight Connector 326"/>
            <xdr:cNvCxnSpPr/>
          </xdr:nvCxnSpPr>
          <xdr:spPr>
            <a:xfrm>
              <a:off x="3757084" y="17176750"/>
              <a:ext cx="381000" cy="0"/>
            </a:xfrm>
            <a:prstGeom prst="line">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pic>
        <xdr:nvPicPr>
          <xdr:cNvPr id="323" name="Picture 32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518834" y="16298333"/>
            <a:ext cx="914157" cy="180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4</xdr:col>
      <xdr:colOff>127001</xdr:colOff>
      <xdr:row>84</xdr:row>
      <xdr:rowOff>31750</xdr:rowOff>
    </xdr:from>
    <xdr:to>
      <xdr:col>19</xdr:col>
      <xdr:colOff>194208</xdr:colOff>
      <xdr:row>95</xdr:row>
      <xdr:rowOff>53917</xdr:rowOff>
    </xdr:to>
    <xdr:grpSp>
      <xdr:nvGrpSpPr>
        <xdr:cNvPr id="328" name="Group 327"/>
        <xdr:cNvGrpSpPr/>
      </xdr:nvGrpSpPr>
      <xdr:grpSpPr>
        <a:xfrm>
          <a:off x="1018049" y="21509089"/>
          <a:ext cx="3938659" cy="2388054"/>
          <a:chOff x="359835" y="20955000"/>
          <a:chExt cx="3908957" cy="2350501"/>
        </a:xfrm>
      </xdr:grpSpPr>
      <xdr:pic>
        <xdr:nvPicPr>
          <xdr:cNvPr id="329" name="Picture 32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2084918" y="21124334"/>
            <a:ext cx="531503" cy="216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330" name="Picture 32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3217332" y="21145501"/>
            <a:ext cx="730780" cy="216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331" name="Picture 330"/>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359835" y="20955000"/>
            <a:ext cx="907150" cy="1440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nvGrpSpPr>
          <xdr:cNvPr id="332" name="Group 331"/>
          <xdr:cNvGrpSpPr/>
        </xdr:nvGrpSpPr>
        <xdr:grpSpPr>
          <a:xfrm>
            <a:off x="460440" y="21251622"/>
            <a:ext cx="3808352" cy="1760125"/>
            <a:chOff x="7196942" y="44150517"/>
            <a:chExt cx="3808352" cy="1760125"/>
          </a:xfrm>
        </xdr:grpSpPr>
        <xdr:cxnSp macro="">
          <xdr:nvCxnSpPr>
            <xdr:cNvPr id="333" name="Straight Connector 332"/>
            <xdr:cNvCxnSpPr/>
          </xdr:nvCxnSpPr>
          <xdr:spPr>
            <a:xfrm flipH="1">
              <a:off x="7427988" y="45120323"/>
              <a:ext cx="144455" cy="485185"/>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34" name="TextBox 333"/>
            <xdr:cNvSpPr txBox="1"/>
          </xdr:nvSpPr>
          <xdr:spPr>
            <a:xfrm>
              <a:off x="7196942" y="45611009"/>
              <a:ext cx="705510" cy="299633"/>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Arial" panose="020B0604020202020204" pitchFamily="34" charset="0"/>
                  <a:cs typeface="Arial" panose="020B0604020202020204" pitchFamily="34" charset="0"/>
                </a:rPr>
                <a:t>5mm</a:t>
              </a:r>
            </a:p>
          </xdr:txBody>
        </xdr:sp>
        <xdr:sp macro="" textlink="">
          <xdr:nvSpPr>
            <xdr:cNvPr id="335" name="TextBox 334"/>
            <xdr:cNvSpPr txBox="1"/>
          </xdr:nvSpPr>
          <xdr:spPr>
            <a:xfrm>
              <a:off x="7918780" y="45149022"/>
              <a:ext cx="712520" cy="298258"/>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Arial" panose="020B0604020202020204" pitchFamily="34" charset="0"/>
                  <a:cs typeface="Arial" panose="020B0604020202020204" pitchFamily="34" charset="0"/>
                </a:rPr>
                <a:t>10mm</a:t>
              </a:r>
            </a:p>
          </xdr:txBody>
        </xdr:sp>
        <xdr:cxnSp macro="">
          <xdr:nvCxnSpPr>
            <xdr:cNvPr id="336" name="Straight Connector 335"/>
            <xdr:cNvCxnSpPr/>
          </xdr:nvCxnSpPr>
          <xdr:spPr>
            <a:xfrm flipH="1">
              <a:off x="8500615" y="44682833"/>
              <a:ext cx="505802" cy="462231"/>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37" name="Curved Right Arrow 336"/>
            <xdr:cNvSpPr/>
          </xdr:nvSpPr>
          <xdr:spPr>
            <a:xfrm rot="16200000" flipH="1">
              <a:off x="9692070" y="44121447"/>
              <a:ext cx="461815" cy="519955"/>
            </a:xfrm>
            <a:prstGeom prst="curvedRightArrow">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xnSp macro="">
          <xdr:nvCxnSpPr>
            <xdr:cNvPr id="338" name="Straight Connector 337"/>
            <xdr:cNvCxnSpPr/>
          </xdr:nvCxnSpPr>
          <xdr:spPr>
            <a:xfrm flipH="1">
              <a:off x="10260752" y="44178682"/>
              <a:ext cx="744542" cy="320796"/>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57014</xdr:colOff>
      <xdr:row>100</xdr:row>
      <xdr:rowOff>29916</xdr:rowOff>
    </xdr:from>
    <xdr:to>
      <xdr:col>9</xdr:col>
      <xdr:colOff>261169</xdr:colOff>
      <xdr:row>109</xdr:row>
      <xdr:rowOff>121911</xdr:rowOff>
    </xdr:to>
    <xdr:grpSp>
      <xdr:nvGrpSpPr>
        <xdr:cNvPr id="398" name="Group 397"/>
        <xdr:cNvGrpSpPr/>
      </xdr:nvGrpSpPr>
      <xdr:grpSpPr>
        <a:xfrm>
          <a:off x="210643" y="25593787"/>
          <a:ext cx="2262784" cy="2027721"/>
          <a:chOff x="210643" y="25563061"/>
          <a:chExt cx="2262784" cy="2027721"/>
        </a:xfrm>
      </xdr:grpSpPr>
      <xdr:pic>
        <xdr:nvPicPr>
          <xdr:cNvPr id="396" name="Picture 395"/>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45523" y="25563061"/>
            <a:ext cx="691332" cy="1989384"/>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39" name="Group 338"/>
          <xdr:cNvGrpSpPr/>
        </xdr:nvGrpSpPr>
        <xdr:grpSpPr>
          <a:xfrm>
            <a:off x="210643" y="25858134"/>
            <a:ext cx="2262784" cy="1732648"/>
            <a:chOff x="264585" y="25630930"/>
            <a:chExt cx="2245237" cy="1705004"/>
          </a:xfrm>
        </xdr:grpSpPr>
        <xdr:cxnSp macro="">
          <xdr:nvCxnSpPr>
            <xdr:cNvPr id="341" name="Straight Arrow Connector 340"/>
            <xdr:cNvCxnSpPr/>
          </xdr:nvCxnSpPr>
          <xdr:spPr>
            <a:xfrm>
              <a:off x="1354666" y="25897417"/>
              <a:ext cx="1" cy="306916"/>
            </a:xfrm>
            <a:prstGeom prst="straightConnector1">
              <a:avLst/>
            </a:prstGeom>
            <a:ln w="22225">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xnSp macro="">
          <xdr:nvCxnSpPr>
            <xdr:cNvPr id="342" name="Straight Connector 341"/>
            <xdr:cNvCxnSpPr/>
          </xdr:nvCxnSpPr>
          <xdr:spPr>
            <a:xfrm flipV="1">
              <a:off x="888999" y="25886834"/>
              <a:ext cx="666750" cy="5060"/>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43" name="Straight Connector 342"/>
            <xdr:cNvCxnSpPr/>
          </xdr:nvCxnSpPr>
          <xdr:spPr>
            <a:xfrm flipV="1">
              <a:off x="861483" y="26219151"/>
              <a:ext cx="666750" cy="5060"/>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nvGrpSpPr>
            <xdr:cNvPr id="344" name="Group 343"/>
            <xdr:cNvGrpSpPr/>
          </xdr:nvGrpSpPr>
          <xdr:grpSpPr>
            <a:xfrm>
              <a:off x="264585" y="25630930"/>
              <a:ext cx="1068920" cy="1705004"/>
              <a:chOff x="5366217" y="29161253"/>
              <a:chExt cx="1320662" cy="1992066"/>
            </a:xfrm>
          </xdr:grpSpPr>
          <xdr:sp macro="" textlink="">
            <xdr:nvSpPr>
              <xdr:cNvPr id="346" name="TextBox 345"/>
              <xdr:cNvSpPr txBox="1"/>
            </xdr:nvSpPr>
            <xdr:spPr>
              <a:xfrm>
                <a:off x="5540997" y="30939421"/>
                <a:ext cx="231292" cy="213898"/>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1</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sp macro="" textlink="">
            <xdr:nvSpPr>
              <xdr:cNvPr id="347" name="TextBox 346"/>
              <xdr:cNvSpPr txBox="1"/>
            </xdr:nvSpPr>
            <xdr:spPr>
              <a:xfrm>
                <a:off x="5366217" y="29287099"/>
                <a:ext cx="387141" cy="224735"/>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2</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sp macro="" textlink="">
            <xdr:nvSpPr>
              <xdr:cNvPr id="348" name="TextBox 347"/>
              <xdr:cNvSpPr txBox="1"/>
            </xdr:nvSpPr>
            <xdr:spPr>
              <a:xfrm>
                <a:off x="5559078" y="29895013"/>
                <a:ext cx="232949" cy="213899"/>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4</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sp macro="" textlink="">
            <xdr:nvSpPr>
              <xdr:cNvPr id="349" name="TextBox 348"/>
              <xdr:cNvSpPr txBox="1"/>
            </xdr:nvSpPr>
            <xdr:spPr>
              <a:xfrm>
                <a:off x="6325427" y="29884661"/>
                <a:ext cx="232949" cy="213899"/>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5</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sp macro="" textlink="">
            <xdr:nvSpPr>
              <xdr:cNvPr id="350" name="TextBox 349"/>
              <xdr:cNvSpPr txBox="1"/>
            </xdr:nvSpPr>
            <xdr:spPr>
              <a:xfrm>
                <a:off x="6325427" y="30934245"/>
                <a:ext cx="232949" cy="212242"/>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6</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sp macro="" textlink="">
            <xdr:nvSpPr>
              <xdr:cNvPr id="351" name="TextBox 350"/>
              <xdr:cNvSpPr txBox="1"/>
            </xdr:nvSpPr>
            <xdr:spPr>
              <a:xfrm>
                <a:off x="6371757" y="29161253"/>
                <a:ext cx="315122" cy="249497"/>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tIns="72000" rIns="72000" bIns="72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3</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grpSp>
        <xdr:sp macro="" textlink="">
          <xdr:nvSpPr>
            <xdr:cNvPr id="345" name="TextBox 344"/>
            <xdr:cNvSpPr txBox="1"/>
          </xdr:nvSpPr>
          <xdr:spPr>
            <a:xfrm>
              <a:off x="1481666" y="25794903"/>
              <a:ext cx="1028156" cy="423298"/>
            </a:xfrm>
            <a:prstGeom prst="rect">
              <a:avLst/>
            </a:prstGeom>
            <a:solidFill>
              <a:srgbClr val="FFFF99"/>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algn="ctr"/>
              <a:r>
                <a:rPr lang="en-US" sz="1000" b="1">
                  <a:latin typeface="Arial" panose="020B0604020202020204" pitchFamily="34" charset="0"/>
                  <a:ea typeface="Arial Unicode MS" panose="020B0604020202020204" pitchFamily="34" charset="-120"/>
                  <a:cs typeface="Arial" panose="020B0604020202020204" pitchFamily="34" charset="0"/>
                </a:rPr>
                <a:t>10T-1T=17mm</a:t>
              </a:r>
            </a:p>
            <a:p>
              <a:pPr algn="ctr"/>
              <a:r>
                <a:rPr lang="en-US" sz="1000" b="1">
                  <a:latin typeface="Arial" panose="020B0604020202020204" pitchFamily="34" charset="0"/>
                  <a:ea typeface="Arial Unicode MS" panose="020B0604020202020204" pitchFamily="34" charset="-120"/>
                  <a:cs typeface="Arial" panose="020B0604020202020204" pitchFamily="34" charset="0"/>
                </a:rPr>
                <a:t>#2-#6=19mm</a:t>
              </a:r>
              <a:endParaRPr lang="vi-VN" sz="1000" b="1">
                <a:latin typeface="Arial" panose="020B0604020202020204" pitchFamily="34" charset="0"/>
                <a:ea typeface="Arial Unicode MS" panose="020B0604020202020204" pitchFamily="34" charset="-120"/>
                <a:cs typeface="Arial" panose="020B0604020202020204" pitchFamily="34" charset="0"/>
              </a:endParaRPr>
            </a:p>
          </xdr:txBody>
        </xdr:sp>
      </xdr:grpSp>
    </xdr:grpSp>
    <xdr:clientData/>
  </xdr:twoCellAnchor>
  <xdr:twoCellAnchor editAs="oneCell">
    <xdr:from>
      <xdr:col>31</xdr:col>
      <xdr:colOff>137874</xdr:colOff>
      <xdr:row>11</xdr:row>
      <xdr:rowOff>92356</xdr:rowOff>
    </xdr:from>
    <xdr:to>
      <xdr:col>46</xdr:col>
      <xdr:colOff>244411</xdr:colOff>
      <xdr:row>18</xdr:row>
      <xdr:rowOff>162546</xdr:rowOff>
    </xdr:to>
    <xdr:pic>
      <xdr:nvPicPr>
        <xdr:cNvPr id="357" name="Picture 356"/>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8003680" y="3103485"/>
          <a:ext cx="3977989" cy="157575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45</xdr:col>
      <xdr:colOff>43807</xdr:colOff>
      <xdr:row>9</xdr:row>
      <xdr:rowOff>138266</xdr:rowOff>
    </xdr:from>
    <xdr:to>
      <xdr:col>45</xdr:col>
      <xdr:colOff>243149</xdr:colOff>
      <xdr:row>12</xdr:row>
      <xdr:rowOff>11136</xdr:rowOff>
    </xdr:to>
    <xdr:cxnSp macro="">
      <xdr:nvCxnSpPr>
        <xdr:cNvPr id="358" name="Straight Connector 357"/>
        <xdr:cNvCxnSpPr/>
      </xdr:nvCxnSpPr>
      <xdr:spPr>
        <a:xfrm>
          <a:off x="11535259" y="2719234"/>
          <a:ext cx="199342" cy="518112"/>
        </a:xfrm>
        <a:prstGeom prst="line">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46089</xdr:colOff>
      <xdr:row>11</xdr:row>
      <xdr:rowOff>14766</xdr:rowOff>
    </xdr:from>
    <xdr:to>
      <xdr:col>18</xdr:col>
      <xdr:colOff>49556</xdr:colOff>
      <xdr:row>18</xdr:row>
      <xdr:rowOff>84956</xdr:rowOff>
    </xdr:to>
    <xdr:grpSp>
      <xdr:nvGrpSpPr>
        <xdr:cNvPr id="359" name="Group 358"/>
        <xdr:cNvGrpSpPr/>
      </xdr:nvGrpSpPr>
      <xdr:grpSpPr>
        <a:xfrm>
          <a:off x="691331" y="3025895"/>
          <a:ext cx="3874919" cy="1575755"/>
          <a:chOff x="676279" y="2729370"/>
          <a:chExt cx="3833735" cy="1579719"/>
        </a:xfrm>
      </xdr:grpSpPr>
      <xdr:pic>
        <xdr:nvPicPr>
          <xdr:cNvPr id="360" name="Picture 359"/>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676279" y="2729370"/>
            <a:ext cx="3833735" cy="157971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nvGrpSpPr>
          <xdr:cNvPr id="361" name="Group 360"/>
          <xdr:cNvGrpSpPr/>
        </xdr:nvGrpSpPr>
        <xdr:grpSpPr>
          <a:xfrm>
            <a:off x="1783530" y="3059301"/>
            <a:ext cx="743016" cy="992860"/>
            <a:chOff x="1783530" y="3059301"/>
            <a:chExt cx="743016" cy="992860"/>
          </a:xfrm>
        </xdr:grpSpPr>
        <xdr:cxnSp macro="">
          <xdr:nvCxnSpPr>
            <xdr:cNvPr id="362" name="Straight Connector 361"/>
            <xdr:cNvCxnSpPr/>
          </xdr:nvCxnSpPr>
          <xdr:spPr>
            <a:xfrm flipH="1">
              <a:off x="1783530" y="3339459"/>
              <a:ext cx="479199" cy="140178"/>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63" name="Straight Connector 362"/>
            <xdr:cNvCxnSpPr/>
          </xdr:nvCxnSpPr>
          <xdr:spPr>
            <a:xfrm flipH="1">
              <a:off x="1796540" y="3422952"/>
              <a:ext cx="479199" cy="139390"/>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64" name="Straight Connector 363"/>
            <xdr:cNvCxnSpPr/>
          </xdr:nvCxnSpPr>
          <xdr:spPr>
            <a:xfrm>
              <a:off x="1913072" y="3059301"/>
              <a:ext cx="104937" cy="330953"/>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65" name="Straight Connector 364"/>
            <xdr:cNvCxnSpPr/>
          </xdr:nvCxnSpPr>
          <xdr:spPr>
            <a:xfrm flipH="1" flipV="1">
              <a:off x="2065473" y="3494221"/>
              <a:ext cx="105905" cy="299634"/>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66" name="TextBox 365"/>
            <xdr:cNvSpPr txBox="1"/>
          </xdr:nvSpPr>
          <xdr:spPr>
            <a:xfrm>
              <a:off x="1913071" y="3801928"/>
              <a:ext cx="613475" cy="250233"/>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5mm</a:t>
              </a:r>
            </a:p>
          </xdr:txBody>
        </xdr:sp>
      </xdr:grpSp>
    </xdr:grpSp>
    <xdr:clientData/>
  </xdr:twoCellAnchor>
  <xdr:twoCellAnchor editAs="oneCell">
    <xdr:from>
      <xdr:col>2</xdr:col>
      <xdr:colOff>209636</xdr:colOff>
      <xdr:row>26</xdr:row>
      <xdr:rowOff>198667</xdr:rowOff>
    </xdr:from>
    <xdr:to>
      <xdr:col>18</xdr:col>
      <xdr:colOff>70366</xdr:colOff>
      <xdr:row>34</xdr:row>
      <xdr:rowOff>59307</xdr:rowOff>
    </xdr:to>
    <xdr:pic>
      <xdr:nvPicPr>
        <xdr:cNvPr id="367" name="Picture 366"/>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609071" y="7081248"/>
          <a:ext cx="3977989" cy="158128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15</xdr:col>
      <xdr:colOff>232108</xdr:colOff>
      <xdr:row>27</xdr:row>
      <xdr:rowOff>12773</xdr:rowOff>
    </xdr:from>
    <xdr:to>
      <xdr:col>21</xdr:col>
      <xdr:colOff>239173</xdr:colOff>
      <xdr:row>29</xdr:row>
      <xdr:rowOff>125479</xdr:rowOff>
    </xdr:to>
    <xdr:grpSp>
      <xdr:nvGrpSpPr>
        <xdr:cNvPr id="368" name="Group 367"/>
        <xdr:cNvGrpSpPr/>
      </xdr:nvGrpSpPr>
      <xdr:grpSpPr>
        <a:xfrm rot="5400000">
          <a:off x="4488582" y="6633234"/>
          <a:ext cx="542868" cy="1497267"/>
          <a:chOff x="1717013" y="2363454"/>
          <a:chExt cx="558726" cy="1430401"/>
        </a:xfrm>
      </xdr:grpSpPr>
      <xdr:cxnSp macro="">
        <xdr:nvCxnSpPr>
          <xdr:cNvPr id="369" name="Straight Connector 368"/>
          <xdr:cNvCxnSpPr/>
        </xdr:nvCxnSpPr>
        <xdr:spPr>
          <a:xfrm flipH="1">
            <a:off x="1734290" y="3234034"/>
            <a:ext cx="479199" cy="140178"/>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0" name="Straight Connector 369"/>
          <xdr:cNvCxnSpPr/>
        </xdr:nvCxnSpPr>
        <xdr:spPr>
          <a:xfrm flipH="1">
            <a:off x="1796540" y="3422952"/>
            <a:ext cx="479199" cy="139390"/>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1" name="Straight Connector 370"/>
          <xdr:cNvCxnSpPr/>
        </xdr:nvCxnSpPr>
        <xdr:spPr>
          <a:xfrm>
            <a:off x="1893377" y="2953877"/>
            <a:ext cx="104937" cy="330953"/>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72" name="Straight Connector 371"/>
          <xdr:cNvCxnSpPr/>
        </xdr:nvCxnSpPr>
        <xdr:spPr>
          <a:xfrm flipH="1" flipV="1">
            <a:off x="2065473" y="3494221"/>
            <a:ext cx="105905" cy="299634"/>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73" name="TextBox 372"/>
          <xdr:cNvSpPr txBox="1"/>
        </xdr:nvSpPr>
        <xdr:spPr>
          <a:xfrm rot="16200000">
            <a:off x="1547070" y="2533397"/>
            <a:ext cx="597017" cy="257131"/>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10mm</a:t>
            </a:r>
          </a:p>
        </xdr:txBody>
      </xdr:sp>
    </xdr:grpSp>
    <xdr:clientData/>
  </xdr:twoCellAnchor>
  <xdr:twoCellAnchor editAs="oneCell">
    <xdr:from>
      <xdr:col>28</xdr:col>
      <xdr:colOff>62387</xdr:colOff>
      <xdr:row>28</xdr:row>
      <xdr:rowOff>169909</xdr:rowOff>
    </xdr:from>
    <xdr:to>
      <xdr:col>49</xdr:col>
      <xdr:colOff>181879</xdr:colOff>
      <xdr:row>33</xdr:row>
      <xdr:rowOff>200497</xdr:rowOff>
    </xdr:to>
    <xdr:pic>
      <xdr:nvPicPr>
        <xdr:cNvPr id="374" name="Picture 373"/>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7190774" y="7482651"/>
          <a:ext cx="5496508" cy="110599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37</xdr:col>
      <xdr:colOff>254267</xdr:colOff>
      <xdr:row>29</xdr:row>
      <xdr:rowOff>201515</xdr:rowOff>
    </xdr:from>
    <xdr:to>
      <xdr:col>39</xdr:col>
      <xdr:colOff>165788</xdr:colOff>
      <xdr:row>29</xdr:row>
      <xdr:rowOff>201515</xdr:rowOff>
    </xdr:to>
    <xdr:cxnSp macro="">
      <xdr:nvCxnSpPr>
        <xdr:cNvPr id="375" name="Straight Arrow Connector 374"/>
        <xdr:cNvCxnSpPr/>
      </xdr:nvCxnSpPr>
      <xdr:spPr>
        <a:xfrm>
          <a:off x="9717815" y="7729338"/>
          <a:ext cx="464586" cy="0"/>
        </a:xfrm>
        <a:prstGeom prst="straightConnector1">
          <a:avLst/>
        </a:prstGeom>
        <a:ln w="19050">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122902</xdr:colOff>
      <xdr:row>49</xdr:row>
      <xdr:rowOff>33555</xdr:rowOff>
    </xdr:from>
    <xdr:to>
      <xdr:col>22</xdr:col>
      <xdr:colOff>199718</xdr:colOff>
      <xdr:row>54</xdr:row>
      <xdr:rowOff>104929</xdr:rowOff>
    </xdr:to>
    <xdr:pic>
      <xdr:nvPicPr>
        <xdr:cNvPr id="376" name="Picture 375"/>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276531" y="12538958"/>
          <a:ext cx="5453832" cy="114677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10</xdr:col>
      <xdr:colOff>131405</xdr:colOff>
      <xdr:row>47</xdr:row>
      <xdr:rowOff>122904</xdr:rowOff>
    </xdr:from>
    <xdr:to>
      <xdr:col>11</xdr:col>
      <xdr:colOff>83613</xdr:colOff>
      <xdr:row>49</xdr:row>
      <xdr:rowOff>87993</xdr:rowOff>
    </xdr:to>
    <xdr:cxnSp macro="">
      <xdr:nvCxnSpPr>
        <xdr:cNvPr id="377" name="Straight Connector 376"/>
        <xdr:cNvCxnSpPr/>
      </xdr:nvCxnSpPr>
      <xdr:spPr>
        <a:xfrm>
          <a:off x="2620195" y="12198146"/>
          <a:ext cx="228741" cy="39525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54161</xdr:colOff>
      <xdr:row>49</xdr:row>
      <xdr:rowOff>187757</xdr:rowOff>
    </xdr:from>
    <xdr:to>
      <xdr:col>49</xdr:col>
      <xdr:colOff>183640</xdr:colOff>
      <xdr:row>55</xdr:row>
      <xdr:rowOff>55622</xdr:rowOff>
    </xdr:to>
    <xdr:pic>
      <xdr:nvPicPr>
        <xdr:cNvPr id="378" name="Picture 377"/>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7182548" y="12693160"/>
          <a:ext cx="5506495" cy="115834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36</xdr:col>
      <xdr:colOff>215389</xdr:colOff>
      <xdr:row>54</xdr:row>
      <xdr:rowOff>26273</xdr:rowOff>
    </xdr:from>
    <xdr:to>
      <xdr:col>43</xdr:col>
      <xdr:colOff>51164</xdr:colOff>
      <xdr:row>56</xdr:row>
      <xdr:rowOff>211027</xdr:rowOff>
    </xdr:to>
    <xdr:grpSp>
      <xdr:nvGrpSpPr>
        <xdr:cNvPr id="379" name="Group 378"/>
        <xdr:cNvGrpSpPr/>
      </xdr:nvGrpSpPr>
      <xdr:grpSpPr>
        <a:xfrm>
          <a:off x="9402405" y="13607079"/>
          <a:ext cx="1648598" cy="614916"/>
          <a:chOff x="9488365" y="13362843"/>
          <a:chExt cx="1632479" cy="623709"/>
        </a:xfrm>
      </xdr:grpSpPr>
      <xdr:cxnSp macro="">
        <xdr:nvCxnSpPr>
          <xdr:cNvPr id="380" name="Straight Connector 379"/>
          <xdr:cNvCxnSpPr/>
        </xdr:nvCxnSpPr>
        <xdr:spPr>
          <a:xfrm flipV="1">
            <a:off x="10081846" y="13364309"/>
            <a:ext cx="1" cy="578826"/>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1" name="Straight Connector 380"/>
          <xdr:cNvCxnSpPr/>
        </xdr:nvCxnSpPr>
        <xdr:spPr>
          <a:xfrm flipH="1">
            <a:off x="10096063" y="13816754"/>
            <a:ext cx="396091" cy="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2" name="Straight Connector 381"/>
          <xdr:cNvCxnSpPr/>
        </xdr:nvCxnSpPr>
        <xdr:spPr>
          <a:xfrm>
            <a:off x="9488365" y="13817824"/>
            <a:ext cx="435002" cy="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83" name="TextBox 382"/>
          <xdr:cNvSpPr txBox="1"/>
        </xdr:nvSpPr>
        <xdr:spPr>
          <a:xfrm>
            <a:off x="10497986" y="13728957"/>
            <a:ext cx="622858" cy="257595"/>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6mm</a:t>
            </a:r>
          </a:p>
        </xdr:txBody>
      </xdr:sp>
      <xdr:cxnSp macro="">
        <xdr:nvCxnSpPr>
          <xdr:cNvPr id="384" name="Straight Connector 383"/>
          <xdr:cNvCxnSpPr/>
        </xdr:nvCxnSpPr>
        <xdr:spPr>
          <a:xfrm flipV="1">
            <a:off x="9933842" y="13362843"/>
            <a:ext cx="1" cy="578826"/>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31</xdr:col>
      <xdr:colOff>15363</xdr:colOff>
      <xdr:row>85</xdr:row>
      <xdr:rowOff>122674</xdr:rowOff>
    </xdr:from>
    <xdr:to>
      <xdr:col>49</xdr:col>
      <xdr:colOff>107540</xdr:colOff>
      <xdr:row>90</xdr:row>
      <xdr:rowOff>33390</xdr:rowOff>
    </xdr:to>
    <xdr:pic>
      <xdr:nvPicPr>
        <xdr:cNvPr id="386" name="Picture 385"/>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7881169" y="21815093"/>
          <a:ext cx="4731774" cy="986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45565</xdr:colOff>
      <xdr:row>83</xdr:row>
      <xdr:rowOff>45520</xdr:rowOff>
    </xdr:from>
    <xdr:to>
      <xdr:col>30</xdr:col>
      <xdr:colOff>70099</xdr:colOff>
      <xdr:row>90</xdr:row>
      <xdr:rowOff>46089</xdr:rowOff>
    </xdr:to>
    <xdr:pic>
      <xdr:nvPicPr>
        <xdr:cNvPr id="387" name="Picture 386"/>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7173952" y="21307778"/>
          <a:ext cx="516147" cy="150613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32</xdr:col>
      <xdr:colOff>234822</xdr:colOff>
      <xdr:row>83</xdr:row>
      <xdr:rowOff>199717</xdr:rowOff>
    </xdr:from>
    <xdr:to>
      <xdr:col>35</xdr:col>
      <xdr:colOff>180881</xdr:colOff>
      <xdr:row>85</xdr:row>
      <xdr:rowOff>64955</xdr:rowOff>
    </xdr:to>
    <xdr:sp macro="" textlink="">
      <xdr:nvSpPr>
        <xdr:cNvPr id="388" name="TextBox 387"/>
        <xdr:cNvSpPr txBox="1"/>
      </xdr:nvSpPr>
      <xdr:spPr>
        <a:xfrm>
          <a:off x="8346435" y="21461975"/>
          <a:ext cx="744930" cy="295399"/>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Arial" panose="020B0604020202020204" pitchFamily="34" charset="0"/>
              <a:cs typeface="Arial" panose="020B0604020202020204" pitchFamily="34" charset="0"/>
            </a:rPr>
            <a:t>10mm</a:t>
          </a:r>
        </a:p>
      </xdr:txBody>
    </xdr:sp>
    <xdr:clientData/>
  </xdr:twoCellAnchor>
  <xdr:twoCellAnchor>
    <xdr:from>
      <xdr:col>35</xdr:col>
      <xdr:colOff>180881</xdr:colOff>
      <xdr:row>84</xdr:row>
      <xdr:rowOff>132336</xdr:rowOff>
    </xdr:from>
    <xdr:to>
      <xdr:col>39</xdr:col>
      <xdr:colOff>138266</xdr:colOff>
      <xdr:row>86</xdr:row>
      <xdr:rowOff>184355</xdr:rowOff>
    </xdr:to>
    <xdr:cxnSp macro="">
      <xdr:nvCxnSpPr>
        <xdr:cNvPr id="389" name="Straight Connector 388"/>
        <xdr:cNvCxnSpPr>
          <a:stCxn id="388" idx="3"/>
        </xdr:cNvCxnSpPr>
      </xdr:nvCxnSpPr>
      <xdr:spPr>
        <a:xfrm>
          <a:off x="9091365" y="21609675"/>
          <a:ext cx="1063514" cy="48218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136717</xdr:colOff>
      <xdr:row>84</xdr:row>
      <xdr:rowOff>209150</xdr:rowOff>
    </xdr:from>
    <xdr:to>
      <xdr:col>32</xdr:col>
      <xdr:colOff>204096</xdr:colOff>
      <xdr:row>86</xdr:row>
      <xdr:rowOff>157020</xdr:rowOff>
    </xdr:to>
    <xdr:cxnSp macro="">
      <xdr:nvCxnSpPr>
        <xdr:cNvPr id="390" name="Straight Connector 389"/>
        <xdr:cNvCxnSpPr/>
      </xdr:nvCxnSpPr>
      <xdr:spPr>
        <a:xfrm flipH="1">
          <a:off x="7510911" y="21686489"/>
          <a:ext cx="804798" cy="378031"/>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31</xdr:col>
      <xdr:colOff>0</xdr:colOff>
      <xdr:row>90</xdr:row>
      <xdr:rowOff>54436</xdr:rowOff>
    </xdr:from>
    <xdr:to>
      <xdr:col>49</xdr:col>
      <xdr:colOff>122904</xdr:colOff>
      <xdr:row>95</xdr:row>
      <xdr:rowOff>97658</xdr:rowOff>
    </xdr:to>
    <xdr:pic>
      <xdr:nvPicPr>
        <xdr:cNvPr id="392" name="Picture 391"/>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7865806" y="22822259"/>
          <a:ext cx="4762501" cy="111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168992</xdr:colOff>
      <xdr:row>93</xdr:row>
      <xdr:rowOff>122903</xdr:rowOff>
    </xdr:from>
    <xdr:to>
      <xdr:col>39</xdr:col>
      <xdr:colOff>76814</xdr:colOff>
      <xdr:row>94</xdr:row>
      <xdr:rowOff>15363</xdr:rowOff>
    </xdr:to>
    <xdr:cxnSp macro="">
      <xdr:nvCxnSpPr>
        <xdr:cNvPr id="394" name="Straight Connector 393"/>
        <xdr:cNvCxnSpPr/>
      </xdr:nvCxnSpPr>
      <xdr:spPr>
        <a:xfrm flipV="1">
          <a:off x="9632540" y="23535968"/>
          <a:ext cx="460887" cy="10754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138266</xdr:colOff>
      <xdr:row>107</xdr:row>
      <xdr:rowOff>46090</xdr:rowOff>
    </xdr:from>
    <xdr:to>
      <xdr:col>22</xdr:col>
      <xdr:colOff>184938</xdr:colOff>
      <xdr:row>112</xdr:row>
      <xdr:rowOff>79584</xdr:rowOff>
    </xdr:to>
    <xdr:pic>
      <xdr:nvPicPr>
        <xdr:cNvPr id="397" name="Picture 396"/>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029314" y="27115525"/>
          <a:ext cx="4686269" cy="1108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230443</xdr:colOff>
      <xdr:row>162</xdr:row>
      <xdr:rowOff>35541</xdr:rowOff>
    </xdr:from>
    <xdr:to>
      <xdr:col>22</xdr:col>
      <xdr:colOff>215080</xdr:colOff>
      <xdr:row>167</xdr:row>
      <xdr:rowOff>159159</xdr:rowOff>
    </xdr:to>
    <xdr:pic>
      <xdr:nvPicPr>
        <xdr:cNvPr id="400" name="Picture 399"/>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629878" y="41177396"/>
          <a:ext cx="5115847" cy="1199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31</xdr:col>
      <xdr:colOff>241422</xdr:colOff>
      <xdr:row>179</xdr:row>
      <xdr:rowOff>11237</xdr:rowOff>
    </xdr:from>
    <xdr:ext cx="3320713" cy="1222177"/>
    <xdr:pic>
      <xdr:nvPicPr>
        <xdr:cNvPr id="402" name="Picture 401"/>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136772" y="16289462"/>
          <a:ext cx="3320713" cy="122217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oneCellAnchor>
  <xdr:twoCellAnchor>
    <xdr:from>
      <xdr:col>31</xdr:col>
      <xdr:colOff>139128</xdr:colOff>
      <xdr:row>181</xdr:row>
      <xdr:rowOff>42809</xdr:rowOff>
    </xdr:from>
    <xdr:to>
      <xdr:col>32</xdr:col>
      <xdr:colOff>203345</xdr:colOff>
      <xdr:row>182</xdr:row>
      <xdr:rowOff>128427</xdr:rowOff>
    </xdr:to>
    <xdr:cxnSp macro="">
      <xdr:nvCxnSpPr>
        <xdr:cNvPr id="403" name="Straight Connector 402"/>
        <xdr:cNvCxnSpPr/>
      </xdr:nvCxnSpPr>
      <xdr:spPr>
        <a:xfrm flipH="1">
          <a:off x="1034478" y="16740134"/>
          <a:ext cx="311867" cy="295168"/>
        </a:xfrm>
        <a:prstGeom prst="line">
          <a:avLst/>
        </a:prstGeom>
        <a:ln>
          <a:solidFill>
            <a:sysClr val="windowText" lastClr="00000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256854</xdr:colOff>
      <xdr:row>181</xdr:row>
      <xdr:rowOff>42809</xdr:rowOff>
    </xdr:from>
    <xdr:to>
      <xdr:col>35</xdr:col>
      <xdr:colOff>128428</xdr:colOff>
      <xdr:row>186</xdr:row>
      <xdr:rowOff>21403</xdr:rowOff>
    </xdr:to>
    <xdr:cxnSp macro="">
      <xdr:nvCxnSpPr>
        <xdr:cNvPr id="404" name="Straight Connector 403"/>
        <xdr:cNvCxnSpPr/>
      </xdr:nvCxnSpPr>
      <xdr:spPr>
        <a:xfrm>
          <a:off x="1647504" y="16740134"/>
          <a:ext cx="424024" cy="1026344"/>
        </a:xfrm>
        <a:prstGeom prst="line">
          <a:avLst/>
        </a:prstGeom>
        <a:ln>
          <a:solidFill>
            <a:sysClr val="windowText" lastClr="00000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33320</xdr:colOff>
      <xdr:row>183</xdr:row>
      <xdr:rowOff>76199</xdr:rowOff>
    </xdr:from>
    <xdr:to>
      <xdr:col>33</xdr:col>
      <xdr:colOff>142876</xdr:colOff>
      <xdr:row>186</xdr:row>
      <xdr:rowOff>104542</xdr:rowOff>
    </xdr:to>
    <xdr:sp macro="" textlink="">
      <xdr:nvSpPr>
        <xdr:cNvPr id="405" name="TextBox 404"/>
        <xdr:cNvSpPr txBox="1"/>
      </xdr:nvSpPr>
      <xdr:spPr>
        <a:xfrm>
          <a:off x="185720" y="17192624"/>
          <a:ext cx="1347806" cy="656993"/>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900" baseline="0">
              <a:solidFill>
                <a:schemeClr val="dk1"/>
              </a:solidFill>
              <a:effectLst/>
              <a:latin typeface="+mn-lt"/>
              <a:ea typeface="+mn-ea"/>
              <a:cs typeface="+mn-cs"/>
            </a:rPr>
            <a:t>  </a:t>
          </a:r>
          <a:r>
            <a:rPr lang="en-US" altLang="zh-TW" sz="1100">
              <a:solidFill>
                <a:schemeClr val="dk1"/>
              </a:solidFill>
              <a:effectLst/>
              <a:latin typeface="+mn-lt"/>
              <a:ea typeface="+mn-ea"/>
              <a:cs typeface="+mn-cs"/>
            </a:rPr>
            <a:t>Start Stitching </a:t>
          </a:r>
          <a:endParaRPr lang="zh-TW" altLang="zh-TW" sz="900">
            <a:effectLst/>
          </a:endParaRPr>
        </a:p>
        <a:p>
          <a:pPr marL="0" marR="0" indent="0" algn="ctr" defTabSz="914400" eaLnBrk="1" fontAlgn="auto" latinLnBrk="0" hangingPunct="1">
            <a:lnSpc>
              <a:spcPct val="100000"/>
            </a:lnSpc>
            <a:spcBef>
              <a:spcPts val="0"/>
            </a:spcBef>
            <a:spcAft>
              <a:spcPts val="0"/>
            </a:spcAft>
            <a:buClrTx/>
            <a:buSzTx/>
            <a:buFontTx/>
            <a:buNone/>
            <a:tabLst/>
            <a:defRPr/>
          </a:pPr>
          <a:r>
            <a:rPr lang="zh-CN" altLang="en-US" sz="900">
              <a:solidFill>
                <a:schemeClr val="dk1"/>
              </a:solidFill>
              <a:effectLst/>
              <a:latin typeface="+mn-lt"/>
              <a:ea typeface="+mn-ea"/>
              <a:cs typeface="+mn-cs"/>
            </a:rPr>
            <a:t>针车起点</a:t>
          </a:r>
          <a:endParaRPr lang="en-US" altLang="zh-CN" sz="900">
            <a:solidFill>
              <a:schemeClr val="dk1"/>
            </a:solidFill>
            <a:effectLst/>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lang="en-US" altLang="zh-TW" sz="1100">
              <a:solidFill>
                <a:schemeClr val="dk1"/>
              </a:solidFill>
              <a:effectLst/>
              <a:latin typeface="+mn-lt"/>
              <a:ea typeface="+mn-ea"/>
              <a:cs typeface="+mn-cs"/>
            </a:rPr>
            <a:t>Bắt đầu may</a:t>
          </a:r>
          <a:r>
            <a:rPr lang="en-US" sz="900" baseline="0">
              <a:solidFill>
                <a:schemeClr val="dk1"/>
              </a:solidFill>
              <a:effectLst/>
              <a:latin typeface="+mn-lt"/>
              <a:ea typeface="+mn-ea"/>
              <a:cs typeface="+mn-cs"/>
            </a:rPr>
            <a:t> </a:t>
          </a:r>
          <a:endParaRPr lang="en-US" sz="900">
            <a:latin typeface="Arial" panose="020B0604020202020204" pitchFamily="34" charset="0"/>
            <a:ea typeface="Arial Unicode MS" panose="020B0604020202020204" pitchFamily="34" charset="-120"/>
            <a:cs typeface="Arial" panose="020B0604020202020204" pitchFamily="34" charset="0"/>
          </a:endParaRPr>
        </a:p>
      </xdr:txBody>
    </xdr:sp>
    <xdr:clientData/>
  </xdr:twoCellAnchor>
  <xdr:twoCellAnchor>
    <xdr:from>
      <xdr:col>34</xdr:col>
      <xdr:colOff>95250</xdr:colOff>
      <xdr:row>186</xdr:row>
      <xdr:rowOff>20720</xdr:rowOff>
    </xdr:from>
    <xdr:to>
      <xdr:col>43</xdr:col>
      <xdr:colOff>0</xdr:colOff>
      <xdr:row>187</xdr:row>
      <xdr:rowOff>92926</xdr:rowOff>
    </xdr:to>
    <xdr:sp macro="" textlink="">
      <xdr:nvSpPr>
        <xdr:cNvPr id="406" name="TextBox 405"/>
        <xdr:cNvSpPr txBox="1"/>
      </xdr:nvSpPr>
      <xdr:spPr>
        <a:xfrm>
          <a:off x="1762125" y="17765795"/>
          <a:ext cx="2276475" cy="281756"/>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zh-TW" sz="1100">
              <a:solidFill>
                <a:schemeClr val="dk1"/>
              </a:solidFill>
              <a:effectLst/>
              <a:latin typeface="+mn-lt"/>
              <a:ea typeface="+mn-ea"/>
              <a:cs typeface="+mn-cs"/>
            </a:rPr>
            <a:t>End Stitching </a:t>
          </a:r>
          <a:r>
            <a:rPr lang="en-US" altLang="zh-TW" sz="900" baseline="0">
              <a:solidFill>
                <a:schemeClr val="dk1"/>
              </a:solidFill>
              <a:effectLst/>
              <a:latin typeface="+mn-lt"/>
              <a:ea typeface="+mn-ea"/>
              <a:cs typeface="+mn-cs"/>
            </a:rPr>
            <a:t> </a:t>
          </a:r>
          <a:r>
            <a:rPr lang="zh-CN" altLang="en-US" sz="900">
              <a:solidFill>
                <a:schemeClr val="dk1"/>
              </a:solidFill>
              <a:effectLst/>
              <a:latin typeface="+mn-lt"/>
              <a:ea typeface="+mn-ea"/>
              <a:cs typeface="+mn-cs"/>
            </a:rPr>
            <a:t>针车收点</a:t>
          </a:r>
          <a:r>
            <a:rPr lang="en-US" sz="900">
              <a:solidFill>
                <a:schemeClr val="dk1"/>
              </a:solidFill>
              <a:effectLst/>
              <a:latin typeface="+mn-lt"/>
              <a:ea typeface="+mn-ea"/>
              <a:cs typeface="+mn-cs"/>
            </a:rPr>
            <a:t> </a:t>
          </a:r>
          <a:r>
            <a:rPr lang="en-US" altLang="zh-TW" sz="1100">
              <a:solidFill>
                <a:schemeClr val="dk1"/>
              </a:solidFill>
              <a:effectLst/>
              <a:latin typeface="+mn-lt"/>
              <a:ea typeface="+mn-ea"/>
              <a:cs typeface="+mn-cs"/>
            </a:rPr>
            <a:t>Kết thúc may  </a:t>
          </a:r>
          <a:endParaRPr lang="en-US" sz="900">
            <a:latin typeface="Arial" panose="020B0604020202020204" pitchFamily="34" charset="0"/>
            <a:ea typeface="Arial Unicode MS" panose="020B0604020202020204" pitchFamily="34" charset="-120"/>
            <a:cs typeface="Arial" panose="020B0604020202020204" pitchFamily="34" charset="0"/>
          </a:endParaRPr>
        </a:p>
      </xdr:txBody>
    </xdr:sp>
    <xdr:clientData/>
  </xdr:twoCellAnchor>
  <xdr:twoCellAnchor>
    <xdr:from>
      <xdr:col>5</xdr:col>
      <xdr:colOff>138266</xdr:colOff>
      <xdr:row>200</xdr:row>
      <xdr:rowOff>168992</xdr:rowOff>
    </xdr:from>
    <xdr:to>
      <xdr:col>16</xdr:col>
      <xdr:colOff>228455</xdr:colOff>
      <xdr:row>206</xdr:row>
      <xdr:rowOff>117026</xdr:rowOff>
    </xdr:to>
    <xdr:grpSp>
      <xdr:nvGrpSpPr>
        <xdr:cNvPr id="407" name="Group 406"/>
        <xdr:cNvGrpSpPr/>
      </xdr:nvGrpSpPr>
      <xdr:grpSpPr>
        <a:xfrm>
          <a:off x="1275121" y="50974113"/>
          <a:ext cx="2978415" cy="1238518"/>
          <a:chOff x="8226018" y="26166994"/>
          <a:chExt cx="2925974" cy="1265488"/>
        </a:xfrm>
      </xdr:grpSpPr>
      <xdr:pic>
        <xdr:nvPicPr>
          <xdr:cNvPr id="408" name="Picture 407"/>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8226018" y="26241909"/>
            <a:ext cx="2925974" cy="11905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409" name="Straight Connector 408"/>
          <xdr:cNvCxnSpPr/>
        </xdr:nvCxnSpPr>
        <xdr:spPr>
          <a:xfrm flipH="1">
            <a:off x="11023314" y="26166994"/>
            <a:ext cx="51815" cy="395983"/>
          </a:xfrm>
          <a:prstGeom prst="line">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215081</xdr:colOff>
      <xdr:row>200</xdr:row>
      <xdr:rowOff>0</xdr:rowOff>
    </xdr:from>
    <xdr:to>
      <xdr:col>48</xdr:col>
      <xdr:colOff>189035</xdr:colOff>
      <xdr:row>205</xdr:row>
      <xdr:rowOff>173926</xdr:rowOff>
    </xdr:to>
    <xdr:grpSp>
      <xdr:nvGrpSpPr>
        <xdr:cNvPr id="410" name="Group 409"/>
        <xdr:cNvGrpSpPr/>
      </xdr:nvGrpSpPr>
      <xdr:grpSpPr>
        <a:xfrm>
          <a:off x="7835081" y="50805121"/>
          <a:ext cx="4598188" cy="1249329"/>
          <a:chOff x="1150470" y="16382996"/>
          <a:chExt cx="4470944" cy="1262029"/>
        </a:xfrm>
      </xdr:grpSpPr>
      <xdr:pic>
        <xdr:nvPicPr>
          <xdr:cNvPr id="411" name="Picture 410"/>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150470" y="16382996"/>
            <a:ext cx="3164655" cy="126202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nvGrpSpPr>
          <xdr:cNvPr id="412" name="Group 411"/>
          <xdr:cNvGrpSpPr/>
        </xdr:nvGrpSpPr>
        <xdr:grpSpPr>
          <a:xfrm>
            <a:off x="3653408" y="16517065"/>
            <a:ext cx="1968006" cy="373961"/>
            <a:chOff x="10646610" y="46620833"/>
            <a:chExt cx="2622117" cy="584822"/>
          </a:xfrm>
        </xdr:grpSpPr>
        <xdr:cxnSp macro="">
          <xdr:nvCxnSpPr>
            <xdr:cNvPr id="413" name="Straight Arrow Connector 412"/>
            <xdr:cNvCxnSpPr/>
          </xdr:nvCxnSpPr>
          <xdr:spPr bwMode="auto">
            <a:xfrm>
              <a:off x="10646610" y="46891235"/>
              <a:ext cx="608167" cy="0"/>
            </a:xfrm>
            <a:prstGeom prst="straightConnector1">
              <a:avLst/>
            </a:prstGeom>
            <a:ln w="28575">
              <a:solidFill>
                <a:sysClr val="windowText" lastClr="000000"/>
              </a:solidFill>
              <a:tailEnd type="triangle" w="lg" len="lg"/>
            </a:ln>
          </xdr:spPr>
          <xdr:style>
            <a:lnRef idx="1">
              <a:schemeClr val="accent1"/>
            </a:lnRef>
            <a:fillRef idx="0">
              <a:schemeClr val="accent1"/>
            </a:fillRef>
            <a:effectRef idx="0">
              <a:schemeClr val="accent1"/>
            </a:effectRef>
            <a:fontRef idx="minor">
              <a:schemeClr val="tx1"/>
            </a:fontRef>
          </xdr:style>
        </xdr:cxnSp>
        <xdr:cxnSp macro="">
          <xdr:nvCxnSpPr>
            <xdr:cNvPr id="414" name="Straight Connector 413"/>
            <xdr:cNvCxnSpPr/>
          </xdr:nvCxnSpPr>
          <xdr:spPr bwMode="auto">
            <a:xfrm flipV="1">
              <a:off x="11486625" y="46620833"/>
              <a:ext cx="0" cy="57880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15" name="Straight Connector 414"/>
            <xdr:cNvCxnSpPr/>
          </xdr:nvCxnSpPr>
          <xdr:spPr bwMode="auto">
            <a:xfrm flipV="1">
              <a:off x="11257796" y="46631679"/>
              <a:ext cx="0" cy="573976"/>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16" name="Straight Arrow Connector 415"/>
            <xdr:cNvCxnSpPr/>
          </xdr:nvCxnSpPr>
          <xdr:spPr bwMode="auto">
            <a:xfrm flipH="1">
              <a:off x="11537415" y="46893079"/>
              <a:ext cx="592428" cy="1780"/>
            </a:xfrm>
            <a:prstGeom prst="straightConnector1">
              <a:avLst/>
            </a:prstGeom>
            <a:ln w="28575">
              <a:solidFill>
                <a:sysClr val="windowText" lastClr="000000"/>
              </a:solidFill>
              <a:tailEnd type="triangle" w="lg" len="lg"/>
            </a:ln>
          </xdr:spPr>
          <xdr:style>
            <a:lnRef idx="1">
              <a:schemeClr val="accent1"/>
            </a:lnRef>
            <a:fillRef idx="0">
              <a:schemeClr val="accent1"/>
            </a:fillRef>
            <a:effectRef idx="0">
              <a:schemeClr val="accent1"/>
            </a:effectRef>
            <a:fontRef idx="minor">
              <a:schemeClr val="tx1"/>
            </a:fontRef>
          </xdr:style>
        </xdr:cxnSp>
        <xdr:sp macro="" textlink="">
          <xdr:nvSpPr>
            <xdr:cNvPr id="417" name="Text Box 232"/>
            <xdr:cNvSpPr txBox="1">
              <a:spLocks noChangeArrowheads="1"/>
            </xdr:cNvSpPr>
          </xdr:nvSpPr>
          <xdr:spPr bwMode="auto">
            <a:xfrm>
              <a:off x="12145975" y="46673200"/>
              <a:ext cx="1122752" cy="468326"/>
            </a:xfrm>
            <a:prstGeom prst="rect">
              <a:avLst/>
            </a:prstGeom>
            <a:solidFill>
              <a:sysClr val="window" lastClr="FFFFFF"/>
            </a:solidFill>
            <a:ln w="12700" algn="ctr">
              <a:solidFill>
                <a:schemeClr val="tx1"/>
              </a:solidFill>
              <a:miter lim="800000"/>
              <a:headEnd/>
              <a:tailEnd/>
            </a:ln>
            <a:extLst/>
          </xdr:spPr>
          <xdr:txBody>
            <a:bodyPr wrap="square" lIns="91814" tIns="45906" rIns="91814" bIns="45906" anchor="ctr"/>
            <a:lstStyle>
              <a:defPPr>
                <a:defRPr lang="en-US"/>
              </a:defPPr>
              <a:lvl1pPr marL="0" algn="l" defTabSz="933237" rtl="0" eaLnBrk="1" latinLnBrk="0" hangingPunct="1">
                <a:defRPr sz="1800" kern="1200">
                  <a:solidFill>
                    <a:schemeClr val="tx1"/>
                  </a:solidFill>
                  <a:latin typeface="+mn-lt"/>
                  <a:ea typeface="+mn-ea"/>
                  <a:cs typeface="+mn-cs"/>
                </a:defRPr>
              </a:lvl1pPr>
              <a:lvl2pPr marL="466618" algn="l" defTabSz="933237" rtl="0" eaLnBrk="1" latinLnBrk="0" hangingPunct="1">
                <a:defRPr sz="1800" kern="1200">
                  <a:solidFill>
                    <a:schemeClr val="tx1"/>
                  </a:solidFill>
                  <a:latin typeface="+mn-lt"/>
                  <a:ea typeface="+mn-ea"/>
                  <a:cs typeface="+mn-cs"/>
                </a:defRPr>
              </a:lvl2pPr>
              <a:lvl3pPr marL="933237" algn="l" defTabSz="933237" rtl="0" eaLnBrk="1" latinLnBrk="0" hangingPunct="1">
                <a:defRPr sz="1800" kern="1200">
                  <a:solidFill>
                    <a:schemeClr val="tx1"/>
                  </a:solidFill>
                  <a:latin typeface="+mn-lt"/>
                  <a:ea typeface="+mn-ea"/>
                  <a:cs typeface="+mn-cs"/>
                </a:defRPr>
              </a:lvl3pPr>
              <a:lvl4pPr marL="1399855" algn="l" defTabSz="933237" rtl="0" eaLnBrk="1" latinLnBrk="0" hangingPunct="1">
                <a:defRPr sz="1800" kern="1200">
                  <a:solidFill>
                    <a:schemeClr val="tx1"/>
                  </a:solidFill>
                  <a:latin typeface="+mn-lt"/>
                  <a:ea typeface="+mn-ea"/>
                  <a:cs typeface="+mn-cs"/>
                </a:defRPr>
              </a:lvl4pPr>
              <a:lvl5pPr marL="1866473" algn="l" defTabSz="933237" rtl="0" eaLnBrk="1" latinLnBrk="0" hangingPunct="1">
                <a:defRPr sz="1800" kern="1200">
                  <a:solidFill>
                    <a:schemeClr val="tx1"/>
                  </a:solidFill>
                  <a:latin typeface="+mn-lt"/>
                  <a:ea typeface="+mn-ea"/>
                  <a:cs typeface="+mn-cs"/>
                </a:defRPr>
              </a:lvl5pPr>
              <a:lvl6pPr marL="2333092" algn="l" defTabSz="933237" rtl="0" eaLnBrk="1" latinLnBrk="0" hangingPunct="1">
                <a:defRPr sz="1800" kern="1200">
                  <a:solidFill>
                    <a:schemeClr val="tx1"/>
                  </a:solidFill>
                  <a:latin typeface="+mn-lt"/>
                  <a:ea typeface="+mn-ea"/>
                  <a:cs typeface="+mn-cs"/>
                </a:defRPr>
              </a:lvl6pPr>
              <a:lvl7pPr marL="2799710" algn="l" defTabSz="933237" rtl="0" eaLnBrk="1" latinLnBrk="0" hangingPunct="1">
                <a:defRPr sz="1800" kern="1200">
                  <a:solidFill>
                    <a:schemeClr val="tx1"/>
                  </a:solidFill>
                  <a:latin typeface="+mn-lt"/>
                  <a:ea typeface="+mn-ea"/>
                  <a:cs typeface="+mn-cs"/>
                </a:defRPr>
              </a:lvl7pPr>
              <a:lvl8pPr marL="3266328" algn="l" defTabSz="933237" rtl="0" eaLnBrk="1" latinLnBrk="0" hangingPunct="1">
                <a:defRPr sz="1800" kern="1200">
                  <a:solidFill>
                    <a:schemeClr val="tx1"/>
                  </a:solidFill>
                  <a:latin typeface="+mn-lt"/>
                  <a:ea typeface="+mn-ea"/>
                  <a:cs typeface="+mn-cs"/>
                </a:defRPr>
              </a:lvl8pPr>
              <a:lvl9pPr marL="3732947" algn="l" defTabSz="933237" rtl="0" eaLnBrk="1" latinLnBrk="0" hangingPunct="1">
                <a:defRPr sz="1800" kern="1200">
                  <a:solidFill>
                    <a:schemeClr val="tx1"/>
                  </a:solidFill>
                  <a:latin typeface="+mn-lt"/>
                  <a:ea typeface="+mn-ea"/>
                  <a:cs typeface="+mn-cs"/>
                </a:defRPr>
              </a:lvl9pPr>
            </a:lstStyle>
            <a:p>
              <a:pPr lvl="0" algn="ctr" defTabSz="1106488" fontAlgn="base">
                <a:spcAft>
                  <a:spcPct val="0"/>
                </a:spcAft>
              </a:pPr>
              <a:r>
                <a:rPr lang="en-US" sz="1400" b="0">
                  <a:latin typeface="Arial" pitchFamily="34" charset="0"/>
                  <a:ea typeface="新細明體" pitchFamily="18" charset="-120"/>
                  <a:cs typeface="Arial" pitchFamily="34" charset="0"/>
                </a:rPr>
                <a:t>10mm</a:t>
              </a:r>
            </a:p>
          </xdr:txBody>
        </xdr:sp>
      </xdr:grpSp>
    </xdr:grpSp>
    <xdr:clientData/>
  </xdr:twoCellAnchor>
  <xdr:twoCellAnchor>
    <xdr:from>
      <xdr:col>2</xdr:col>
      <xdr:colOff>1</xdr:colOff>
      <xdr:row>217</xdr:row>
      <xdr:rowOff>199717</xdr:rowOff>
    </xdr:from>
    <xdr:to>
      <xdr:col>22</xdr:col>
      <xdr:colOff>59522</xdr:colOff>
      <xdr:row>222</xdr:row>
      <xdr:rowOff>181810</xdr:rowOff>
    </xdr:to>
    <xdr:grpSp>
      <xdr:nvGrpSpPr>
        <xdr:cNvPr id="418" name="Group 417"/>
        <xdr:cNvGrpSpPr/>
      </xdr:nvGrpSpPr>
      <xdr:grpSpPr>
        <a:xfrm>
          <a:off x="399436" y="55306451"/>
          <a:ext cx="5190731" cy="1057496"/>
          <a:chOff x="7350949" y="30935240"/>
          <a:chExt cx="5077271" cy="1060297"/>
        </a:xfrm>
      </xdr:grpSpPr>
      <xdr:pic>
        <xdr:nvPicPr>
          <xdr:cNvPr id="419" name="Picture 418"/>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7350949" y="30935240"/>
            <a:ext cx="5077271" cy="106029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420" name="Straight Connector 419"/>
          <xdr:cNvCxnSpPr/>
        </xdr:nvCxnSpPr>
        <xdr:spPr>
          <a:xfrm flipV="1">
            <a:off x="9666490" y="31583827"/>
            <a:ext cx="453823" cy="10545"/>
          </a:xfrm>
          <a:prstGeom prst="line">
            <a:avLst/>
          </a:prstGeom>
          <a:ln w="19050">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36562</xdr:colOff>
      <xdr:row>216</xdr:row>
      <xdr:rowOff>122903</xdr:rowOff>
    </xdr:from>
    <xdr:to>
      <xdr:col>49</xdr:col>
      <xdr:colOff>208953</xdr:colOff>
      <xdr:row>223</xdr:row>
      <xdr:rowOff>153628</xdr:rowOff>
    </xdr:to>
    <xdr:grpSp>
      <xdr:nvGrpSpPr>
        <xdr:cNvPr id="424" name="Group 423"/>
        <xdr:cNvGrpSpPr/>
      </xdr:nvGrpSpPr>
      <xdr:grpSpPr>
        <a:xfrm>
          <a:off x="7164949" y="55014556"/>
          <a:ext cx="5549407" cy="1536290"/>
          <a:chOff x="7103497" y="55014556"/>
          <a:chExt cx="5549407" cy="1536290"/>
        </a:xfrm>
      </xdr:grpSpPr>
      <xdr:pic>
        <xdr:nvPicPr>
          <xdr:cNvPr id="421" name="Picture 420"/>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7103497" y="55416911"/>
            <a:ext cx="5549407" cy="113393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422" name="Straight Connector 421"/>
          <xdr:cNvCxnSpPr/>
        </xdr:nvCxnSpPr>
        <xdr:spPr>
          <a:xfrm>
            <a:off x="7989775" y="55014556"/>
            <a:ext cx="126521" cy="401345"/>
          </a:xfrm>
          <a:prstGeom prst="line">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124282</xdr:colOff>
      <xdr:row>237</xdr:row>
      <xdr:rowOff>12361</xdr:rowOff>
    </xdr:from>
    <xdr:ext cx="4488844" cy="920035"/>
    <xdr:pic>
      <xdr:nvPicPr>
        <xdr:cNvPr id="425" name="Picture 424"/>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769524" y="60096676"/>
          <a:ext cx="4488844" cy="92003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oneCellAnchor>
  <xdr:oneCellAnchor>
    <xdr:from>
      <xdr:col>3</xdr:col>
      <xdr:colOff>92177</xdr:colOff>
      <xdr:row>243</xdr:row>
      <xdr:rowOff>113812</xdr:rowOff>
    </xdr:from>
    <xdr:ext cx="4553056" cy="938028"/>
    <xdr:pic>
      <xdr:nvPicPr>
        <xdr:cNvPr id="426" name="Picture 425"/>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737419" y="61488610"/>
          <a:ext cx="4553056" cy="93802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oneCellAnchor>
  <xdr:twoCellAnchor>
    <xdr:from>
      <xdr:col>4</xdr:col>
      <xdr:colOff>155822</xdr:colOff>
      <xdr:row>241</xdr:row>
      <xdr:rowOff>169487</xdr:rowOff>
    </xdr:from>
    <xdr:to>
      <xdr:col>11</xdr:col>
      <xdr:colOff>186108</xdr:colOff>
      <xdr:row>244</xdr:row>
      <xdr:rowOff>18378</xdr:rowOff>
    </xdr:to>
    <xdr:grpSp>
      <xdr:nvGrpSpPr>
        <xdr:cNvPr id="427" name="Group 426"/>
        <xdr:cNvGrpSpPr/>
      </xdr:nvGrpSpPr>
      <xdr:grpSpPr>
        <a:xfrm>
          <a:off x="1046870" y="61114124"/>
          <a:ext cx="1904561" cy="494133"/>
          <a:chOff x="8056381" y="36089783"/>
          <a:chExt cx="1864107" cy="507618"/>
        </a:xfrm>
      </xdr:grpSpPr>
      <xdr:grpSp>
        <xdr:nvGrpSpPr>
          <xdr:cNvPr id="428" name="Group 427"/>
          <xdr:cNvGrpSpPr/>
        </xdr:nvGrpSpPr>
        <xdr:grpSpPr>
          <a:xfrm rot="20576873">
            <a:off x="8056381" y="36189621"/>
            <a:ext cx="1041563" cy="407780"/>
            <a:chOff x="8080196" y="36155236"/>
            <a:chExt cx="1041563" cy="407780"/>
          </a:xfrm>
        </xdr:grpSpPr>
        <xdr:cxnSp macro="">
          <xdr:nvCxnSpPr>
            <xdr:cNvPr id="430" name="Straight Arrow Connector 429"/>
            <xdr:cNvCxnSpPr/>
          </xdr:nvCxnSpPr>
          <xdr:spPr bwMode="auto">
            <a:xfrm>
              <a:off x="8080196" y="36359404"/>
              <a:ext cx="461584" cy="0"/>
            </a:xfrm>
            <a:prstGeom prst="straightConnector1">
              <a:avLst/>
            </a:prstGeom>
            <a:ln w="28575">
              <a:solidFill>
                <a:sysClr val="windowText" lastClr="000000"/>
              </a:solidFill>
              <a:tailEnd type="triangle" w="lg" len="lg"/>
            </a:ln>
          </xdr:spPr>
          <xdr:style>
            <a:lnRef idx="1">
              <a:schemeClr val="accent1"/>
            </a:lnRef>
            <a:fillRef idx="0">
              <a:schemeClr val="accent1"/>
            </a:fillRef>
            <a:effectRef idx="0">
              <a:schemeClr val="accent1"/>
            </a:effectRef>
            <a:fontRef idx="minor">
              <a:schemeClr val="tx1"/>
            </a:fontRef>
          </xdr:style>
        </xdr:cxnSp>
        <xdr:cxnSp macro="">
          <xdr:nvCxnSpPr>
            <xdr:cNvPr id="431" name="Straight Connector 430"/>
            <xdr:cNvCxnSpPr/>
          </xdr:nvCxnSpPr>
          <xdr:spPr bwMode="auto">
            <a:xfrm flipV="1">
              <a:off x="8659495" y="36155236"/>
              <a:ext cx="0" cy="37481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32" name="Straight Connector 431"/>
            <xdr:cNvCxnSpPr/>
          </xdr:nvCxnSpPr>
          <xdr:spPr bwMode="auto">
            <a:xfrm flipV="1">
              <a:off x="8544072" y="36191322"/>
              <a:ext cx="0" cy="37169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33" name="Straight Arrow Connector 432"/>
            <xdr:cNvCxnSpPr/>
          </xdr:nvCxnSpPr>
          <xdr:spPr bwMode="auto">
            <a:xfrm flipH="1">
              <a:off x="8672120" y="36379558"/>
              <a:ext cx="449639" cy="1153"/>
            </a:xfrm>
            <a:prstGeom prst="straightConnector1">
              <a:avLst/>
            </a:prstGeom>
            <a:ln w="28575">
              <a:solidFill>
                <a:sysClr val="windowText" lastClr="000000"/>
              </a:solidFill>
              <a:tailEnd type="triangle" w="lg" len="lg"/>
            </a:ln>
          </xdr:spPr>
          <xdr:style>
            <a:lnRef idx="1">
              <a:schemeClr val="accent1"/>
            </a:lnRef>
            <a:fillRef idx="0">
              <a:schemeClr val="accent1"/>
            </a:fillRef>
            <a:effectRef idx="0">
              <a:schemeClr val="accent1"/>
            </a:effectRef>
            <a:fontRef idx="minor">
              <a:schemeClr val="tx1"/>
            </a:fontRef>
          </xdr:style>
        </xdr:cxnSp>
      </xdr:grpSp>
      <xdr:sp macro="" textlink="">
        <xdr:nvSpPr>
          <xdr:cNvPr id="429" name="Text Box 232"/>
          <xdr:cNvSpPr txBox="1">
            <a:spLocks noChangeArrowheads="1"/>
          </xdr:cNvSpPr>
        </xdr:nvSpPr>
        <xdr:spPr bwMode="auto">
          <a:xfrm>
            <a:off x="9068346" y="36089783"/>
            <a:ext cx="852142" cy="303278"/>
          </a:xfrm>
          <a:prstGeom prst="rect">
            <a:avLst/>
          </a:prstGeom>
          <a:solidFill>
            <a:sysClr val="window" lastClr="FFFFFF"/>
          </a:solidFill>
          <a:ln w="12700" algn="ctr">
            <a:solidFill>
              <a:schemeClr val="tx1"/>
            </a:solidFill>
            <a:miter lim="800000"/>
            <a:headEnd/>
            <a:tailEnd/>
          </a:ln>
          <a:extLst/>
        </xdr:spPr>
        <xdr:txBody>
          <a:bodyPr wrap="square" lIns="91814" tIns="45906" rIns="91814" bIns="45906" anchor="ctr"/>
          <a:lstStyle>
            <a:defPPr>
              <a:defRPr lang="en-US"/>
            </a:defPPr>
            <a:lvl1pPr marL="0" algn="l" defTabSz="933237" rtl="0" eaLnBrk="1" latinLnBrk="0" hangingPunct="1">
              <a:defRPr sz="1800" kern="1200">
                <a:solidFill>
                  <a:schemeClr val="tx1"/>
                </a:solidFill>
                <a:latin typeface="+mn-lt"/>
                <a:ea typeface="+mn-ea"/>
                <a:cs typeface="+mn-cs"/>
              </a:defRPr>
            </a:lvl1pPr>
            <a:lvl2pPr marL="466618" algn="l" defTabSz="933237" rtl="0" eaLnBrk="1" latinLnBrk="0" hangingPunct="1">
              <a:defRPr sz="1800" kern="1200">
                <a:solidFill>
                  <a:schemeClr val="tx1"/>
                </a:solidFill>
                <a:latin typeface="+mn-lt"/>
                <a:ea typeface="+mn-ea"/>
                <a:cs typeface="+mn-cs"/>
              </a:defRPr>
            </a:lvl2pPr>
            <a:lvl3pPr marL="933237" algn="l" defTabSz="933237" rtl="0" eaLnBrk="1" latinLnBrk="0" hangingPunct="1">
              <a:defRPr sz="1800" kern="1200">
                <a:solidFill>
                  <a:schemeClr val="tx1"/>
                </a:solidFill>
                <a:latin typeface="+mn-lt"/>
                <a:ea typeface="+mn-ea"/>
                <a:cs typeface="+mn-cs"/>
              </a:defRPr>
            </a:lvl3pPr>
            <a:lvl4pPr marL="1399855" algn="l" defTabSz="933237" rtl="0" eaLnBrk="1" latinLnBrk="0" hangingPunct="1">
              <a:defRPr sz="1800" kern="1200">
                <a:solidFill>
                  <a:schemeClr val="tx1"/>
                </a:solidFill>
                <a:latin typeface="+mn-lt"/>
                <a:ea typeface="+mn-ea"/>
                <a:cs typeface="+mn-cs"/>
              </a:defRPr>
            </a:lvl4pPr>
            <a:lvl5pPr marL="1866473" algn="l" defTabSz="933237" rtl="0" eaLnBrk="1" latinLnBrk="0" hangingPunct="1">
              <a:defRPr sz="1800" kern="1200">
                <a:solidFill>
                  <a:schemeClr val="tx1"/>
                </a:solidFill>
                <a:latin typeface="+mn-lt"/>
                <a:ea typeface="+mn-ea"/>
                <a:cs typeface="+mn-cs"/>
              </a:defRPr>
            </a:lvl5pPr>
            <a:lvl6pPr marL="2333092" algn="l" defTabSz="933237" rtl="0" eaLnBrk="1" latinLnBrk="0" hangingPunct="1">
              <a:defRPr sz="1800" kern="1200">
                <a:solidFill>
                  <a:schemeClr val="tx1"/>
                </a:solidFill>
                <a:latin typeface="+mn-lt"/>
                <a:ea typeface="+mn-ea"/>
                <a:cs typeface="+mn-cs"/>
              </a:defRPr>
            </a:lvl6pPr>
            <a:lvl7pPr marL="2799710" algn="l" defTabSz="933237" rtl="0" eaLnBrk="1" latinLnBrk="0" hangingPunct="1">
              <a:defRPr sz="1800" kern="1200">
                <a:solidFill>
                  <a:schemeClr val="tx1"/>
                </a:solidFill>
                <a:latin typeface="+mn-lt"/>
                <a:ea typeface="+mn-ea"/>
                <a:cs typeface="+mn-cs"/>
              </a:defRPr>
            </a:lvl7pPr>
            <a:lvl8pPr marL="3266328" algn="l" defTabSz="933237" rtl="0" eaLnBrk="1" latinLnBrk="0" hangingPunct="1">
              <a:defRPr sz="1800" kern="1200">
                <a:solidFill>
                  <a:schemeClr val="tx1"/>
                </a:solidFill>
                <a:latin typeface="+mn-lt"/>
                <a:ea typeface="+mn-ea"/>
                <a:cs typeface="+mn-cs"/>
              </a:defRPr>
            </a:lvl8pPr>
            <a:lvl9pPr marL="3732947" algn="l" defTabSz="933237" rtl="0" eaLnBrk="1" latinLnBrk="0" hangingPunct="1">
              <a:defRPr sz="1800" kern="1200">
                <a:solidFill>
                  <a:schemeClr val="tx1"/>
                </a:solidFill>
                <a:latin typeface="+mn-lt"/>
                <a:ea typeface="+mn-ea"/>
                <a:cs typeface="+mn-cs"/>
              </a:defRPr>
            </a:lvl9pPr>
          </a:lstStyle>
          <a:p>
            <a:pPr lvl="0" algn="ctr" defTabSz="1106488" fontAlgn="base">
              <a:spcAft>
                <a:spcPct val="0"/>
              </a:spcAft>
            </a:pPr>
            <a:r>
              <a:rPr lang="en-US" sz="1400" b="0">
                <a:latin typeface="Arial" pitchFamily="34" charset="0"/>
                <a:ea typeface="新細明體" pitchFamily="18" charset="-120"/>
                <a:cs typeface="Arial" pitchFamily="34" charset="0"/>
              </a:rPr>
              <a:t>10mm</a:t>
            </a:r>
          </a:p>
        </xdr:txBody>
      </xdr:sp>
    </xdr:grpSp>
    <xdr:clientData/>
  </xdr:twoCellAnchor>
  <xdr:twoCellAnchor>
    <xdr:from>
      <xdr:col>4</xdr:col>
      <xdr:colOff>190497</xdr:colOff>
      <xdr:row>235</xdr:row>
      <xdr:rowOff>76814</xdr:rowOff>
    </xdr:from>
    <xdr:to>
      <xdr:col>11</xdr:col>
      <xdr:colOff>220783</xdr:colOff>
      <xdr:row>237</xdr:row>
      <xdr:rowOff>145280</xdr:rowOff>
    </xdr:to>
    <xdr:grpSp>
      <xdr:nvGrpSpPr>
        <xdr:cNvPr id="434" name="Group 433"/>
        <xdr:cNvGrpSpPr/>
      </xdr:nvGrpSpPr>
      <xdr:grpSpPr>
        <a:xfrm>
          <a:off x="1081545" y="59730967"/>
          <a:ext cx="1904561" cy="498628"/>
          <a:chOff x="8056381" y="36089783"/>
          <a:chExt cx="1864107" cy="507618"/>
        </a:xfrm>
      </xdr:grpSpPr>
      <xdr:grpSp>
        <xdr:nvGrpSpPr>
          <xdr:cNvPr id="435" name="Group 434"/>
          <xdr:cNvGrpSpPr/>
        </xdr:nvGrpSpPr>
        <xdr:grpSpPr>
          <a:xfrm rot="20576873">
            <a:off x="8056381" y="36189621"/>
            <a:ext cx="1041563" cy="407780"/>
            <a:chOff x="8080196" y="36155236"/>
            <a:chExt cx="1041563" cy="407780"/>
          </a:xfrm>
        </xdr:grpSpPr>
        <xdr:cxnSp macro="">
          <xdr:nvCxnSpPr>
            <xdr:cNvPr id="437" name="Straight Arrow Connector 436"/>
            <xdr:cNvCxnSpPr/>
          </xdr:nvCxnSpPr>
          <xdr:spPr bwMode="auto">
            <a:xfrm>
              <a:off x="8080196" y="36359404"/>
              <a:ext cx="461584" cy="0"/>
            </a:xfrm>
            <a:prstGeom prst="straightConnector1">
              <a:avLst/>
            </a:prstGeom>
            <a:ln w="28575">
              <a:solidFill>
                <a:sysClr val="windowText" lastClr="000000"/>
              </a:solidFill>
              <a:tailEnd type="triangle" w="lg" len="lg"/>
            </a:ln>
          </xdr:spPr>
          <xdr:style>
            <a:lnRef idx="1">
              <a:schemeClr val="accent1"/>
            </a:lnRef>
            <a:fillRef idx="0">
              <a:schemeClr val="accent1"/>
            </a:fillRef>
            <a:effectRef idx="0">
              <a:schemeClr val="accent1"/>
            </a:effectRef>
            <a:fontRef idx="minor">
              <a:schemeClr val="tx1"/>
            </a:fontRef>
          </xdr:style>
        </xdr:cxnSp>
        <xdr:cxnSp macro="">
          <xdr:nvCxnSpPr>
            <xdr:cNvPr id="438" name="Straight Connector 437"/>
            <xdr:cNvCxnSpPr/>
          </xdr:nvCxnSpPr>
          <xdr:spPr bwMode="auto">
            <a:xfrm flipV="1">
              <a:off x="8659495" y="36155236"/>
              <a:ext cx="0" cy="37481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39" name="Straight Connector 438"/>
            <xdr:cNvCxnSpPr/>
          </xdr:nvCxnSpPr>
          <xdr:spPr bwMode="auto">
            <a:xfrm flipV="1">
              <a:off x="8544072" y="36191322"/>
              <a:ext cx="0" cy="37169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40" name="Straight Arrow Connector 439"/>
            <xdr:cNvCxnSpPr/>
          </xdr:nvCxnSpPr>
          <xdr:spPr bwMode="auto">
            <a:xfrm flipH="1">
              <a:off x="8672120" y="36379558"/>
              <a:ext cx="449639" cy="1153"/>
            </a:xfrm>
            <a:prstGeom prst="straightConnector1">
              <a:avLst/>
            </a:prstGeom>
            <a:ln w="28575">
              <a:solidFill>
                <a:sysClr val="windowText" lastClr="000000"/>
              </a:solidFill>
              <a:tailEnd type="triangle" w="lg" len="lg"/>
            </a:ln>
          </xdr:spPr>
          <xdr:style>
            <a:lnRef idx="1">
              <a:schemeClr val="accent1"/>
            </a:lnRef>
            <a:fillRef idx="0">
              <a:schemeClr val="accent1"/>
            </a:fillRef>
            <a:effectRef idx="0">
              <a:schemeClr val="accent1"/>
            </a:effectRef>
            <a:fontRef idx="minor">
              <a:schemeClr val="tx1"/>
            </a:fontRef>
          </xdr:style>
        </xdr:cxnSp>
      </xdr:grpSp>
      <xdr:sp macro="" textlink="">
        <xdr:nvSpPr>
          <xdr:cNvPr id="436" name="Text Box 232"/>
          <xdr:cNvSpPr txBox="1">
            <a:spLocks noChangeArrowheads="1"/>
          </xdr:cNvSpPr>
        </xdr:nvSpPr>
        <xdr:spPr bwMode="auto">
          <a:xfrm>
            <a:off x="9068346" y="36089783"/>
            <a:ext cx="852142" cy="303278"/>
          </a:xfrm>
          <a:prstGeom prst="rect">
            <a:avLst/>
          </a:prstGeom>
          <a:solidFill>
            <a:sysClr val="window" lastClr="FFFFFF"/>
          </a:solidFill>
          <a:ln w="12700" algn="ctr">
            <a:solidFill>
              <a:schemeClr val="tx1"/>
            </a:solidFill>
            <a:miter lim="800000"/>
            <a:headEnd/>
            <a:tailEnd/>
          </a:ln>
          <a:extLst/>
        </xdr:spPr>
        <xdr:txBody>
          <a:bodyPr wrap="square" lIns="91814" tIns="45906" rIns="91814" bIns="45906" anchor="ctr"/>
          <a:lstStyle>
            <a:defPPr>
              <a:defRPr lang="en-US"/>
            </a:defPPr>
            <a:lvl1pPr marL="0" algn="l" defTabSz="933237" rtl="0" eaLnBrk="1" latinLnBrk="0" hangingPunct="1">
              <a:defRPr sz="1800" kern="1200">
                <a:solidFill>
                  <a:schemeClr val="tx1"/>
                </a:solidFill>
                <a:latin typeface="+mn-lt"/>
                <a:ea typeface="+mn-ea"/>
                <a:cs typeface="+mn-cs"/>
              </a:defRPr>
            </a:lvl1pPr>
            <a:lvl2pPr marL="466618" algn="l" defTabSz="933237" rtl="0" eaLnBrk="1" latinLnBrk="0" hangingPunct="1">
              <a:defRPr sz="1800" kern="1200">
                <a:solidFill>
                  <a:schemeClr val="tx1"/>
                </a:solidFill>
                <a:latin typeface="+mn-lt"/>
                <a:ea typeface="+mn-ea"/>
                <a:cs typeface="+mn-cs"/>
              </a:defRPr>
            </a:lvl2pPr>
            <a:lvl3pPr marL="933237" algn="l" defTabSz="933237" rtl="0" eaLnBrk="1" latinLnBrk="0" hangingPunct="1">
              <a:defRPr sz="1800" kern="1200">
                <a:solidFill>
                  <a:schemeClr val="tx1"/>
                </a:solidFill>
                <a:latin typeface="+mn-lt"/>
                <a:ea typeface="+mn-ea"/>
                <a:cs typeface="+mn-cs"/>
              </a:defRPr>
            </a:lvl3pPr>
            <a:lvl4pPr marL="1399855" algn="l" defTabSz="933237" rtl="0" eaLnBrk="1" latinLnBrk="0" hangingPunct="1">
              <a:defRPr sz="1800" kern="1200">
                <a:solidFill>
                  <a:schemeClr val="tx1"/>
                </a:solidFill>
                <a:latin typeface="+mn-lt"/>
                <a:ea typeface="+mn-ea"/>
                <a:cs typeface="+mn-cs"/>
              </a:defRPr>
            </a:lvl4pPr>
            <a:lvl5pPr marL="1866473" algn="l" defTabSz="933237" rtl="0" eaLnBrk="1" latinLnBrk="0" hangingPunct="1">
              <a:defRPr sz="1800" kern="1200">
                <a:solidFill>
                  <a:schemeClr val="tx1"/>
                </a:solidFill>
                <a:latin typeface="+mn-lt"/>
                <a:ea typeface="+mn-ea"/>
                <a:cs typeface="+mn-cs"/>
              </a:defRPr>
            </a:lvl5pPr>
            <a:lvl6pPr marL="2333092" algn="l" defTabSz="933237" rtl="0" eaLnBrk="1" latinLnBrk="0" hangingPunct="1">
              <a:defRPr sz="1800" kern="1200">
                <a:solidFill>
                  <a:schemeClr val="tx1"/>
                </a:solidFill>
                <a:latin typeface="+mn-lt"/>
                <a:ea typeface="+mn-ea"/>
                <a:cs typeface="+mn-cs"/>
              </a:defRPr>
            </a:lvl6pPr>
            <a:lvl7pPr marL="2799710" algn="l" defTabSz="933237" rtl="0" eaLnBrk="1" latinLnBrk="0" hangingPunct="1">
              <a:defRPr sz="1800" kern="1200">
                <a:solidFill>
                  <a:schemeClr val="tx1"/>
                </a:solidFill>
                <a:latin typeface="+mn-lt"/>
                <a:ea typeface="+mn-ea"/>
                <a:cs typeface="+mn-cs"/>
              </a:defRPr>
            </a:lvl7pPr>
            <a:lvl8pPr marL="3266328" algn="l" defTabSz="933237" rtl="0" eaLnBrk="1" latinLnBrk="0" hangingPunct="1">
              <a:defRPr sz="1800" kern="1200">
                <a:solidFill>
                  <a:schemeClr val="tx1"/>
                </a:solidFill>
                <a:latin typeface="+mn-lt"/>
                <a:ea typeface="+mn-ea"/>
                <a:cs typeface="+mn-cs"/>
              </a:defRPr>
            </a:lvl8pPr>
            <a:lvl9pPr marL="3732947" algn="l" defTabSz="933237" rtl="0" eaLnBrk="1" latinLnBrk="0" hangingPunct="1">
              <a:defRPr sz="1800" kern="1200">
                <a:solidFill>
                  <a:schemeClr val="tx1"/>
                </a:solidFill>
                <a:latin typeface="+mn-lt"/>
                <a:ea typeface="+mn-ea"/>
                <a:cs typeface="+mn-cs"/>
              </a:defRPr>
            </a:lvl9pPr>
          </a:lstStyle>
          <a:p>
            <a:pPr lvl="0" algn="ctr" defTabSz="1106488" fontAlgn="base">
              <a:spcAft>
                <a:spcPct val="0"/>
              </a:spcAft>
            </a:pPr>
            <a:r>
              <a:rPr lang="en-US" sz="1400" b="0">
                <a:latin typeface="Arial" pitchFamily="34" charset="0"/>
                <a:ea typeface="新細明體" pitchFamily="18" charset="-120"/>
                <a:cs typeface="Arial" pitchFamily="34" charset="0"/>
              </a:rPr>
              <a:t>10mm</a:t>
            </a:r>
          </a:p>
        </xdr:txBody>
      </xdr:sp>
    </xdr:grpSp>
    <xdr:clientData/>
  </xdr:twoCellAnchor>
  <xdr:twoCellAnchor>
    <xdr:from>
      <xdr:col>29</xdr:col>
      <xdr:colOff>15363</xdr:colOff>
      <xdr:row>239</xdr:row>
      <xdr:rowOff>122904</xdr:rowOff>
    </xdr:from>
    <xdr:to>
      <xdr:col>49</xdr:col>
      <xdr:colOff>15363</xdr:colOff>
      <xdr:row>244</xdr:row>
      <xdr:rowOff>150772</xdr:rowOff>
    </xdr:to>
    <xdr:grpSp>
      <xdr:nvGrpSpPr>
        <xdr:cNvPr id="444" name="Group 443"/>
        <xdr:cNvGrpSpPr/>
      </xdr:nvGrpSpPr>
      <xdr:grpSpPr>
        <a:xfrm>
          <a:off x="7389557" y="60637380"/>
          <a:ext cx="5131209" cy="1103271"/>
          <a:chOff x="7389557" y="60637380"/>
          <a:chExt cx="5131209" cy="1103271"/>
        </a:xfrm>
      </xdr:grpSpPr>
      <xdr:pic>
        <xdr:nvPicPr>
          <xdr:cNvPr id="441" name="Picture 440"/>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7389557" y="60637380"/>
            <a:ext cx="5131209" cy="110327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442" name="Straight Connector 441"/>
          <xdr:cNvCxnSpPr/>
        </xdr:nvCxnSpPr>
        <xdr:spPr>
          <a:xfrm>
            <a:off x="9542753" y="61087206"/>
            <a:ext cx="1" cy="345394"/>
          </a:xfrm>
          <a:prstGeom prst="line">
            <a:avLst/>
          </a:prstGeom>
          <a:ln w="19050">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30</xdr:col>
      <xdr:colOff>39894</xdr:colOff>
      <xdr:row>257</xdr:row>
      <xdr:rowOff>13584</xdr:rowOff>
    </xdr:from>
    <xdr:to>
      <xdr:col>45</xdr:col>
      <xdr:colOff>53177</xdr:colOff>
      <xdr:row>260</xdr:row>
      <xdr:rowOff>179222</xdr:rowOff>
    </xdr:to>
    <xdr:pic>
      <xdr:nvPicPr>
        <xdr:cNvPr id="448" name="Picture 447"/>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flipH="1">
          <a:off x="7659894" y="65044753"/>
          <a:ext cx="3884735" cy="81088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30</xdr:col>
      <xdr:colOff>119026</xdr:colOff>
      <xdr:row>252</xdr:row>
      <xdr:rowOff>193336</xdr:rowOff>
    </xdr:from>
    <xdr:to>
      <xdr:col>45</xdr:col>
      <xdr:colOff>139070</xdr:colOff>
      <xdr:row>256</xdr:row>
      <xdr:rowOff>142090</xdr:rowOff>
    </xdr:to>
    <xdr:pic>
      <xdr:nvPicPr>
        <xdr:cNvPr id="449" name="Picture 448"/>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flipH="1">
          <a:off x="7739026" y="64149102"/>
          <a:ext cx="3891496" cy="80907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30</xdr:col>
      <xdr:colOff>111699</xdr:colOff>
      <xdr:row>256</xdr:row>
      <xdr:rowOff>171214</xdr:rowOff>
    </xdr:from>
    <xdr:to>
      <xdr:col>42</xdr:col>
      <xdr:colOff>121258</xdr:colOff>
      <xdr:row>258</xdr:row>
      <xdr:rowOff>19011</xdr:rowOff>
    </xdr:to>
    <xdr:grpSp>
      <xdr:nvGrpSpPr>
        <xdr:cNvPr id="450" name="Group 449"/>
        <xdr:cNvGrpSpPr/>
      </xdr:nvGrpSpPr>
      <xdr:grpSpPr>
        <a:xfrm>
          <a:off x="7731699" y="64987303"/>
          <a:ext cx="3143591" cy="277958"/>
          <a:chOff x="697664" y="31177456"/>
          <a:chExt cx="3251189" cy="324540"/>
        </a:xfrm>
      </xdr:grpSpPr>
      <xdr:cxnSp macro="">
        <xdr:nvCxnSpPr>
          <xdr:cNvPr id="451" name="Straight Connector 450"/>
          <xdr:cNvCxnSpPr/>
        </xdr:nvCxnSpPr>
        <xdr:spPr>
          <a:xfrm>
            <a:off x="697664" y="31177456"/>
            <a:ext cx="621032" cy="167569"/>
          </a:xfrm>
          <a:prstGeom prst="line">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52" name="Straight Connector 451"/>
          <xdr:cNvCxnSpPr/>
        </xdr:nvCxnSpPr>
        <xdr:spPr>
          <a:xfrm>
            <a:off x="1258593" y="31183438"/>
            <a:ext cx="151342" cy="318558"/>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53" name="Straight Connector 452"/>
          <xdr:cNvCxnSpPr/>
        </xdr:nvCxnSpPr>
        <xdr:spPr>
          <a:xfrm flipH="1">
            <a:off x="3872653" y="31178500"/>
            <a:ext cx="76200" cy="251883"/>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30724</xdr:colOff>
      <xdr:row>255</xdr:row>
      <xdr:rowOff>103476</xdr:rowOff>
    </xdr:from>
    <xdr:to>
      <xdr:col>30</xdr:col>
      <xdr:colOff>155660</xdr:colOff>
      <xdr:row>256</xdr:row>
      <xdr:rowOff>134579</xdr:rowOff>
    </xdr:to>
    <xdr:cxnSp macro="">
      <xdr:nvCxnSpPr>
        <xdr:cNvPr id="454" name="Straight Connector 453"/>
        <xdr:cNvCxnSpPr/>
      </xdr:nvCxnSpPr>
      <xdr:spPr>
        <a:xfrm flipV="1">
          <a:off x="7404918" y="64704484"/>
          <a:ext cx="370742" cy="246184"/>
        </a:xfrm>
        <a:prstGeom prst="line">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126400</xdr:colOff>
      <xdr:row>252</xdr:row>
      <xdr:rowOff>61452</xdr:rowOff>
    </xdr:from>
    <xdr:to>
      <xdr:col>42</xdr:col>
      <xdr:colOff>82816</xdr:colOff>
      <xdr:row>253</xdr:row>
      <xdr:rowOff>91092</xdr:rowOff>
    </xdr:to>
    <xdr:cxnSp macro="">
      <xdr:nvCxnSpPr>
        <xdr:cNvPr id="455" name="Straight Connector 454"/>
        <xdr:cNvCxnSpPr/>
      </xdr:nvCxnSpPr>
      <xdr:spPr>
        <a:xfrm>
          <a:off x="10634626" y="64017218"/>
          <a:ext cx="202222" cy="244721"/>
        </a:xfrm>
        <a:prstGeom prst="line">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168992</xdr:colOff>
      <xdr:row>273</xdr:row>
      <xdr:rowOff>30727</xdr:rowOff>
    </xdr:from>
    <xdr:to>
      <xdr:col>21</xdr:col>
      <xdr:colOff>184355</xdr:colOff>
      <xdr:row>282</xdr:row>
      <xdr:rowOff>168993</xdr:rowOff>
    </xdr:to>
    <xdr:grpSp>
      <xdr:nvGrpSpPr>
        <xdr:cNvPr id="2" name="Group 1"/>
        <xdr:cNvGrpSpPr/>
      </xdr:nvGrpSpPr>
      <xdr:grpSpPr>
        <a:xfrm>
          <a:off x="322621" y="69240606"/>
          <a:ext cx="5131210" cy="2073992"/>
          <a:chOff x="322621" y="69240605"/>
          <a:chExt cx="5405500" cy="2276805"/>
        </a:xfrm>
      </xdr:grpSpPr>
      <xdr:pic>
        <xdr:nvPicPr>
          <xdr:cNvPr id="481" name="Picture 480"/>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322621" y="70008751"/>
            <a:ext cx="5405500" cy="150865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458" name="Straight Connector 457"/>
          <xdr:cNvCxnSpPr/>
        </xdr:nvCxnSpPr>
        <xdr:spPr>
          <a:xfrm>
            <a:off x="1751370" y="69624678"/>
            <a:ext cx="506976" cy="629879"/>
          </a:xfrm>
          <a:prstGeom prst="line">
            <a:avLst/>
          </a:prstGeom>
          <a:ln w="28575">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61" name="Straight Connector 460"/>
          <xdr:cNvCxnSpPr/>
        </xdr:nvCxnSpPr>
        <xdr:spPr>
          <a:xfrm>
            <a:off x="1657963" y="69684901"/>
            <a:ext cx="506976" cy="629879"/>
          </a:xfrm>
          <a:prstGeom prst="line">
            <a:avLst/>
          </a:prstGeom>
          <a:ln w="28575">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62" name="Straight Connector 461"/>
          <xdr:cNvCxnSpPr/>
        </xdr:nvCxnSpPr>
        <xdr:spPr>
          <a:xfrm flipH="1">
            <a:off x="1904999" y="69547863"/>
            <a:ext cx="276533" cy="184355"/>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64" name="Straight Connector 463"/>
          <xdr:cNvCxnSpPr/>
        </xdr:nvCxnSpPr>
        <xdr:spPr>
          <a:xfrm flipV="1">
            <a:off x="1428749" y="69853892"/>
            <a:ext cx="321392" cy="185584"/>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467" name="Text Box 232"/>
          <xdr:cNvSpPr txBox="1">
            <a:spLocks noChangeArrowheads="1"/>
          </xdr:cNvSpPr>
        </xdr:nvSpPr>
        <xdr:spPr bwMode="auto">
          <a:xfrm>
            <a:off x="1951089" y="69240605"/>
            <a:ext cx="874617" cy="298041"/>
          </a:xfrm>
          <a:prstGeom prst="rect">
            <a:avLst/>
          </a:prstGeom>
          <a:solidFill>
            <a:sysClr val="window" lastClr="FFFFFF"/>
          </a:solidFill>
          <a:ln w="12700" algn="ctr">
            <a:solidFill>
              <a:schemeClr val="tx1"/>
            </a:solidFill>
            <a:miter lim="800000"/>
            <a:headEnd/>
            <a:tailEnd/>
          </a:ln>
          <a:extLst/>
        </xdr:spPr>
        <xdr:txBody>
          <a:bodyPr wrap="square" lIns="91814" tIns="45906" rIns="91814" bIns="45906" anchor="ctr"/>
          <a:lstStyle>
            <a:defPPr>
              <a:defRPr lang="en-US"/>
            </a:defPPr>
            <a:lvl1pPr marL="0" algn="l" defTabSz="933237" rtl="0" eaLnBrk="1" latinLnBrk="0" hangingPunct="1">
              <a:defRPr sz="1800" kern="1200">
                <a:solidFill>
                  <a:schemeClr val="tx1"/>
                </a:solidFill>
                <a:latin typeface="+mn-lt"/>
                <a:ea typeface="+mn-ea"/>
                <a:cs typeface="+mn-cs"/>
              </a:defRPr>
            </a:lvl1pPr>
            <a:lvl2pPr marL="466618" algn="l" defTabSz="933237" rtl="0" eaLnBrk="1" latinLnBrk="0" hangingPunct="1">
              <a:defRPr sz="1800" kern="1200">
                <a:solidFill>
                  <a:schemeClr val="tx1"/>
                </a:solidFill>
                <a:latin typeface="+mn-lt"/>
                <a:ea typeface="+mn-ea"/>
                <a:cs typeface="+mn-cs"/>
              </a:defRPr>
            </a:lvl2pPr>
            <a:lvl3pPr marL="933237" algn="l" defTabSz="933237" rtl="0" eaLnBrk="1" latinLnBrk="0" hangingPunct="1">
              <a:defRPr sz="1800" kern="1200">
                <a:solidFill>
                  <a:schemeClr val="tx1"/>
                </a:solidFill>
                <a:latin typeface="+mn-lt"/>
                <a:ea typeface="+mn-ea"/>
                <a:cs typeface="+mn-cs"/>
              </a:defRPr>
            </a:lvl3pPr>
            <a:lvl4pPr marL="1399855" algn="l" defTabSz="933237" rtl="0" eaLnBrk="1" latinLnBrk="0" hangingPunct="1">
              <a:defRPr sz="1800" kern="1200">
                <a:solidFill>
                  <a:schemeClr val="tx1"/>
                </a:solidFill>
                <a:latin typeface="+mn-lt"/>
                <a:ea typeface="+mn-ea"/>
                <a:cs typeface="+mn-cs"/>
              </a:defRPr>
            </a:lvl4pPr>
            <a:lvl5pPr marL="1866473" algn="l" defTabSz="933237" rtl="0" eaLnBrk="1" latinLnBrk="0" hangingPunct="1">
              <a:defRPr sz="1800" kern="1200">
                <a:solidFill>
                  <a:schemeClr val="tx1"/>
                </a:solidFill>
                <a:latin typeface="+mn-lt"/>
                <a:ea typeface="+mn-ea"/>
                <a:cs typeface="+mn-cs"/>
              </a:defRPr>
            </a:lvl5pPr>
            <a:lvl6pPr marL="2333092" algn="l" defTabSz="933237" rtl="0" eaLnBrk="1" latinLnBrk="0" hangingPunct="1">
              <a:defRPr sz="1800" kern="1200">
                <a:solidFill>
                  <a:schemeClr val="tx1"/>
                </a:solidFill>
                <a:latin typeface="+mn-lt"/>
                <a:ea typeface="+mn-ea"/>
                <a:cs typeface="+mn-cs"/>
              </a:defRPr>
            </a:lvl6pPr>
            <a:lvl7pPr marL="2799710" algn="l" defTabSz="933237" rtl="0" eaLnBrk="1" latinLnBrk="0" hangingPunct="1">
              <a:defRPr sz="1800" kern="1200">
                <a:solidFill>
                  <a:schemeClr val="tx1"/>
                </a:solidFill>
                <a:latin typeface="+mn-lt"/>
                <a:ea typeface="+mn-ea"/>
                <a:cs typeface="+mn-cs"/>
              </a:defRPr>
            </a:lvl7pPr>
            <a:lvl8pPr marL="3266328" algn="l" defTabSz="933237" rtl="0" eaLnBrk="1" latinLnBrk="0" hangingPunct="1">
              <a:defRPr sz="1800" kern="1200">
                <a:solidFill>
                  <a:schemeClr val="tx1"/>
                </a:solidFill>
                <a:latin typeface="+mn-lt"/>
                <a:ea typeface="+mn-ea"/>
                <a:cs typeface="+mn-cs"/>
              </a:defRPr>
            </a:lvl8pPr>
            <a:lvl9pPr marL="3732947" algn="l" defTabSz="933237" rtl="0" eaLnBrk="1" latinLnBrk="0" hangingPunct="1">
              <a:defRPr sz="1800" kern="1200">
                <a:solidFill>
                  <a:schemeClr val="tx1"/>
                </a:solidFill>
                <a:latin typeface="+mn-lt"/>
                <a:ea typeface="+mn-ea"/>
                <a:cs typeface="+mn-cs"/>
              </a:defRPr>
            </a:lvl9pPr>
          </a:lstStyle>
          <a:p>
            <a:pPr lvl="0" algn="ctr" defTabSz="1106488" fontAlgn="base">
              <a:spcAft>
                <a:spcPct val="0"/>
              </a:spcAft>
            </a:pPr>
            <a:r>
              <a:rPr lang="en-US" sz="1400" b="0">
                <a:latin typeface="Arial" pitchFamily="34" charset="0"/>
                <a:ea typeface="新細明體" pitchFamily="18" charset="-120"/>
                <a:cs typeface="Arial" pitchFamily="34" charset="0"/>
              </a:rPr>
              <a:t>4-5mm</a:t>
            </a:r>
          </a:p>
        </xdr:txBody>
      </xdr:sp>
    </xdr:grpSp>
    <xdr:clientData/>
  </xdr:twoCellAnchor>
  <xdr:twoCellAnchor editAs="oneCell">
    <xdr:from>
      <xdr:col>28</xdr:col>
      <xdr:colOff>30726</xdr:colOff>
      <xdr:row>277</xdr:row>
      <xdr:rowOff>168991</xdr:rowOff>
    </xdr:from>
    <xdr:to>
      <xdr:col>49</xdr:col>
      <xdr:colOff>207650</xdr:colOff>
      <xdr:row>284</xdr:row>
      <xdr:rowOff>204905</xdr:rowOff>
    </xdr:to>
    <xdr:pic>
      <xdr:nvPicPr>
        <xdr:cNvPr id="482" name="Picture 481"/>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7159113" y="70239193"/>
          <a:ext cx="5553940" cy="15510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107541</xdr:colOff>
      <xdr:row>291</xdr:row>
      <xdr:rowOff>168993</xdr:rowOff>
    </xdr:from>
    <xdr:to>
      <xdr:col>22</xdr:col>
      <xdr:colOff>240321</xdr:colOff>
      <xdr:row>300</xdr:row>
      <xdr:rowOff>27331</xdr:rowOff>
    </xdr:to>
    <xdr:pic>
      <xdr:nvPicPr>
        <xdr:cNvPr id="483" name="Picture 48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1170" y="73895566"/>
          <a:ext cx="5509796" cy="179406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46088</xdr:colOff>
      <xdr:row>330</xdr:row>
      <xdr:rowOff>153629</xdr:rowOff>
    </xdr:from>
    <xdr:to>
      <xdr:col>22</xdr:col>
      <xdr:colOff>161162</xdr:colOff>
      <xdr:row>339</xdr:row>
      <xdr:rowOff>5333</xdr:rowOff>
    </xdr:to>
    <xdr:pic>
      <xdr:nvPicPr>
        <xdr:cNvPr id="487" name="Picture 486"/>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99717" y="83651008"/>
          <a:ext cx="5492090" cy="178743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28</xdr:col>
      <xdr:colOff>61451</xdr:colOff>
      <xdr:row>330</xdr:row>
      <xdr:rowOff>92177</xdr:rowOff>
    </xdr:from>
    <xdr:to>
      <xdr:col>50</xdr:col>
      <xdr:colOff>40445</xdr:colOff>
      <xdr:row>338</xdr:row>
      <xdr:rowOff>40871</xdr:rowOff>
    </xdr:to>
    <xdr:grpSp>
      <xdr:nvGrpSpPr>
        <xdr:cNvPr id="478" name="Group 477"/>
        <xdr:cNvGrpSpPr/>
      </xdr:nvGrpSpPr>
      <xdr:grpSpPr>
        <a:xfrm>
          <a:off x="7189838" y="83589556"/>
          <a:ext cx="5617180" cy="1669339"/>
          <a:chOff x="7865806" y="83497379"/>
          <a:chExt cx="5617180" cy="1669339"/>
        </a:xfrm>
      </xdr:grpSpPr>
      <xdr:pic>
        <xdr:nvPicPr>
          <xdr:cNvPr id="488" name="Picture 487"/>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7865806" y="83497379"/>
            <a:ext cx="5349090" cy="1669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489" name="Straight Arrow Connector 488"/>
          <xdr:cNvCxnSpPr/>
        </xdr:nvCxnSpPr>
        <xdr:spPr>
          <a:xfrm flipH="1">
            <a:off x="13173477" y="84628289"/>
            <a:ext cx="309509" cy="241656"/>
          </a:xfrm>
          <a:prstGeom prst="straightConnector1">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xdr:col>
      <xdr:colOff>168992</xdr:colOff>
      <xdr:row>350</xdr:row>
      <xdr:rowOff>76814</xdr:rowOff>
    </xdr:from>
    <xdr:to>
      <xdr:col>22</xdr:col>
      <xdr:colOff>184008</xdr:colOff>
      <xdr:row>358</xdr:row>
      <xdr:rowOff>99019</xdr:rowOff>
    </xdr:to>
    <xdr:pic>
      <xdr:nvPicPr>
        <xdr:cNvPr id="491" name="Picture 490"/>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322621" y="88551774"/>
          <a:ext cx="5392032" cy="17428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9</xdr:col>
      <xdr:colOff>225654</xdr:colOff>
      <xdr:row>358</xdr:row>
      <xdr:rowOff>201050</xdr:rowOff>
    </xdr:from>
    <xdr:to>
      <xdr:col>16</xdr:col>
      <xdr:colOff>190288</xdr:colOff>
      <xdr:row>361</xdr:row>
      <xdr:rowOff>204934</xdr:rowOff>
    </xdr:to>
    <xdr:sp macro="" textlink="">
      <xdr:nvSpPr>
        <xdr:cNvPr id="492" name="TextBox 491"/>
        <xdr:cNvSpPr txBox="1"/>
      </xdr:nvSpPr>
      <xdr:spPr bwMode="auto">
        <a:xfrm>
          <a:off x="2437912" y="90396655"/>
          <a:ext cx="1777457" cy="649126"/>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vi-VN" altLang="zh-TW" sz="1050">
              <a:solidFill>
                <a:schemeClr val="dk1"/>
              </a:solidFill>
              <a:effectLst/>
              <a:latin typeface="+mn-lt"/>
              <a:ea typeface="+mn-ea"/>
              <a:cs typeface="+mn-cs"/>
            </a:rPr>
            <a:t>Follow marking </a:t>
          </a:r>
          <a:endParaRPr lang="zh-TW" altLang="zh-TW" sz="1050">
            <a:effectLst/>
          </a:endParaRPr>
        </a:p>
        <a:p>
          <a:r>
            <a:rPr lang="zh-TW" altLang="en-US" sz="1050"/>
            <a:t>按照画线位置</a:t>
          </a:r>
        </a:p>
        <a:p>
          <a:pPr marL="0" marR="0" indent="0" defTabSz="914400" eaLnBrk="1" fontAlgn="auto" latinLnBrk="0" hangingPunct="1">
            <a:lnSpc>
              <a:spcPct val="100000"/>
            </a:lnSpc>
            <a:spcBef>
              <a:spcPts val="0"/>
            </a:spcBef>
            <a:spcAft>
              <a:spcPts val="0"/>
            </a:spcAft>
            <a:buClrTx/>
            <a:buSzTx/>
            <a:buFontTx/>
            <a:buNone/>
            <a:tabLst/>
            <a:defRPr/>
          </a:pPr>
          <a:r>
            <a:rPr lang="en-US" altLang="zh-TW" sz="1050">
              <a:solidFill>
                <a:schemeClr val="dk1"/>
              </a:solidFill>
              <a:effectLst/>
              <a:latin typeface="+mn-lt"/>
              <a:ea typeface="+mn-ea"/>
              <a:cs typeface="+mn-cs"/>
            </a:rPr>
            <a:t>D</a:t>
          </a:r>
          <a:r>
            <a:rPr lang="vi-VN" altLang="zh-TW" sz="1050">
              <a:solidFill>
                <a:schemeClr val="dk1"/>
              </a:solidFill>
              <a:effectLst/>
              <a:latin typeface="+mn-lt"/>
              <a:ea typeface="+mn-ea"/>
              <a:cs typeface="+mn-cs"/>
            </a:rPr>
            <a:t>ựa theo vị trí định vị</a:t>
          </a:r>
          <a:endParaRPr lang="zh-TW" altLang="zh-TW" sz="1050">
            <a:effectLst/>
          </a:endParaRPr>
        </a:p>
      </xdr:txBody>
    </xdr:sp>
    <xdr:clientData/>
  </xdr:twoCellAnchor>
  <xdr:twoCellAnchor>
    <xdr:from>
      <xdr:col>14</xdr:col>
      <xdr:colOff>85726</xdr:colOff>
      <xdr:row>355</xdr:row>
      <xdr:rowOff>32832</xdr:rowOff>
    </xdr:from>
    <xdr:to>
      <xdr:col>16</xdr:col>
      <xdr:colOff>186461</xdr:colOff>
      <xdr:row>358</xdr:row>
      <xdr:rowOff>184416</xdr:rowOff>
    </xdr:to>
    <xdr:cxnSp macro="">
      <xdr:nvCxnSpPr>
        <xdr:cNvPr id="493" name="Straight Connector 492"/>
        <xdr:cNvCxnSpPr/>
      </xdr:nvCxnSpPr>
      <xdr:spPr>
        <a:xfrm flipV="1">
          <a:off x="3619194" y="89583195"/>
          <a:ext cx="592348" cy="796826"/>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xdr:colOff>
      <xdr:row>349</xdr:row>
      <xdr:rowOff>153629</xdr:rowOff>
    </xdr:from>
    <xdr:to>
      <xdr:col>43</xdr:col>
      <xdr:colOff>146451</xdr:colOff>
      <xdr:row>361</xdr:row>
      <xdr:rowOff>166093</xdr:rowOff>
    </xdr:to>
    <xdr:grpSp>
      <xdr:nvGrpSpPr>
        <xdr:cNvPr id="494" name="Group 493"/>
        <xdr:cNvGrpSpPr/>
      </xdr:nvGrpSpPr>
      <xdr:grpSpPr>
        <a:xfrm>
          <a:off x="8633951" y="88413508"/>
          <a:ext cx="2512339" cy="2593432"/>
          <a:chOff x="1700715" y="90443516"/>
          <a:chExt cx="2605112" cy="2740351"/>
        </a:xfrm>
      </xdr:grpSpPr>
      <xdr:pic>
        <xdr:nvPicPr>
          <xdr:cNvPr id="495" name="Picture 494"/>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2228417" y="90475622"/>
            <a:ext cx="1535858" cy="270824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96" name="TextBox 495"/>
          <xdr:cNvSpPr txBox="1"/>
        </xdr:nvSpPr>
        <xdr:spPr>
          <a:xfrm>
            <a:off x="3745265" y="90443516"/>
            <a:ext cx="560562" cy="262596"/>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9mm</a:t>
            </a:r>
          </a:p>
        </xdr:txBody>
      </xdr:sp>
      <xdr:cxnSp macro="">
        <xdr:nvCxnSpPr>
          <xdr:cNvPr id="497" name="Straight Connector 496"/>
          <xdr:cNvCxnSpPr/>
        </xdr:nvCxnSpPr>
        <xdr:spPr>
          <a:xfrm>
            <a:off x="2676293" y="90849915"/>
            <a:ext cx="0" cy="370545"/>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98" name="Straight Connector 497"/>
          <xdr:cNvCxnSpPr/>
        </xdr:nvCxnSpPr>
        <xdr:spPr>
          <a:xfrm>
            <a:off x="2774098" y="90849915"/>
            <a:ext cx="0" cy="370545"/>
          </a:xfrm>
          <a:prstGeom prst="line">
            <a:avLst/>
          </a:prstGeom>
          <a:ln w="1905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99" name="Straight Connector 498"/>
          <xdr:cNvCxnSpPr/>
        </xdr:nvCxnSpPr>
        <xdr:spPr>
          <a:xfrm>
            <a:off x="2793148" y="91125675"/>
            <a:ext cx="383556" cy="0"/>
          </a:xfrm>
          <a:prstGeom prst="line">
            <a:avLst/>
          </a:prstGeom>
          <a:ln w="19050">
            <a:solidFill>
              <a:sysClr val="windowText" lastClr="00000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00" name="Straight Connector 499"/>
          <xdr:cNvCxnSpPr/>
        </xdr:nvCxnSpPr>
        <xdr:spPr>
          <a:xfrm flipH="1">
            <a:off x="2273687" y="91135200"/>
            <a:ext cx="383556" cy="0"/>
          </a:xfrm>
          <a:prstGeom prst="line">
            <a:avLst/>
          </a:prstGeom>
          <a:ln w="19050">
            <a:solidFill>
              <a:sysClr val="windowText" lastClr="00000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sp macro="" textlink="">
        <xdr:nvSpPr>
          <xdr:cNvPr id="501" name="TextBox 500"/>
          <xdr:cNvSpPr txBox="1"/>
        </xdr:nvSpPr>
        <xdr:spPr>
          <a:xfrm>
            <a:off x="1700715" y="91019294"/>
            <a:ext cx="576825" cy="262596"/>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3mm</a:t>
            </a:r>
          </a:p>
        </xdr:txBody>
      </xdr:sp>
    </xdr:grpSp>
    <xdr:clientData/>
  </xdr:twoCellAnchor>
  <xdr:twoCellAnchor editAs="oneCell">
    <xdr:from>
      <xdr:col>8</xdr:col>
      <xdr:colOff>153628</xdr:colOff>
      <xdr:row>366</xdr:row>
      <xdr:rowOff>107540</xdr:rowOff>
    </xdr:from>
    <xdr:to>
      <xdr:col>14</xdr:col>
      <xdr:colOff>11074</xdr:colOff>
      <xdr:row>378</xdr:row>
      <xdr:rowOff>130705</xdr:rowOff>
    </xdr:to>
    <xdr:pic>
      <xdr:nvPicPr>
        <xdr:cNvPr id="502" name="Picture 501"/>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2089354" y="92669032"/>
          <a:ext cx="1455188" cy="260413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10</xdr:col>
      <xdr:colOff>4111</xdr:colOff>
      <xdr:row>369</xdr:row>
      <xdr:rowOff>96227</xdr:rowOff>
    </xdr:from>
    <xdr:to>
      <xdr:col>10</xdr:col>
      <xdr:colOff>143811</xdr:colOff>
      <xdr:row>370</xdr:row>
      <xdr:rowOff>211346</xdr:rowOff>
    </xdr:to>
    <xdr:cxnSp macro="">
      <xdr:nvCxnSpPr>
        <xdr:cNvPr id="503" name="Straight Connector 502"/>
        <xdr:cNvCxnSpPr/>
      </xdr:nvCxnSpPr>
      <xdr:spPr>
        <a:xfrm flipH="1" flipV="1">
          <a:off x="2492901" y="93302961"/>
          <a:ext cx="139700" cy="33020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165728</xdr:colOff>
      <xdr:row>369</xdr:row>
      <xdr:rowOff>197827</xdr:rowOff>
    </xdr:from>
    <xdr:to>
      <xdr:col>12</xdr:col>
      <xdr:colOff>35246</xdr:colOff>
      <xdr:row>371</xdr:row>
      <xdr:rowOff>97866</xdr:rowOff>
    </xdr:to>
    <xdr:cxnSp macro="">
      <xdr:nvCxnSpPr>
        <xdr:cNvPr id="504" name="Straight Connector 503"/>
        <xdr:cNvCxnSpPr/>
      </xdr:nvCxnSpPr>
      <xdr:spPr>
        <a:xfrm flipH="1" flipV="1">
          <a:off x="2931051" y="93404561"/>
          <a:ext cx="146050" cy="330200"/>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229843</xdr:colOff>
      <xdr:row>370</xdr:row>
      <xdr:rowOff>166896</xdr:rowOff>
    </xdr:from>
    <xdr:to>
      <xdr:col>11</xdr:col>
      <xdr:colOff>26028</xdr:colOff>
      <xdr:row>371</xdr:row>
      <xdr:rowOff>186766</xdr:rowOff>
    </xdr:to>
    <xdr:sp macro="" textlink="">
      <xdr:nvSpPr>
        <xdr:cNvPr id="505" name="TextBox 504"/>
        <xdr:cNvSpPr txBox="1"/>
      </xdr:nvSpPr>
      <xdr:spPr>
        <a:xfrm>
          <a:off x="2442101" y="93588711"/>
          <a:ext cx="349250" cy="2349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Times New Roman" panose="02020603050405020304" pitchFamily="18" charset="0"/>
              <a:cs typeface="Times New Roman" panose="02020603050405020304" pitchFamily="18" charset="0"/>
            </a:rPr>
            <a:t>I</a:t>
          </a:r>
        </a:p>
      </xdr:txBody>
    </xdr:sp>
    <xdr:clientData/>
  </xdr:twoCellAnchor>
  <xdr:twoCellAnchor>
    <xdr:from>
      <xdr:col>11</xdr:col>
      <xdr:colOff>127628</xdr:colOff>
      <xdr:row>370</xdr:row>
      <xdr:rowOff>192296</xdr:rowOff>
    </xdr:from>
    <xdr:to>
      <xdr:col>12</xdr:col>
      <xdr:colOff>193996</xdr:colOff>
      <xdr:row>371</xdr:row>
      <xdr:rowOff>205816</xdr:rowOff>
    </xdr:to>
    <xdr:sp macro="" textlink="">
      <xdr:nvSpPr>
        <xdr:cNvPr id="506" name="TextBox 505"/>
        <xdr:cNvSpPr txBox="1"/>
      </xdr:nvSpPr>
      <xdr:spPr>
        <a:xfrm>
          <a:off x="2892951" y="93614111"/>
          <a:ext cx="342900" cy="2286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Times New Roman" panose="02020603050405020304" pitchFamily="18" charset="0"/>
              <a:cs typeface="Times New Roman" panose="02020603050405020304" pitchFamily="18" charset="0"/>
            </a:rPr>
            <a:t>II</a:t>
          </a:r>
        </a:p>
      </xdr:txBody>
    </xdr:sp>
    <xdr:clientData/>
  </xdr:twoCellAnchor>
  <xdr:twoCellAnchor>
    <xdr:from>
      <xdr:col>35</xdr:col>
      <xdr:colOff>184355</xdr:colOff>
      <xdr:row>366</xdr:row>
      <xdr:rowOff>153628</xdr:rowOff>
    </xdr:from>
    <xdr:to>
      <xdr:col>42</xdr:col>
      <xdr:colOff>76413</xdr:colOff>
      <xdr:row>378</xdr:row>
      <xdr:rowOff>204920</xdr:rowOff>
    </xdr:to>
    <xdr:grpSp>
      <xdr:nvGrpSpPr>
        <xdr:cNvPr id="507" name="Group 506"/>
        <xdr:cNvGrpSpPr/>
      </xdr:nvGrpSpPr>
      <xdr:grpSpPr>
        <a:xfrm>
          <a:off x="9094839" y="92715120"/>
          <a:ext cx="1735606" cy="2632260"/>
          <a:chOff x="1929740" y="96190130"/>
          <a:chExt cx="1694042" cy="2641166"/>
        </a:xfrm>
      </xdr:grpSpPr>
      <xdr:pic>
        <xdr:nvPicPr>
          <xdr:cNvPr id="508" name="Picture 507"/>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929740" y="96190130"/>
            <a:ext cx="1540535" cy="264116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xnSp macro="">
        <xdr:nvCxnSpPr>
          <xdr:cNvPr id="509" name="Straight Arrow Connector 508"/>
          <xdr:cNvCxnSpPr/>
        </xdr:nvCxnSpPr>
        <xdr:spPr>
          <a:xfrm flipH="1" flipV="1">
            <a:off x="3302030" y="98332239"/>
            <a:ext cx="321752" cy="190666"/>
          </a:xfrm>
          <a:prstGeom prst="straightConnector1">
            <a:avLst/>
          </a:prstGeom>
          <a:ln w="19050">
            <a:solidFill>
              <a:sysClr val="windowText" lastClr="000000"/>
            </a:solidFill>
            <a:prstDash val="sys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10</xdr:col>
      <xdr:colOff>101281</xdr:colOff>
      <xdr:row>387</xdr:row>
      <xdr:rowOff>153629</xdr:rowOff>
    </xdr:from>
    <xdr:to>
      <xdr:col>16</xdr:col>
      <xdr:colOff>81729</xdr:colOff>
      <xdr:row>399</xdr:row>
      <xdr:rowOff>186223</xdr:rowOff>
    </xdr:to>
    <xdr:pic>
      <xdr:nvPicPr>
        <xdr:cNvPr id="510" name="Picture 509"/>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2590071" y="97907782"/>
          <a:ext cx="1516739" cy="261356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2</xdr:col>
      <xdr:colOff>1</xdr:colOff>
      <xdr:row>395</xdr:row>
      <xdr:rowOff>195977</xdr:rowOff>
    </xdr:from>
    <xdr:to>
      <xdr:col>8</xdr:col>
      <xdr:colOff>86671</xdr:colOff>
      <xdr:row>399</xdr:row>
      <xdr:rowOff>26655</xdr:rowOff>
    </xdr:to>
    <xdr:sp macro="" textlink="">
      <xdr:nvSpPr>
        <xdr:cNvPr id="511" name="TextBox 3"/>
        <xdr:cNvSpPr txBox="1"/>
      </xdr:nvSpPr>
      <xdr:spPr>
        <a:xfrm>
          <a:off x="399436" y="99670775"/>
          <a:ext cx="1622961" cy="691001"/>
        </a:xfrm>
        <a:prstGeom prst="rect">
          <a:avLst/>
        </a:prstGeom>
        <a:noFill/>
        <a:ln>
          <a:solidFill>
            <a:sysClr val="windowText" lastClr="000000"/>
          </a:solidFill>
        </a:ln>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vi-VN" sz="1050"/>
            <a:t>Spraying full cement</a:t>
          </a:r>
        </a:p>
        <a:p>
          <a:pPr algn="ctr"/>
          <a:r>
            <a:rPr lang="zh-TW" altLang="en-US" sz="1050"/>
            <a:t>喷满较</a:t>
          </a:r>
        </a:p>
        <a:p>
          <a:pPr algn="ctr"/>
          <a:r>
            <a:rPr lang="vi-VN" sz="1050"/>
            <a:t>Phun keo đầy </a:t>
          </a:r>
          <a:endParaRPr lang="en-US" sz="1050"/>
        </a:p>
      </xdr:txBody>
    </xdr:sp>
    <xdr:clientData/>
  </xdr:twoCellAnchor>
  <xdr:twoCellAnchor>
    <xdr:from>
      <xdr:col>8</xdr:col>
      <xdr:colOff>86671</xdr:colOff>
      <xdr:row>397</xdr:row>
      <xdr:rowOff>110944</xdr:rowOff>
    </xdr:from>
    <xdr:to>
      <xdr:col>11</xdr:col>
      <xdr:colOff>52473</xdr:colOff>
      <xdr:row>398</xdr:row>
      <xdr:rowOff>80422</xdr:rowOff>
    </xdr:to>
    <xdr:cxnSp macro="">
      <xdr:nvCxnSpPr>
        <xdr:cNvPr id="512" name="Straight Connector 511"/>
        <xdr:cNvCxnSpPr>
          <a:stCxn id="511" idx="3"/>
        </xdr:cNvCxnSpPr>
      </xdr:nvCxnSpPr>
      <xdr:spPr>
        <a:xfrm>
          <a:off x="2022397" y="100015904"/>
          <a:ext cx="795399" cy="184558"/>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199719</xdr:colOff>
      <xdr:row>427</xdr:row>
      <xdr:rowOff>11506</xdr:rowOff>
    </xdr:from>
    <xdr:to>
      <xdr:col>33</xdr:col>
      <xdr:colOff>239387</xdr:colOff>
      <xdr:row>436</xdr:row>
      <xdr:rowOff>186972</xdr:rowOff>
    </xdr:to>
    <xdr:pic>
      <xdr:nvPicPr>
        <xdr:cNvPr id="515" name="Picture 514"/>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7328106" y="107690095"/>
          <a:ext cx="1268700" cy="211119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34</xdr:col>
      <xdr:colOff>92422</xdr:colOff>
      <xdr:row>425</xdr:row>
      <xdr:rowOff>107540</xdr:rowOff>
    </xdr:from>
    <xdr:to>
      <xdr:col>38</xdr:col>
      <xdr:colOff>167650</xdr:colOff>
      <xdr:row>437</xdr:row>
      <xdr:rowOff>10974</xdr:rowOff>
    </xdr:to>
    <xdr:grpSp>
      <xdr:nvGrpSpPr>
        <xdr:cNvPr id="17" name="Group 16"/>
        <xdr:cNvGrpSpPr/>
      </xdr:nvGrpSpPr>
      <xdr:grpSpPr>
        <a:xfrm>
          <a:off x="8726374" y="107355967"/>
          <a:ext cx="1181357" cy="2484402"/>
          <a:chOff x="9156536" y="107309879"/>
          <a:chExt cx="1181357" cy="2484402"/>
        </a:xfrm>
      </xdr:grpSpPr>
      <xdr:pic>
        <xdr:nvPicPr>
          <xdr:cNvPr id="514" name="Picture 513"/>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9156536" y="107566867"/>
            <a:ext cx="1181357" cy="222741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516" name="TextBox 515"/>
          <xdr:cNvSpPr txBox="1"/>
        </xdr:nvSpPr>
        <xdr:spPr>
          <a:xfrm>
            <a:off x="9380903" y="107309879"/>
            <a:ext cx="647459" cy="255901"/>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4-5mm</a:t>
            </a:r>
          </a:p>
        </xdr:txBody>
      </xdr:sp>
    </xdr:grpSp>
    <xdr:clientData/>
  </xdr:twoCellAnchor>
  <xdr:twoCellAnchor editAs="oneCell">
    <xdr:from>
      <xdr:col>9</xdr:col>
      <xdr:colOff>240643</xdr:colOff>
      <xdr:row>442</xdr:row>
      <xdr:rowOff>92177</xdr:rowOff>
    </xdr:from>
    <xdr:to>
      <xdr:col>15</xdr:col>
      <xdr:colOff>151175</xdr:colOff>
      <xdr:row>454</xdr:row>
      <xdr:rowOff>88340</xdr:rowOff>
    </xdr:to>
    <xdr:pic>
      <xdr:nvPicPr>
        <xdr:cNvPr id="517" name="Picture 516"/>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2452901" y="111642217"/>
          <a:ext cx="1477548" cy="257713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8</xdr:col>
      <xdr:colOff>76814</xdr:colOff>
      <xdr:row>452</xdr:row>
      <xdr:rowOff>103267</xdr:rowOff>
    </xdr:from>
    <xdr:to>
      <xdr:col>10</xdr:col>
      <xdr:colOff>145086</xdr:colOff>
      <xdr:row>453</xdr:row>
      <xdr:rowOff>95804</xdr:rowOff>
    </xdr:to>
    <xdr:cxnSp macro="">
      <xdr:nvCxnSpPr>
        <xdr:cNvPr id="518" name="Straight Connector 517"/>
        <xdr:cNvCxnSpPr/>
      </xdr:nvCxnSpPr>
      <xdr:spPr>
        <a:xfrm flipV="1">
          <a:off x="2012540" y="113804114"/>
          <a:ext cx="621336" cy="207617"/>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138267</xdr:colOff>
      <xdr:row>482</xdr:row>
      <xdr:rowOff>46089</xdr:rowOff>
    </xdr:from>
    <xdr:to>
      <xdr:col>49</xdr:col>
      <xdr:colOff>207515</xdr:colOff>
      <xdr:row>491</xdr:row>
      <xdr:rowOff>127663</xdr:rowOff>
    </xdr:to>
    <xdr:pic>
      <xdr:nvPicPr>
        <xdr:cNvPr id="519" name="Picture 518"/>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7266654" y="121520565"/>
          <a:ext cx="5446264" cy="20173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43</xdr:col>
      <xdr:colOff>33472</xdr:colOff>
      <xdr:row>486</xdr:row>
      <xdr:rowOff>120656</xdr:rowOff>
    </xdr:from>
    <xdr:to>
      <xdr:col>43</xdr:col>
      <xdr:colOff>125364</xdr:colOff>
      <xdr:row>487</xdr:row>
      <xdr:rowOff>189346</xdr:rowOff>
    </xdr:to>
    <xdr:cxnSp macro="">
      <xdr:nvCxnSpPr>
        <xdr:cNvPr id="520" name="Straight Connector 519"/>
        <xdr:cNvCxnSpPr/>
      </xdr:nvCxnSpPr>
      <xdr:spPr>
        <a:xfrm flipV="1">
          <a:off x="11033311" y="122455454"/>
          <a:ext cx="91892" cy="283771"/>
        </a:xfrm>
        <a:prstGeom prst="line">
          <a:avLst/>
        </a:prstGeom>
        <a:ln w="1905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47685</xdr:colOff>
      <xdr:row>483</xdr:row>
      <xdr:rowOff>88510</xdr:rowOff>
    </xdr:from>
    <xdr:to>
      <xdr:col>44</xdr:col>
      <xdr:colOff>139577</xdr:colOff>
      <xdr:row>484</xdr:row>
      <xdr:rowOff>156457</xdr:rowOff>
    </xdr:to>
    <xdr:cxnSp macro="">
      <xdr:nvCxnSpPr>
        <xdr:cNvPr id="521" name="Straight Connector 520"/>
        <xdr:cNvCxnSpPr/>
      </xdr:nvCxnSpPr>
      <xdr:spPr>
        <a:xfrm flipV="1">
          <a:off x="11293330" y="121778066"/>
          <a:ext cx="91892" cy="283028"/>
        </a:xfrm>
        <a:prstGeom prst="line">
          <a:avLst/>
        </a:prstGeom>
        <a:ln w="1905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61451</xdr:colOff>
      <xdr:row>501</xdr:row>
      <xdr:rowOff>76816</xdr:rowOff>
    </xdr:from>
    <xdr:to>
      <xdr:col>21</xdr:col>
      <xdr:colOff>223069</xdr:colOff>
      <xdr:row>513</xdr:row>
      <xdr:rowOff>142197</xdr:rowOff>
    </xdr:to>
    <xdr:pic>
      <xdr:nvPicPr>
        <xdr:cNvPr id="522" name="Picture 521"/>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720645" y="126528872"/>
          <a:ext cx="3771900" cy="264634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14</xdr:col>
      <xdr:colOff>162027</xdr:colOff>
      <xdr:row>506</xdr:row>
      <xdr:rowOff>72913</xdr:rowOff>
    </xdr:from>
    <xdr:to>
      <xdr:col>17</xdr:col>
      <xdr:colOff>177950</xdr:colOff>
      <xdr:row>510</xdr:row>
      <xdr:rowOff>90541</xdr:rowOff>
    </xdr:to>
    <xdr:cxnSp macro="">
      <xdr:nvCxnSpPr>
        <xdr:cNvPr id="525" name="Straight Connector 524"/>
        <xdr:cNvCxnSpPr/>
      </xdr:nvCxnSpPr>
      <xdr:spPr>
        <a:xfrm flipH="1">
          <a:off x="3695495" y="127600373"/>
          <a:ext cx="753342" cy="877950"/>
        </a:xfrm>
        <a:prstGeom prst="line">
          <a:avLst/>
        </a:prstGeom>
        <a:ln w="19050">
          <a:solidFill>
            <a:sysClr val="windowText" lastClr="000000"/>
          </a:solidFill>
          <a:prstDash val="solid"/>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214571</xdr:colOff>
      <xdr:row>507</xdr:row>
      <xdr:rowOff>189319</xdr:rowOff>
    </xdr:from>
    <xdr:to>
      <xdr:col>13</xdr:col>
      <xdr:colOff>83983</xdr:colOff>
      <xdr:row>509</xdr:row>
      <xdr:rowOff>180024</xdr:rowOff>
    </xdr:to>
    <xdr:cxnSp macro="">
      <xdr:nvCxnSpPr>
        <xdr:cNvPr id="526" name="Straight Connector 525"/>
        <xdr:cNvCxnSpPr/>
      </xdr:nvCxnSpPr>
      <xdr:spPr>
        <a:xfrm>
          <a:off x="3256426" y="127931859"/>
          <a:ext cx="115218" cy="420867"/>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222546</xdr:colOff>
      <xdr:row>504</xdr:row>
      <xdr:rowOff>17355</xdr:rowOff>
    </xdr:from>
    <xdr:to>
      <xdr:col>22</xdr:col>
      <xdr:colOff>105836</xdr:colOff>
      <xdr:row>507</xdr:row>
      <xdr:rowOff>166399</xdr:rowOff>
    </xdr:to>
    <xdr:sp macro="" textlink="">
      <xdr:nvSpPr>
        <xdr:cNvPr id="524" name="TextBox 523"/>
        <xdr:cNvSpPr txBox="1"/>
      </xdr:nvSpPr>
      <xdr:spPr>
        <a:xfrm>
          <a:off x="4247627" y="127114653"/>
          <a:ext cx="1388854" cy="794286"/>
        </a:xfrm>
        <a:prstGeom prst="rect">
          <a:avLst/>
        </a:prstGeom>
        <a:solidFill>
          <a:srgbClr val="FF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zh-TW" sz="1100">
              <a:solidFill>
                <a:sysClr val="windowText" lastClr="000000"/>
              </a:solidFill>
              <a:effectLst/>
              <a:latin typeface="+mn-lt"/>
              <a:ea typeface="+mn-ea"/>
              <a:cs typeface="+mn-cs"/>
            </a:rPr>
            <a:t>Stitching back and forth 3 times</a:t>
          </a:r>
        </a:p>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ysClr val="windowText" lastClr="000000"/>
              </a:solidFill>
              <a:effectLst/>
              <a:latin typeface="+mn-lt"/>
              <a:ea typeface="+mn-ea"/>
              <a:cs typeface="+mn-cs"/>
            </a:rPr>
            <a:t>车来回</a:t>
          </a:r>
          <a:r>
            <a:rPr lang="en-US" altLang="zh-TW" sz="1100">
              <a:solidFill>
                <a:sysClr val="windowText" lastClr="000000"/>
              </a:solidFill>
              <a:effectLst/>
              <a:latin typeface="+mn-lt"/>
              <a:ea typeface="+mn-ea"/>
              <a:cs typeface="+mn-cs"/>
            </a:rPr>
            <a:t>3 </a:t>
          </a:r>
          <a:r>
            <a:rPr lang="zh-TW" altLang="en-US" sz="1100">
              <a:solidFill>
                <a:sysClr val="windowText" lastClr="000000"/>
              </a:solidFill>
              <a:effectLst/>
              <a:latin typeface="+mn-lt"/>
              <a:ea typeface="+mn-ea"/>
              <a:cs typeface="+mn-cs"/>
            </a:rPr>
            <a:t>次</a:t>
          </a:r>
        </a:p>
        <a:p>
          <a:pPr marL="0" marR="0" indent="0" algn="ctr" defTabSz="914400" eaLnBrk="1" fontAlgn="auto" latinLnBrk="0" hangingPunct="1">
            <a:lnSpc>
              <a:spcPct val="100000"/>
            </a:lnSpc>
            <a:spcBef>
              <a:spcPts val="0"/>
            </a:spcBef>
            <a:spcAft>
              <a:spcPts val="0"/>
            </a:spcAft>
            <a:buClrTx/>
            <a:buSzTx/>
            <a:buFontTx/>
            <a:buNone/>
            <a:tabLst/>
            <a:defRPr/>
          </a:pPr>
          <a:r>
            <a:rPr lang="en-US" altLang="zh-TW" sz="1100">
              <a:solidFill>
                <a:sysClr val="windowText" lastClr="000000"/>
              </a:solidFill>
              <a:effectLst/>
              <a:latin typeface="+mn-lt"/>
              <a:ea typeface="+mn-ea"/>
              <a:cs typeface="+mn-cs"/>
            </a:rPr>
            <a:t>May qua lại 3 lần</a:t>
          </a:r>
        </a:p>
      </xdr:txBody>
    </xdr:sp>
    <xdr:clientData/>
  </xdr:twoCellAnchor>
  <xdr:twoCellAnchor>
    <xdr:from>
      <xdr:col>31</xdr:col>
      <xdr:colOff>92177</xdr:colOff>
      <xdr:row>501</xdr:row>
      <xdr:rowOff>138266</xdr:rowOff>
    </xdr:from>
    <xdr:to>
      <xdr:col>46</xdr:col>
      <xdr:colOff>129771</xdr:colOff>
      <xdr:row>513</xdr:row>
      <xdr:rowOff>116298</xdr:rowOff>
    </xdr:to>
    <xdr:grpSp>
      <xdr:nvGrpSpPr>
        <xdr:cNvPr id="527" name="Group 526"/>
        <xdr:cNvGrpSpPr/>
      </xdr:nvGrpSpPr>
      <xdr:grpSpPr>
        <a:xfrm>
          <a:off x="7957983" y="126590322"/>
          <a:ext cx="3909046" cy="2559000"/>
          <a:chOff x="838201" y="131140200"/>
          <a:chExt cx="3928096" cy="2635200"/>
        </a:xfrm>
      </xdr:grpSpPr>
      <xdr:pic>
        <xdr:nvPicPr>
          <xdr:cNvPr id="528" name="Picture 527"/>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838201" y="131140200"/>
            <a:ext cx="3663177" cy="26352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nvGrpSpPr>
          <xdr:cNvPr id="529" name="Group 528"/>
          <xdr:cNvGrpSpPr/>
        </xdr:nvGrpSpPr>
        <xdr:grpSpPr>
          <a:xfrm>
            <a:off x="2686050" y="131568825"/>
            <a:ext cx="2080247" cy="1478918"/>
            <a:chOff x="3860770" y="49243202"/>
            <a:chExt cx="1966825" cy="1318395"/>
          </a:xfrm>
        </xdr:grpSpPr>
        <xdr:grpSp>
          <xdr:nvGrpSpPr>
            <xdr:cNvPr id="530" name="Group 529"/>
            <xdr:cNvGrpSpPr/>
          </xdr:nvGrpSpPr>
          <xdr:grpSpPr>
            <a:xfrm>
              <a:off x="3860770" y="49503895"/>
              <a:ext cx="1691728" cy="1057702"/>
              <a:chOff x="10167805" y="45394119"/>
              <a:chExt cx="1724148" cy="1092195"/>
            </a:xfrm>
          </xdr:grpSpPr>
          <xdr:cxnSp macro="">
            <xdr:nvCxnSpPr>
              <xdr:cNvPr id="532" name="Straight Connector 531"/>
              <xdr:cNvCxnSpPr/>
            </xdr:nvCxnSpPr>
            <xdr:spPr>
              <a:xfrm flipV="1">
                <a:off x="10167805" y="45604031"/>
                <a:ext cx="687296" cy="819771"/>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33" name="Straight Connector 532"/>
              <xdr:cNvCxnSpPr/>
            </xdr:nvCxnSpPr>
            <xdr:spPr>
              <a:xfrm flipV="1">
                <a:off x="10214516" y="45883793"/>
                <a:ext cx="906205" cy="602521"/>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sp macro="" textlink="">
            <xdr:nvSpPr>
              <xdr:cNvPr id="534" name="Oval 533"/>
              <xdr:cNvSpPr/>
            </xdr:nvSpPr>
            <xdr:spPr>
              <a:xfrm>
                <a:off x="10808804" y="45572466"/>
                <a:ext cx="381346" cy="331427"/>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xnSp macro="">
            <xdr:nvCxnSpPr>
              <xdr:cNvPr id="535" name="Straight Connector 534"/>
              <xdr:cNvCxnSpPr>
                <a:stCxn id="534" idx="3"/>
                <a:endCxn id="534" idx="7"/>
              </xdr:cNvCxnSpPr>
            </xdr:nvCxnSpPr>
            <xdr:spPr>
              <a:xfrm flipV="1">
                <a:off x="10863604" y="45621039"/>
                <a:ext cx="271746" cy="234281"/>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36" name="Straight Connector 535"/>
              <xdr:cNvCxnSpPr>
                <a:endCxn id="534" idx="3"/>
              </xdr:cNvCxnSpPr>
            </xdr:nvCxnSpPr>
            <xdr:spPr>
              <a:xfrm flipV="1">
                <a:off x="10631566" y="45855320"/>
                <a:ext cx="232038" cy="201408"/>
              </a:xfrm>
              <a:prstGeom prst="line">
                <a:avLst/>
              </a:prstGeom>
              <a:ln w="28575">
                <a:headEnd type="none" w="lg" len="lg"/>
                <a:tailEnd type="triangle" w="lg" len="lg"/>
              </a:ln>
            </xdr:spPr>
            <xdr:style>
              <a:lnRef idx="1">
                <a:schemeClr val="dk1"/>
              </a:lnRef>
              <a:fillRef idx="0">
                <a:schemeClr val="dk1"/>
              </a:fillRef>
              <a:effectRef idx="0">
                <a:schemeClr val="dk1"/>
              </a:effectRef>
              <a:fontRef idx="minor">
                <a:schemeClr val="tx1"/>
              </a:fontRef>
            </xdr:style>
          </xdr:cxnSp>
          <xdr:cxnSp macro="">
            <xdr:nvCxnSpPr>
              <xdr:cNvPr id="537" name="Straight Connector 536"/>
              <xdr:cNvCxnSpPr>
                <a:endCxn id="534" idx="7"/>
              </xdr:cNvCxnSpPr>
            </xdr:nvCxnSpPr>
            <xdr:spPr>
              <a:xfrm flipH="1">
                <a:off x="11135350" y="45394119"/>
                <a:ext cx="257552" cy="226920"/>
              </a:xfrm>
              <a:prstGeom prst="line">
                <a:avLst/>
              </a:prstGeom>
              <a:ln w="28575">
                <a:headEnd type="none" w="lg" len="lg"/>
                <a:tailEnd type="triangle" w="lg" len="lg"/>
              </a:ln>
            </xdr:spPr>
            <xdr:style>
              <a:lnRef idx="1">
                <a:schemeClr val="dk1"/>
              </a:lnRef>
              <a:fillRef idx="0">
                <a:schemeClr val="dk1"/>
              </a:fillRef>
              <a:effectRef idx="0">
                <a:schemeClr val="dk1"/>
              </a:effectRef>
              <a:fontRef idx="minor">
                <a:schemeClr val="tx1"/>
              </a:fontRef>
            </xdr:style>
          </xdr:cxnSp>
          <xdr:cxnSp macro="">
            <xdr:nvCxnSpPr>
              <xdr:cNvPr id="538" name="Straight Connector 537"/>
              <xdr:cNvCxnSpPr/>
            </xdr:nvCxnSpPr>
            <xdr:spPr>
              <a:xfrm>
                <a:off x="11392902" y="45394119"/>
                <a:ext cx="499051" cy="0"/>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grpSp>
        <mc:AlternateContent xmlns:mc="http://schemas.openxmlformats.org/markup-compatibility/2006" xmlns:a14="http://schemas.microsoft.com/office/drawing/2010/main">
          <mc:Choice Requires="a14">
            <xdr:sp macro="" textlink="">
              <xdr:nvSpPr>
                <xdr:cNvPr id="531" name="TextBox 530"/>
                <xdr:cNvSpPr txBox="1"/>
              </xdr:nvSpPr>
              <xdr:spPr>
                <a:xfrm>
                  <a:off x="4961688" y="49243202"/>
                  <a:ext cx="865907" cy="235221"/>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14:m>
                    <m:oMath xmlns:m="http://schemas.openxmlformats.org/officeDocument/2006/math">
                      <m:r>
                        <a:rPr lang="en-US" sz="1200" b="1" i="1">
                          <a:latin typeface="Cambria Math"/>
                          <a:ea typeface="Cambria Math"/>
                        </a:rPr>
                        <m:t>∅ </m:t>
                      </m:r>
                    </m:oMath>
                  </a14:m>
                  <a:r>
                    <a:rPr lang="en-US" sz="1100" b="1">
                      <a:latin typeface="Arial" pitchFamily="34" charset="0"/>
                      <a:cs typeface="Arial" pitchFamily="34" charset="0"/>
                    </a:rPr>
                    <a:t>=3.5mm</a:t>
                  </a:r>
                </a:p>
              </xdr:txBody>
            </xdr:sp>
          </mc:Choice>
          <mc:Fallback xmlns="">
            <xdr:sp macro="" textlink="">
              <xdr:nvSpPr>
                <xdr:cNvPr id="531" name="TextBox 530"/>
                <xdr:cNvSpPr txBox="1"/>
              </xdr:nvSpPr>
              <xdr:spPr>
                <a:xfrm>
                  <a:off x="4961688" y="49243202"/>
                  <a:ext cx="865907" cy="235221"/>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i="0">
                      <a:latin typeface="Cambria Math"/>
                      <a:ea typeface="Cambria Math"/>
                    </a:rPr>
                    <a:t>∅ </a:t>
                  </a:r>
                  <a:r>
                    <a:rPr lang="en-US" sz="1100" b="1">
                      <a:latin typeface="Arial" pitchFamily="34" charset="0"/>
                      <a:cs typeface="Arial" pitchFamily="34" charset="0"/>
                    </a:rPr>
                    <a:t>=3.5mm</a:t>
                  </a:r>
                </a:p>
              </xdr:txBody>
            </xdr:sp>
          </mc:Fallback>
        </mc:AlternateContent>
      </xdr:grpSp>
    </xdr:grpSp>
    <xdr:clientData/>
  </xdr:twoCellAnchor>
  <xdr:twoCellAnchor editAs="oneCell">
    <xdr:from>
      <xdr:col>1</xdr:col>
      <xdr:colOff>230443</xdr:colOff>
      <xdr:row>518</xdr:row>
      <xdr:rowOff>76815</xdr:rowOff>
    </xdr:from>
    <xdr:to>
      <xdr:col>16</xdr:col>
      <xdr:colOff>15818</xdr:colOff>
      <xdr:row>530</xdr:row>
      <xdr:rowOff>54847</xdr:rowOff>
    </xdr:to>
    <xdr:pic>
      <xdr:nvPicPr>
        <xdr:cNvPr id="539" name="Picture 538"/>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384072" y="130830484"/>
          <a:ext cx="3656827" cy="2559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8</xdr:col>
      <xdr:colOff>254922</xdr:colOff>
      <xdr:row>520</xdr:row>
      <xdr:rowOff>2227</xdr:rowOff>
    </xdr:from>
    <xdr:to>
      <xdr:col>24</xdr:col>
      <xdr:colOff>134024</xdr:colOff>
      <xdr:row>527</xdr:row>
      <xdr:rowOff>29506</xdr:rowOff>
    </xdr:to>
    <xdr:grpSp>
      <xdr:nvGrpSpPr>
        <xdr:cNvPr id="540" name="Group 539"/>
        <xdr:cNvGrpSpPr/>
      </xdr:nvGrpSpPr>
      <xdr:grpSpPr>
        <a:xfrm>
          <a:off x="2190648" y="131186058"/>
          <a:ext cx="3996360" cy="1532843"/>
          <a:chOff x="4613941" y="45424384"/>
          <a:chExt cx="3909119" cy="1462943"/>
        </a:xfrm>
      </xdr:grpSpPr>
      <mc:AlternateContent xmlns:mc="http://schemas.openxmlformats.org/markup-compatibility/2006" xmlns:a14="http://schemas.microsoft.com/office/drawing/2010/main">
        <mc:Choice Requires="a14">
          <xdr:sp macro="" textlink="">
            <xdr:nvSpPr>
              <xdr:cNvPr id="541" name="TextBox 540"/>
              <xdr:cNvSpPr txBox="1"/>
            </xdr:nvSpPr>
            <xdr:spPr>
              <a:xfrm>
                <a:off x="4920339" y="45424384"/>
                <a:ext cx="3602721" cy="298117"/>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14:m>
                  <m:oMath xmlns:m="http://schemas.openxmlformats.org/officeDocument/2006/math">
                    <m:r>
                      <a:rPr lang="en-US" sz="1400" b="1" i="0">
                        <a:latin typeface="Cambria Math"/>
                        <a:ea typeface="Cambria Math"/>
                      </a:rPr>
                      <m:t>∅</m:t>
                    </m:r>
                    <m:r>
                      <a:rPr lang="en-US" sz="1400" b="1" i="1">
                        <a:latin typeface="Cambria Math"/>
                        <a:ea typeface="Cambria Math"/>
                      </a:rPr>
                      <m:t> </m:t>
                    </m:r>
                  </m:oMath>
                </a14:m>
                <a:r>
                  <a:rPr lang="en-US" sz="1100" b="1">
                    <a:latin typeface="Arial" pitchFamily="34" charset="0"/>
                    <a:cs typeface="Arial" pitchFamily="34" charset="0"/>
                  </a:rPr>
                  <a:t>= top 11.5*5.0*4.5mm&amp; bottom 11.5*6.0*3.0mm</a:t>
                </a:r>
              </a:p>
              <a:p>
                <a:pPr algn="ctr"/>
                <a:endParaRPr lang="en-US" sz="1100" b="1">
                  <a:latin typeface="Arial" pitchFamily="34" charset="0"/>
                  <a:cs typeface="Arial" pitchFamily="34" charset="0"/>
                </a:endParaRPr>
              </a:p>
            </xdr:txBody>
          </xdr:sp>
        </mc:Choice>
        <mc:Fallback xmlns="">
          <xdr:sp macro="" textlink="">
            <xdr:nvSpPr>
              <xdr:cNvPr id="541" name="TextBox 540"/>
              <xdr:cNvSpPr txBox="1"/>
            </xdr:nvSpPr>
            <xdr:spPr>
              <a:xfrm>
                <a:off x="4920339" y="45424384"/>
                <a:ext cx="3602721" cy="298117"/>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i="0">
                    <a:latin typeface="Cambria Math"/>
                    <a:ea typeface="Cambria Math"/>
                  </a:rPr>
                  <a:t>∅ </a:t>
                </a:r>
                <a:r>
                  <a:rPr lang="en-US" sz="1100" b="1">
                    <a:latin typeface="Arial" pitchFamily="34" charset="0"/>
                    <a:cs typeface="Arial" pitchFamily="34" charset="0"/>
                  </a:rPr>
                  <a:t>= top 11.5*5.0*4.5mm&amp; bottom 11.5*6.0*3.0mm</a:t>
                </a:r>
              </a:p>
              <a:p>
                <a:pPr algn="ctr"/>
                <a:endParaRPr lang="en-US" sz="1100" b="1">
                  <a:latin typeface="Arial" pitchFamily="34" charset="0"/>
                  <a:cs typeface="Arial" pitchFamily="34" charset="0"/>
                </a:endParaRPr>
              </a:p>
            </xdr:txBody>
          </xdr:sp>
        </mc:Fallback>
      </mc:AlternateContent>
      <xdr:grpSp>
        <xdr:nvGrpSpPr>
          <xdr:cNvPr id="542" name="Group 541"/>
          <xdr:cNvGrpSpPr/>
        </xdr:nvGrpSpPr>
        <xdr:grpSpPr>
          <a:xfrm>
            <a:off x="4613941" y="45751900"/>
            <a:ext cx="2359794" cy="1135427"/>
            <a:chOff x="11522337" y="49521639"/>
            <a:chExt cx="2331645" cy="1081198"/>
          </a:xfrm>
        </xdr:grpSpPr>
        <xdr:cxnSp macro="">
          <xdr:nvCxnSpPr>
            <xdr:cNvPr id="543" name="Straight Connector 542"/>
            <xdr:cNvCxnSpPr/>
          </xdr:nvCxnSpPr>
          <xdr:spPr>
            <a:xfrm flipV="1">
              <a:off x="11522337" y="49731764"/>
              <a:ext cx="684661" cy="771100"/>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44" name="Straight Connector 543"/>
            <xdr:cNvCxnSpPr/>
          </xdr:nvCxnSpPr>
          <xdr:spPr>
            <a:xfrm flipV="1">
              <a:off x="11609632" y="50004170"/>
              <a:ext cx="976149" cy="598667"/>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45" name="Straight Connector 544"/>
            <xdr:cNvCxnSpPr/>
          </xdr:nvCxnSpPr>
          <xdr:spPr>
            <a:xfrm flipV="1">
              <a:off x="12206998" y="49731764"/>
              <a:ext cx="334786" cy="262480"/>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46" name="Straight Connector 545"/>
            <xdr:cNvCxnSpPr/>
          </xdr:nvCxnSpPr>
          <xdr:spPr>
            <a:xfrm flipV="1">
              <a:off x="11967689" y="49994244"/>
              <a:ext cx="239309" cy="169532"/>
            </a:xfrm>
            <a:prstGeom prst="line">
              <a:avLst/>
            </a:prstGeom>
            <a:ln w="28575">
              <a:headEnd type="none" w="lg" len="lg"/>
              <a:tailEnd type="triangle" w="lg" len="lg"/>
            </a:ln>
          </xdr:spPr>
          <xdr:style>
            <a:lnRef idx="1">
              <a:schemeClr val="dk1"/>
            </a:lnRef>
            <a:fillRef idx="0">
              <a:schemeClr val="dk1"/>
            </a:fillRef>
            <a:effectRef idx="0">
              <a:schemeClr val="dk1"/>
            </a:effectRef>
            <a:fontRef idx="minor">
              <a:schemeClr val="tx1"/>
            </a:fontRef>
          </xdr:style>
        </xdr:cxnSp>
        <xdr:cxnSp macro="">
          <xdr:nvCxnSpPr>
            <xdr:cNvPr id="547" name="Straight Connector 546"/>
            <xdr:cNvCxnSpPr/>
          </xdr:nvCxnSpPr>
          <xdr:spPr>
            <a:xfrm flipH="1">
              <a:off x="12541784" y="49521639"/>
              <a:ext cx="170956" cy="210125"/>
            </a:xfrm>
            <a:prstGeom prst="line">
              <a:avLst/>
            </a:prstGeom>
            <a:ln w="28575">
              <a:headEnd type="none" w="lg" len="lg"/>
              <a:tailEnd type="triangle" w="lg" len="lg"/>
            </a:ln>
          </xdr:spPr>
          <xdr:style>
            <a:lnRef idx="1">
              <a:schemeClr val="dk1"/>
            </a:lnRef>
            <a:fillRef idx="0">
              <a:schemeClr val="dk1"/>
            </a:fillRef>
            <a:effectRef idx="0">
              <a:schemeClr val="dk1"/>
            </a:effectRef>
            <a:fontRef idx="minor">
              <a:schemeClr val="tx1"/>
            </a:fontRef>
          </xdr:style>
        </xdr:cxnSp>
        <xdr:cxnSp macro="">
          <xdr:nvCxnSpPr>
            <xdr:cNvPr id="548" name="Straight Connector 547"/>
            <xdr:cNvCxnSpPr/>
          </xdr:nvCxnSpPr>
          <xdr:spPr>
            <a:xfrm>
              <a:off x="12721242" y="49521639"/>
              <a:ext cx="1132740" cy="0"/>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pic>
          <xdr:nvPicPr>
            <xdr:cNvPr id="549" name="Picture 548"/>
            <xdr:cNvPicPr>
              <a:picLocks noChangeAspect="1"/>
            </xdr:cNvPicPr>
          </xdr:nvPicPr>
          <xdr:blipFill>
            <a:blip xmlns:r="http://schemas.openxmlformats.org/officeDocument/2006/relationships" r:embed="rId64"/>
            <a:stretch>
              <a:fillRect/>
            </a:stretch>
          </xdr:blipFill>
          <xdr:spPr>
            <a:xfrm>
              <a:off x="12138099" y="49674472"/>
              <a:ext cx="485066" cy="400421"/>
            </a:xfrm>
            <a:prstGeom prst="rect">
              <a:avLst/>
            </a:prstGeom>
          </xdr:spPr>
        </xdr:pic>
      </xdr:grpSp>
    </xdr:grpSp>
    <xdr:clientData/>
  </xdr:twoCellAnchor>
  <xdr:twoCellAnchor>
    <xdr:from>
      <xdr:col>2</xdr:col>
      <xdr:colOff>215081</xdr:colOff>
      <xdr:row>539</xdr:row>
      <xdr:rowOff>107541</xdr:rowOff>
    </xdr:from>
    <xdr:to>
      <xdr:col>27</xdr:col>
      <xdr:colOff>15772</xdr:colOff>
      <xdr:row>551</xdr:row>
      <xdr:rowOff>66575</xdr:rowOff>
    </xdr:to>
    <xdr:grpSp>
      <xdr:nvGrpSpPr>
        <xdr:cNvPr id="550" name="Group 549"/>
        <xdr:cNvGrpSpPr/>
      </xdr:nvGrpSpPr>
      <xdr:grpSpPr>
        <a:xfrm>
          <a:off x="614516" y="136053872"/>
          <a:ext cx="6283837" cy="2540001"/>
          <a:chOff x="7394032" y="136283699"/>
          <a:chExt cx="6271168" cy="2616201"/>
        </a:xfrm>
      </xdr:grpSpPr>
      <xdr:pic>
        <xdr:nvPicPr>
          <xdr:cNvPr id="551" name="Picture 550"/>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7394032" y="136283699"/>
            <a:ext cx="3636766" cy="261620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nvGrpSpPr>
          <xdr:cNvPr id="552" name="Group 551"/>
          <xdr:cNvGrpSpPr/>
        </xdr:nvGrpSpPr>
        <xdr:grpSpPr>
          <a:xfrm>
            <a:off x="9143999" y="136677404"/>
            <a:ext cx="4521201" cy="1917728"/>
            <a:chOff x="4357588" y="45325933"/>
            <a:chExt cx="4933491" cy="1797078"/>
          </a:xfrm>
        </xdr:grpSpPr>
        <mc:AlternateContent xmlns:mc="http://schemas.openxmlformats.org/markup-compatibility/2006" xmlns:a14="http://schemas.microsoft.com/office/drawing/2010/main">
          <mc:Choice Requires="a14">
            <xdr:sp macro="" textlink="">
              <xdr:nvSpPr>
                <xdr:cNvPr id="553" name="TextBox 552"/>
                <xdr:cNvSpPr txBox="1"/>
              </xdr:nvSpPr>
              <xdr:spPr>
                <a:xfrm>
                  <a:off x="5410806" y="45325933"/>
                  <a:ext cx="3880273" cy="396326"/>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14:m>
                    <m:oMath xmlns:m="http://schemas.openxmlformats.org/officeDocument/2006/math">
                      <m:r>
                        <a:rPr lang="en-US" sz="1400" b="1" i="0">
                          <a:latin typeface="Cambria Math"/>
                          <a:ea typeface="Cambria Math"/>
                        </a:rPr>
                        <m:t>∅</m:t>
                      </m:r>
                      <m:r>
                        <a:rPr lang="en-US" sz="1400" b="1" i="1">
                          <a:latin typeface="Cambria Math"/>
                          <a:ea typeface="Cambria Math"/>
                        </a:rPr>
                        <m:t> </m:t>
                      </m:r>
                    </m:oMath>
                  </a14:m>
                  <a:r>
                    <a:rPr lang="en-US" sz="1100" b="1">
                      <a:latin typeface="Arial" pitchFamily="34" charset="0"/>
                      <a:cs typeface="Arial" pitchFamily="34" charset="0"/>
                    </a:rPr>
                    <a:t>=  top  8.8x4.5x4mm &amp; bottom9x5.4x3mm</a:t>
                  </a:r>
                </a:p>
              </xdr:txBody>
            </xdr:sp>
          </mc:Choice>
          <mc:Fallback xmlns="">
            <xdr:sp macro="" textlink="">
              <xdr:nvSpPr>
                <xdr:cNvPr id="553" name="TextBox 552"/>
                <xdr:cNvSpPr txBox="1"/>
              </xdr:nvSpPr>
              <xdr:spPr>
                <a:xfrm>
                  <a:off x="5410806" y="45325933"/>
                  <a:ext cx="3880273" cy="396326"/>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i="0">
                      <a:latin typeface="Cambria Math"/>
                      <a:ea typeface="Cambria Math"/>
                    </a:rPr>
                    <a:t>∅ </a:t>
                  </a:r>
                  <a:r>
                    <a:rPr lang="en-US" sz="1100" b="1">
                      <a:latin typeface="Arial" pitchFamily="34" charset="0"/>
                      <a:cs typeface="Arial" pitchFamily="34" charset="0"/>
                    </a:rPr>
                    <a:t>=  top  8.8x4.5x4mm &amp; bottom9x5.4x3mm</a:t>
                  </a:r>
                </a:p>
              </xdr:txBody>
            </xdr:sp>
          </mc:Fallback>
        </mc:AlternateContent>
        <xdr:grpSp>
          <xdr:nvGrpSpPr>
            <xdr:cNvPr id="554" name="Group 553"/>
            <xdr:cNvGrpSpPr/>
          </xdr:nvGrpSpPr>
          <xdr:grpSpPr>
            <a:xfrm>
              <a:off x="4357588" y="45751921"/>
              <a:ext cx="2549892" cy="1371090"/>
              <a:chOff x="11269045" y="49521639"/>
              <a:chExt cx="2519476" cy="1305605"/>
            </a:xfrm>
          </xdr:grpSpPr>
          <xdr:cxnSp macro="">
            <xdr:nvCxnSpPr>
              <xdr:cNvPr id="555" name="Straight Connector 554"/>
              <xdr:cNvCxnSpPr/>
            </xdr:nvCxnSpPr>
            <xdr:spPr>
              <a:xfrm flipV="1">
                <a:off x="11269045" y="49731765"/>
                <a:ext cx="937953" cy="1016125"/>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6" name="Straight Connector 555"/>
              <xdr:cNvCxnSpPr/>
            </xdr:nvCxnSpPr>
            <xdr:spPr>
              <a:xfrm flipV="1">
                <a:off x="11343180" y="50004170"/>
                <a:ext cx="1242601" cy="823074"/>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7" name="Straight Connector 556"/>
              <xdr:cNvCxnSpPr/>
            </xdr:nvCxnSpPr>
            <xdr:spPr>
              <a:xfrm flipV="1">
                <a:off x="12206998" y="49731764"/>
                <a:ext cx="334786" cy="262480"/>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8" name="Straight Connector 557"/>
              <xdr:cNvCxnSpPr/>
            </xdr:nvCxnSpPr>
            <xdr:spPr>
              <a:xfrm flipV="1">
                <a:off x="11967689" y="49994244"/>
                <a:ext cx="239309" cy="169532"/>
              </a:xfrm>
              <a:prstGeom prst="line">
                <a:avLst/>
              </a:prstGeom>
              <a:ln w="28575">
                <a:headEnd type="none" w="lg" len="lg"/>
                <a:tailEnd type="triangle" w="lg" len="lg"/>
              </a:ln>
            </xdr:spPr>
            <xdr:style>
              <a:lnRef idx="1">
                <a:schemeClr val="dk1"/>
              </a:lnRef>
              <a:fillRef idx="0">
                <a:schemeClr val="dk1"/>
              </a:fillRef>
              <a:effectRef idx="0">
                <a:schemeClr val="dk1"/>
              </a:effectRef>
              <a:fontRef idx="minor">
                <a:schemeClr val="tx1"/>
              </a:fontRef>
            </xdr:style>
          </xdr:cxnSp>
          <xdr:cxnSp macro="">
            <xdr:nvCxnSpPr>
              <xdr:cNvPr id="559" name="Straight Connector 558"/>
              <xdr:cNvCxnSpPr/>
            </xdr:nvCxnSpPr>
            <xdr:spPr>
              <a:xfrm flipH="1">
                <a:off x="12541784" y="49521639"/>
                <a:ext cx="170956" cy="210125"/>
              </a:xfrm>
              <a:prstGeom prst="line">
                <a:avLst/>
              </a:prstGeom>
              <a:ln w="28575">
                <a:headEnd type="none" w="lg" len="lg"/>
                <a:tailEnd type="triangle" w="lg" len="lg"/>
              </a:ln>
            </xdr:spPr>
            <xdr:style>
              <a:lnRef idx="1">
                <a:schemeClr val="dk1"/>
              </a:lnRef>
              <a:fillRef idx="0">
                <a:schemeClr val="dk1"/>
              </a:fillRef>
              <a:effectRef idx="0">
                <a:schemeClr val="dk1"/>
              </a:effectRef>
              <a:fontRef idx="minor">
                <a:schemeClr val="tx1"/>
              </a:fontRef>
            </xdr:style>
          </xdr:cxnSp>
          <xdr:cxnSp macro="">
            <xdr:nvCxnSpPr>
              <xdr:cNvPr id="560" name="Straight Connector 559"/>
              <xdr:cNvCxnSpPr/>
            </xdr:nvCxnSpPr>
            <xdr:spPr>
              <a:xfrm>
                <a:off x="12721242" y="49521639"/>
                <a:ext cx="1067279" cy="0"/>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pic>
            <xdr:nvPicPr>
              <xdr:cNvPr id="561" name="Picture 560"/>
              <xdr:cNvPicPr>
                <a:picLocks noChangeAspect="1"/>
              </xdr:cNvPicPr>
            </xdr:nvPicPr>
            <xdr:blipFill>
              <a:blip xmlns:r="http://schemas.openxmlformats.org/officeDocument/2006/relationships" r:embed="rId64"/>
              <a:stretch>
                <a:fillRect/>
              </a:stretch>
            </xdr:blipFill>
            <xdr:spPr>
              <a:xfrm>
                <a:off x="12138099" y="49674472"/>
                <a:ext cx="485066" cy="400421"/>
              </a:xfrm>
              <a:prstGeom prst="rect">
                <a:avLst/>
              </a:prstGeom>
            </xdr:spPr>
          </xdr:pic>
        </xdr:grpSp>
      </xdr:grpSp>
    </xdr:grpSp>
    <xdr:clientData/>
  </xdr:twoCellAnchor>
  <xdr:twoCellAnchor>
    <xdr:from>
      <xdr:col>30</xdr:col>
      <xdr:colOff>215081</xdr:colOff>
      <xdr:row>518</xdr:row>
      <xdr:rowOff>153630</xdr:rowOff>
    </xdr:from>
    <xdr:to>
      <xdr:col>45</xdr:col>
      <xdr:colOff>2454</xdr:colOff>
      <xdr:row>530</xdr:row>
      <xdr:rowOff>129387</xdr:rowOff>
    </xdr:to>
    <xdr:pic>
      <xdr:nvPicPr>
        <xdr:cNvPr id="562" name="Picture 561"/>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7835081" y="130907299"/>
          <a:ext cx="3658825" cy="25567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37</xdr:col>
      <xdr:colOff>167574</xdr:colOff>
      <xdr:row>520</xdr:row>
      <xdr:rowOff>173079</xdr:rowOff>
    </xdr:from>
    <xdr:to>
      <xdr:col>46</xdr:col>
      <xdr:colOff>92583</xdr:colOff>
      <xdr:row>529</xdr:row>
      <xdr:rowOff>32563</xdr:rowOff>
    </xdr:to>
    <xdr:grpSp>
      <xdr:nvGrpSpPr>
        <xdr:cNvPr id="563" name="Group 562"/>
        <xdr:cNvGrpSpPr/>
      </xdr:nvGrpSpPr>
      <xdr:grpSpPr>
        <a:xfrm>
          <a:off x="9631122" y="131356910"/>
          <a:ext cx="2198719" cy="1795209"/>
          <a:chOff x="3860770" y="49243202"/>
          <a:chExt cx="2004391" cy="1318395"/>
        </a:xfrm>
      </xdr:grpSpPr>
      <xdr:grpSp>
        <xdr:nvGrpSpPr>
          <xdr:cNvPr id="564" name="Group 563"/>
          <xdr:cNvGrpSpPr/>
        </xdr:nvGrpSpPr>
        <xdr:grpSpPr>
          <a:xfrm>
            <a:off x="3860770" y="49503895"/>
            <a:ext cx="1691728" cy="1057702"/>
            <a:chOff x="10167805" y="45394119"/>
            <a:chExt cx="1724148" cy="1092195"/>
          </a:xfrm>
        </xdr:grpSpPr>
        <xdr:cxnSp macro="">
          <xdr:nvCxnSpPr>
            <xdr:cNvPr id="566" name="Straight Connector 565"/>
            <xdr:cNvCxnSpPr/>
          </xdr:nvCxnSpPr>
          <xdr:spPr>
            <a:xfrm flipV="1">
              <a:off x="10167805" y="45604031"/>
              <a:ext cx="687296" cy="819771"/>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67" name="Straight Connector 566"/>
            <xdr:cNvCxnSpPr/>
          </xdr:nvCxnSpPr>
          <xdr:spPr>
            <a:xfrm flipV="1">
              <a:off x="10214516" y="45883793"/>
              <a:ext cx="906205" cy="602521"/>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sp macro="" textlink="">
          <xdr:nvSpPr>
            <xdr:cNvPr id="568" name="Oval 567"/>
            <xdr:cNvSpPr/>
          </xdr:nvSpPr>
          <xdr:spPr>
            <a:xfrm>
              <a:off x="10808804" y="45572466"/>
              <a:ext cx="381346" cy="331427"/>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xnSp macro="">
          <xdr:nvCxnSpPr>
            <xdr:cNvPr id="569" name="Straight Connector 568"/>
            <xdr:cNvCxnSpPr>
              <a:stCxn id="568" idx="3"/>
              <a:endCxn id="568" idx="7"/>
            </xdr:cNvCxnSpPr>
          </xdr:nvCxnSpPr>
          <xdr:spPr>
            <a:xfrm flipV="1">
              <a:off x="10863604" y="45621039"/>
              <a:ext cx="271746" cy="234281"/>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70" name="Straight Connector 569"/>
            <xdr:cNvCxnSpPr>
              <a:endCxn id="568" idx="3"/>
            </xdr:cNvCxnSpPr>
          </xdr:nvCxnSpPr>
          <xdr:spPr>
            <a:xfrm flipV="1">
              <a:off x="10631566" y="45855320"/>
              <a:ext cx="232038" cy="201408"/>
            </a:xfrm>
            <a:prstGeom prst="line">
              <a:avLst/>
            </a:prstGeom>
            <a:ln w="28575">
              <a:headEnd type="none" w="lg" len="lg"/>
              <a:tailEnd type="triangle" w="lg" len="lg"/>
            </a:ln>
          </xdr:spPr>
          <xdr:style>
            <a:lnRef idx="1">
              <a:schemeClr val="dk1"/>
            </a:lnRef>
            <a:fillRef idx="0">
              <a:schemeClr val="dk1"/>
            </a:fillRef>
            <a:effectRef idx="0">
              <a:schemeClr val="dk1"/>
            </a:effectRef>
            <a:fontRef idx="minor">
              <a:schemeClr val="tx1"/>
            </a:fontRef>
          </xdr:style>
        </xdr:cxnSp>
        <xdr:cxnSp macro="">
          <xdr:nvCxnSpPr>
            <xdr:cNvPr id="571" name="Straight Connector 570"/>
            <xdr:cNvCxnSpPr>
              <a:endCxn id="568" idx="7"/>
            </xdr:cNvCxnSpPr>
          </xdr:nvCxnSpPr>
          <xdr:spPr>
            <a:xfrm flipH="1">
              <a:off x="11135350" y="45394119"/>
              <a:ext cx="257552" cy="226920"/>
            </a:xfrm>
            <a:prstGeom prst="line">
              <a:avLst/>
            </a:prstGeom>
            <a:ln w="28575">
              <a:headEnd type="none" w="lg" len="lg"/>
              <a:tailEnd type="triangle" w="lg" len="lg"/>
            </a:ln>
          </xdr:spPr>
          <xdr:style>
            <a:lnRef idx="1">
              <a:schemeClr val="dk1"/>
            </a:lnRef>
            <a:fillRef idx="0">
              <a:schemeClr val="dk1"/>
            </a:fillRef>
            <a:effectRef idx="0">
              <a:schemeClr val="dk1"/>
            </a:effectRef>
            <a:fontRef idx="minor">
              <a:schemeClr val="tx1"/>
            </a:fontRef>
          </xdr:style>
        </xdr:cxnSp>
        <xdr:cxnSp macro="">
          <xdr:nvCxnSpPr>
            <xdr:cNvPr id="572" name="Straight Connector 571"/>
            <xdr:cNvCxnSpPr/>
          </xdr:nvCxnSpPr>
          <xdr:spPr>
            <a:xfrm>
              <a:off x="11392902" y="45394119"/>
              <a:ext cx="499051" cy="0"/>
            </a:xfrm>
            <a:prstGeom prst="line">
              <a:avLst/>
            </a:prstGeom>
            <a:ln w="28575">
              <a:headEnd type="none" w="med" len="med"/>
              <a:tailEnd type="none" w="med" len="med"/>
            </a:ln>
          </xdr:spPr>
          <xdr:style>
            <a:lnRef idx="1">
              <a:schemeClr val="dk1"/>
            </a:lnRef>
            <a:fillRef idx="0">
              <a:schemeClr val="dk1"/>
            </a:fillRef>
            <a:effectRef idx="0">
              <a:schemeClr val="dk1"/>
            </a:effectRef>
            <a:fontRef idx="minor">
              <a:schemeClr val="tx1"/>
            </a:fontRef>
          </xdr:style>
        </xdr:cxnSp>
      </xdr:grpSp>
      <mc:AlternateContent xmlns:mc="http://schemas.openxmlformats.org/markup-compatibility/2006" xmlns:a14="http://schemas.microsoft.com/office/drawing/2010/main">
        <mc:Choice Requires="a14">
          <xdr:sp macro="" textlink="">
            <xdr:nvSpPr>
              <xdr:cNvPr id="565" name="TextBox 564"/>
              <xdr:cNvSpPr txBox="1"/>
            </xdr:nvSpPr>
            <xdr:spPr>
              <a:xfrm>
                <a:off x="4961687" y="49243202"/>
                <a:ext cx="903474" cy="235221"/>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14:m>
                  <m:oMath xmlns:m="http://schemas.openxmlformats.org/officeDocument/2006/math">
                    <m:r>
                      <a:rPr lang="en-US" sz="1200" b="1" i="1">
                        <a:latin typeface="Cambria Math"/>
                        <a:ea typeface="Cambria Math"/>
                      </a:rPr>
                      <m:t>∅ </m:t>
                    </m:r>
                  </m:oMath>
                </a14:m>
                <a:r>
                  <a:rPr lang="en-US" sz="1100" b="1">
                    <a:latin typeface="Arial" pitchFamily="34" charset="0"/>
                    <a:cs typeface="Arial" pitchFamily="34" charset="0"/>
                  </a:rPr>
                  <a:t>=3.0mm</a:t>
                </a:r>
              </a:p>
            </xdr:txBody>
          </xdr:sp>
        </mc:Choice>
        <mc:Fallback xmlns="">
          <xdr:sp macro="" textlink="">
            <xdr:nvSpPr>
              <xdr:cNvPr id="565" name="TextBox 564"/>
              <xdr:cNvSpPr txBox="1"/>
            </xdr:nvSpPr>
            <xdr:spPr>
              <a:xfrm>
                <a:off x="4961687" y="49243202"/>
                <a:ext cx="903474" cy="235221"/>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i="0">
                    <a:latin typeface="Cambria Math"/>
                    <a:ea typeface="Cambria Math"/>
                  </a:rPr>
                  <a:t>∅ </a:t>
                </a:r>
                <a:r>
                  <a:rPr lang="en-US" sz="1100" b="1">
                    <a:latin typeface="Arial" pitchFamily="34" charset="0"/>
                    <a:cs typeface="Arial" pitchFamily="34" charset="0"/>
                  </a:rPr>
                  <a:t>=3.0mm</a:t>
                </a:r>
              </a:p>
            </xdr:txBody>
          </xdr:sp>
        </mc:Fallback>
      </mc:AlternateContent>
    </xdr:grpSp>
    <xdr:clientData/>
  </xdr:twoCellAnchor>
  <xdr:twoCellAnchor editAs="oneCell">
    <xdr:from>
      <xdr:col>31</xdr:col>
      <xdr:colOff>245119</xdr:colOff>
      <xdr:row>540</xdr:row>
      <xdr:rowOff>61452</xdr:rowOff>
    </xdr:from>
    <xdr:to>
      <xdr:col>50</xdr:col>
      <xdr:colOff>13315</xdr:colOff>
      <xdr:row>551</xdr:row>
      <xdr:rowOff>59007</xdr:rowOff>
    </xdr:to>
    <xdr:pic>
      <xdr:nvPicPr>
        <xdr:cNvPr id="573" name="Picture 572"/>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8110925" y="136222863"/>
          <a:ext cx="4668963" cy="236344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28</xdr:col>
      <xdr:colOff>1</xdr:colOff>
      <xdr:row>545</xdr:row>
      <xdr:rowOff>75014</xdr:rowOff>
    </xdr:from>
    <xdr:to>
      <xdr:col>35</xdr:col>
      <xdr:colOff>110204</xdr:colOff>
      <xdr:row>548</xdr:row>
      <xdr:rowOff>210381</xdr:rowOff>
    </xdr:to>
    <xdr:grpSp>
      <xdr:nvGrpSpPr>
        <xdr:cNvPr id="574" name="Group 573"/>
        <xdr:cNvGrpSpPr/>
      </xdr:nvGrpSpPr>
      <xdr:grpSpPr>
        <a:xfrm>
          <a:off x="7128388" y="137311829"/>
          <a:ext cx="1892300" cy="780608"/>
          <a:chOff x="211906" y="91223783"/>
          <a:chExt cx="1872883" cy="774547"/>
        </a:xfrm>
      </xdr:grpSpPr>
      <xdr:cxnSp macro="">
        <xdr:nvCxnSpPr>
          <xdr:cNvPr id="575" name="Straight Connector 574"/>
          <xdr:cNvCxnSpPr>
            <a:stCxn id="577" idx="3"/>
          </xdr:cNvCxnSpPr>
        </xdr:nvCxnSpPr>
        <xdr:spPr>
          <a:xfrm flipV="1">
            <a:off x="1195888" y="91223783"/>
            <a:ext cx="789346" cy="450697"/>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76" name="Straight Connector 575"/>
          <xdr:cNvCxnSpPr>
            <a:stCxn id="577" idx="3"/>
          </xdr:cNvCxnSpPr>
        </xdr:nvCxnSpPr>
        <xdr:spPr>
          <a:xfrm>
            <a:off x="1195888" y="91674480"/>
            <a:ext cx="888901" cy="217543"/>
          </a:xfrm>
          <a:prstGeom prst="line">
            <a:avLst/>
          </a:prstGeom>
          <a:ln w="190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577" name="TextBox 576"/>
          <xdr:cNvSpPr txBox="1"/>
        </xdr:nvSpPr>
        <xdr:spPr>
          <a:xfrm>
            <a:off x="211906" y="91350630"/>
            <a:ext cx="983982" cy="647700"/>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zh-TW" sz="1100">
                <a:solidFill>
                  <a:schemeClr val="dk1"/>
                </a:solidFill>
                <a:effectLst/>
                <a:latin typeface="Arial" panose="020B0604020202020204" pitchFamily="34" charset="0"/>
                <a:ea typeface="+mn-ea"/>
                <a:cs typeface="Arial" panose="020B0604020202020204" pitchFamily="34" charset="0"/>
              </a:rPr>
              <a:t>Back 1 stitch</a:t>
            </a:r>
            <a:endParaRPr lang="zh-TW" altLang="zh-TW" sz="1000">
              <a:effectLst/>
              <a:latin typeface="Arial" panose="020B0604020202020204" pitchFamily="34" charset="0"/>
              <a:cs typeface="Arial" panose="020B0604020202020204" pitchFamily="34" charset="0"/>
            </a:endParaRPr>
          </a:p>
          <a:p>
            <a:pPr algn="ctr"/>
            <a:r>
              <a:rPr lang="zh-TW" altLang="en-US" sz="1000">
                <a:latin typeface="Arial" panose="020B0604020202020204" pitchFamily="34" charset="0"/>
                <a:cs typeface="Arial" panose="020B0604020202020204" pitchFamily="34" charset="0"/>
              </a:rPr>
              <a:t>倒</a:t>
            </a:r>
            <a:r>
              <a:rPr lang="en-US" altLang="zh-TW" sz="1000">
                <a:latin typeface="Arial" panose="020B0604020202020204" pitchFamily="34" charset="0"/>
                <a:cs typeface="Arial" panose="020B0604020202020204" pitchFamily="34" charset="0"/>
              </a:rPr>
              <a:t>1</a:t>
            </a:r>
            <a:r>
              <a:rPr lang="zh-TW" altLang="en-US" sz="1000">
                <a:latin typeface="Arial" panose="020B0604020202020204" pitchFamily="34" charset="0"/>
                <a:cs typeface="Arial" panose="020B0604020202020204" pitchFamily="34" charset="0"/>
              </a:rPr>
              <a:t>针</a:t>
            </a:r>
          </a:p>
          <a:p>
            <a:pPr marL="0" marR="0" indent="0" algn="ctr" defTabSz="914400" eaLnBrk="1" fontAlgn="auto" latinLnBrk="0" hangingPunct="1">
              <a:lnSpc>
                <a:spcPct val="100000"/>
              </a:lnSpc>
              <a:spcBef>
                <a:spcPts val="0"/>
              </a:spcBef>
              <a:spcAft>
                <a:spcPts val="0"/>
              </a:spcAft>
              <a:buClrTx/>
              <a:buSzTx/>
              <a:buFontTx/>
              <a:buNone/>
              <a:tabLst/>
              <a:defRPr/>
            </a:pPr>
            <a:r>
              <a:rPr lang="en-US" altLang="zh-TW" sz="1100">
                <a:solidFill>
                  <a:schemeClr val="dk1"/>
                </a:solidFill>
                <a:effectLst/>
                <a:latin typeface="Arial" panose="020B0604020202020204" pitchFamily="34" charset="0"/>
                <a:ea typeface="+mn-ea"/>
                <a:cs typeface="Arial" panose="020B0604020202020204" pitchFamily="34" charset="0"/>
              </a:rPr>
              <a:t>Lại 1 mũi </a:t>
            </a:r>
            <a:endParaRPr lang="zh-TW" altLang="zh-TW" sz="1000">
              <a:effectLst/>
              <a:latin typeface="Arial" panose="020B0604020202020204" pitchFamily="34" charset="0"/>
              <a:cs typeface="Arial" panose="020B0604020202020204" pitchFamily="34" charset="0"/>
            </a:endParaRPr>
          </a:p>
        </xdr:txBody>
      </xdr:sp>
    </xdr:grpSp>
    <xdr:clientData/>
  </xdr:twoCellAnchor>
  <xdr:twoCellAnchor editAs="oneCell">
    <xdr:from>
      <xdr:col>1</xdr:col>
      <xdr:colOff>138266</xdr:colOff>
      <xdr:row>556</xdr:row>
      <xdr:rowOff>122902</xdr:rowOff>
    </xdr:from>
    <xdr:to>
      <xdr:col>20</xdr:col>
      <xdr:colOff>239765</xdr:colOff>
      <xdr:row>568</xdr:row>
      <xdr:rowOff>70376</xdr:rowOff>
    </xdr:to>
    <xdr:pic>
      <xdr:nvPicPr>
        <xdr:cNvPr id="578" name="Picture 577"/>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291895" y="140370846"/>
          <a:ext cx="4956176" cy="25284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252997</xdr:colOff>
      <xdr:row>26</xdr:row>
      <xdr:rowOff>172507</xdr:rowOff>
    </xdr:from>
    <xdr:ext cx="3849262" cy="1243371"/>
    <xdr:pic>
      <xdr:nvPicPr>
        <xdr:cNvPr id="17" name="Picture 1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67422" y="37281907"/>
          <a:ext cx="3849262" cy="12433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52</xdr:col>
      <xdr:colOff>0</xdr:colOff>
      <xdr:row>11</xdr:row>
      <xdr:rowOff>25743</xdr:rowOff>
    </xdr:from>
    <xdr:to>
      <xdr:col>63</xdr:col>
      <xdr:colOff>154459</xdr:colOff>
      <xdr:row>16</xdr:row>
      <xdr:rowOff>0</xdr:rowOff>
    </xdr:to>
    <xdr:grpSp>
      <xdr:nvGrpSpPr>
        <xdr:cNvPr id="18" name="Group 1823"/>
        <xdr:cNvGrpSpPr>
          <a:grpSpLocks/>
        </xdr:cNvGrpSpPr>
      </xdr:nvGrpSpPr>
      <xdr:grpSpPr bwMode="auto">
        <a:xfrm>
          <a:off x="15912353" y="2841221"/>
          <a:ext cx="3544238" cy="1038816"/>
          <a:chOff x="33" y="648"/>
          <a:chExt cx="255" cy="68"/>
        </a:xfrm>
      </xdr:grpSpPr>
      <xdr:grpSp>
        <xdr:nvGrpSpPr>
          <xdr:cNvPr id="19" name="Group 1824"/>
          <xdr:cNvGrpSpPr>
            <a:grpSpLocks/>
          </xdr:cNvGrpSpPr>
        </xdr:nvGrpSpPr>
        <xdr:grpSpPr bwMode="auto">
          <a:xfrm>
            <a:off x="33" y="648"/>
            <a:ext cx="255" cy="68"/>
            <a:chOff x="36" y="644"/>
            <a:chExt cx="265" cy="83"/>
          </a:xfrm>
        </xdr:grpSpPr>
        <xdr:sp macro="" textlink="">
          <xdr:nvSpPr>
            <xdr:cNvPr id="21" name="Rectangle 1825" descr="20%"/>
            <xdr:cNvSpPr>
              <a:spLocks noChangeArrowheads="1"/>
            </xdr:cNvSpPr>
          </xdr:nvSpPr>
          <xdr:spPr bwMode="auto">
            <a:xfrm>
              <a:off x="36" y="644"/>
              <a:ext cx="265" cy="83"/>
            </a:xfrm>
            <a:prstGeom prst="rect">
              <a:avLst/>
            </a:prstGeom>
            <a:pattFill prst="pct20">
              <a:fgClr>
                <a:srgbClr val="000000"/>
              </a:fgClr>
              <a:bgClr>
                <a:srgbClr val="FFFFFF"/>
              </a:bgClr>
            </a:patt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2" name="Rectangle 1826" descr="寬右斜對角線"/>
            <xdr:cNvSpPr>
              <a:spLocks noChangeArrowheads="1"/>
            </xdr:cNvSpPr>
          </xdr:nvSpPr>
          <xdr:spPr bwMode="auto">
            <a:xfrm>
              <a:off x="36" y="644"/>
              <a:ext cx="265" cy="9"/>
            </a:xfrm>
            <a:prstGeom prst="rect">
              <a:avLst/>
            </a:prstGeom>
            <a:pattFill prst="wdUpDiag">
              <a:fgClr>
                <a:srgbClr val="000000"/>
              </a:fgClr>
              <a:bgClr>
                <a:srgbClr val="FFFFFF"/>
              </a:bgClr>
            </a:patt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3" name="Rectangle 1827" descr="菱形外框線"/>
            <xdr:cNvSpPr>
              <a:spLocks noChangeArrowheads="1"/>
            </xdr:cNvSpPr>
          </xdr:nvSpPr>
          <xdr:spPr bwMode="auto">
            <a:xfrm>
              <a:off x="36" y="653"/>
              <a:ext cx="265" cy="38"/>
            </a:xfrm>
            <a:prstGeom prst="rect">
              <a:avLst/>
            </a:prstGeom>
            <a:pattFill prst="openDmnd">
              <a:fgClr>
                <a:srgbClr val="000000"/>
              </a:fgClr>
              <a:bgClr>
                <a:srgbClr val="FFFFFF"/>
              </a:bgClr>
            </a:patt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sp macro="" textlink="">
        <xdr:nvSpPr>
          <xdr:cNvPr id="20" name="Rectangle 1828" descr="深色垂直線"/>
          <xdr:cNvSpPr>
            <a:spLocks noChangeArrowheads="1"/>
          </xdr:cNvSpPr>
        </xdr:nvSpPr>
        <xdr:spPr bwMode="auto">
          <a:xfrm>
            <a:off x="33" y="682"/>
            <a:ext cx="255" cy="7"/>
          </a:xfrm>
          <a:prstGeom prst="rect">
            <a:avLst/>
          </a:prstGeom>
          <a:pattFill prst="dkVert">
            <a:fgClr>
              <a:srgbClr val="000000"/>
            </a:fgClr>
            <a:bgClr>
              <a:srgbClr val="FFFFFF"/>
            </a:bgClr>
          </a:patt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twoCellAnchor editAs="oneCell">
    <xdr:from>
      <xdr:col>31</xdr:col>
      <xdr:colOff>86216</xdr:colOff>
      <xdr:row>9</xdr:row>
      <xdr:rowOff>193977</xdr:rowOff>
    </xdr:from>
    <xdr:to>
      <xdr:col>39</xdr:col>
      <xdr:colOff>28947</xdr:colOff>
      <xdr:row>16</xdr:row>
      <xdr:rowOff>5422</xdr:rowOff>
    </xdr:to>
    <xdr:pic>
      <xdr:nvPicPr>
        <xdr:cNvPr id="24" name="Picture 3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7172" y="2589234"/>
          <a:ext cx="2408025" cy="129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99945</xdr:colOff>
      <xdr:row>7</xdr:row>
      <xdr:rowOff>50938</xdr:rowOff>
    </xdr:from>
    <xdr:to>
      <xdr:col>12</xdr:col>
      <xdr:colOff>269875</xdr:colOff>
      <xdr:row>19</xdr:row>
      <xdr:rowOff>142875</xdr:rowOff>
    </xdr:to>
    <xdr:grpSp>
      <xdr:nvGrpSpPr>
        <xdr:cNvPr id="25" name="Group 24"/>
        <xdr:cNvGrpSpPr/>
      </xdr:nvGrpSpPr>
      <xdr:grpSpPr>
        <a:xfrm>
          <a:off x="2761342" y="2025975"/>
          <a:ext cx="1094415" cy="3243591"/>
          <a:chOff x="1782695" y="32054938"/>
          <a:chExt cx="1441864" cy="4419462"/>
        </a:xfrm>
      </xdr:grpSpPr>
      <xdr:grpSp>
        <xdr:nvGrpSpPr>
          <xdr:cNvPr id="26" name="Group 25"/>
          <xdr:cNvGrpSpPr/>
        </xdr:nvGrpSpPr>
        <xdr:grpSpPr>
          <a:xfrm>
            <a:off x="1820795" y="32054938"/>
            <a:ext cx="1403764" cy="2266812"/>
            <a:chOff x="1820795" y="32054938"/>
            <a:chExt cx="1403764" cy="2266812"/>
          </a:xfrm>
        </xdr:grpSpPr>
        <xdr:pic>
          <xdr:nvPicPr>
            <xdr:cNvPr id="30" name="Object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r="-2469" b="-3525"/>
            <a:stretch>
              <a:fillRect/>
            </a:stretch>
          </xdr:blipFill>
          <xdr:spPr bwMode="auto">
            <a:xfrm>
              <a:off x="1820795" y="32140663"/>
              <a:ext cx="759239" cy="21810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31" name="Object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r="-2469" b="-3525"/>
            <a:stretch>
              <a:fillRect/>
            </a:stretch>
          </xdr:blipFill>
          <xdr:spPr bwMode="auto">
            <a:xfrm rot="285119" flipV="1">
              <a:off x="2465320" y="32054938"/>
              <a:ext cx="759239" cy="21810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27" name="Group 26"/>
          <xdr:cNvGrpSpPr/>
        </xdr:nvGrpSpPr>
        <xdr:grpSpPr>
          <a:xfrm>
            <a:off x="1782695" y="34207588"/>
            <a:ext cx="1403764" cy="2266812"/>
            <a:chOff x="1820795" y="32054938"/>
            <a:chExt cx="1403764" cy="2266812"/>
          </a:xfrm>
        </xdr:grpSpPr>
        <xdr:pic>
          <xdr:nvPicPr>
            <xdr:cNvPr id="28" name="Object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r="-2469" b="-3525"/>
            <a:stretch>
              <a:fillRect/>
            </a:stretch>
          </xdr:blipFill>
          <xdr:spPr bwMode="auto">
            <a:xfrm>
              <a:off x="1820795" y="32140663"/>
              <a:ext cx="759239" cy="21810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9" name="Object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r="-2469" b="-3525"/>
            <a:stretch>
              <a:fillRect/>
            </a:stretch>
          </xdr:blipFill>
          <xdr:spPr bwMode="auto">
            <a:xfrm rot="285119" flipV="1">
              <a:off x="2465320" y="32054938"/>
              <a:ext cx="759239" cy="21810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clientData/>
  </xdr:twoCellAnchor>
  <xdr:twoCellAnchor editAs="oneCell">
    <xdr:from>
      <xdr:col>23</xdr:col>
      <xdr:colOff>25145</xdr:colOff>
      <xdr:row>7</xdr:row>
      <xdr:rowOff>47625</xdr:rowOff>
    </xdr:from>
    <xdr:to>
      <xdr:col>24</xdr:col>
      <xdr:colOff>244447</xdr:colOff>
      <xdr:row>10</xdr:row>
      <xdr:rowOff>144257</xdr:rowOff>
    </xdr:to>
    <xdr:pic>
      <xdr:nvPicPr>
        <xdr:cNvPr id="32" name="Picture 14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30770" y="32099250"/>
          <a:ext cx="524102" cy="7252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238125</xdr:colOff>
      <xdr:row>13</xdr:row>
      <xdr:rowOff>91043</xdr:rowOff>
    </xdr:from>
    <xdr:to>
      <xdr:col>1</xdr:col>
      <xdr:colOff>238125</xdr:colOff>
      <xdr:row>16</xdr:row>
      <xdr:rowOff>89041</xdr:rowOff>
    </xdr:to>
    <xdr:cxnSp macro="">
      <xdr:nvCxnSpPr>
        <xdr:cNvPr id="33" name="Straight Arrow Connector 32"/>
        <xdr:cNvCxnSpPr/>
      </xdr:nvCxnSpPr>
      <xdr:spPr>
        <a:xfrm>
          <a:off x="438150" y="33399968"/>
          <a:ext cx="0" cy="636173"/>
        </a:xfrm>
        <a:prstGeom prst="straightConnector1">
          <a:avLst/>
        </a:prstGeom>
        <a:ln w="19050">
          <a:headEnd type="triangle" w="lg" len="lg"/>
          <a:tailEnd type="triangle" w="lg" len="lg"/>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30</xdr:col>
      <xdr:colOff>112059</xdr:colOff>
      <xdr:row>26</xdr:row>
      <xdr:rowOff>196103</xdr:rowOff>
    </xdr:from>
    <xdr:to>
      <xdr:col>38</xdr:col>
      <xdr:colOff>1557</xdr:colOff>
      <xdr:row>33</xdr:row>
      <xdr:rowOff>118907</xdr:rowOff>
    </xdr:to>
    <xdr:pic>
      <xdr:nvPicPr>
        <xdr:cNvPr id="34" name="Picture 33"/>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40000"/>
                  </a14:imgEffect>
                </a14:imgLayer>
              </a14:imgProps>
            </a:ext>
            <a:ext uri="{28A0092B-C50C-407E-A947-70E740481C1C}">
              <a14:useLocalDpi xmlns:a14="http://schemas.microsoft.com/office/drawing/2010/main" val="0"/>
            </a:ext>
          </a:extLst>
        </a:blip>
        <a:srcRect/>
        <a:stretch>
          <a:fillRect/>
        </a:stretch>
      </xdr:blipFill>
      <xdr:spPr bwMode="auto">
        <a:xfrm>
          <a:off x="9244853" y="7213787"/>
          <a:ext cx="2354792" cy="1407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0</xdr:colOff>
      <xdr:row>7</xdr:row>
      <xdr:rowOff>96575</xdr:rowOff>
    </xdr:from>
    <xdr:to>
      <xdr:col>18</xdr:col>
      <xdr:colOff>14433</xdr:colOff>
      <xdr:row>15</xdr:row>
      <xdr:rowOff>129018</xdr:rowOff>
    </xdr:to>
    <xdr:pic>
      <xdr:nvPicPr>
        <xdr:cNvPr id="12" name="Picture 11"/>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a14:imgEffect>
                </a14:imgLayer>
              </a14:imgProps>
            </a:ext>
            <a:ext uri="{28A0092B-C50C-407E-A947-70E740481C1C}">
              <a14:useLocalDpi xmlns:a14="http://schemas.microsoft.com/office/drawing/2010/main" val="0"/>
            </a:ext>
          </a:extLst>
        </a:blip>
        <a:srcRect/>
        <a:stretch>
          <a:fillRect/>
        </a:stretch>
      </xdr:blipFill>
      <xdr:spPr bwMode="auto">
        <a:xfrm rot="16200000">
          <a:off x="1693949" y="1375581"/>
          <a:ext cx="1475625" cy="24389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147246</xdr:colOff>
      <xdr:row>7</xdr:row>
      <xdr:rowOff>107463</xdr:rowOff>
    </xdr:from>
    <xdr:to>
      <xdr:col>21</xdr:col>
      <xdr:colOff>14263</xdr:colOff>
      <xdr:row>17</xdr:row>
      <xdr:rowOff>122919</xdr:rowOff>
    </xdr:to>
    <xdr:grpSp>
      <xdr:nvGrpSpPr>
        <xdr:cNvPr id="13" name="Group 12"/>
        <xdr:cNvGrpSpPr/>
      </xdr:nvGrpSpPr>
      <xdr:grpSpPr>
        <a:xfrm>
          <a:off x="1359519" y="1868145"/>
          <a:ext cx="2897699" cy="1862729"/>
          <a:chOff x="3653905" y="31035783"/>
          <a:chExt cx="8381516" cy="4649688"/>
        </a:xfrm>
      </xdr:grpSpPr>
      <xdr:cxnSp macro="">
        <xdr:nvCxnSpPr>
          <xdr:cNvPr id="22" name="Straight Connector 21"/>
          <xdr:cNvCxnSpPr/>
        </xdr:nvCxnSpPr>
        <xdr:spPr>
          <a:xfrm>
            <a:off x="9259523" y="31035783"/>
            <a:ext cx="2411884" cy="0"/>
          </a:xfrm>
          <a:prstGeom prst="line">
            <a:avLst/>
          </a:prstGeom>
          <a:ln w="19050">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Straight Connector 22"/>
          <xdr:cNvCxnSpPr/>
        </xdr:nvCxnSpPr>
        <xdr:spPr>
          <a:xfrm>
            <a:off x="3680115" y="34716967"/>
            <a:ext cx="6236901" cy="0"/>
          </a:xfrm>
          <a:prstGeom prst="line">
            <a:avLst/>
          </a:prstGeom>
          <a:ln w="19050">
            <a:solidFill>
              <a:srgbClr val="FF0000"/>
            </a:solidFill>
            <a:headEnd type="triangle" w="lg" len="lg"/>
            <a:tailEnd type="triangle" w="lg" len="lg"/>
          </a:ln>
        </xdr:spPr>
        <xdr:style>
          <a:lnRef idx="1">
            <a:schemeClr val="accent1"/>
          </a:lnRef>
          <a:fillRef idx="0">
            <a:schemeClr val="accent1"/>
          </a:fillRef>
          <a:effectRef idx="0">
            <a:schemeClr val="accent1"/>
          </a:effectRef>
          <a:fontRef idx="minor">
            <a:schemeClr val="tx1"/>
          </a:fontRef>
        </xdr:style>
      </xdr:cxnSp>
      <xdr:cxnSp macro="">
        <xdr:nvCxnSpPr>
          <xdr:cNvPr id="24" name="Straight Connector 23"/>
          <xdr:cNvCxnSpPr/>
        </xdr:nvCxnSpPr>
        <xdr:spPr>
          <a:xfrm>
            <a:off x="10860434" y="31138262"/>
            <a:ext cx="0" cy="3128312"/>
          </a:xfrm>
          <a:prstGeom prst="line">
            <a:avLst/>
          </a:prstGeom>
          <a:ln w="19050">
            <a:solidFill>
              <a:srgbClr val="FF0000"/>
            </a:solidFill>
            <a:headEnd type="triangle" w="lg" len="lg"/>
            <a:tailEnd type="triangle" w="lg" len="lg"/>
          </a:ln>
        </xdr:spPr>
        <xdr:style>
          <a:lnRef idx="1">
            <a:schemeClr val="accent1"/>
          </a:lnRef>
          <a:fillRef idx="0">
            <a:schemeClr val="accent1"/>
          </a:fillRef>
          <a:effectRef idx="0">
            <a:schemeClr val="accent1"/>
          </a:effectRef>
          <a:fontRef idx="minor">
            <a:schemeClr val="tx1"/>
          </a:fontRef>
        </xdr:style>
      </xdr:cxnSp>
      <xdr:sp macro="" textlink="">
        <xdr:nvSpPr>
          <xdr:cNvPr id="25" name="Oval 24"/>
          <xdr:cNvSpPr/>
        </xdr:nvSpPr>
        <xdr:spPr>
          <a:xfrm>
            <a:off x="6430404" y="34796875"/>
            <a:ext cx="892799" cy="888596"/>
          </a:xfrm>
          <a:prstGeom prst="ellipse">
            <a:avLst/>
          </a:prstGeom>
          <a:solidFill>
            <a:srgbClr val="FFFF99"/>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b="1">
                <a:solidFill>
                  <a:schemeClr val="tx1"/>
                </a:solidFill>
                <a:latin typeface="Arial" panose="020B0604020202020204" pitchFamily="34" charset="0"/>
                <a:cs typeface="Arial" panose="020B0604020202020204" pitchFamily="34" charset="0"/>
              </a:rPr>
              <a:t>A</a:t>
            </a:r>
            <a:endParaRPr lang="zh-TW" altLang="en-US" sz="1400" b="1">
              <a:solidFill>
                <a:schemeClr val="tx1"/>
              </a:solidFill>
              <a:latin typeface="Arial" panose="020B0604020202020204" pitchFamily="34" charset="0"/>
              <a:cs typeface="Arial" panose="020B0604020202020204" pitchFamily="34" charset="0"/>
            </a:endParaRPr>
          </a:p>
        </xdr:txBody>
      </xdr:sp>
      <xdr:sp macro="" textlink="">
        <xdr:nvSpPr>
          <xdr:cNvPr id="26" name="Oval 25"/>
          <xdr:cNvSpPr/>
        </xdr:nvSpPr>
        <xdr:spPr>
          <a:xfrm>
            <a:off x="11099632" y="32174297"/>
            <a:ext cx="935789" cy="873793"/>
          </a:xfrm>
          <a:prstGeom prst="ellipse">
            <a:avLst/>
          </a:prstGeom>
          <a:solidFill>
            <a:srgbClr val="FFFF99"/>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b="1">
                <a:solidFill>
                  <a:schemeClr val="tx1"/>
                </a:solidFill>
                <a:latin typeface="Arial" panose="020B0604020202020204" pitchFamily="34" charset="0"/>
                <a:cs typeface="Arial" panose="020B0604020202020204" pitchFamily="34" charset="0"/>
              </a:rPr>
              <a:t>B</a:t>
            </a:r>
            <a:endParaRPr lang="zh-TW" altLang="en-US" sz="1400" b="1">
              <a:solidFill>
                <a:schemeClr val="tx1"/>
              </a:solidFill>
              <a:latin typeface="Arial" panose="020B0604020202020204" pitchFamily="34" charset="0"/>
              <a:cs typeface="Arial" panose="020B0604020202020204" pitchFamily="34" charset="0"/>
            </a:endParaRPr>
          </a:p>
        </xdr:txBody>
      </xdr:sp>
      <xdr:cxnSp macro="">
        <xdr:nvCxnSpPr>
          <xdr:cNvPr id="27" name="Straight Connector 26"/>
          <xdr:cNvCxnSpPr/>
        </xdr:nvCxnSpPr>
        <xdr:spPr>
          <a:xfrm>
            <a:off x="9536886" y="34338364"/>
            <a:ext cx="2395972" cy="0"/>
          </a:xfrm>
          <a:prstGeom prst="line">
            <a:avLst/>
          </a:prstGeom>
          <a:ln w="19050">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xdr:cNvCxnSpPr/>
        </xdr:nvCxnSpPr>
        <xdr:spPr>
          <a:xfrm flipH="1">
            <a:off x="3653905" y="33513422"/>
            <a:ext cx="18018" cy="1808132"/>
          </a:xfrm>
          <a:prstGeom prst="line">
            <a:avLst/>
          </a:prstGeom>
          <a:ln w="28575">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xdr:cNvCxnSpPr/>
        </xdr:nvCxnSpPr>
        <xdr:spPr>
          <a:xfrm>
            <a:off x="10072887" y="33695482"/>
            <a:ext cx="0" cy="1678564"/>
          </a:xfrm>
          <a:prstGeom prst="line">
            <a:avLst/>
          </a:prstGeom>
          <a:ln w="28575">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8.xml><?xml version="1.0" encoding="utf-8"?>
<xdr:wsDr xmlns:xdr="http://schemas.openxmlformats.org/drawingml/2006/spreadsheetDrawing" xmlns:a="http://schemas.openxmlformats.org/drawingml/2006/main">
  <xdr:oneCellAnchor>
    <xdr:from>
      <xdr:col>52</xdr:col>
      <xdr:colOff>98352</xdr:colOff>
      <xdr:row>198</xdr:row>
      <xdr:rowOff>84748</xdr:rowOff>
    </xdr:from>
    <xdr:ext cx="3189190" cy="2564515"/>
    <xdr:pic>
      <xdr:nvPicPr>
        <xdr:cNvPr id="2" name="Picture 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20000"/>
                  </a14:imgEffect>
                </a14:imgLayer>
              </a14:imgProps>
            </a:ext>
            <a:ext uri="{28A0092B-C50C-407E-A947-70E740481C1C}">
              <a14:useLocalDpi xmlns:a14="http://schemas.microsoft.com/office/drawing/2010/main" val="0"/>
            </a:ext>
          </a:extLst>
        </a:blip>
        <a:srcRect l="10854" t="12949" r="10320" b="7083"/>
        <a:stretch>
          <a:fillRect/>
        </a:stretch>
      </xdr:blipFill>
      <xdr:spPr bwMode="auto">
        <a:xfrm>
          <a:off x="10471077" y="41575648"/>
          <a:ext cx="3189190" cy="25645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51</xdr:col>
      <xdr:colOff>95250</xdr:colOff>
      <xdr:row>190</xdr:row>
      <xdr:rowOff>122465</xdr:rowOff>
    </xdr:from>
    <xdr:to>
      <xdr:col>66</xdr:col>
      <xdr:colOff>13916</xdr:colOff>
      <xdr:row>196</xdr:row>
      <xdr:rowOff>81648</xdr:rowOff>
    </xdr:to>
    <xdr:pic>
      <xdr:nvPicPr>
        <xdr:cNvPr id="3" name="Picture 2"/>
        <xdr:cNvPicPr>
          <a:picLocks noChangeAspect="1"/>
        </xdr:cNvPicPr>
      </xdr:nvPicPr>
      <xdr:blipFill rotWithShape="1">
        <a:blip xmlns:r="http://schemas.openxmlformats.org/officeDocument/2006/relationships" r:embed="rId3" cstate="print">
          <a:lum bright="20000"/>
          <a:extLst>
            <a:ext uri="{BEBA8EAE-BF5A-486C-A8C5-ECC9F3942E4B}">
              <a14:imgProps xmlns:a14="http://schemas.microsoft.com/office/drawing/2010/main">
                <a14:imgLayer r:embed="rId4">
                  <a14:imgEffect>
                    <a14:saturation sat="33000"/>
                  </a14:imgEffect>
                </a14:imgLayer>
              </a14:imgProps>
            </a:ext>
            <a:ext uri="{28A0092B-C50C-407E-A947-70E740481C1C}">
              <a14:useLocalDpi xmlns:a14="http://schemas.microsoft.com/office/drawing/2010/main" val="0"/>
            </a:ext>
          </a:extLst>
        </a:blip>
        <a:srcRect l="14823" t="8357" r="19339" b="11675"/>
        <a:stretch/>
      </xdr:blipFill>
      <xdr:spPr bwMode="auto">
        <a:xfrm>
          <a:off x="10306050" y="40241765"/>
          <a:ext cx="2842841" cy="9878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58</xdr:col>
      <xdr:colOff>198345</xdr:colOff>
      <xdr:row>27</xdr:row>
      <xdr:rowOff>166408</xdr:rowOff>
    </xdr:from>
    <xdr:ext cx="256160" cy="264560"/>
    <xdr:sp macro="" textlink="">
      <xdr:nvSpPr>
        <xdr:cNvPr id="4" name="TextBox 3"/>
        <xdr:cNvSpPr txBox="1"/>
      </xdr:nvSpPr>
      <xdr:spPr>
        <a:xfrm>
          <a:off x="11733120" y="6290983"/>
          <a:ext cx="256160"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1</a:t>
          </a:r>
        </a:p>
      </xdr:txBody>
    </xdr:sp>
    <xdr:clientData/>
  </xdr:oneCellAnchor>
  <xdr:twoCellAnchor>
    <xdr:from>
      <xdr:col>50</xdr:col>
      <xdr:colOff>66995</xdr:colOff>
      <xdr:row>93</xdr:row>
      <xdr:rowOff>289113</xdr:rowOff>
    </xdr:from>
    <xdr:to>
      <xdr:col>64</xdr:col>
      <xdr:colOff>162245</xdr:colOff>
      <xdr:row>124</xdr:row>
      <xdr:rowOff>177295</xdr:rowOff>
    </xdr:to>
    <xdr:grpSp>
      <xdr:nvGrpSpPr>
        <xdr:cNvPr id="5" name="Group 4"/>
        <xdr:cNvGrpSpPr/>
      </xdr:nvGrpSpPr>
      <xdr:grpSpPr>
        <a:xfrm>
          <a:off x="10107466" y="20101113"/>
          <a:ext cx="2829485" cy="6096241"/>
          <a:chOff x="10096260" y="30175201"/>
          <a:chExt cx="2829485" cy="6342770"/>
        </a:xfrm>
      </xdr:grpSpPr>
      <xdr:grpSp>
        <xdr:nvGrpSpPr>
          <xdr:cNvPr id="6" name="Group 5"/>
          <xdr:cNvGrpSpPr/>
        </xdr:nvGrpSpPr>
        <xdr:grpSpPr>
          <a:xfrm>
            <a:off x="10096260" y="30184333"/>
            <a:ext cx="2829485" cy="6333638"/>
            <a:chOff x="9928410" y="28651075"/>
            <a:chExt cx="2969556" cy="8709338"/>
          </a:xfrm>
        </xdr:grpSpPr>
        <xdr:pic>
          <xdr:nvPicPr>
            <xdr:cNvPr id="23" name="Picture 22"/>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11495550" y="36301091"/>
              <a:ext cx="1312771" cy="1059322"/>
            </a:xfrm>
            <a:prstGeom prst="rect">
              <a:avLst/>
            </a:prstGeom>
          </xdr:spPr>
        </xdr:pic>
        <xdr:pic>
          <xdr:nvPicPr>
            <xdr:cNvPr id="24" name="Picture 92" descr="Picture 041"/>
            <xdr:cNvPicPr>
              <a:picLocks noChangeAspect="1" noChangeArrowheads="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rightnessContrast bright="20000"/>
                      </a14:imgEffect>
                    </a14:imgLayer>
                  </a14:imgProps>
                </a:ext>
                <a:ext uri="{28A0092B-C50C-407E-A947-70E740481C1C}">
                  <a14:useLocalDpi xmlns:a14="http://schemas.microsoft.com/office/drawing/2010/main" val="0"/>
                </a:ext>
              </a:extLst>
            </a:blip>
            <a:srcRect l="22900" t="17615" r="15187" b="9720"/>
            <a:stretch/>
          </xdr:blipFill>
          <xdr:spPr bwMode="auto">
            <a:xfrm>
              <a:off x="9950824" y="28653441"/>
              <a:ext cx="1439612" cy="10619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xdr:cNvPicPr>
              <a:picLocks noChangeAspect="1"/>
            </xdr:cNvPicPr>
          </xdr:nvPicPr>
          <xdr:blipFill>
            <a:blip xmlns:r="http://schemas.openxmlformats.org/officeDocument/2006/relationships" r:embed="rId9"/>
            <a:stretch>
              <a:fillRect/>
            </a:stretch>
          </xdr:blipFill>
          <xdr:spPr>
            <a:xfrm>
              <a:off x="11464680" y="28651075"/>
              <a:ext cx="1422083" cy="1050661"/>
            </a:xfrm>
            <a:prstGeom prst="rect">
              <a:avLst/>
            </a:prstGeom>
          </xdr:spPr>
        </xdr:pic>
        <xdr:pic>
          <xdr:nvPicPr>
            <xdr:cNvPr id="26" name="Picture 25"/>
            <xdr:cNvPicPr>
              <a:picLocks noChangeAspect="1"/>
            </xdr:cNvPicPr>
          </xdr:nvPicPr>
          <xdr:blipFill>
            <a:blip xmlns:r="http://schemas.openxmlformats.org/officeDocument/2006/relationships" r:embed="rId10"/>
            <a:stretch>
              <a:fillRect/>
            </a:stretch>
          </xdr:blipFill>
          <xdr:spPr>
            <a:xfrm>
              <a:off x="9928410" y="29788264"/>
              <a:ext cx="1487333" cy="1117563"/>
            </a:xfrm>
            <a:prstGeom prst="rect">
              <a:avLst/>
            </a:prstGeom>
          </xdr:spPr>
        </xdr:pic>
        <xdr:pic>
          <xdr:nvPicPr>
            <xdr:cNvPr id="27" name="Picture 26"/>
            <xdr:cNvPicPr>
              <a:picLocks noChangeAspect="1"/>
            </xdr:cNvPicPr>
          </xdr:nvPicPr>
          <xdr:blipFill>
            <a:blip xmlns:r="http://schemas.openxmlformats.org/officeDocument/2006/relationships" r:embed="rId11"/>
            <a:stretch>
              <a:fillRect/>
            </a:stretch>
          </xdr:blipFill>
          <xdr:spPr>
            <a:xfrm>
              <a:off x="9980604" y="32065362"/>
              <a:ext cx="1458337" cy="1048023"/>
            </a:xfrm>
            <a:prstGeom prst="rect">
              <a:avLst/>
            </a:prstGeom>
          </xdr:spPr>
        </xdr:pic>
        <xdr:pic>
          <xdr:nvPicPr>
            <xdr:cNvPr id="28" name="Picture 92" descr="Picture 054"/>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1404" r="13667" b="1256"/>
            <a:stretch/>
          </xdr:blipFill>
          <xdr:spPr bwMode="auto">
            <a:xfrm>
              <a:off x="10022272" y="36278453"/>
              <a:ext cx="1384489" cy="107075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Picture 2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497233" y="29785237"/>
              <a:ext cx="1389528" cy="1092574"/>
            </a:xfrm>
            <a:prstGeom prst="rect">
              <a:avLst/>
            </a:prstGeom>
          </xdr:spPr>
        </xdr:pic>
        <xdr:pic>
          <xdr:nvPicPr>
            <xdr:cNvPr id="30" name="Picture 29"/>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973231" y="30961854"/>
              <a:ext cx="1434352" cy="1030943"/>
            </a:xfrm>
            <a:prstGeom prst="rect">
              <a:avLst/>
            </a:prstGeom>
          </xdr:spPr>
        </xdr:pic>
        <xdr:pic>
          <xdr:nvPicPr>
            <xdr:cNvPr id="31" name="Picture 30"/>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508436" y="30961850"/>
              <a:ext cx="1389530" cy="1019737"/>
            </a:xfrm>
            <a:prstGeom prst="rect">
              <a:avLst/>
            </a:prstGeom>
          </xdr:spPr>
        </xdr:pic>
        <xdr:pic>
          <xdr:nvPicPr>
            <xdr:cNvPr id="32" name="Picture 31"/>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530846" y="32082442"/>
              <a:ext cx="1344704" cy="1008530"/>
            </a:xfrm>
            <a:prstGeom prst="rect">
              <a:avLst/>
            </a:prstGeom>
          </xdr:spPr>
        </xdr:pic>
        <xdr:pic>
          <xdr:nvPicPr>
            <xdr:cNvPr id="33" name="Picture 32"/>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984438" y="33147002"/>
              <a:ext cx="1456762" cy="1050551"/>
            </a:xfrm>
            <a:prstGeom prst="rect">
              <a:avLst/>
            </a:prstGeom>
          </xdr:spPr>
        </xdr:pic>
        <xdr:pic>
          <xdr:nvPicPr>
            <xdr:cNvPr id="34" name="Picture 33"/>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7234" t="3829"/>
            <a:stretch/>
          </xdr:blipFill>
          <xdr:spPr>
            <a:xfrm>
              <a:off x="11542055" y="33158209"/>
              <a:ext cx="1299883" cy="1042148"/>
            </a:xfrm>
            <a:prstGeom prst="rect">
              <a:avLst/>
            </a:prstGeom>
          </xdr:spPr>
        </xdr:pic>
        <xdr:pic>
          <xdr:nvPicPr>
            <xdr:cNvPr id="35" name="Picture 3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005198" y="34256392"/>
              <a:ext cx="1411942" cy="1000126"/>
            </a:xfrm>
            <a:prstGeom prst="rect">
              <a:avLst/>
            </a:prstGeom>
          </xdr:spPr>
        </xdr:pic>
        <xdr:pic>
          <xdr:nvPicPr>
            <xdr:cNvPr id="36" name="Picture 35"/>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519642" y="34256393"/>
              <a:ext cx="1299881" cy="974912"/>
            </a:xfrm>
            <a:prstGeom prst="rect">
              <a:avLst/>
            </a:prstGeom>
          </xdr:spPr>
        </xdr:pic>
        <xdr:pic>
          <xdr:nvPicPr>
            <xdr:cNvPr id="37" name="Picture 36"/>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016405" y="35309753"/>
              <a:ext cx="1390355" cy="930091"/>
            </a:xfrm>
            <a:prstGeom prst="rect">
              <a:avLst/>
            </a:prstGeom>
          </xdr:spPr>
        </xdr:pic>
        <xdr:pic>
          <xdr:nvPicPr>
            <xdr:cNvPr id="38" name="Picture 3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9148" t="15319" r="15748"/>
            <a:stretch/>
          </xdr:blipFill>
          <xdr:spPr>
            <a:xfrm>
              <a:off x="11497233" y="35332148"/>
              <a:ext cx="1322294" cy="918882"/>
            </a:xfrm>
            <a:prstGeom prst="rect">
              <a:avLst/>
            </a:prstGeom>
          </xdr:spPr>
        </xdr:pic>
      </xdr:grpSp>
      <xdr:sp macro="" textlink="">
        <xdr:nvSpPr>
          <xdr:cNvPr id="7" name="TextBox 6"/>
          <xdr:cNvSpPr txBox="1"/>
        </xdr:nvSpPr>
        <xdr:spPr>
          <a:xfrm>
            <a:off x="10121714" y="30199293"/>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a:t>
            </a:r>
          </a:p>
        </xdr:txBody>
      </xdr:sp>
      <xdr:sp macro="" textlink="">
        <xdr:nvSpPr>
          <xdr:cNvPr id="8" name="TextBox 7"/>
          <xdr:cNvSpPr txBox="1"/>
        </xdr:nvSpPr>
        <xdr:spPr>
          <a:xfrm>
            <a:off x="11590244" y="30175201"/>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2</a:t>
            </a:r>
          </a:p>
        </xdr:txBody>
      </xdr:sp>
      <xdr:sp macro="" textlink="">
        <xdr:nvSpPr>
          <xdr:cNvPr id="9" name="TextBox 8"/>
          <xdr:cNvSpPr txBox="1"/>
        </xdr:nvSpPr>
        <xdr:spPr>
          <a:xfrm>
            <a:off x="10102664" y="31009478"/>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3</a:t>
            </a:r>
          </a:p>
        </xdr:txBody>
      </xdr:sp>
      <xdr:sp macro="" textlink="">
        <xdr:nvSpPr>
          <xdr:cNvPr id="10" name="TextBox 9"/>
          <xdr:cNvSpPr txBox="1"/>
        </xdr:nvSpPr>
        <xdr:spPr>
          <a:xfrm>
            <a:off x="11607614" y="31020684"/>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4</a:t>
            </a:r>
          </a:p>
        </xdr:txBody>
      </xdr:sp>
      <xdr:sp macro="" textlink="">
        <xdr:nvSpPr>
          <xdr:cNvPr id="11" name="TextBox 10"/>
          <xdr:cNvSpPr txBox="1"/>
        </xdr:nvSpPr>
        <xdr:spPr>
          <a:xfrm>
            <a:off x="10140763" y="31856643"/>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5</a:t>
            </a:r>
          </a:p>
        </xdr:txBody>
      </xdr:sp>
      <xdr:sp macro="" textlink="">
        <xdr:nvSpPr>
          <xdr:cNvPr id="12" name="TextBox 11"/>
          <xdr:cNvSpPr txBox="1"/>
        </xdr:nvSpPr>
        <xdr:spPr>
          <a:xfrm>
            <a:off x="11607614" y="3187905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6</a:t>
            </a:r>
          </a:p>
        </xdr:txBody>
      </xdr:sp>
      <xdr:sp macro="" textlink="">
        <xdr:nvSpPr>
          <xdr:cNvPr id="13" name="TextBox 12"/>
          <xdr:cNvSpPr txBox="1"/>
        </xdr:nvSpPr>
        <xdr:spPr>
          <a:xfrm>
            <a:off x="11636189" y="32693162"/>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8</a:t>
            </a:r>
          </a:p>
        </xdr:txBody>
      </xdr:sp>
      <xdr:sp macro="" textlink="">
        <xdr:nvSpPr>
          <xdr:cNvPr id="14" name="TextBox 13"/>
          <xdr:cNvSpPr txBox="1"/>
        </xdr:nvSpPr>
        <xdr:spPr>
          <a:xfrm>
            <a:off x="10148607" y="32691481"/>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7</a:t>
            </a:r>
          </a:p>
        </xdr:txBody>
      </xdr:sp>
      <xdr:sp macro="" textlink="">
        <xdr:nvSpPr>
          <xdr:cNvPr id="15" name="TextBox 14"/>
          <xdr:cNvSpPr txBox="1"/>
        </xdr:nvSpPr>
        <xdr:spPr>
          <a:xfrm>
            <a:off x="10131238" y="33464126"/>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9</a:t>
            </a:r>
          </a:p>
        </xdr:txBody>
      </xdr:sp>
      <xdr:sp macro="" textlink="">
        <xdr:nvSpPr>
          <xdr:cNvPr id="16" name="TextBox 15"/>
          <xdr:cNvSpPr txBox="1"/>
        </xdr:nvSpPr>
        <xdr:spPr>
          <a:xfrm>
            <a:off x="11632826" y="33477013"/>
            <a:ext cx="31432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10</a:t>
            </a:r>
          </a:p>
        </xdr:txBody>
      </xdr:sp>
      <xdr:sp macro="" textlink="">
        <xdr:nvSpPr>
          <xdr:cNvPr id="17" name="TextBox 16"/>
          <xdr:cNvSpPr txBox="1"/>
        </xdr:nvSpPr>
        <xdr:spPr>
          <a:xfrm>
            <a:off x="11628345" y="34254141"/>
            <a:ext cx="342900"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12</a:t>
            </a:r>
          </a:p>
        </xdr:txBody>
      </xdr:sp>
      <xdr:sp macro="" textlink="">
        <xdr:nvSpPr>
          <xdr:cNvPr id="18" name="TextBox 17"/>
          <xdr:cNvSpPr txBox="1"/>
        </xdr:nvSpPr>
        <xdr:spPr>
          <a:xfrm>
            <a:off x="10177183" y="34279915"/>
            <a:ext cx="35242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11</a:t>
            </a:r>
          </a:p>
        </xdr:txBody>
      </xdr:sp>
      <xdr:sp macro="" textlink="">
        <xdr:nvSpPr>
          <xdr:cNvPr id="19" name="TextBox 18"/>
          <xdr:cNvSpPr txBox="1"/>
        </xdr:nvSpPr>
        <xdr:spPr>
          <a:xfrm>
            <a:off x="10190070" y="35033509"/>
            <a:ext cx="323850"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13</a:t>
            </a:r>
          </a:p>
        </xdr:txBody>
      </xdr:sp>
      <xdr:sp macro="" textlink="">
        <xdr:nvSpPr>
          <xdr:cNvPr id="20" name="TextBox 19"/>
          <xdr:cNvSpPr txBox="1"/>
        </xdr:nvSpPr>
        <xdr:spPr>
          <a:xfrm>
            <a:off x="11575677" y="35011098"/>
            <a:ext cx="35242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14</a:t>
            </a:r>
          </a:p>
        </xdr:txBody>
      </xdr:sp>
      <xdr:sp macro="" textlink="">
        <xdr:nvSpPr>
          <xdr:cNvPr id="21" name="TextBox 20"/>
          <xdr:cNvSpPr txBox="1"/>
        </xdr:nvSpPr>
        <xdr:spPr>
          <a:xfrm>
            <a:off x="11607613" y="35749007"/>
            <a:ext cx="33337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16</a:t>
            </a:r>
          </a:p>
        </xdr:txBody>
      </xdr:sp>
      <xdr:sp macro="" textlink="">
        <xdr:nvSpPr>
          <xdr:cNvPr id="22" name="TextBox 21"/>
          <xdr:cNvSpPr txBox="1"/>
        </xdr:nvSpPr>
        <xdr:spPr>
          <a:xfrm>
            <a:off x="10169339" y="35737801"/>
            <a:ext cx="33337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15</a:t>
            </a:r>
          </a:p>
        </xdr:txBody>
      </xdr:sp>
    </xdr:grpSp>
    <xdr:clientData/>
  </xdr:twoCellAnchor>
  <xdr:oneCellAnchor>
    <xdr:from>
      <xdr:col>50</xdr:col>
      <xdr:colOff>123825</xdr:colOff>
      <xdr:row>60</xdr:row>
      <xdr:rowOff>0</xdr:rowOff>
    </xdr:from>
    <xdr:ext cx="219075" cy="264560"/>
    <xdr:sp macro="" textlink="">
      <xdr:nvSpPr>
        <xdr:cNvPr id="39" name="TextBox 38"/>
        <xdr:cNvSpPr txBox="1"/>
      </xdr:nvSpPr>
      <xdr:spPr>
        <a:xfrm>
          <a:off x="10134600" y="1345882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5</a:t>
          </a:r>
        </a:p>
      </xdr:txBody>
    </xdr:sp>
    <xdr:clientData/>
  </xdr:oneCellAnchor>
  <xdr:oneCellAnchor>
    <xdr:from>
      <xdr:col>57</xdr:col>
      <xdr:colOff>142875</xdr:colOff>
      <xdr:row>60</xdr:row>
      <xdr:rowOff>0</xdr:rowOff>
    </xdr:from>
    <xdr:ext cx="219075" cy="264560"/>
    <xdr:sp macro="" textlink="">
      <xdr:nvSpPr>
        <xdr:cNvPr id="40" name="TextBox 39"/>
        <xdr:cNvSpPr txBox="1"/>
      </xdr:nvSpPr>
      <xdr:spPr>
        <a:xfrm>
          <a:off x="11477625" y="1345882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6</a:t>
          </a:r>
        </a:p>
      </xdr:txBody>
    </xdr:sp>
    <xdr:clientData/>
  </xdr:oneCellAnchor>
  <xdr:twoCellAnchor>
    <xdr:from>
      <xdr:col>50</xdr:col>
      <xdr:colOff>123825</xdr:colOff>
      <xdr:row>48</xdr:row>
      <xdr:rowOff>263980</xdr:rowOff>
    </xdr:from>
    <xdr:to>
      <xdr:col>63</xdr:col>
      <xdr:colOff>189379</xdr:colOff>
      <xdr:row>80</xdr:row>
      <xdr:rowOff>22087</xdr:rowOff>
    </xdr:to>
    <xdr:grpSp>
      <xdr:nvGrpSpPr>
        <xdr:cNvPr id="41" name="Group 40"/>
        <xdr:cNvGrpSpPr/>
      </xdr:nvGrpSpPr>
      <xdr:grpSpPr>
        <a:xfrm>
          <a:off x="10164296" y="10763892"/>
          <a:ext cx="2598083" cy="6291136"/>
          <a:chOff x="10096500" y="21580930"/>
          <a:chExt cx="2589679" cy="6520857"/>
        </a:xfrm>
      </xdr:grpSpPr>
      <xdr:grpSp>
        <xdr:nvGrpSpPr>
          <xdr:cNvPr id="42" name="Group 41"/>
          <xdr:cNvGrpSpPr/>
        </xdr:nvGrpSpPr>
        <xdr:grpSpPr>
          <a:xfrm>
            <a:off x="10106025" y="21580930"/>
            <a:ext cx="2580154" cy="6520857"/>
            <a:chOff x="10135721" y="21480077"/>
            <a:chExt cx="2588558" cy="6464828"/>
          </a:xfrm>
        </xdr:grpSpPr>
        <xdr:pic>
          <xdr:nvPicPr>
            <xdr:cNvPr id="59" name="Picture 92" descr="Picture 146"/>
            <xdr:cNvPicPr>
              <a:picLocks noChangeAspect="1" noChangeArrowheads="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25442"/>
            <a:stretch/>
          </xdr:blipFill>
          <xdr:spPr bwMode="auto">
            <a:xfrm>
              <a:off x="10198473" y="27121596"/>
              <a:ext cx="1221442" cy="82330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0" name="Picture 93" descr="Picture 165"/>
            <xdr:cNvPicPr>
              <a:picLocks noChangeAspect="1" noChangeArrowheads="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r="5905" b="10196"/>
            <a:stretch/>
          </xdr:blipFill>
          <xdr:spPr bwMode="auto">
            <a:xfrm>
              <a:off x="11500536" y="27141438"/>
              <a:ext cx="1158189" cy="79090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Picture 92" descr="Picture 041"/>
            <xdr:cNvPicPr>
              <a:picLocks noChangeAspect="1" noChangeArrowheads="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rightnessContrast bright="20000"/>
                      </a14:imgEffect>
                    </a14:imgLayer>
                  </a14:imgProps>
                </a:ext>
                <a:ext uri="{28A0092B-C50C-407E-A947-70E740481C1C}">
                  <a14:useLocalDpi xmlns:a14="http://schemas.microsoft.com/office/drawing/2010/main" val="0"/>
                </a:ext>
              </a:extLst>
            </a:blip>
            <a:srcRect l="22900" t="17615" r="15187" b="9720"/>
            <a:stretch/>
          </xdr:blipFill>
          <xdr:spPr bwMode="auto">
            <a:xfrm>
              <a:off x="10155553" y="21481804"/>
              <a:ext cx="1249108" cy="77792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 name="Picture 61"/>
            <xdr:cNvPicPr>
              <a:picLocks noChangeAspect="1"/>
            </xdr:cNvPicPr>
          </xdr:nvPicPr>
          <xdr:blipFill>
            <a:blip xmlns:r="http://schemas.openxmlformats.org/officeDocument/2006/relationships" r:embed="rId9"/>
            <a:stretch>
              <a:fillRect/>
            </a:stretch>
          </xdr:blipFill>
          <xdr:spPr>
            <a:xfrm>
              <a:off x="11470361" y="21480077"/>
              <a:ext cx="1244002" cy="769691"/>
            </a:xfrm>
            <a:prstGeom prst="rect">
              <a:avLst/>
            </a:prstGeom>
          </xdr:spPr>
        </xdr:pic>
        <xdr:pic>
          <xdr:nvPicPr>
            <xdr:cNvPr id="63" name="Picture 62"/>
            <xdr:cNvPicPr>
              <a:picLocks noChangeAspect="1"/>
            </xdr:cNvPicPr>
          </xdr:nvPicPr>
          <xdr:blipFill>
            <a:blip xmlns:r="http://schemas.openxmlformats.org/officeDocument/2006/relationships" r:embed="rId10"/>
            <a:stretch>
              <a:fillRect/>
            </a:stretch>
          </xdr:blipFill>
          <xdr:spPr>
            <a:xfrm>
              <a:off x="10135721" y="22315295"/>
              <a:ext cx="1291337" cy="824901"/>
            </a:xfrm>
            <a:prstGeom prst="rect">
              <a:avLst/>
            </a:prstGeom>
          </xdr:spPr>
        </xdr:pic>
        <xdr:pic>
          <xdr:nvPicPr>
            <xdr:cNvPr id="64" name="Picture 63"/>
            <xdr:cNvPicPr>
              <a:picLocks noChangeAspect="1"/>
            </xdr:cNvPicPr>
          </xdr:nvPicPr>
          <xdr:blipFill>
            <a:blip xmlns:r="http://schemas.openxmlformats.org/officeDocument/2006/relationships" r:embed="rId11"/>
            <a:stretch>
              <a:fillRect/>
            </a:stretch>
          </xdr:blipFill>
          <xdr:spPr>
            <a:xfrm>
              <a:off x="10181907" y="23998121"/>
              <a:ext cx="1265678" cy="774171"/>
            </a:xfrm>
            <a:prstGeom prst="rect">
              <a:avLst/>
            </a:prstGeom>
          </xdr:spPr>
        </xdr:pic>
        <xdr:pic>
          <xdr:nvPicPr>
            <xdr:cNvPr id="65" name="Picture 64"/>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483120" y="22313088"/>
              <a:ext cx="1231242" cy="806671"/>
            </a:xfrm>
            <a:prstGeom prst="rect">
              <a:avLst/>
            </a:prstGeom>
          </xdr:spPr>
        </xdr:pic>
        <xdr:pic>
          <xdr:nvPicPr>
            <xdr:cNvPr id="66" name="Picture 65"/>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175384" y="23181071"/>
              <a:ext cx="1244454" cy="764112"/>
            </a:xfrm>
            <a:prstGeom prst="rect">
              <a:avLst/>
            </a:prstGeom>
          </xdr:spPr>
        </xdr:pic>
        <xdr:pic>
          <xdr:nvPicPr>
            <xdr:cNvPr id="67" name="Picture 66"/>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509083" y="23181069"/>
              <a:ext cx="1215196" cy="755937"/>
            </a:xfrm>
            <a:prstGeom prst="rect">
              <a:avLst/>
            </a:prstGeom>
          </xdr:spPr>
        </xdr:pic>
        <xdr:pic>
          <xdr:nvPicPr>
            <xdr:cNvPr id="68" name="Picture 6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1528916" y="24010583"/>
              <a:ext cx="1175529" cy="745359"/>
            </a:xfrm>
            <a:prstGeom prst="rect">
              <a:avLst/>
            </a:prstGeom>
          </xdr:spPr>
        </xdr:pic>
        <xdr:pic>
          <xdr:nvPicPr>
            <xdr:cNvPr id="69" name="Picture 6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0185301" y="24799218"/>
              <a:ext cx="1264285" cy="776014"/>
            </a:xfrm>
            <a:prstGeom prst="rect">
              <a:avLst/>
            </a:prstGeom>
          </xdr:spPr>
        </xdr:pic>
        <xdr:pic>
          <xdr:nvPicPr>
            <xdr:cNvPr id="70" name="Picture 69"/>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234" t="3829"/>
            <a:stretch/>
          </xdr:blipFill>
          <xdr:spPr>
            <a:xfrm>
              <a:off x="11538832" y="24807393"/>
              <a:ext cx="1135866" cy="769884"/>
            </a:xfrm>
            <a:prstGeom prst="rect">
              <a:avLst/>
            </a:prstGeom>
          </xdr:spPr>
        </xdr:pic>
        <xdr:pic>
          <xdr:nvPicPr>
            <xdr:cNvPr id="71" name="Picture 70"/>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203672" y="25618151"/>
              <a:ext cx="1224623" cy="739229"/>
            </a:xfrm>
            <a:prstGeom prst="rect">
              <a:avLst/>
            </a:prstGeom>
          </xdr:spPr>
        </xdr:pic>
        <xdr:pic>
          <xdr:nvPicPr>
            <xdr:cNvPr id="72" name="Picture 71"/>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1519000" y="25618153"/>
              <a:ext cx="1135865" cy="720835"/>
            </a:xfrm>
            <a:prstGeom prst="rect">
              <a:avLst/>
            </a:prstGeom>
          </xdr:spPr>
        </xdr:pic>
        <xdr:pic>
          <xdr:nvPicPr>
            <xdr:cNvPr id="73" name="Picture 72"/>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0213588" y="26396212"/>
              <a:ext cx="1205521" cy="688134"/>
            </a:xfrm>
            <a:prstGeom prst="rect">
              <a:avLst/>
            </a:prstGeom>
          </xdr:spPr>
        </xdr:pic>
        <xdr:pic>
          <xdr:nvPicPr>
            <xdr:cNvPr id="74" name="Picture 73"/>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148" t="15319" r="15748"/>
            <a:stretch/>
          </xdr:blipFill>
          <xdr:spPr>
            <a:xfrm>
              <a:off x="11499166" y="26414964"/>
              <a:ext cx="1155698" cy="677556"/>
            </a:xfrm>
            <a:prstGeom prst="rect">
              <a:avLst/>
            </a:prstGeom>
          </xdr:spPr>
        </xdr:pic>
      </xdr:grpSp>
      <xdr:sp macro="" textlink="">
        <xdr:nvSpPr>
          <xdr:cNvPr id="43" name="TextBox 42"/>
          <xdr:cNvSpPr txBox="1"/>
        </xdr:nvSpPr>
        <xdr:spPr>
          <a:xfrm>
            <a:off x="10115550" y="2159317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a:t>
            </a:r>
          </a:p>
        </xdr:txBody>
      </xdr:sp>
      <xdr:sp macro="" textlink="">
        <xdr:nvSpPr>
          <xdr:cNvPr id="44" name="TextBox 43"/>
          <xdr:cNvSpPr txBox="1"/>
        </xdr:nvSpPr>
        <xdr:spPr>
          <a:xfrm>
            <a:off x="11430000" y="2159317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2</a:t>
            </a:r>
          </a:p>
        </xdr:txBody>
      </xdr:sp>
      <xdr:sp macro="" textlink="">
        <xdr:nvSpPr>
          <xdr:cNvPr id="45" name="TextBox 44"/>
          <xdr:cNvSpPr txBox="1"/>
        </xdr:nvSpPr>
        <xdr:spPr>
          <a:xfrm>
            <a:off x="10096500" y="2243137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3</a:t>
            </a:r>
          </a:p>
        </xdr:txBody>
      </xdr:sp>
      <xdr:sp macro="" textlink="">
        <xdr:nvSpPr>
          <xdr:cNvPr id="46" name="TextBox 45"/>
          <xdr:cNvSpPr txBox="1"/>
        </xdr:nvSpPr>
        <xdr:spPr>
          <a:xfrm>
            <a:off x="11449050" y="2243137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4</a:t>
            </a:r>
          </a:p>
        </xdr:txBody>
      </xdr:sp>
      <xdr:sp macro="" textlink="">
        <xdr:nvSpPr>
          <xdr:cNvPr id="47" name="TextBox 46"/>
          <xdr:cNvSpPr txBox="1"/>
        </xdr:nvSpPr>
        <xdr:spPr>
          <a:xfrm>
            <a:off x="11506200" y="2414587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8</a:t>
            </a:r>
          </a:p>
        </xdr:txBody>
      </xdr:sp>
      <xdr:sp macro="" textlink="">
        <xdr:nvSpPr>
          <xdr:cNvPr id="48" name="TextBox 47"/>
          <xdr:cNvSpPr txBox="1"/>
        </xdr:nvSpPr>
        <xdr:spPr>
          <a:xfrm>
            <a:off x="10153650" y="24117300"/>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7</a:t>
            </a:r>
          </a:p>
        </xdr:txBody>
      </xdr:sp>
      <xdr:sp macro="" textlink="">
        <xdr:nvSpPr>
          <xdr:cNvPr id="49" name="TextBox 48"/>
          <xdr:cNvSpPr txBox="1"/>
        </xdr:nvSpPr>
        <xdr:spPr>
          <a:xfrm>
            <a:off x="10125075" y="2490787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9</a:t>
            </a:r>
          </a:p>
        </xdr:txBody>
      </xdr:sp>
      <xdr:sp macro="" textlink="">
        <xdr:nvSpPr>
          <xdr:cNvPr id="50" name="TextBox 49"/>
          <xdr:cNvSpPr txBox="1"/>
        </xdr:nvSpPr>
        <xdr:spPr>
          <a:xfrm>
            <a:off x="11506199" y="24955500"/>
            <a:ext cx="31432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10</a:t>
            </a:r>
          </a:p>
        </xdr:txBody>
      </xdr:sp>
      <xdr:sp macro="" textlink="">
        <xdr:nvSpPr>
          <xdr:cNvPr id="51" name="TextBox 50"/>
          <xdr:cNvSpPr txBox="1"/>
        </xdr:nvSpPr>
        <xdr:spPr>
          <a:xfrm>
            <a:off x="11477625" y="25736550"/>
            <a:ext cx="342900"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12</a:t>
            </a:r>
          </a:p>
        </xdr:txBody>
      </xdr:sp>
      <xdr:sp macro="" textlink="">
        <xdr:nvSpPr>
          <xdr:cNvPr id="52" name="TextBox 51"/>
          <xdr:cNvSpPr txBox="1"/>
        </xdr:nvSpPr>
        <xdr:spPr>
          <a:xfrm>
            <a:off x="10182225" y="25774650"/>
            <a:ext cx="35242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11</a:t>
            </a:r>
          </a:p>
        </xdr:txBody>
      </xdr:sp>
      <xdr:sp macro="" textlink="">
        <xdr:nvSpPr>
          <xdr:cNvPr id="53" name="TextBox 52"/>
          <xdr:cNvSpPr txBox="1"/>
        </xdr:nvSpPr>
        <xdr:spPr>
          <a:xfrm>
            <a:off x="10172700" y="26536650"/>
            <a:ext cx="323850"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13</a:t>
            </a:r>
          </a:p>
        </xdr:txBody>
      </xdr:sp>
      <xdr:sp macro="" textlink="">
        <xdr:nvSpPr>
          <xdr:cNvPr id="54" name="TextBox 53"/>
          <xdr:cNvSpPr txBox="1"/>
        </xdr:nvSpPr>
        <xdr:spPr>
          <a:xfrm>
            <a:off x="11477625" y="26565225"/>
            <a:ext cx="35242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14</a:t>
            </a:r>
          </a:p>
        </xdr:txBody>
      </xdr:sp>
      <xdr:sp macro="" textlink="">
        <xdr:nvSpPr>
          <xdr:cNvPr id="55" name="TextBox 54"/>
          <xdr:cNvSpPr txBox="1"/>
        </xdr:nvSpPr>
        <xdr:spPr>
          <a:xfrm>
            <a:off x="11468099" y="27298650"/>
            <a:ext cx="33337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16</a:t>
            </a:r>
          </a:p>
        </xdr:txBody>
      </xdr:sp>
      <xdr:sp macro="" textlink="">
        <xdr:nvSpPr>
          <xdr:cNvPr id="56" name="TextBox 55"/>
          <xdr:cNvSpPr txBox="1"/>
        </xdr:nvSpPr>
        <xdr:spPr>
          <a:xfrm>
            <a:off x="10172700" y="27270075"/>
            <a:ext cx="33337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15</a:t>
            </a:r>
          </a:p>
        </xdr:txBody>
      </xdr:sp>
      <xdr:sp macro="" textlink="">
        <xdr:nvSpPr>
          <xdr:cNvPr id="57" name="TextBox 56"/>
          <xdr:cNvSpPr txBox="1"/>
        </xdr:nvSpPr>
        <xdr:spPr>
          <a:xfrm>
            <a:off x="10144125" y="23317200"/>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5</a:t>
            </a:r>
          </a:p>
        </xdr:txBody>
      </xdr:sp>
      <xdr:sp macro="" textlink="">
        <xdr:nvSpPr>
          <xdr:cNvPr id="58" name="TextBox 57"/>
          <xdr:cNvSpPr txBox="1"/>
        </xdr:nvSpPr>
        <xdr:spPr>
          <a:xfrm>
            <a:off x="11468100" y="2330767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6</a:t>
            </a:r>
          </a:p>
        </xdr:txBody>
      </xdr:sp>
    </xdr:grpSp>
    <xdr:clientData/>
  </xdr:twoCellAnchor>
  <xdr:twoCellAnchor>
    <xdr:from>
      <xdr:col>50</xdr:col>
      <xdr:colOff>71157</xdr:colOff>
      <xdr:row>6</xdr:row>
      <xdr:rowOff>53227</xdr:rowOff>
    </xdr:from>
    <xdr:to>
      <xdr:col>64</xdr:col>
      <xdr:colOff>168088</xdr:colOff>
      <xdr:row>37</xdr:row>
      <xdr:rowOff>68915</xdr:rowOff>
    </xdr:to>
    <xdr:grpSp>
      <xdr:nvGrpSpPr>
        <xdr:cNvPr id="75" name="Group 74"/>
        <xdr:cNvGrpSpPr/>
      </xdr:nvGrpSpPr>
      <xdr:grpSpPr>
        <a:xfrm>
          <a:off x="10111628" y="1767727"/>
          <a:ext cx="2831166" cy="6324600"/>
          <a:chOff x="10115550" y="2781300"/>
          <a:chExt cx="2819400" cy="6448425"/>
        </a:xfrm>
      </xdr:grpSpPr>
      <xdr:pic>
        <xdr:nvPicPr>
          <xdr:cNvPr id="76" name="Picture 100" descr="Picture 057"/>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1616017" y="7641850"/>
            <a:ext cx="1262904" cy="7496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7" name="Picture 99" descr="Picture 056"/>
          <xdr:cNvPicPr>
            <a:picLocks noChangeAspect="1" noChangeArrowheads="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429" t="9286"/>
          <a:stretch/>
        </xdr:blipFill>
        <xdr:spPr bwMode="auto">
          <a:xfrm>
            <a:off x="10210799" y="8410575"/>
            <a:ext cx="1313889" cy="8191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8" name="Picture 92" descr="Picture 041"/>
          <xdr:cNvPicPr>
            <a:picLocks noChangeAspect="1" noChangeArrowheads="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rightnessContrast bright="20000"/>
                    </a14:imgEffect>
                  </a14:imgLayer>
                </a14:imgProps>
              </a:ext>
              <a:ext uri="{28A0092B-C50C-407E-A947-70E740481C1C}">
                <a14:useLocalDpi xmlns:a14="http://schemas.microsoft.com/office/drawing/2010/main" val="0"/>
              </a:ext>
            </a:extLst>
          </a:blip>
          <a:srcRect l="22900" t="17615" r="15187" b="9720"/>
          <a:stretch/>
        </xdr:blipFill>
        <xdr:spPr bwMode="auto">
          <a:xfrm>
            <a:off x="10136831" y="2783034"/>
            <a:ext cx="1366818" cy="77814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9" name="Picture 78"/>
          <xdr:cNvPicPr>
            <a:picLocks noChangeAspect="1"/>
          </xdr:cNvPicPr>
        </xdr:nvPicPr>
        <xdr:blipFill>
          <a:blip xmlns:r="http://schemas.openxmlformats.org/officeDocument/2006/relationships" r:embed="rId9"/>
          <a:stretch>
            <a:fillRect/>
          </a:stretch>
        </xdr:blipFill>
        <xdr:spPr>
          <a:xfrm>
            <a:off x="11574138" y="2781300"/>
            <a:ext cx="1350175" cy="769879"/>
          </a:xfrm>
          <a:prstGeom prst="rect">
            <a:avLst/>
          </a:prstGeom>
        </xdr:spPr>
      </xdr:pic>
      <xdr:pic>
        <xdr:nvPicPr>
          <xdr:cNvPr id="80" name="Picture 79"/>
          <xdr:cNvPicPr>
            <a:picLocks noChangeAspect="1"/>
          </xdr:cNvPicPr>
        </xdr:nvPicPr>
        <xdr:blipFill>
          <a:blip xmlns:r="http://schemas.openxmlformats.org/officeDocument/2006/relationships" r:embed="rId10"/>
          <a:stretch>
            <a:fillRect/>
          </a:stretch>
        </xdr:blipFill>
        <xdr:spPr>
          <a:xfrm>
            <a:off x="10115550" y="3614582"/>
            <a:ext cx="1412126" cy="818901"/>
          </a:xfrm>
          <a:prstGeom prst="rect">
            <a:avLst/>
          </a:prstGeom>
        </xdr:spPr>
      </xdr:pic>
      <xdr:pic>
        <xdr:nvPicPr>
          <xdr:cNvPr id="81" name="Picture 80"/>
          <xdr:cNvPicPr>
            <a:picLocks noChangeAspect="1"/>
          </xdr:cNvPicPr>
        </xdr:nvPicPr>
        <xdr:blipFill>
          <a:blip xmlns:r="http://schemas.openxmlformats.org/officeDocument/2006/relationships" r:embed="rId11"/>
          <a:stretch>
            <a:fillRect/>
          </a:stretch>
        </xdr:blipFill>
        <xdr:spPr>
          <a:xfrm>
            <a:off x="10165105" y="5283141"/>
            <a:ext cx="1384596" cy="767946"/>
          </a:xfrm>
          <a:prstGeom prst="rect">
            <a:avLst/>
          </a:prstGeom>
        </xdr:spPr>
      </xdr:pic>
      <xdr:pic>
        <xdr:nvPicPr>
          <xdr:cNvPr id="82" name="Picture 81"/>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1605045" y="3612364"/>
            <a:ext cx="1319266" cy="800591"/>
          </a:xfrm>
          <a:prstGeom prst="rect">
            <a:avLst/>
          </a:prstGeom>
        </xdr:spPr>
      </xdr:pic>
      <xdr:pic>
        <xdr:nvPicPr>
          <xdr:cNvPr id="83" name="Picture 82"/>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0158105" y="4474538"/>
            <a:ext cx="1361824" cy="755430"/>
          </a:xfrm>
          <a:prstGeom prst="rect">
            <a:avLst/>
          </a:prstGeom>
        </xdr:spPr>
      </xdr:pic>
      <xdr:pic>
        <xdr:nvPicPr>
          <xdr:cNvPr id="84" name="Picture 83"/>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615682" y="4474535"/>
            <a:ext cx="1319268" cy="747219"/>
          </a:xfrm>
          <a:prstGeom prst="rect">
            <a:avLst/>
          </a:prstGeom>
        </xdr:spPr>
      </xdr:pic>
      <xdr:pic>
        <xdr:nvPicPr>
          <xdr:cNvPr id="85" name="Picture 84"/>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1636959" y="5295656"/>
            <a:ext cx="1276709" cy="739007"/>
          </a:xfrm>
          <a:prstGeom prst="rect">
            <a:avLst/>
          </a:prstGeom>
        </xdr:spPr>
      </xdr:pic>
      <xdr:pic>
        <xdr:nvPicPr>
          <xdr:cNvPr id="86" name="Picture 85"/>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168745" y="6075719"/>
            <a:ext cx="1383101" cy="769798"/>
          </a:xfrm>
          <a:prstGeom prst="rect">
            <a:avLst/>
          </a:prstGeom>
        </xdr:spPr>
      </xdr:pic>
      <xdr:pic>
        <xdr:nvPicPr>
          <xdr:cNvPr id="87" name="Picture 86"/>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17234" t="3829"/>
          <a:stretch/>
        </xdr:blipFill>
        <xdr:spPr>
          <a:xfrm>
            <a:off x="11647601" y="6083931"/>
            <a:ext cx="1234154" cy="763641"/>
          </a:xfrm>
          <a:prstGeom prst="rect">
            <a:avLst/>
          </a:prstGeom>
        </xdr:spPr>
      </xdr:pic>
      <xdr:pic>
        <xdr:nvPicPr>
          <xdr:cNvPr id="88" name="Picture 87"/>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0188455" y="6888632"/>
            <a:ext cx="1384420" cy="732849"/>
          </a:xfrm>
          <a:prstGeom prst="rect">
            <a:avLst/>
          </a:prstGeom>
        </xdr:spPr>
      </xdr:pic>
      <xdr:pic>
        <xdr:nvPicPr>
          <xdr:cNvPr id="89" name="Picture 88"/>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1626321" y="6888633"/>
            <a:ext cx="1234152" cy="714373"/>
          </a:xfrm>
          <a:prstGeom prst="rect">
            <a:avLst/>
          </a:prstGeom>
        </xdr:spPr>
      </xdr:pic>
      <xdr:pic>
        <xdr:nvPicPr>
          <xdr:cNvPr id="90" name="Picture 89"/>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0199095" y="7660488"/>
            <a:ext cx="1354729" cy="721511"/>
          </a:xfrm>
          <a:prstGeom prst="rect">
            <a:avLst/>
          </a:prstGeom>
        </xdr:spPr>
      </xdr:pic>
      <xdr:sp macro="" textlink="">
        <xdr:nvSpPr>
          <xdr:cNvPr id="91" name="TextBox 90"/>
          <xdr:cNvSpPr txBox="1"/>
        </xdr:nvSpPr>
        <xdr:spPr>
          <a:xfrm>
            <a:off x="10134600" y="2800350"/>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a:t>
            </a:r>
          </a:p>
        </xdr:txBody>
      </xdr:sp>
      <xdr:sp macro="" textlink="">
        <xdr:nvSpPr>
          <xdr:cNvPr id="92" name="TextBox 91"/>
          <xdr:cNvSpPr txBox="1"/>
        </xdr:nvSpPr>
        <xdr:spPr>
          <a:xfrm>
            <a:off x="11582400" y="280987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2</a:t>
            </a:r>
          </a:p>
        </xdr:txBody>
      </xdr:sp>
      <xdr:sp macro="" textlink="">
        <xdr:nvSpPr>
          <xdr:cNvPr id="93" name="TextBox 92"/>
          <xdr:cNvSpPr txBox="1"/>
        </xdr:nvSpPr>
        <xdr:spPr>
          <a:xfrm>
            <a:off x="10115550" y="3638550"/>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3</a:t>
            </a:r>
          </a:p>
        </xdr:txBody>
      </xdr:sp>
      <xdr:sp macro="" textlink="">
        <xdr:nvSpPr>
          <xdr:cNvPr id="94" name="TextBox 93"/>
          <xdr:cNvSpPr txBox="1"/>
        </xdr:nvSpPr>
        <xdr:spPr>
          <a:xfrm>
            <a:off x="11620500" y="3638550"/>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4</a:t>
            </a:r>
          </a:p>
        </xdr:txBody>
      </xdr:sp>
      <xdr:sp macro="" textlink="">
        <xdr:nvSpPr>
          <xdr:cNvPr id="95" name="TextBox 94"/>
          <xdr:cNvSpPr txBox="1"/>
        </xdr:nvSpPr>
        <xdr:spPr>
          <a:xfrm>
            <a:off x="10153650" y="450532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5</a:t>
            </a:r>
          </a:p>
        </xdr:txBody>
      </xdr:sp>
      <xdr:sp macro="" textlink="">
        <xdr:nvSpPr>
          <xdr:cNvPr id="96" name="TextBox 95"/>
          <xdr:cNvSpPr txBox="1"/>
        </xdr:nvSpPr>
        <xdr:spPr>
          <a:xfrm>
            <a:off x="11620500" y="450532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6</a:t>
            </a:r>
          </a:p>
        </xdr:txBody>
      </xdr:sp>
      <xdr:sp macro="" textlink="">
        <xdr:nvSpPr>
          <xdr:cNvPr id="97" name="TextBox 96"/>
          <xdr:cNvSpPr txBox="1"/>
        </xdr:nvSpPr>
        <xdr:spPr>
          <a:xfrm>
            <a:off x="11649075" y="5314950"/>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8</a:t>
            </a:r>
          </a:p>
        </xdr:txBody>
      </xdr:sp>
      <xdr:sp macro="" textlink="">
        <xdr:nvSpPr>
          <xdr:cNvPr id="98" name="TextBox 97"/>
          <xdr:cNvSpPr txBox="1"/>
        </xdr:nvSpPr>
        <xdr:spPr>
          <a:xfrm>
            <a:off x="10172700" y="532447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7</a:t>
            </a:r>
          </a:p>
        </xdr:txBody>
      </xdr:sp>
      <xdr:sp macro="" textlink="">
        <xdr:nvSpPr>
          <xdr:cNvPr id="99" name="TextBox 98"/>
          <xdr:cNvSpPr txBox="1"/>
        </xdr:nvSpPr>
        <xdr:spPr>
          <a:xfrm>
            <a:off x="10144125" y="6115050"/>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9</a:t>
            </a:r>
          </a:p>
        </xdr:txBody>
      </xdr:sp>
      <xdr:sp macro="" textlink="">
        <xdr:nvSpPr>
          <xdr:cNvPr id="100" name="TextBox 99"/>
          <xdr:cNvSpPr txBox="1"/>
        </xdr:nvSpPr>
        <xdr:spPr>
          <a:xfrm>
            <a:off x="11668124" y="6105525"/>
            <a:ext cx="31432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10</a:t>
            </a:r>
          </a:p>
        </xdr:txBody>
      </xdr:sp>
      <xdr:sp macro="" textlink="">
        <xdr:nvSpPr>
          <xdr:cNvPr id="101" name="TextBox 100"/>
          <xdr:cNvSpPr txBox="1"/>
        </xdr:nvSpPr>
        <xdr:spPr>
          <a:xfrm>
            <a:off x="11630025" y="6924675"/>
            <a:ext cx="342900"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12</a:t>
            </a:r>
          </a:p>
        </xdr:txBody>
      </xdr:sp>
      <xdr:sp macro="" textlink="">
        <xdr:nvSpPr>
          <xdr:cNvPr id="102" name="TextBox 101"/>
          <xdr:cNvSpPr txBox="1"/>
        </xdr:nvSpPr>
        <xdr:spPr>
          <a:xfrm>
            <a:off x="10201275" y="6905625"/>
            <a:ext cx="35242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11</a:t>
            </a:r>
          </a:p>
        </xdr:txBody>
      </xdr:sp>
      <xdr:sp macro="" textlink="">
        <xdr:nvSpPr>
          <xdr:cNvPr id="103" name="TextBox 102"/>
          <xdr:cNvSpPr txBox="1"/>
        </xdr:nvSpPr>
        <xdr:spPr>
          <a:xfrm>
            <a:off x="10191750" y="7677150"/>
            <a:ext cx="323850"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13</a:t>
            </a:r>
          </a:p>
        </xdr:txBody>
      </xdr:sp>
      <xdr:sp macro="" textlink="">
        <xdr:nvSpPr>
          <xdr:cNvPr id="104" name="TextBox 103"/>
          <xdr:cNvSpPr txBox="1"/>
        </xdr:nvSpPr>
        <xdr:spPr>
          <a:xfrm>
            <a:off x="11601450" y="7677150"/>
            <a:ext cx="35242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14</a:t>
            </a:r>
          </a:p>
        </xdr:txBody>
      </xdr:sp>
      <xdr:sp macro="" textlink="">
        <xdr:nvSpPr>
          <xdr:cNvPr id="105" name="TextBox 104"/>
          <xdr:cNvSpPr txBox="1"/>
        </xdr:nvSpPr>
        <xdr:spPr>
          <a:xfrm>
            <a:off x="10182225" y="8410575"/>
            <a:ext cx="33337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15</a:t>
            </a:r>
          </a:p>
        </xdr:txBody>
      </xdr:sp>
    </xdr:grpSp>
    <xdr:clientData/>
  </xdr:twoCellAnchor>
  <xdr:twoCellAnchor>
    <xdr:from>
      <xdr:col>50</xdr:col>
      <xdr:colOff>145677</xdr:colOff>
      <xdr:row>138</xdr:row>
      <xdr:rowOff>100853</xdr:rowOff>
    </xdr:from>
    <xdr:to>
      <xdr:col>64</xdr:col>
      <xdr:colOff>44824</xdr:colOff>
      <xdr:row>172</xdr:row>
      <xdr:rowOff>67236</xdr:rowOff>
    </xdr:to>
    <xdr:grpSp>
      <xdr:nvGrpSpPr>
        <xdr:cNvPr id="106" name="Group 105"/>
        <xdr:cNvGrpSpPr/>
      </xdr:nvGrpSpPr>
      <xdr:grpSpPr>
        <a:xfrm>
          <a:off x="10186148" y="29079265"/>
          <a:ext cx="2633382" cy="6387353"/>
          <a:chOff x="10085294" y="30838588"/>
          <a:chExt cx="2829485" cy="7094356"/>
        </a:xfrm>
      </xdr:grpSpPr>
      <xdr:grpSp>
        <xdr:nvGrpSpPr>
          <xdr:cNvPr id="107" name="Group 106"/>
          <xdr:cNvGrpSpPr/>
        </xdr:nvGrpSpPr>
        <xdr:grpSpPr>
          <a:xfrm>
            <a:off x="10085294" y="30838588"/>
            <a:ext cx="2829485" cy="7094356"/>
            <a:chOff x="10085294" y="30838588"/>
            <a:chExt cx="2829485" cy="7094356"/>
          </a:xfrm>
        </xdr:grpSpPr>
        <xdr:grpSp>
          <xdr:nvGrpSpPr>
            <xdr:cNvPr id="109" name="Group 108"/>
            <xdr:cNvGrpSpPr/>
          </xdr:nvGrpSpPr>
          <xdr:grpSpPr>
            <a:xfrm>
              <a:off x="10085294" y="30838588"/>
              <a:ext cx="2829485" cy="5536000"/>
              <a:chOff x="10096260" y="30175201"/>
              <a:chExt cx="2829485" cy="5535999"/>
            </a:xfrm>
          </xdr:grpSpPr>
          <xdr:grpSp>
            <xdr:nvGrpSpPr>
              <xdr:cNvPr id="113" name="Group 112"/>
              <xdr:cNvGrpSpPr/>
            </xdr:nvGrpSpPr>
            <xdr:grpSpPr>
              <a:xfrm>
                <a:off x="10096260" y="30184332"/>
                <a:ext cx="2829485" cy="5526868"/>
                <a:chOff x="9928410" y="28651075"/>
                <a:chExt cx="2969556" cy="7599955"/>
              </a:xfrm>
            </xdr:grpSpPr>
            <xdr:pic>
              <xdr:nvPicPr>
                <xdr:cNvPr id="128" name="Picture 92" descr="Picture 041"/>
                <xdr:cNvPicPr>
                  <a:picLocks noChangeAspect="1" noChangeArrowheads="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rightnessContrast bright="20000"/>
                          </a14:imgEffect>
                        </a14:imgLayer>
                      </a14:imgProps>
                    </a:ext>
                    <a:ext uri="{28A0092B-C50C-407E-A947-70E740481C1C}">
                      <a14:useLocalDpi xmlns:a14="http://schemas.microsoft.com/office/drawing/2010/main" val="0"/>
                    </a:ext>
                  </a:extLst>
                </a:blip>
                <a:srcRect l="22900" t="17615" r="15187" b="9720"/>
                <a:stretch/>
              </xdr:blipFill>
              <xdr:spPr bwMode="auto">
                <a:xfrm>
                  <a:off x="9950824" y="28653441"/>
                  <a:ext cx="1439612" cy="10619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9" name="Picture 128"/>
                <xdr:cNvPicPr>
                  <a:picLocks noChangeAspect="1"/>
                </xdr:cNvPicPr>
              </xdr:nvPicPr>
              <xdr:blipFill>
                <a:blip xmlns:r="http://schemas.openxmlformats.org/officeDocument/2006/relationships" r:embed="rId9"/>
                <a:stretch>
                  <a:fillRect/>
                </a:stretch>
              </xdr:blipFill>
              <xdr:spPr>
                <a:xfrm>
                  <a:off x="11464680" y="28651075"/>
                  <a:ext cx="1422083" cy="1050661"/>
                </a:xfrm>
                <a:prstGeom prst="rect">
                  <a:avLst/>
                </a:prstGeom>
              </xdr:spPr>
            </xdr:pic>
            <xdr:pic>
              <xdr:nvPicPr>
                <xdr:cNvPr id="130" name="Picture 129"/>
                <xdr:cNvPicPr>
                  <a:picLocks noChangeAspect="1"/>
                </xdr:cNvPicPr>
              </xdr:nvPicPr>
              <xdr:blipFill>
                <a:blip xmlns:r="http://schemas.openxmlformats.org/officeDocument/2006/relationships" r:embed="rId10"/>
                <a:stretch>
                  <a:fillRect/>
                </a:stretch>
              </xdr:blipFill>
              <xdr:spPr>
                <a:xfrm>
                  <a:off x="9928410" y="29788264"/>
                  <a:ext cx="1487333" cy="1117563"/>
                </a:xfrm>
                <a:prstGeom prst="rect">
                  <a:avLst/>
                </a:prstGeom>
              </xdr:spPr>
            </xdr:pic>
            <xdr:pic>
              <xdr:nvPicPr>
                <xdr:cNvPr id="131" name="Picture 130"/>
                <xdr:cNvPicPr>
                  <a:picLocks noChangeAspect="1"/>
                </xdr:cNvPicPr>
              </xdr:nvPicPr>
              <xdr:blipFill>
                <a:blip xmlns:r="http://schemas.openxmlformats.org/officeDocument/2006/relationships" r:embed="rId11"/>
                <a:stretch>
                  <a:fillRect/>
                </a:stretch>
              </xdr:blipFill>
              <xdr:spPr>
                <a:xfrm>
                  <a:off x="9980604" y="32065362"/>
                  <a:ext cx="1458337" cy="1048023"/>
                </a:xfrm>
                <a:prstGeom prst="rect">
                  <a:avLst/>
                </a:prstGeom>
              </xdr:spPr>
            </xdr:pic>
            <xdr:pic>
              <xdr:nvPicPr>
                <xdr:cNvPr id="132" name="Picture 131"/>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1497233" y="29785237"/>
                  <a:ext cx="1389528" cy="1092574"/>
                </a:xfrm>
                <a:prstGeom prst="rect">
                  <a:avLst/>
                </a:prstGeom>
              </xdr:spPr>
            </xdr:pic>
            <xdr:pic>
              <xdr:nvPicPr>
                <xdr:cNvPr id="133" name="Picture 132"/>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9973231" y="30961854"/>
                  <a:ext cx="1434352" cy="1030943"/>
                </a:xfrm>
                <a:prstGeom prst="rect">
                  <a:avLst/>
                </a:prstGeom>
              </xdr:spPr>
            </xdr:pic>
            <xdr:pic>
              <xdr:nvPicPr>
                <xdr:cNvPr id="134" name="Picture 133"/>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1508436" y="30961850"/>
                  <a:ext cx="1389530" cy="1019737"/>
                </a:xfrm>
                <a:prstGeom prst="rect">
                  <a:avLst/>
                </a:prstGeom>
              </xdr:spPr>
            </xdr:pic>
            <xdr:pic>
              <xdr:nvPicPr>
                <xdr:cNvPr id="135" name="Picture 134"/>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1530846" y="32082442"/>
                  <a:ext cx="1344704" cy="1008530"/>
                </a:xfrm>
                <a:prstGeom prst="rect">
                  <a:avLst/>
                </a:prstGeom>
              </xdr:spPr>
            </xdr:pic>
            <xdr:pic>
              <xdr:nvPicPr>
                <xdr:cNvPr id="136" name="Picture 135"/>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984438" y="33147002"/>
                  <a:ext cx="1456762" cy="1050551"/>
                </a:xfrm>
                <a:prstGeom prst="rect">
                  <a:avLst/>
                </a:prstGeom>
              </xdr:spPr>
            </xdr:pic>
            <xdr:pic>
              <xdr:nvPicPr>
                <xdr:cNvPr id="137" name="Picture 136"/>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7234" t="3829"/>
                <a:stretch/>
              </xdr:blipFill>
              <xdr:spPr>
                <a:xfrm>
                  <a:off x="11542055" y="33158209"/>
                  <a:ext cx="1299883" cy="1042148"/>
                </a:xfrm>
                <a:prstGeom prst="rect">
                  <a:avLst/>
                </a:prstGeom>
              </xdr:spPr>
            </xdr:pic>
            <xdr:pic>
              <xdr:nvPicPr>
                <xdr:cNvPr id="138" name="Picture 137"/>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0005198" y="34256392"/>
                  <a:ext cx="1411942" cy="1000126"/>
                </a:xfrm>
                <a:prstGeom prst="rect">
                  <a:avLst/>
                </a:prstGeom>
              </xdr:spPr>
            </xdr:pic>
            <xdr:pic>
              <xdr:nvPicPr>
                <xdr:cNvPr id="139" name="Picture 138"/>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1519642" y="34256393"/>
                  <a:ext cx="1299881" cy="974912"/>
                </a:xfrm>
                <a:prstGeom prst="rect">
                  <a:avLst/>
                </a:prstGeom>
              </xdr:spPr>
            </xdr:pic>
            <xdr:pic>
              <xdr:nvPicPr>
                <xdr:cNvPr id="140" name="Picture 139"/>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0016405" y="35309753"/>
                  <a:ext cx="1390355" cy="930091"/>
                </a:xfrm>
                <a:prstGeom prst="rect">
                  <a:avLst/>
                </a:prstGeom>
              </xdr:spPr>
            </xdr:pic>
            <xdr:pic>
              <xdr:nvPicPr>
                <xdr:cNvPr id="141" name="Picture 140"/>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19148" t="15319" r="15748"/>
                <a:stretch/>
              </xdr:blipFill>
              <xdr:spPr>
                <a:xfrm>
                  <a:off x="11497233" y="35332148"/>
                  <a:ext cx="1322294" cy="918882"/>
                </a:xfrm>
                <a:prstGeom prst="rect">
                  <a:avLst/>
                </a:prstGeom>
              </xdr:spPr>
            </xdr:pic>
          </xdr:grpSp>
          <xdr:sp macro="" textlink="">
            <xdr:nvSpPr>
              <xdr:cNvPr id="114" name="TextBox 113"/>
              <xdr:cNvSpPr txBox="1"/>
            </xdr:nvSpPr>
            <xdr:spPr>
              <a:xfrm>
                <a:off x="10121714" y="30199293"/>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a:t>
                </a:r>
              </a:p>
            </xdr:txBody>
          </xdr:sp>
          <xdr:sp macro="" textlink="">
            <xdr:nvSpPr>
              <xdr:cNvPr id="115" name="TextBox 114"/>
              <xdr:cNvSpPr txBox="1"/>
            </xdr:nvSpPr>
            <xdr:spPr>
              <a:xfrm>
                <a:off x="11590244" y="30175201"/>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2</a:t>
                </a:r>
              </a:p>
            </xdr:txBody>
          </xdr:sp>
          <xdr:sp macro="" textlink="">
            <xdr:nvSpPr>
              <xdr:cNvPr id="116" name="TextBox 115"/>
              <xdr:cNvSpPr txBox="1"/>
            </xdr:nvSpPr>
            <xdr:spPr>
              <a:xfrm>
                <a:off x="10102664" y="31009478"/>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3</a:t>
                </a:r>
              </a:p>
            </xdr:txBody>
          </xdr:sp>
          <xdr:sp macro="" textlink="">
            <xdr:nvSpPr>
              <xdr:cNvPr id="117" name="TextBox 116"/>
              <xdr:cNvSpPr txBox="1"/>
            </xdr:nvSpPr>
            <xdr:spPr>
              <a:xfrm>
                <a:off x="11607614" y="31020684"/>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4</a:t>
                </a:r>
              </a:p>
            </xdr:txBody>
          </xdr:sp>
          <xdr:sp macro="" textlink="">
            <xdr:nvSpPr>
              <xdr:cNvPr id="118" name="TextBox 117"/>
              <xdr:cNvSpPr txBox="1"/>
            </xdr:nvSpPr>
            <xdr:spPr>
              <a:xfrm>
                <a:off x="10140763" y="31856643"/>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5</a:t>
                </a:r>
              </a:p>
            </xdr:txBody>
          </xdr:sp>
          <xdr:sp macro="" textlink="">
            <xdr:nvSpPr>
              <xdr:cNvPr id="119" name="TextBox 118"/>
              <xdr:cNvSpPr txBox="1"/>
            </xdr:nvSpPr>
            <xdr:spPr>
              <a:xfrm>
                <a:off x="11607614" y="31879055"/>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6</a:t>
                </a:r>
              </a:p>
            </xdr:txBody>
          </xdr:sp>
          <xdr:sp macro="" textlink="">
            <xdr:nvSpPr>
              <xdr:cNvPr id="120" name="TextBox 119"/>
              <xdr:cNvSpPr txBox="1"/>
            </xdr:nvSpPr>
            <xdr:spPr>
              <a:xfrm>
                <a:off x="11636189" y="32693162"/>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8</a:t>
                </a:r>
              </a:p>
            </xdr:txBody>
          </xdr:sp>
          <xdr:sp macro="" textlink="">
            <xdr:nvSpPr>
              <xdr:cNvPr id="121" name="TextBox 120"/>
              <xdr:cNvSpPr txBox="1"/>
            </xdr:nvSpPr>
            <xdr:spPr>
              <a:xfrm>
                <a:off x="10148607" y="32691481"/>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7</a:t>
                </a:r>
              </a:p>
            </xdr:txBody>
          </xdr:sp>
          <xdr:sp macro="" textlink="">
            <xdr:nvSpPr>
              <xdr:cNvPr id="122" name="TextBox 121"/>
              <xdr:cNvSpPr txBox="1"/>
            </xdr:nvSpPr>
            <xdr:spPr>
              <a:xfrm>
                <a:off x="10131238" y="33464126"/>
                <a:ext cx="21907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9</a:t>
                </a:r>
              </a:p>
            </xdr:txBody>
          </xdr:sp>
          <xdr:sp macro="" textlink="">
            <xdr:nvSpPr>
              <xdr:cNvPr id="123" name="TextBox 122"/>
              <xdr:cNvSpPr txBox="1"/>
            </xdr:nvSpPr>
            <xdr:spPr>
              <a:xfrm>
                <a:off x="11632826" y="33477013"/>
                <a:ext cx="31432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10</a:t>
                </a:r>
              </a:p>
            </xdr:txBody>
          </xdr:sp>
          <xdr:sp macro="" textlink="">
            <xdr:nvSpPr>
              <xdr:cNvPr id="124" name="TextBox 123"/>
              <xdr:cNvSpPr txBox="1"/>
            </xdr:nvSpPr>
            <xdr:spPr>
              <a:xfrm>
                <a:off x="11628345" y="34254141"/>
                <a:ext cx="342900" cy="28515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b="1"/>
                  <a:t>12</a:t>
                </a:r>
              </a:p>
            </xdr:txBody>
          </xdr:sp>
          <xdr:sp macro="" textlink="">
            <xdr:nvSpPr>
              <xdr:cNvPr id="125" name="TextBox 124"/>
              <xdr:cNvSpPr txBox="1"/>
            </xdr:nvSpPr>
            <xdr:spPr>
              <a:xfrm>
                <a:off x="10177183" y="34279915"/>
                <a:ext cx="35242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11</a:t>
                </a:r>
              </a:p>
            </xdr:txBody>
          </xdr:sp>
          <xdr:sp macro="" textlink="">
            <xdr:nvSpPr>
              <xdr:cNvPr id="126" name="TextBox 125"/>
              <xdr:cNvSpPr txBox="1"/>
            </xdr:nvSpPr>
            <xdr:spPr>
              <a:xfrm>
                <a:off x="10190070" y="35033509"/>
                <a:ext cx="323850"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b="1"/>
                  <a:t>13</a:t>
                </a:r>
              </a:p>
            </xdr:txBody>
          </xdr:sp>
          <xdr:sp macro="" textlink="">
            <xdr:nvSpPr>
              <xdr:cNvPr id="127" name="TextBox 126"/>
              <xdr:cNvSpPr txBox="1"/>
            </xdr:nvSpPr>
            <xdr:spPr>
              <a:xfrm>
                <a:off x="11575677" y="35011098"/>
                <a:ext cx="352425"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14</a:t>
                </a:r>
              </a:p>
            </xdr:txBody>
          </xdr:sp>
        </xdr:grpSp>
        <xdr:pic>
          <xdr:nvPicPr>
            <xdr:cNvPr id="110" name="Picture 109"/>
            <xdr:cNvPicPr>
              <a:picLocks noChangeAspect="1"/>
            </xdr:cNvPicPr>
          </xdr:nvPicPr>
          <xdr:blipFill rotWithShape="1">
            <a:blip xmlns:r="http://schemas.openxmlformats.org/officeDocument/2006/relationships" r:embed="rId56" cstate="print">
              <a:extLst>
                <a:ext uri="{BEBA8EAE-BF5A-486C-A8C5-ECC9F3942E4B}">
                  <a14:imgProps xmlns:a14="http://schemas.microsoft.com/office/drawing/2010/main">
                    <a14:imgLayer r:embed="rId57">
                      <a14:imgEffect>
                        <a14:brightnessContrast bright="20000" contrast="20000"/>
                      </a14:imgEffect>
                    </a14:imgLayer>
                  </a14:imgProps>
                </a:ext>
                <a:ext uri="{28A0092B-C50C-407E-A947-70E740481C1C}">
                  <a14:useLocalDpi xmlns:a14="http://schemas.microsoft.com/office/drawing/2010/main" val="0"/>
                </a:ext>
              </a:extLst>
            </a:blip>
            <a:srcRect l="10853" t="12948" r="10320" b="7083"/>
            <a:stretch/>
          </xdr:blipFill>
          <xdr:spPr>
            <a:xfrm>
              <a:off x="10190259" y="36407910"/>
              <a:ext cx="1116476" cy="812022"/>
            </a:xfrm>
            <a:prstGeom prst="rect">
              <a:avLst/>
            </a:prstGeom>
          </xdr:spPr>
        </xdr:pic>
        <xdr:pic>
          <xdr:nvPicPr>
            <xdr:cNvPr id="111" name="Picture 110"/>
            <xdr:cNvPicPr>
              <a:picLocks noChangeAspect="1" noChangeArrowheads="1"/>
            </xdr:cNvPicPr>
          </xdr:nvPicPr>
          <xdr:blipFill>
            <a:blip xmlns:r="http://schemas.openxmlformats.org/officeDocument/2006/relationships" r:embed="rId58" cstate="print">
              <a:extLst>
                <a:ext uri="{BEBA8EAE-BF5A-486C-A8C5-ECC9F3942E4B}">
                  <a14:imgProps xmlns:a14="http://schemas.microsoft.com/office/drawing/2010/main">
                    <a14:imgLayer r:embed="rId59">
                      <a14:imgEffect>
                        <a14:brightnessContrast bright="20000" contrast="40000"/>
                      </a14:imgEffect>
                    </a14:imgLayer>
                  </a14:imgProps>
                </a:ext>
                <a:ext uri="{28A0092B-C50C-407E-A947-70E740481C1C}">
                  <a14:useLocalDpi xmlns:a14="http://schemas.microsoft.com/office/drawing/2010/main" val="0"/>
                </a:ext>
              </a:extLst>
            </a:blip>
            <a:srcRect/>
            <a:stretch>
              <a:fillRect/>
            </a:stretch>
          </xdr:blipFill>
          <xdr:spPr bwMode="auto">
            <a:xfrm>
              <a:off x="10180627" y="37326794"/>
              <a:ext cx="1014049" cy="606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2" name="TextBox 111"/>
            <xdr:cNvSpPr txBox="1"/>
          </xdr:nvSpPr>
          <xdr:spPr>
            <a:xfrm>
              <a:off x="10141323" y="36385500"/>
              <a:ext cx="333375" cy="23320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15</a:t>
              </a:r>
            </a:p>
          </xdr:txBody>
        </xdr:sp>
      </xdr:grpSp>
      <xdr:pic>
        <xdr:nvPicPr>
          <xdr:cNvPr id="108" name="Picture 107"/>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rightnessContrast bright="20000" contrast="20000"/>
                    </a14:imgEffect>
                  </a14:imgLayer>
                </a14:imgProps>
              </a:ext>
              <a:ext uri="{28A0092B-C50C-407E-A947-70E740481C1C}">
                <a14:useLocalDpi xmlns:a14="http://schemas.microsoft.com/office/drawing/2010/main" val="0"/>
              </a:ext>
            </a:extLst>
          </a:blip>
          <a:srcRect l="32448" t="11512" r="18950" b="17372"/>
          <a:stretch/>
        </xdr:blipFill>
        <xdr:spPr>
          <a:xfrm>
            <a:off x="11665322" y="36436778"/>
            <a:ext cx="683559" cy="750151"/>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45</xdr:col>
      <xdr:colOff>190500</xdr:colOff>
      <xdr:row>8</xdr:row>
      <xdr:rowOff>134113</xdr:rowOff>
    </xdr:from>
    <xdr:to>
      <xdr:col>62</xdr:col>
      <xdr:colOff>174625</xdr:colOff>
      <xdr:row>19</xdr:row>
      <xdr:rowOff>29970</xdr:rowOff>
    </xdr:to>
    <xdr:pic>
      <xdr:nvPicPr>
        <xdr:cNvPr id="4" name="Picture 3"/>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rightnessContrast contrast="40000"/>
                  </a14:imgEffect>
                </a14:imgLayer>
              </a14:imgProps>
            </a:ext>
            <a:ext uri="{28A0092B-C50C-407E-A947-70E740481C1C}">
              <a14:useLocalDpi xmlns:a14="http://schemas.microsoft.com/office/drawing/2010/main" val="0"/>
            </a:ext>
          </a:extLst>
        </a:blip>
        <a:srcRect l="4199" t="5334" r="11476"/>
        <a:stretch/>
      </xdr:blipFill>
      <xdr:spPr bwMode="auto">
        <a:xfrm>
          <a:off x="12969875" y="2896363"/>
          <a:ext cx="3492500" cy="30867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16</xdr:col>
      <xdr:colOff>11208</xdr:colOff>
      <xdr:row>16</xdr:row>
      <xdr:rowOff>71492</xdr:rowOff>
    </xdr:from>
    <xdr:to>
      <xdr:col>21</xdr:col>
      <xdr:colOff>122658</xdr:colOff>
      <xdr:row>31</xdr:row>
      <xdr:rowOff>124166</xdr:rowOff>
    </xdr:to>
    <xdr:pic>
      <xdr:nvPicPr>
        <xdr:cNvPr id="11" name="Picture 5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5400000">
          <a:off x="2012832" y="4389986"/>
          <a:ext cx="3078262" cy="11648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40</xdr:col>
      <xdr:colOff>195203</xdr:colOff>
      <xdr:row>15</xdr:row>
      <xdr:rowOff>192900</xdr:rowOff>
    </xdr:from>
    <xdr:to>
      <xdr:col>46</xdr:col>
      <xdr:colOff>118575</xdr:colOff>
      <xdr:row>31</xdr:row>
      <xdr:rowOff>129704</xdr:rowOff>
    </xdr:to>
    <xdr:pic>
      <xdr:nvPicPr>
        <xdr:cNvPr id="12" name="Picture 11"/>
        <xdr:cNvPicPr>
          <a:picLocks noChangeAspect="1"/>
        </xdr:cNvPicPr>
      </xdr:nvPicPr>
      <xdr:blipFill>
        <a:blip xmlns:r="http://schemas.openxmlformats.org/officeDocument/2006/relationships" r:embed="rId2"/>
        <a:stretch>
          <a:fillRect/>
        </a:stretch>
      </xdr:blipFill>
      <xdr:spPr>
        <a:xfrm>
          <a:off x="8465144" y="3352959"/>
          <a:ext cx="1268078" cy="3164098"/>
        </a:xfrm>
        <a:prstGeom prst="rect">
          <a:avLst/>
        </a:prstGeom>
      </xdr:spPr>
    </xdr:pic>
    <xdr:clientData/>
  </xdr:twoCellAnchor>
  <xdr:twoCellAnchor editAs="oneCell">
    <xdr:from>
      <xdr:col>48</xdr:col>
      <xdr:colOff>198403</xdr:colOff>
      <xdr:row>15</xdr:row>
      <xdr:rowOff>179294</xdr:rowOff>
    </xdr:from>
    <xdr:to>
      <xdr:col>53</xdr:col>
      <xdr:colOff>216531</xdr:colOff>
      <xdr:row>31</xdr:row>
      <xdr:rowOff>116098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10261285" y="3339353"/>
          <a:ext cx="1261981" cy="3164098"/>
        </a:xfrm>
        <a:prstGeom prst="rect">
          <a:avLst/>
        </a:prstGeom>
      </xdr:spPr>
    </xdr:pic>
    <xdr:clientData/>
  </xdr:twoCellAnchor>
  <xdr:twoCellAnchor editAs="oneCell">
    <xdr:from>
      <xdr:col>57</xdr:col>
      <xdr:colOff>3902</xdr:colOff>
      <xdr:row>16</xdr:row>
      <xdr:rowOff>32015</xdr:rowOff>
    </xdr:from>
    <xdr:to>
      <xdr:col>60</xdr:col>
      <xdr:colOff>111905</xdr:colOff>
      <xdr:row>31</xdr:row>
      <xdr:rowOff>170525</xdr:rowOff>
    </xdr:to>
    <xdr:pic>
      <xdr:nvPicPr>
        <xdr:cNvPr id="14" name="Picture 13"/>
        <xdr:cNvPicPr>
          <a:picLocks noChangeAspect="1"/>
        </xdr:cNvPicPr>
      </xdr:nvPicPr>
      <xdr:blipFill>
        <a:blip xmlns:r="http://schemas.openxmlformats.org/officeDocument/2006/relationships" r:embed="rId4"/>
        <a:stretch>
          <a:fillRect/>
        </a:stretch>
      </xdr:blipFill>
      <xdr:spPr>
        <a:xfrm>
          <a:off x="12207108" y="3393780"/>
          <a:ext cx="780356" cy="316409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10</xdr:col>
      <xdr:colOff>190499</xdr:colOff>
      <xdr:row>90</xdr:row>
      <xdr:rowOff>123266</xdr:rowOff>
    </xdr:from>
    <xdr:to>
      <xdr:col>27</xdr:col>
      <xdr:colOff>175184</xdr:colOff>
      <xdr:row>100</xdr:row>
      <xdr:rowOff>110317</xdr:rowOff>
    </xdr:to>
    <xdr:pic>
      <xdr:nvPicPr>
        <xdr:cNvPr id="2" name="Picture 7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7205" y="21683384"/>
          <a:ext cx="3637803" cy="21161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89647</xdr:colOff>
      <xdr:row>132</xdr:row>
      <xdr:rowOff>302559</xdr:rowOff>
    </xdr:from>
    <xdr:to>
      <xdr:col>37</xdr:col>
      <xdr:colOff>211311</xdr:colOff>
      <xdr:row>147</xdr:row>
      <xdr:rowOff>150800</xdr:rowOff>
    </xdr:to>
    <xdr:grpSp>
      <xdr:nvGrpSpPr>
        <xdr:cNvPr id="3" name="Group 2"/>
        <xdr:cNvGrpSpPr/>
      </xdr:nvGrpSpPr>
      <xdr:grpSpPr>
        <a:xfrm>
          <a:off x="6970059" y="30928235"/>
          <a:ext cx="1242252" cy="2929859"/>
          <a:chOff x="7678430" y="42586195"/>
          <a:chExt cx="1242252" cy="2873829"/>
        </a:xfrm>
      </xdr:grpSpPr>
      <xdr:sp macro="" textlink="">
        <xdr:nvSpPr>
          <xdr:cNvPr id="4" name="Rectangle 3"/>
          <xdr:cNvSpPr/>
        </xdr:nvSpPr>
        <xdr:spPr>
          <a:xfrm>
            <a:off x="8281951" y="42586195"/>
            <a:ext cx="118382" cy="2873829"/>
          </a:xfrm>
          <a:prstGeom prst="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5" name="Straight Arrow Connector 4"/>
          <xdr:cNvCxnSpPr/>
        </xdr:nvCxnSpPr>
        <xdr:spPr>
          <a:xfrm flipV="1">
            <a:off x="7678430" y="43363565"/>
            <a:ext cx="571501" cy="3033"/>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6" name="Straight Arrow Connector 5"/>
          <xdr:cNvCxnSpPr/>
        </xdr:nvCxnSpPr>
        <xdr:spPr>
          <a:xfrm flipH="1">
            <a:off x="8445232" y="43371940"/>
            <a:ext cx="475450" cy="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63233</xdr:colOff>
      <xdr:row>89</xdr:row>
      <xdr:rowOff>115901</xdr:rowOff>
    </xdr:from>
    <xdr:to>
      <xdr:col>41</xdr:col>
      <xdr:colOff>90447</xdr:colOff>
      <xdr:row>102</xdr:row>
      <xdr:rowOff>132230</xdr:rowOff>
    </xdr:to>
    <xdr:grpSp>
      <xdr:nvGrpSpPr>
        <xdr:cNvPr id="7" name="Group 6"/>
        <xdr:cNvGrpSpPr/>
      </xdr:nvGrpSpPr>
      <xdr:grpSpPr>
        <a:xfrm>
          <a:off x="7615998" y="21373460"/>
          <a:ext cx="1371920" cy="2873829"/>
          <a:chOff x="7524750" y="33098014"/>
          <a:chExt cx="1333499" cy="2764972"/>
        </a:xfrm>
      </xdr:grpSpPr>
      <xdr:sp macro="" textlink="">
        <xdr:nvSpPr>
          <xdr:cNvPr id="8" name="Rectangle 7"/>
          <xdr:cNvSpPr/>
        </xdr:nvSpPr>
        <xdr:spPr>
          <a:xfrm>
            <a:off x="8237787" y="33098014"/>
            <a:ext cx="118382" cy="2764972"/>
          </a:xfrm>
          <a:prstGeom prst="rect">
            <a:avLst/>
          </a:prstGeom>
          <a:no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9" name="Straight Arrow Connector 8"/>
          <xdr:cNvCxnSpPr/>
        </xdr:nvCxnSpPr>
        <xdr:spPr>
          <a:xfrm flipH="1">
            <a:off x="8395607" y="33840964"/>
            <a:ext cx="462642" cy="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10" name="Straight Arrow Connector 9"/>
          <xdr:cNvCxnSpPr/>
        </xdr:nvCxnSpPr>
        <xdr:spPr>
          <a:xfrm>
            <a:off x="7524750" y="33833009"/>
            <a:ext cx="680357" cy="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31377</xdr:colOff>
      <xdr:row>52</xdr:row>
      <xdr:rowOff>155762</xdr:rowOff>
    </xdr:from>
    <xdr:to>
      <xdr:col>26</xdr:col>
      <xdr:colOff>22412</xdr:colOff>
      <xdr:row>64</xdr:row>
      <xdr:rowOff>89648</xdr:rowOff>
    </xdr:to>
    <xdr:pic>
      <xdr:nvPicPr>
        <xdr:cNvPr id="16" name="Group 6"/>
        <xdr:cNvPicPr>
          <a:picLocks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rcRect l="1" r="45690"/>
        <a:stretch/>
      </xdr:blipFill>
      <xdr:spPr bwMode="auto">
        <a:xfrm>
          <a:off x="1532965" y="13076144"/>
          <a:ext cx="4025153" cy="2668122"/>
        </a:xfrm>
        <a:prstGeom prst="rect">
          <a:avLst/>
        </a:prstGeom>
        <a:solidFill>
          <a:srgbClr val="FFFFFF"/>
        </a:solidFill>
      </xdr:spPr>
    </xdr:pic>
    <xdr:clientData/>
  </xdr:twoCellAnchor>
  <xdr:twoCellAnchor editAs="oneCell">
    <xdr:from>
      <xdr:col>4</xdr:col>
      <xdr:colOff>145678</xdr:colOff>
      <xdr:row>11</xdr:row>
      <xdr:rowOff>347382</xdr:rowOff>
    </xdr:from>
    <xdr:to>
      <xdr:col>27</xdr:col>
      <xdr:colOff>57151</xdr:colOff>
      <xdr:row>18</xdr:row>
      <xdr:rowOff>154753</xdr:rowOff>
    </xdr:to>
    <xdr:pic>
      <xdr:nvPicPr>
        <xdr:cNvPr id="17" name="Picture 16" descr="IMG_0140"/>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contrast="40000"/>
                  </a14:imgEffect>
                </a14:imgLayer>
              </a14:imgProps>
            </a:ext>
            <a:ext uri="{28A0092B-C50C-407E-A947-70E740481C1C}">
              <a14:useLocalDpi xmlns:a14="http://schemas.microsoft.com/office/drawing/2010/main" val="0"/>
            </a:ext>
          </a:extLst>
        </a:blip>
        <a:srcRect l="17247" t="33659" r="23146" b="16156"/>
        <a:stretch>
          <a:fillRect/>
        </a:stretch>
      </xdr:blipFill>
      <xdr:spPr bwMode="auto">
        <a:xfrm>
          <a:off x="997325" y="3653117"/>
          <a:ext cx="4819650" cy="1510665"/>
        </a:xfrm>
        <a:prstGeom prst="rect">
          <a:avLst/>
        </a:prstGeom>
        <a:noFill/>
        <a:ln w="9525">
          <a:noFill/>
          <a:miter lim="800000"/>
          <a:headEnd/>
          <a:tailEnd/>
        </a:ln>
      </xdr:spPr>
    </xdr:pic>
    <xdr:clientData/>
  </xdr:twoCellAnchor>
  <xdr:twoCellAnchor editAs="oneCell">
    <xdr:from>
      <xdr:col>9</xdr:col>
      <xdr:colOff>145673</xdr:colOff>
      <xdr:row>131</xdr:row>
      <xdr:rowOff>156882</xdr:rowOff>
    </xdr:from>
    <xdr:to>
      <xdr:col>20</xdr:col>
      <xdr:colOff>160244</xdr:colOff>
      <xdr:row>138</xdr:row>
      <xdr:rowOff>174155</xdr:rowOff>
    </xdr:to>
    <xdr:pic>
      <xdr:nvPicPr>
        <xdr:cNvPr id="15" name="Picture 14"/>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822073" y="30494007"/>
          <a:ext cx="2271996" cy="1579373"/>
        </a:xfrm>
        <a:prstGeom prst="rect">
          <a:avLst/>
        </a:prstGeom>
      </xdr:spPr>
    </xdr:pic>
    <xdr:clientData/>
  </xdr:twoCellAnchor>
  <xdr:twoCellAnchor editAs="oneCell">
    <xdr:from>
      <xdr:col>10</xdr:col>
      <xdr:colOff>11206</xdr:colOff>
      <xdr:row>142</xdr:row>
      <xdr:rowOff>22412</xdr:rowOff>
    </xdr:from>
    <xdr:to>
      <xdr:col>21</xdr:col>
      <xdr:colOff>35030</xdr:colOff>
      <xdr:row>150</xdr:row>
      <xdr:rowOff>132282</xdr:rowOff>
    </xdr:to>
    <xdr:pic>
      <xdr:nvPicPr>
        <xdr:cNvPr id="19" name="Picture 18"/>
        <xdr:cNvPicPr>
          <a:picLocks noChangeAspect="1"/>
        </xdr:cNvPicPr>
      </xdr:nvPicPr>
      <xdr:blipFill>
        <a:blip xmlns:r="http://schemas.openxmlformats.org/officeDocument/2006/relationships" r:embed="rId7"/>
        <a:stretch>
          <a:fillRect/>
        </a:stretch>
      </xdr:blipFill>
      <xdr:spPr>
        <a:xfrm>
          <a:off x="1887631" y="32683637"/>
          <a:ext cx="2300299" cy="163387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148830</xdr:colOff>
      <xdr:row>9</xdr:row>
      <xdr:rowOff>119061</xdr:rowOff>
    </xdr:from>
    <xdr:to>
      <xdr:col>21</xdr:col>
      <xdr:colOff>107577</xdr:colOff>
      <xdr:row>35</xdr:row>
      <xdr:rowOff>49607</xdr:rowOff>
    </xdr:to>
    <xdr:pic>
      <xdr:nvPicPr>
        <xdr:cNvPr id="17" name="Picture 16"/>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2133205" y="1984374"/>
          <a:ext cx="2141560" cy="4831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94</xdr:col>
      <xdr:colOff>155864</xdr:colOff>
      <xdr:row>9</xdr:row>
      <xdr:rowOff>7130</xdr:rowOff>
    </xdr:from>
    <xdr:to>
      <xdr:col>107</xdr:col>
      <xdr:colOff>144658</xdr:colOff>
      <xdr:row>11</xdr:row>
      <xdr:rowOff>85783</xdr:rowOff>
    </xdr:to>
    <xdr:sp macro="" textlink="">
      <xdr:nvSpPr>
        <xdr:cNvPr id="46" name="TextBox 45"/>
        <xdr:cNvSpPr txBox="1"/>
      </xdr:nvSpPr>
      <xdr:spPr>
        <a:xfrm>
          <a:off x="19116217" y="1889718"/>
          <a:ext cx="2610970" cy="459653"/>
        </a:xfrm>
        <a:prstGeom prst="rect">
          <a:avLst/>
        </a:prstGeom>
        <a:solidFill>
          <a:srgbClr val="FFFF99"/>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TW" sz="1200" b="1">
              <a:latin typeface="Times New Roman" panose="02020603050405020304" pitchFamily="18" charset="0"/>
              <a:ea typeface="Arial Unicode MS" pitchFamily="34" charset="-120"/>
              <a:cs typeface="Times New Roman" panose="02020603050405020304" pitchFamily="18" charset="0"/>
            </a:rPr>
            <a:t>Chân phải </a:t>
          </a:r>
          <a:r>
            <a:rPr lang="zh-CN" altLang="zh-TW" sz="1200" b="1">
              <a:solidFill>
                <a:schemeClr val="dk1"/>
              </a:solidFill>
              <a:effectLst/>
              <a:latin typeface="Times New Roman" panose="02020603050405020304" pitchFamily="18" charset="0"/>
              <a:ea typeface="+mn-ea"/>
              <a:cs typeface="Times New Roman" panose="02020603050405020304" pitchFamily="18" charset="0"/>
            </a:rPr>
            <a:t>右脚</a:t>
          </a:r>
          <a:r>
            <a:rPr lang="en-US" altLang="zh-CN" sz="1200" b="1">
              <a:solidFill>
                <a:schemeClr val="dk1"/>
              </a:solidFill>
              <a:effectLst/>
              <a:latin typeface="Times New Roman" panose="02020603050405020304" pitchFamily="18" charset="0"/>
              <a:ea typeface="+mn-ea"/>
              <a:cs typeface="Times New Roman" panose="02020603050405020304" pitchFamily="18" charset="0"/>
            </a:rPr>
            <a:t> Right food</a:t>
          </a:r>
          <a:endParaRPr lang="zh-TW" altLang="en-US" sz="1200" b="1">
            <a:latin typeface="Times New Roman" panose="02020603050405020304" pitchFamily="18" charset="0"/>
            <a:ea typeface="Arial Unicode MS" pitchFamily="34" charset="-120"/>
            <a:cs typeface="Times New Roman" panose="02020603050405020304" pitchFamily="18" charset="0"/>
          </a:endParaRPr>
        </a:p>
      </xdr:txBody>
    </xdr:sp>
    <xdr:clientData/>
  </xdr:twoCellAnchor>
  <xdr:twoCellAnchor>
    <xdr:from>
      <xdr:col>14</xdr:col>
      <xdr:colOff>149544</xdr:colOff>
      <xdr:row>24</xdr:row>
      <xdr:rowOff>159022</xdr:rowOff>
    </xdr:from>
    <xdr:to>
      <xdr:col>23</xdr:col>
      <xdr:colOff>38141</xdr:colOff>
      <xdr:row>36</xdr:row>
      <xdr:rowOff>178595</xdr:rowOff>
    </xdr:to>
    <xdr:grpSp>
      <xdr:nvGrpSpPr>
        <xdr:cNvPr id="35" name="Group 34"/>
        <xdr:cNvGrpSpPr/>
      </xdr:nvGrpSpPr>
      <xdr:grpSpPr>
        <a:xfrm>
          <a:off x="2927669" y="4852069"/>
          <a:ext cx="1674535" cy="2281760"/>
          <a:chOff x="4110841" y="4654499"/>
          <a:chExt cx="1613684" cy="2280154"/>
        </a:xfrm>
      </xdr:grpSpPr>
      <xdr:cxnSp macro="">
        <xdr:nvCxnSpPr>
          <xdr:cNvPr id="37" name="Straight Connector 36"/>
          <xdr:cNvCxnSpPr/>
        </xdr:nvCxnSpPr>
        <xdr:spPr>
          <a:xfrm>
            <a:off x="4201054" y="5925515"/>
            <a:ext cx="18248" cy="863191"/>
          </a:xfrm>
          <a:prstGeom prst="line">
            <a:avLst/>
          </a:prstGeom>
          <a:ln w="28575">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8" name="Straight Connector 37"/>
          <xdr:cNvCxnSpPr/>
        </xdr:nvCxnSpPr>
        <xdr:spPr>
          <a:xfrm>
            <a:off x="4377186" y="5935039"/>
            <a:ext cx="6500" cy="843099"/>
          </a:xfrm>
          <a:prstGeom prst="line">
            <a:avLst/>
          </a:prstGeom>
          <a:ln w="28575">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9" name="Straight Connector 38"/>
          <xdr:cNvCxnSpPr/>
        </xdr:nvCxnSpPr>
        <xdr:spPr>
          <a:xfrm flipV="1">
            <a:off x="4246324" y="6081972"/>
            <a:ext cx="1097238" cy="4429"/>
          </a:xfrm>
          <a:prstGeom prst="line">
            <a:avLst/>
          </a:prstGeom>
          <a:ln w="28575">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0" name="Straight Connector 49"/>
          <xdr:cNvCxnSpPr/>
        </xdr:nvCxnSpPr>
        <xdr:spPr>
          <a:xfrm flipV="1">
            <a:off x="4243027" y="4654499"/>
            <a:ext cx="1090973" cy="1"/>
          </a:xfrm>
          <a:prstGeom prst="line">
            <a:avLst/>
          </a:prstGeom>
          <a:ln w="28575">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1" name="Straight Connector 50"/>
          <xdr:cNvCxnSpPr/>
        </xdr:nvCxnSpPr>
        <xdr:spPr>
          <a:xfrm flipV="1">
            <a:off x="5209130" y="4691715"/>
            <a:ext cx="0" cy="1316147"/>
          </a:xfrm>
          <a:prstGeom prst="line">
            <a:avLst/>
          </a:prstGeom>
          <a:ln w="28575">
            <a:solidFill>
              <a:srgbClr val="FF0000"/>
            </a:solidFill>
            <a:headEnd type="triangle" w="lg" len="lg"/>
            <a:tailEnd type="triangle" w="lg" len="lg"/>
          </a:ln>
        </xdr:spPr>
        <xdr:style>
          <a:lnRef idx="1">
            <a:schemeClr val="dk1"/>
          </a:lnRef>
          <a:fillRef idx="0">
            <a:schemeClr val="dk1"/>
          </a:fillRef>
          <a:effectRef idx="0">
            <a:schemeClr val="dk1"/>
          </a:effectRef>
          <a:fontRef idx="minor">
            <a:schemeClr val="tx1"/>
          </a:fontRef>
        </xdr:style>
      </xdr:cxnSp>
      <xdr:sp macro="" textlink="">
        <xdr:nvSpPr>
          <xdr:cNvPr id="52" name="Oval 51"/>
          <xdr:cNvSpPr/>
        </xdr:nvSpPr>
        <xdr:spPr>
          <a:xfrm>
            <a:off x="5372100" y="5186363"/>
            <a:ext cx="352425" cy="323850"/>
          </a:xfrm>
          <a:prstGeom prst="ellipse">
            <a:avLst/>
          </a:prstGeom>
          <a:solidFill>
            <a:srgbClr val="FFFF99"/>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ysClr val="windowText" lastClr="000000"/>
                </a:solidFill>
              </a:rPr>
              <a:t>A</a:t>
            </a:r>
            <a:endParaRPr lang="zh-TW" altLang="en-US" sz="1400">
              <a:solidFill>
                <a:sysClr val="windowText" lastClr="000000"/>
              </a:solidFill>
            </a:endParaRPr>
          </a:p>
        </xdr:txBody>
      </xdr:sp>
      <xdr:sp macro="" textlink="">
        <xdr:nvSpPr>
          <xdr:cNvPr id="53" name="Oval 52"/>
          <xdr:cNvSpPr/>
        </xdr:nvSpPr>
        <xdr:spPr>
          <a:xfrm>
            <a:off x="4110841" y="6620328"/>
            <a:ext cx="352425" cy="314325"/>
          </a:xfrm>
          <a:prstGeom prst="ellipse">
            <a:avLst/>
          </a:prstGeom>
          <a:solidFill>
            <a:srgbClr val="FFFF99"/>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ysClr val="windowText" lastClr="000000"/>
                </a:solidFill>
              </a:rPr>
              <a:t>B</a:t>
            </a:r>
            <a:endParaRPr lang="zh-TW" altLang="en-US" sz="1400">
              <a:solidFill>
                <a:sysClr val="windowText" lastClr="000000"/>
              </a:solidFill>
            </a:endParaRPr>
          </a:p>
        </xdr:txBody>
      </xdr:sp>
      <xdr:cxnSp macro="">
        <xdr:nvCxnSpPr>
          <xdr:cNvPr id="54" name="Straight Connector 53"/>
          <xdr:cNvCxnSpPr/>
        </xdr:nvCxnSpPr>
        <xdr:spPr>
          <a:xfrm>
            <a:off x="4264823" y="6454377"/>
            <a:ext cx="1066361" cy="2114"/>
          </a:xfrm>
          <a:prstGeom prst="line">
            <a:avLst/>
          </a:prstGeom>
          <a:ln w="28575">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sp macro="" textlink="">
        <xdr:nvSpPr>
          <xdr:cNvPr id="55" name="Oval 54"/>
          <xdr:cNvSpPr/>
        </xdr:nvSpPr>
        <xdr:spPr>
          <a:xfrm>
            <a:off x="5302746" y="6105734"/>
            <a:ext cx="352425" cy="323850"/>
          </a:xfrm>
          <a:prstGeom prst="ellipse">
            <a:avLst/>
          </a:prstGeom>
          <a:solidFill>
            <a:srgbClr val="FFFF99"/>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ysClr val="windowText" lastClr="000000"/>
                </a:solidFill>
              </a:rPr>
              <a:t>C</a:t>
            </a:r>
            <a:endParaRPr lang="zh-TW" altLang="en-US" sz="1400">
              <a:solidFill>
                <a:sysClr val="windowText" lastClr="000000"/>
              </a:solidFill>
            </a:endParaRPr>
          </a:p>
        </xdr:txBody>
      </xdr:sp>
      <xdr:cxnSp macro="">
        <xdr:nvCxnSpPr>
          <xdr:cNvPr id="56" name="Straight Connector 55"/>
          <xdr:cNvCxnSpPr/>
        </xdr:nvCxnSpPr>
        <xdr:spPr>
          <a:xfrm>
            <a:off x="5190283" y="6091887"/>
            <a:ext cx="1" cy="366500"/>
          </a:xfrm>
          <a:prstGeom prst="line">
            <a:avLst/>
          </a:prstGeom>
          <a:ln w="28575">
            <a:solidFill>
              <a:srgbClr val="FF0000"/>
            </a:solidFill>
            <a:headEnd type="triangle" w="lg" len="med"/>
            <a:tailEnd type="triangle" w="lg" len="med"/>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37</xdr:col>
      <xdr:colOff>181928</xdr:colOff>
      <xdr:row>9</xdr:row>
      <xdr:rowOff>128981</xdr:rowOff>
    </xdr:from>
    <xdr:to>
      <xdr:col>47</xdr:col>
      <xdr:colOff>166802</xdr:colOff>
      <xdr:row>34</xdr:row>
      <xdr:rowOff>138905</xdr:rowOff>
    </xdr:to>
    <xdr:pic>
      <xdr:nvPicPr>
        <xdr:cNvPr id="24" name="Picture 23"/>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rot="16200000">
          <a:off x="6147334" y="3371076"/>
          <a:ext cx="4722814" cy="1969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53</xdr:col>
      <xdr:colOff>119065</xdr:colOff>
      <xdr:row>9</xdr:row>
      <xdr:rowOff>125213</xdr:rowOff>
    </xdr:from>
    <xdr:to>
      <xdr:col>59</xdr:col>
      <xdr:colOff>84198</xdr:colOff>
      <xdr:row>34</xdr:row>
      <xdr:rowOff>9922</xdr:rowOff>
    </xdr:to>
    <xdr:pic>
      <xdr:nvPicPr>
        <xdr:cNvPr id="25" name="Picture 24"/>
        <xdr:cNvPicPr>
          <a:picLocks noChangeAspect="1" noChangeArrowheads="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rightnessContrast bright="20000" contrast="-40000"/>
                  </a14:imgEffect>
                </a14:imgLayer>
              </a14:imgProps>
            </a:ext>
            <a:ext uri="{28A0092B-C50C-407E-A947-70E740481C1C}">
              <a14:useLocalDpi xmlns:a14="http://schemas.microsoft.com/office/drawing/2010/main" val="0"/>
            </a:ext>
          </a:extLst>
        </a:blip>
        <a:srcRect l="3309" t="16553" b="17780"/>
        <a:stretch/>
      </xdr:blipFill>
      <xdr:spPr bwMode="auto">
        <a:xfrm rot="16200000">
          <a:off x="8915332" y="3711447"/>
          <a:ext cx="4597599" cy="1155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7</xdr:col>
      <xdr:colOff>190500</xdr:colOff>
      <xdr:row>10</xdr:row>
      <xdr:rowOff>86591</xdr:rowOff>
    </xdr:from>
    <xdr:to>
      <xdr:col>8</xdr:col>
      <xdr:colOff>101599</xdr:colOff>
      <xdr:row>16</xdr:row>
      <xdr:rowOff>34636</xdr:rowOff>
    </xdr:to>
    <xdr:sp macro="" textlink="">
      <xdr:nvSpPr>
        <xdr:cNvPr id="3" name="Rectangle 2"/>
        <xdr:cNvSpPr/>
      </xdr:nvSpPr>
      <xdr:spPr>
        <a:xfrm>
          <a:off x="1724025" y="2820266"/>
          <a:ext cx="111124" cy="1091045"/>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4</xdr:col>
      <xdr:colOff>223629</xdr:colOff>
      <xdr:row>16</xdr:row>
      <xdr:rowOff>115956</xdr:rowOff>
    </xdr:from>
    <xdr:to>
      <xdr:col>12</xdr:col>
      <xdr:colOff>165651</xdr:colOff>
      <xdr:row>16</xdr:row>
      <xdr:rowOff>115956</xdr:rowOff>
    </xdr:to>
    <xdr:cxnSp macro="">
      <xdr:nvCxnSpPr>
        <xdr:cNvPr id="4" name="Straight Connector 3"/>
        <xdr:cNvCxnSpPr/>
      </xdr:nvCxnSpPr>
      <xdr:spPr>
        <a:xfrm>
          <a:off x="985629" y="3992631"/>
          <a:ext cx="1770822"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57980</xdr:colOff>
      <xdr:row>13</xdr:row>
      <xdr:rowOff>115956</xdr:rowOff>
    </xdr:from>
    <xdr:to>
      <xdr:col>7</xdr:col>
      <xdr:colOff>157370</xdr:colOff>
      <xdr:row>13</xdr:row>
      <xdr:rowOff>115956</xdr:rowOff>
    </xdr:to>
    <xdr:cxnSp macro="">
      <xdr:nvCxnSpPr>
        <xdr:cNvPr id="5" name="Straight Arrow Connector 4"/>
        <xdr:cNvCxnSpPr/>
      </xdr:nvCxnSpPr>
      <xdr:spPr>
        <a:xfrm>
          <a:off x="1191455" y="3421131"/>
          <a:ext cx="499440" cy="0"/>
        </a:xfrm>
        <a:prstGeom prst="straightConnector1">
          <a:avLst/>
        </a:prstGeom>
        <a:ln w="2857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141909</xdr:colOff>
      <xdr:row>13</xdr:row>
      <xdr:rowOff>128657</xdr:rowOff>
    </xdr:from>
    <xdr:to>
      <xdr:col>11</xdr:col>
      <xdr:colOff>8834</xdr:colOff>
      <xdr:row>13</xdr:row>
      <xdr:rowOff>128657</xdr:rowOff>
    </xdr:to>
    <xdr:cxnSp macro="">
      <xdr:nvCxnSpPr>
        <xdr:cNvPr id="6" name="Straight Arrow Connector 5"/>
        <xdr:cNvCxnSpPr/>
      </xdr:nvCxnSpPr>
      <xdr:spPr>
        <a:xfrm flipH="1">
          <a:off x="1875459" y="3433832"/>
          <a:ext cx="505100" cy="0"/>
        </a:xfrm>
        <a:prstGeom prst="straightConnector1">
          <a:avLst/>
        </a:prstGeom>
        <a:ln w="2857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130969</xdr:colOff>
      <xdr:row>11</xdr:row>
      <xdr:rowOff>47625</xdr:rowOff>
    </xdr:from>
    <xdr:to>
      <xdr:col>37</xdr:col>
      <xdr:colOff>199004</xdr:colOff>
      <xdr:row>32</xdr:row>
      <xdr:rowOff>71440</xdr:rowOff>
    </xdr:to>
    <xdr:pic>
      <xdr:nvPicPr>
        <xdr:cNvPr id="7" name="Picture 6"/>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rightnessContrast bright="20000"/>
                  </a14:imgEffect>
                </a14:imgLayer>
              </a14:imgProps>
            </a:ext>
            <a:ext uri="{28A0092B-C50C-407E-A947-70E740481C1C}">
              <a14:useLocalDpi xmlns:a14="http://schemas.microsoft.com/office/drawing/2010/main" val="0"/>
            </a:ext>
          </a:extLst>
        </a:blip>
        <a:srcRect l="39606" t="31204" r="38400" b="20714"/>
        <a:stretch/>
      </xdr:blipFill>
      <xdr:spPr>
        <a:xfrm>
          <a:off x="5036344" y="2976563"/>
          <a:ext cx="3020785" cy="4953002"/>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81</xdr:col>
      <xdr:colOff>198946</xdr:colOff>
      <xdr:row>7</xdr:row>
      <xdr:rowOff>82825</xdr:rowOff>
    </xdr:from>
    <xdr:to>
      <xdr:col>101</xdr:col>
      <xdr:colOff>157533</xdr:colOff>
      <xdr:row>17</xdr:row>
      <xdr:rowOff>161695</xdr:rowOff>
    </xdr:to>
    <xdr:pic>
      <xdr:nvPicPr>
        <xdr:cNvPr id="2" name="Picture 1"/>
        <xdr:cNvPicPr>
          <a:picLocks noChangeAspect="1" noChangeArrowheads="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xdr:blipFill>
      <xdr:spPr bwMode="auto">
        <a:xfrm>
          <a:off x="20145417" y="1875766"/>
          <a:ext cx="4067410" cy="3160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81</xdr:col>
      <xdr:colOff>44897</xdr:colOff>
      <xdr:row>20</xdr:row>
      <xdr:rowOff>261471</xdr:rowOff>
    </xdr:from>
    <xdr:to>
      <xdr:col>100</xdr:col>
      <xdr:colOff>188765</xdr:colOff>
      <xdr:row>31</xdr:row>
      <xdr:rowOff>113072</xdr:rowOff>
    </xdr:to>
    <xdr:pic>
      <xdr:nvPicPr>
        <xdr:cNvPr id="3"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991368" y="5976471"/>
          <a:ext cx="4047250" cy="2933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112059</xdr:colOff>
      <xdr:row>10</xdr:row>
      <xdr:rowOff>261471</xdr:rowOff>
    </xdr:from>
    <xdr:to>
      <xdr:col>64</xdr:col>
      <xdr:colOff>48371</xdr:colOff>
      <xdr:row>23</xdr:row>
      <xdr:rowOff>22786</xdr:rowOff>
    </xdr:to>
    <xdr:pic>
      <xdr:nvPicPr>
        <xdr:cNvPr id="4" name="Picture 3"/>
        <xdr:cNvPicPr>
          <a:picLocks noChangeAspect="1" noChangeArrowheads="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rightnessContrast bright="20000" contrast="40000"/>
                  </a14:imgEffect>
                </a14:imgLayer>
              </a14:imgProps>
            </a:ext>
            <a:ext uri="{28A0092B-C50C-407E-A947-70E740481C1C}">
              <a14:useLocalDpi xmlns:a14="http://schemas.microsoft.com/office/drawing/2010/main" val="0"/>
            </a:ext>
          </a:extLst>
        </a:blip>
        <a:srcRect l="15589"/>
        <a:stretch/>
      </xdr:blipFill>
      <xdr:spPr bwMode="auto">
        <a:xfrm>
          <a:off x="12457206" y="2894853"/>
          <a:ext cx="4045136" cy="3683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55</xdr:col>
      <xdr:colOff>170865</xdr:colOff>
      <xdr:row>8</xdr:row>
      <xdr:rowOff>29156</xdr:rowOff>
    </xdr:from>
    <xdr:to>
      <xdr:col>62</xdr:col>
      <xdr:colOff>35719</xdr:colOff>
      <xdr:row>12</xdr:row>
      <xdr:rowOff>113900</xdr:rowOff>
    </xdr:to>
    <xdr:pic>
      <xdr:nvPicPr>
        <xdr:cNvPr id="21" name="Picture 2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6278"/>
        <a:stretch/>
      </xdr:blipFill>
      <xdr:spPr>
        <a:xfrm>
          <a:off x="11660396" y="2291344"/>
          <a:ext cx="1448385" cy="1049150"/>
        </a:xfrm>
        <a:prstGeom prst="rect">
          <a:avLst/>
        </a:prstGeom>
      </xdr:spPr>
    </xdr:pic>
    <xdr:clientData/>
  </xdr:twoCellAnchor>
  <xdr:twoCellAnchor>
    <xdr:from>
      <xdr:col>47</xdr:col>
      <xdr:colOff>95250</xdr:colOff>
      <xdr:row>8</xdr:row>
      <xdr:rowOff>27308</xdr:rowOff>
    </xdr:from>
    <xdr:to>
      <xdr:col>62</xdr:col>
      <xdr:colOff>57492</xdr:colOff>
      <xdr:row>33</xdr:row>
      <xdr:rowOff>142306</xdr:rowOff>
    </xdr:to>
    <xdr:grpSp>
      <xdr:nvGrpSpPr>
        <xdr:cNvPr id="24" name="Group 23"/>
        <xdr:cNvGrpSpPr/>
      </xdr:nvGrpSpPr>
      <xdr:grpSpPr>
        <a:xfrm>
          <a:off x="9894094" y="2289496"/>
          <a:ext cx="3355523" cy="5603779"/>
          <a:chOff x="10028464" y="2050065"/>
          <a:chExt cx="3355524" cy="5651577"/>
        </a:xfrm>
      </xdr:grpSpPr>
      <xdr:grpSp>
        <xdr:nvGrpSpPr>
          <xdr:cNvPr id="25" name="Group 24"/>
          <xdr:cNvGrpSpPr/>
        </xdr:nvGrpSpPr>
        <xdr:grpSpPr>
          <a:xfrm>
            <a:off x="10078021" y="2050065"/>
            <a:ext cx="3305967" cy="4667800"/>
            <a:chOff x="10078357" y="2050116"/>
            <a:chExt cx="3305631" cy="4656300"/>
          </a:xfrm>
        </xdr:grpSpPr>
        <xdr:pic>
          <xdr:nvPicPr>
            <xdr:cNvPr id="28" name="Picture 1"/>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8299"/>
            <a:stretch/>
          </xdr:blipFill>
          <xdr:spPr bwMode="auto">
            <a:xfrm>
              <a:off x="10078357" y="2070554"/>
              <a:ext cx="1425209" cy="10702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9" name="Picture 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078357" y="3152112"/>
              <a:ext cx="1414297" cy="10951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30" name="Picture 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78357" y="4285852"/>
              <a:ext cx="1363150" cy="11774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31" name="Picture 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080021" y="5580122"/>
              <a:ext cx="1407770" cy="1089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33" name="Picture 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911820" y="3152112"/>
              <a:ext cx="1472168" cy="10951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34" name="Picture 6"/>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b="4598"/>
            <a:stretch/>
          </xdr:blipFill>
          <xdr:spPr bwMode="auto">
            <a:xfrm>
              <a:off x="11911820" y="4285852"/>
              <a:ext cx="1443918" cy="11225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35" name="Picture 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911389" y="5570209"/>
              <a:ext cx="1439734" cy="11362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6" name="TextBox 35"/>
            <xdr:cNvSpPr txBox="1"/>
          </xdr:nvSpPr>
          <xdr:spPr bwMode="auto">
            <a:xfrm>
              <a:off x="11143764" y="2073345"/>
              <a:ext cx="339139" cy="266988"/>
            </a:xfrm>
            <a:prstGeom prst="rect">
              <a:avLst/>
            </a:prstGeom>
            <a:solidFill>
              <a:srgbClr val="FFFF00"/>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b="1">
                  <a:solidFill>
                    <a:srgbClr val="FF0000"/>
                  </a:solidFill>
                  <a:latin typeface="Arial" pitchFamily="34" charset="0"/>
                  <a:cs typeface="Arial" pitchFamily="34" charset="0"/>
                </a:rPr>
                <a:t>1</a:t>
              </a:r>
            </a:p>
          </xdr:txBody>
        </xdr:sp>
        <xdr:sp macro="" textlink="">
          <xdr:nvSpPr>
            <xdr:cNvPr id="59" name="TextBox 58"/>
            <xdr:cNvSpPr txBox="1"/>
          </xdr:nvSpPr>
          <xdr:spPr bwMode="auto">
            <a:xfrm>
              <a:off x="11143762" y="3152113"/>
              <a:ext cx="339139" cy="273792"/>
            </a:xfrm>
            <a:prstGeom prst="rect">
              <a:avLst/>
            </a:prstGeom>
            <a:solidFill>
              <a:srgbClr val="FFFF00"/>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b="1">
                  <a:solidFill>
                    <a:srgbClr val="FF0000"/>
                  </a:solidFill>
                  <a:latin typeface="Arial" pitchFamily="34" charset="0"/>
                  <a:cs typeface="Arial" pitchFamily="34" charset="0"/>
                </a:rPr>
                <a:t>3</a:t>
              </a:r>
            </a:p>
          </xdr:txBody>
        </xdr:sp>
        <xdr:sp macro="" textlink="">
          <xdr:nvSpPr>
            <xdr:cNvPr id="60" name="TextBox 59"/>
            <xdr:cNvSpPr txBox="1"/>
          </xdr:nvSpPr>
          <xdr:spPr bwMode="auto">
            <a:xfrm>
              <a:off x="13027928" y="3152113"/>
              <a:ext cx="348286" cy="273792"/>
            </a:xfrm>
            <a:prstGeom prst="rect">
              <a:avLst/>
            </a:prstGeom>
            <a:solidFill>
              <a:srgbClr val="FFFF00"/>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b="1">
                  <a:solidFill>
                    <a:srgbClr val="FF0000"/>
                  </a:solidFill>
                  <a:latin typeface="Arial" pitchFamily="34" charset="0"/>
                  <a:cs typeface="Arial" pitchFamily="34" charset="0"/>
                </a:rPr>
                <a:t>4</a:t>
              </a:r>
            </a:p>
          </xdr:txBody>
        </xdr:sp>
        <xdr:sp macro="" textlink="">
          <xdr:nvSpPr>
            <xdr:cNvPr id="61" name="TextBox 60"/>
            <xdr:cNvSpPr txBox="1"/>
          </xdr:nvSpPr>
          <xdr:spPr bwMode="auto">
            <a:xfrm>
              <a:off x="11101962" y="4297007"/>
              <a:ext cx="335340" cy="273792"/>
            </a:xfrm>
            <a:prstGeom prst="rect">
              <a:avLst/>
            </a:prstGeom>
            <a:solidFill>
              <a:srgbClr val="FFFF00"/>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b="1">
                  <a:solidFill>
                    <a:srgbClr val="FF0000"/>
                  </a:solidFill>
                  <a:latin typeface="Arial" pitchFamily="34" charset="0"/>
                  <a:cs typeface="Arial" pitchFamily="34" charset="0"/>
                </a:rPr>
                <a:t>5</a:t>
              </a:r>
            </a:p>
          </xdr:txBody>
        </xdr:sp>
        <xdr:sp macro="" textlink="">
          <xdr:nvSpPr>
            <xdr:cNvPr id="62" name="TextBox 61"/>
            <xdr:cNvSpPr txBox="1"/>
          </xdr:nvSpPr>
          <xdr:spPr bwMode="auto">
            <a:xfrm>
              <a:off x="12988624" y="4297007"/>
              <a:ext cx="353389" cy="273792"/>
            </a:xfrm>
            <a:prstGeom prst="rect">
              <a:avLst/>
            </a:prstGeom>
            <a:solidFill>
              <a:srgbClr val="FFFF00"/>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b="1">
                  <a:solidFill>
                    <a:srgbClr val="FF0000"/>
                  </a:solidFill>
                  <a:latin typeface="Arial" pitchFamily="34" charset="0"/>
                  <a:cs typeface="Arial" pitchFamily="34" charset="0"/>
                </a:rPr>
                <a:t>6</a:t>
              </a:r>
            </a:p>
          </xdr:txBody>
        </xdr:sp>
        <xdr:sp macro="" textlink="">
          <xdr:nvSpPr>
            <xdr:cNvPr id="63" name="TextBox 62"/>
            <xdr:cNvSpPr txBox="1"/>
          </xdr:nvSpPr>
          <xdr:spPr bwMode="auto">
            <a:xfrm>
              <a:off x="11115273" y="5603577"/>
              <a:ext cx="342127" cy="273792"/>
            </a:xfrm>
            <a:prstGeom prst="rect">
              <a:avLst/>
            </a:prstGeom>
            <a:solidFill>
              <a:srgbClr val="FFFF00"/>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b="1">
                  <a:solidFill>
                    <a:srgbClr val="FF0000"/>
                  </a:solidFill>
                  <a:latin typeface="Arial" pitchFamily="34" charset="0"/>
                  <a:cs typeface="Arial" pitchFamily="34" charset="0"/>
                </a:rPr>
                <a:t>7</a:t>
              </a:r>
            </a:p>
          </xdr:txBody>
        </xdr:sp>
        <xdr:sp macro="" textlink="">
          <xdr:nvSpPr>
            <xdr:cNvPr id="64" name="TextBox 63"/>
            <xdr:cNvSpPr txBox="1"/>
          </xdr:nvSpPr>
          <xdr:spPr bwMode="auto">
            <a:xfrm>
              <a:off x="12961618" y="5581364"/>
              <a:ext cx="353389" cy="273792"/>
            </a:xfrm>
            <a:prstGeom prst="rect">
              <a:avLst/>
            </a:prstGeom>
            <a:solidFill>
              <a:srgbClr val="FFFF00"/>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b="1">
                  <a:solidFill>
                    <a:srgbClr val="FF0000"/>
                  </a:solidFill>
                  <a:latin typeface="Arial" pitchFamily="34" charset="0"/>
                  <a:cs typeface="Arial" pitchFamily="34" charset="0"/>
                </a:rPr>
                <a:t>8</a:t>
              </a:r>
            </a:p>
          </xdr:txBody>
        </xdr:sp>
        <xdr:sp macro="" textlink="">
          <xdr:nvSpPr>
            <xdr:cNvPr id="22" name="TextBox 21"/>
            <xdr:cNvSpPr txBox="1"/>
          </xdr:nvSpPr>
          <xdr:spPr bwMode="auto">
            <a:xfrm>
              <a:off x="13027928" y="2050116"/>
              <a:ext cx="348286" cy="273792"/>
            </a:xfrm>
            <a:prstGeom prst="rect">
              <a:avLst/>
            </a:prstGeom>
            <a:solidFill>
              <a:srgbClr val="FFFF00"/>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b="1">
                  <a:solidFill>
                    <a:srgbClr val="FF0000"/>
                  </a:solidFill>
                  <a:latin typeface="Arial" pitchFamily="34" charset="0"/>
                  <a:cs typeface="Arial" pitchFamily="34" charset="0"/>
                </a:rPr>
                <a:t>2</a:t>
              </a:r>
            </a:p>
          </xdr:txBody>
        </xdr:sp>
      </xdr:grpSp>
      <xdr:pic>
        <xdr:nvPicPr>
          <xdr:cNvPr id="26" name="Picture 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t="16267" b="7903"/>
          <a:stretch>
            <a:fillRect/>
          </a:stretch>
        </xdr:blipFill>
        <xdr:spPr bwMode="auto">
          <a:xfrm>
            <a:off x="10028464" y="6789963"/>
            <a:ext cx="1506984" cy="911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 name="TextBox 26"/>
          <xdr:cNvSpPr txBox="1"/>
        </xdr:nvSpPr>
        <xdr:spPr bwMode="auto">
          <a:xfrm>
            <a:off x="11180199" y="6805839"/>
            <a:ext cx="353425" cy="274468"/>
          </a:xfrm>
          <a:prstGeom prst="rect">
            <a:avLst/>
          </a:prstGeom>
          <a:solidFill>
            <a:srgbClr val="FFFF00"/>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b="1">
                <a:solidFill>
                  <a:srgbClr val="FF0000"/>
                </a:solidFill>
                <a:latin typeface="Arial" pitchFamily="34" charset="0"/>
                <a:cs typeface="Arial" pitchFamily="34" charset="0"/>
              </a:rPr>
              <a:t>9</a:t>
            </a:r>
          </a:p>
        </xdr:txBody>
      </xdr:sp>
    </xdr:grpSp>
    <xdr:clientData/>
  </xdr:twoCellAnchor>
</xdr:wsDr>
</file>

<file path=xl/drawings/drawing26.xml><?xml version="1.0" encoding="utf-8"?>
<xdr:wsDr xmlns:xdr="http://schemas.openxmlformats.org/drawingml/2006/spreadsheetDrawing" xmlns:a="http://schemas.openxmlformats.org/drawingml/2006/main">
  <xdr:twoCellAnchor editAs="oneCell">
    <xdr:from>
      <xdr:col>48</xdr:col>
      <xdr:colOff>190499</xdr:colOff>
      <xdr:row>5</xdr:row>
      <xdr:rowOff>163287</xdr:rowOff>
    </xdr:from>
    <xdr:to>
      <xdr:col>59</xdr:col>
      <xdr:colOff>86881</xdr:colOff>
      <xdr:row>20</xdr:row>
      <xdr:rowOff>246346</xdr:rowOff>
    </xdr:to>
    <xdr:pic>
      <xdr:nvPicPr>
        <xdr:cNvPr id="16" name="Picture 15"/>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13035642" y="1496787"/>
          <a:ext cx="2141560" cy="4831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52</xdr:col>
      <xdr:colOff>168535</xdr:colOff>
      <xdr:row>15</xdr:row>
      <xdr:rowOff>78232</xdr:rowOff>
    </xdr:from>
    <xdr:to>
      <xdr:col>61</xdr:col>
      <xdr:colOff>6105</xdr:colOff>
      <xdr:row>22</xdr:row>
      <xdr:rowOff>19563</xdr:rowOff>
    </xdr:to>
    <xdr:grpSp>
      <xdr:nvGrpSpPr>
        <xdr:cNvPr id="17" name="Group 16"/>
        <xdr:cNvGrpSpPr/>
      </xdr:nvGrpSpPr>
      <xdr:grpSpPr>
        <a:xfrm>
          <a:off x="13830106" y="4364482"/>
          <a:ext cx="1674535" cy="2281760"/>
          <a:chOff x="4110841" y="4654499"/>
          <a:chExt cx="1613684" cy="2280154"/>
        </a:xfrm>
      </xdr:grpSpPr>
      <xdr:cxnSp macro="">
        <xdr:nvCxnSpPr>
          <xdr:cNvPr id="18" name="Straight Connector 17"/>
          <xdr:cNvCxnSpPr/>
        </xdr:nvCxnSpPr>
        <xdr:spPr>
          <a:xfrm>
            <a:off x="4201054" y="5925515"/>
            <a:ext cx="18248" cy="863191"/>
          </a:xfrm>
          <a:prstGeom prst="line">
            <a:avLst/>
          </a:prstGeom>
          <a:ln w="28575">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 name="Straight Connector 18"/>
          <xdr:cNvCxnSpPr/>
        </xdr:nvCxnSpPr>
        <xdr:spPr>
          <a:xfrm>
            <a:off x="4377186" y="5935039"/>
            <a:ext cx="6500" cy="843099"/>
          </a:xfrm>
          <a:prstGeom prst="line">
            <a:avLst/>
          </a:prstGeom>
          <a:ln w="28575">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 name="Straight Connector 19"/>
          <xdr:cNvCxnSpPr/>
        </xdr:nvCxnSpPr>
        <xdr:spPr>
          <a:xfrm flipV="1">
            <a:off x="4246324" y="6081972"/>
            <a:ext cx="1097238" cy="4429"/>
          </a:xfrm>
          <a:prstGeom prst="line">
            <a:avLst/>
          </a:prstGeom>
          <a:ln w="28575">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 name="Straight Connector 20"/>
          <xdr:cNvCxnSpPr/>
        </xdr:nvCxnSpPr>
        <xdr:spPr>
          <a:xfrm flipV="1">
            <a:off x="4243027" y="4654499"/>
            <a:ext cx="1090973" cy="1"/>
          </a:xfrm>
          <a:prstGeom prst="line">
            <a:avLst/>
          </a:prstGeom>
          <a:ln w="28575">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xdr:cNvCxnSpPr/>
        </xdr:nvCxnSpPr>
        <xdr:spPr>
          <a:xfrm flipV="1">
            <a:off x="5209130" y="4691715"/>
            <a:ext cx="0" cy="1316147"/>
          </a:xfrm>
          <a:prstGeom prst="line">
            <a:avLst/>
          </a:prstGeom>
          <a:ln w="28575">
            <a:solidFill>
              <a:srgbClr val="FF0000"/>
            </a:solidFill>
            <a:headEnd type="triangle" w="lg" len="lg"/>
            <a:tailEnd type="triangle" w="lg" len="lg"/>
          </a:ln>
        </xdr:spPr>
        <xdr:style>
          <a:lnRef idx="1">
            <a:schemeClr val="dk1"/>
          </a:lnRef>
          <a:fillRef idx="0">
            <a:schemeClr val="dk1"/>
          </a:fillRef>
          <a:effectRef idx="0">
            <a:schemeClr val="dk1"/>
          </a:effectRef>
          <a:fontRef idx="minor">
            <a:schemeClr val="tx1"/>
          </a:fontRef>
        </xdr:style>
      </xdr:cxnSp>
      <xdr:sp macro="" textlink="">
        <xdr:nvSpPr>
          <xdr:cNvPr id="23" name="Oval 22"/>
          <xdr:cNvSpPr/>
        </xdr:nvSpPr>
        <xdr:spPr>
          <a:xfrm>
            <a:off x="5372100" y="5186363"/>
            <a:ext cx="352425" cy="323850"/>
          </a:xfrm>
          <a:prstGeom prst="ellipse">
            <a:avLst/>
          </a:prstGeom>
          <a:solidFill>
            <a:srgbClr val="FFFF99"/>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ysClr val="windowText" lastClr="000000"/>
                </a:solidFill>
              </a:rPr>
              <a:t>A</a:t>
            </a:r>
            <a:endParaRPr lang="zh-TW" altLang="en-US" sz="1400">
              <a:solidFill>
                <a:sysClr val="windowText" lastClr="000000"/>
              </a:solidFill>
            </a:endParaRPr>
          </a:p>
        </xdr:txBody>
      </xdr:sp>
      <xdr:sp macro="" textlink="">
        <xdr:nvSpPr>
          <xdr:cNvPr id="24" name="Oval 23"/>
          <xdr:cNvSpPr/>
        </xdr:nvSpPr>
        <xdr:spPr>
          <a:xfrm>
            <a:off x="4110841" y="6620328"/>
            <a:ext cx="352425" cy="314325"/>
          </a:xfrm>
          <a:prstGeom prst="ellipse">
            <a:avLst/>
          </a:prstGeom>
          <a:solidFill>
            <a:srgbClr val="FFFF99"/>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ysClr val="windowText" lastClr="000000"/>
                </a:solidFill>
              </a:rPr>
              <a:t>B</a:t>
            </a:r>
            <a:endParaRPr lang="zh-TW" altLang="en-US" sz="1400">
              <a:solidFill>
                <a:sysClr val="windowText" lastClr="000000"/>
              </a:solidFill>
            </a:endParaRPr>
          </a:p>
        </xdr:txBody>
      </xdr:sp>
      <xdr:cxnSp macro="">
        <xdr:nvCxnSpPr>
          <xdr:cNvPr id="25" name="Straight Connector 24"/>
          <xdr:cNvCxnSpPr/>
        </xdr:nvCxnSpPr>
        <xdr:spPr>
          <a:xfrm>
            <a:off x="4264823" y="6454377"/>
            <a:ext cx="1066361" cy="2114"/>
          </a:xfrm>
          <a:prstGeom prst="line">
            <a:avLst/>
          </a:prstGeom>
          <a:ln w="28575">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sp macro="" textlink="">
        <xdr:nvSpPr>
          <xdr:cNvPr id="26" name="Oval 25"/>
          <xdr:cNvSpPr/>
        </xdr:nvSpPr>
        <xdr:spPr>
          <a:xfrm>
            <a:off x="5302746" y="6105734"/>
            <a:ext cx="352425" cy="323850"/>
          </a:xfrm>
          <a:prstGeom prst="ellipse">
            <a:avLst/>
          </a:prstGeom>
          <a:solidFill>
            <a:srgbClr val="FFFF99"/>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ysClr val="windowText" lastClr="000000"/>
                </a:solidFill>
              </a:rPr>
              <a:t>C</a:t>
            </a:r>
            <a:endParaRPr lang="zh-TW" altLang="en-US" sz="1400">
              <a:solidFill>
                <a:sysClr val="windowText" lastClr="000000"/>
              </a:solidFill>
            </a:endParaRPr>
          </a:p>
        </xdr:txBody>
      </xdr:sp>
      <xdr:cxnSp macro="">
        <xdr:nvCxnSpPr>
          <xdr:cNvPr id="27" name="Straight Connector 26"/>
          <xdr:cNvCxnSpPr/>
        </xdr:nvCxnSpPr>
        <xdr:spPr>
          <a:xfrm>
            <a:off x="5190283" y="6091887"/>
            <a:ext cx="1" cy="366500"/>
          </a:xfrm>
          <a:prstGeom prst="line">
            <a:avLst/>
          </a:prstGeom>
          <a:ln w="28575">
            <a:solidFill>
              <a:srgbClr val="FF0000"/>
            </a:solidFill>
            <a:headEnd type="triangle" w="lg" len="med"/>
            <a:tailEnd type="triangle" w="lg" len="med"/>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45</xdr:col>
      <xdr:colOff>27215</xdr:colOff>
      <xdr:row>23</xdr:row>
      <xdr:rowOff>40821</xdr:rowOff>
    </xdr:from>
    <xdr:to>
      <xdr:col>58</xdr:col>
      <xdr:colOff>163286</xdr:colOff>
      <xdr:row>30</xdr:row>
      <xdr:rowOff>157638</xdr:rowOff>
    </xdr:to>
    <xdr:pic>
      <xdr:nvPicPr>
        <xdr:cNvPr id="31" name="Picture 3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60036" y="6939642"/>
          <a:ext cx="2789464" cy="2021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53</xdr:col>
      <xdr:colOff>132050</xdr:colOff>
      <xdr:row>10</xdr:row>
      <xdr:rowOff>38966</xdr:rowOff>
    </xdr:from>
    <xdr:to>
      <xdr:col>65</xdr:col>
      <xdr:colOff>204354</xdr:colOff>
      <xdr:row>12</xdr:row>
      <xdr:rowOff>1929075</xdr:rowOff>
    </xdr:to>
    <xdr:grpSp>
      <xdr:nvGrpSpPr>
        <xdr:cNvPr id="2" name="Group 1"/>
        <xdr:cNvGrpSpPr/>
      </xdr:nvGrpSpPr>
      <xdr:grpSpPr>
        <a:xfrm>
          <a:off x="10633363" y="3051247"/>
          <a:ext cx="2501179" cy="5938234"/>
          <a:chOff x="10513218" y="2726531"/>
          <a:chExt cx="2495768" cy="5936070"/>
        </a:xfrm>
      </xdr:grpSpPr>
      <xdr:pic>
        <xdr:nvPicPr>
          <xdr:cNvPr id="24" name="Picture 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13218" y="2726531"/>
            <a:ext cx="2493137" cy="189309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25127" y="4786313"/>
            <a:ext cx="2476498" cy="181028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48938" y="6834187"/>
            <a:ext cx="2460048" cy="182841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94</xdr:col>
      <xdr:colOff>84427</xdr:colOff>
      <xdr:row>10</xdr:row>
      <xdr:rowOff>1818618</xdr:rowOff>
    </xdr:from>
    <xdr:to>
      <xdr:col>107</xdr:col>
      <xdr:colOff>24896</xdr:colOff>
      <xdr:row>11</xdr:row>
      <xdr:rowOff>1695236</xdr:rowOff>
    </xdr:to>
    <xdr:pic>
      <xdr:nvPicPr>
        <xdr:cNvPr id="10" name="Picture 9"/>
        <xdr:cNvPicPr>
          <a:picLocks noChangeAspect="1" noChangeArrowheads="1"/>
        </xdr:cNvPicPr>
      </xdr:nvPicPr>
      <xdr:blipFill>
        <a:blip xmlns:r="http://schemas.openxmlformats.org/officeDocument/2006/relationships" r:embed="rId4">
          <a:lum bright="10000"/>
          <a:extLst>
            <a:ext uri="{28A0092B-C50C-407E-A947-70E740481C1C}">
              <a14:useLocalDpi xmlns:a14="http://schemas.microsoft.com/office/drawing/2010/main" val="0"/>
            </a:ext>
          </a:extLst>
        </a:blip>
        <a:srcRect/>
        <a:stretch>
          <a:fillRect/>
        </a:stretch>
      </xdr:blipFill>
      <xdr:spPr bwMode="auto">
        <a:xfrm>
          <a:off x="19238336" y="4883936"/>
          <a:ext cx="2642105" cy="1902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94</xdr:col>
      <xdr:colOff>96332</xdr:colOff>
      <xdr:row>9</xdr:row>
      <xdr:rowOff>216478</xdr:rowOff>
    </xdr:from>
    <xdr:to>
      <xdr:col>106</xdr:col>
      <xdr:colOff>197767</xdr:colOff>
      <xdr:row>10</xdr:row>
      <xdr:rowOff>1695234</xdr:rowOff>
    </xdr:to>
    <xdr:pic>
      <xdr:nvPicPr>
        <xdr:cNvPr id="12" name="Picture 11"/>
        <xdr:cNvPicPr>
          <a:picLocks noChangeAspect="1" noChangeArrowheads="1"/>
        </xdr:cNvPicPr>
      </xdr:nvPicPr>
      <xdr:blipFill>
        <a:blip xmlns:r="http://schemas.openxmlformats.org/officeDocument/2006/relationships" r:embed="rId5">
          <a:lum bright="10000"/>
          <a:extLst>
            <a:ext uri="{28A0092B-C50C-407E-A947-70E740481C1C}">
              <a14:useLocalDpi xmlns:a14="http://schemas.microsoft.com/office/drawing/2010/main" val="0"/>
            </a:ext>
          </a:extLst>
        </a:blip>
        <a:srcRect/>
        <a:stretch>
          <a:fillRect/>
        </a:stretch>
      </xdr:blipFill>
      <xdr:spPr bwMode="auto">
        <a:xfrm>
          <a:off x="19250241" y="2900796"/>
          <a:ext cx="2604778" cy="1859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94</xdr:col>
      <xdr:colOff>108238</xdr:colOff>
      <xdr:row>11</xdr:row>
      <xdr:rowOff>1849798</xdr:rowOff>
    </xdr:from>
    <xdr:to>
      <xdr:col>106</xdr:col>
      <xdr:colOff>196994</xdr:colOff>
      <xdr:row>12</xdr:row>
      <xdr:rowOff>1682464</xdr:rowOff>
    </xdr:to>
    <xdr:pic>
      <xdr:nvPicPr>
        <xdr:cNvPr id="14" name="Picture 1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262147" y="6941343"/>
          <a:ext cx="2582574" cy="185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46</xdr:col>
      <xdr:colOff>28862</xdr:colOff>
      <xdr:row>117</xdr:row>
      <xdr:rowOff>101023</xdr:rowOff>
    </xdr:from>
    <xdr:to>
      <xdr:col>54</xdr:col>
      <xdr:colOff>246510</xdr:colOff>
      <xdr:row>119</xdr:row>
      <xdr:rowOff>635000</xdr:rowOff>
    </xdr:to>
    <xdr:pic>
      <xdr:nvPicPr>
        <xdr:cNvPr id="168" name="Picture 167"/>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2844317" y="71870455"/>
          <a:ext cx="2324693" cy="1717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98362</xdr:colOff>
      <xdr:row>117</xdr:row>
      <xdr:rowOff>101023</xdr:rowOff>
    </xdr:from>
    <xdr:to>
      <xdr:col>43</xdr:col>
      <xdr:colOff>68522</xdr:colOff>
      <xdr:row>119</xdr:row>
      <xdr:rowOff>635000</xdr:rowOff>
    </xdr:to>
    <xdr:pic>
      <xdr:nvPicPr>
        <xdr:cNvPr id="167" name="Picture 166"/>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40000"/>
                  </a14:imgEffect>
                </a14:imgLayer>
              </a14:imgProps>
            </a:ext>
            <a:ext uri="{28A0092B-C50C-407E-A947-70E740481C1C}">
              <a14:useLocalDpi xmlns:a14="http://schemas.microsoft.com/office/drawing/2010/main" val="0"/>
            </a:ext>
          </a:extLst>
        </a:blip>
        <a:srcRect/>
        <a:stretch>
          <a:fillRect/>
        </a:stretch>
      </xdr:blipFill>
      <xdr:spPr bwMode="auto">
        <a:xfrm>
          <a:off x="9796544" y="71870455"/>
          <a:ext cx="2308114" cy="1717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86591</xdr:colOff>
      <xdr:row>89</xdr:row>
      <xdr:rowOff>476249</xdr:rowOff>
    </xdr:from>
    <xdr:to>
      <xdr:col>66</xdr:col>
      <xdr:colOff>173182</xdr:colOff>
      <xdr:row>91</xdr:row>
      <xdr:rowOff>310283</xdr:rowOff>
    </xdr:to>
    <xdr:pic>
      <xdr:nvPicPr>
        <xdr:cNvPr id="159" name="Picture 15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019318" y="53166817"/>
          <a:ext cx="2049319" cy="1536989"/>
        </a:xfrm>
        <a:prstGeom prst="rect">
          <a:avLst/>
        </a:prstGeom>
      </xdr:spPr>
    </xdr:pic>
    <xdr:clientData/>
  </xdr:twoCellAnchor>
  <xdr:twoCellAnchor editAs="oneCell">
    <xdr:from>
      <xdr:col>58</xdr:col>
      <xdr:colOff>69362</xdr:colOff>
      <xdr:row>87</xdr:row>
      <xdr:rowOff>115453</xdr:rowOff>
    </xdr:from>
    <xdr:to>
      <xdr:col>66</xdr:col>
      <xdr:colOff>158750</xdr:colOff>
      <xdr:row>89</xdr:row>
      <xdr:rowOff>447387</xdr:rowOff>
    </xdr:to>
    <xdr:pic>
      <xdr:nvPicPr>
        <xdr:cNvPr id="160" name="Picture 159"/>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8611" t="13129" r="3191" b="3278"/>
        <a:stretch/>
      </xdr:blipFill>
      <xdr:spPr>
        <a:xfrm>
          <a:off x="16002089" y="51492726"/>
          <a:ext cx="2052116" cy="1645229"/>
        </a:xfrm>
        <a:prstGeom prst="rect">
          <a:avLst/>
        </a:prstGeom>
      </xdr:spPr>
    </xdr:pic>
    <xdr:clientData/>
  </xdr:twoCellAnchor>
  <xdr:twoCellAnchor editAs="oneCell">
    <xdr:from>
      <xdr:col>59</xdr:col>
      <xdr:colOff>2</xdr:colOff>
      <xdr:row>93</xdr:row>
      <xdr:rowOff>375227</xdr:rowOff>
    </xdr:from>
    <xdr:to>
      <xdr:col>66</xdr:col>
      <xdr:colOff>65996</xdr:colOff>
      <xdr:row>95</xdr:row>
      <xdr:rowOff>187613</xdr:rowOff>
    </xdr:to>
    <xdr:pic>
      <xdr:nvPicPr>
        <xdr:cNvPr id="161" name="Picture 160"/>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6211" t="10078" r="14915" b="9924"/>
        <a:stretch/>
      </xdr:blipFill>
      <xdr:spPr>
        <a:xfrm>
          <a:off x="16178070" y="56673750"/>
          <a:ext cx="1783381" cy="1356590"/>
        </a:xfrm>
        <a:prstGeom prst="rect">
          <a:avLst/>
        </a:prstGeom>
      </xdr:spPr>
    </xdr:pic>
    <xdr:clientData/>
  </xdr:twoCellAnchor>
  <xdr:twoCellAnchor editAs="oneCell">
    <xdr:from>
      <xdr:col>59</xdr:col>
      <xdr:colOff>14434</xdr:colOff>
      <xdr:row>95</xdr:row>
      <xdr:rowOff>221808</xdr:rowOff>
    </xdr:from>
    <xdr:to>
      <xdr:col>66</xdr:col>
      <xdr:colOff>43298</xdr:colOff>
      <xdr:row>97</xdr:row>
      <xdr:rowOff>278467</xdr:rowOff>
    </xdr:to>
    <xdr:pic>
      <xdr:nvPicPr>
        <xdr:cNvPr id="162" name="Picture 161"/>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7328"/>
        <a:stretch/>
      </xdr:blipFill>
      <xdr:spPr>
        <a:xfrm>
          <a:off x="16192502" y="58064535"/>
          <a:ext cx="1746251" cy="1413250"/>
        </a:xfrm>
        <a:prstGeom prst="rect">
          <a:avLst/>
        </a:prstGeom>
      </xdr:spPr>
    </xdr:pic>
    <xdr:clientData/>
  </xdr:twoCellAnchor>
  <xdr:twoCellAnchor editAs="oneCell">
    <xdr:from>
      <xdr:col>58</xdr:col>
      <xdr:colOff>86589</xdr:colOff>
      <xdr:row>91</xdr:row>
      <xdr:rowOff>525529</xdr:rowOff>
    </xdr:from>
    <xdr:to>
      <xdr:col>66</xdr:col>
      <xdr:colOff>187612</xdr:colOff>
      <xdr:row>93</xdr:row>
      <xdr:rowOff>221467</xdr:rowOff>
    </xdr:to>
    <xdr:pic>
      <xdr:nvPicPr>
        <xdr:cNvPr id="163" name="Picture 162"/>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8488" t="6674" r="30441" b="5545"/>
        <a:stretch/>
      </xdr:blipFill>
      <xdr:spPr>
        <a:xfrm rot="5400000">
          <a:off x="16250723" y="54687645"/>
          <a:ext cx="1600938" cy="2063751"/>
        </a:xfrm>
        <a:prstGeom prst="rect">
          <a:avLst/>
        </a:prstGeom>
      </xdr:spPr>
    </xdr:pic>
    <xdr:clientData/>
  </xdr:twoCellAnchor>
  <xdr:twoCellAnchor editAs="oneCell">
    <xdr:from>
      <xdr:col>34</xdr:col>
      <xdr:colOff>36078</xdr:colOff>
      <xdr:row>78</xdr:row>
      <xdr:rowOff>101023</xdr:rowOff>
    </xdr:from>
    <xdr:to>
      <xdr:col>41</xdr:col>
      <xdr:colOff>0</xdr:colOff>
      <xdr:row>80</xdr:row>
      <xdr:rowOff>523727</xdr:rowOff>
    </xdr:to>
    <xdr:pic>
      <xdr:nvPicPr>
        <xdr:cNvPr id="148" name="Picture 147"/>
        <xdr:cNvPicPr>
          <a:picLocks noChangeAspect="1"/>
        </xdr:cNvPicPr>
      </xdr:nvPicPr>
      <xdr:blipFill rotWithShape="1">
        <a:blip xmlns:r="http://schemas.openxmlformats.org/officeDocument/2006/relationships" r:embed="rId10" cstate="screen">
          <a:extLst>
            <a:ext uri="{28A0092B-C50C-407E-A947-70E740481C1C}">
              <a14:useLocalDpi xmlns:a14="http://schemas.microsoft.com/office/drawing/2010/main"/>
            </a:ext>
          </a:extLst>
        </a:blip>
        <a:srcRect/>
        <a:stretch/>
      </xdr:blipFill>
      <xdr:spPr>
        <a:xfrm>
          <a:off x="9387896" y="47307500"/>
          <a:ext cx="2128695" cy="1577250"/>
        </a:xfrm>
        <a:prstGeom prst="rect">
          <a:avLst/>
        </a:prstGeom>
      </xdr:spPr>
    </xdr:pic>
    <xdr:clientData/>
  </xdr:twoCellAnchor>
  <xdr:twoCellAnchor editAs="oneCell">
    <xdr:from>
      <xdr:col>57</xdr:col>
      <xdr:colOff>173180</xdr:colOff>
      <xdr:row>71</xdr:row>
      <xdr:rowOff>72157</xdr:rowOff>
    </xdr:from>
    <xdr:to>
      <xdr:col>66</xdr:col>
      <xdr:colOff>28863</xdr:colOff>
      <xdr:row>71</xdr:row>
      <xdr:rowOff>1633430</xdr:rowOff>
    </xdr:to>
    <xdr:pic>
      <xdr:nvPicPr>
        <xdr:cNvPr id="144" name="Picture 143"/>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8732" t="14318" r="14015" b="7833"/>
        <a:stretch/>
      </xdr:blipFill>
      <xdr:spPr>
        <a:xfrm>
          <a:off x="15860566" y="40885339"/>
          <a:ext cx="2063752" cy="1561273"/>
        </a:xfrm>
        <a:prstGeom prst="rect">
          <a:avLst/>
        </a:prstGeom>
      </xdr:spPr>
    </xdr:pic>
    <xdr:clientData/>
  </xdr:twoCellAnchor>
  <xdr:twoCellAnchor editAs="oneCell">
    <xdr:from>
      <xdr:col>57</xdr:col>
      <xdr:colOff>222158</xdr:colOff>
      <xdr:row>72</xdr:row>
      <xdr:rowOff>28863</xdr:rowOff>
    </xdr:from>
    <xdr:to>
      <xdr:col>66</xdr:col>
      <xdr:colOff>72158</xdr:colOff>
      <xdr:row>73</xdr:row>
      <xdr:rowOff>746334</xdr:rowOff>
    </xdr:to>
    <xdr:pic>
      <xdr:nvPicPr>
        <xdr:cNvPr id="145" name="Picture 144"/>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14860" r="18386" b="3711"/>
        <a:stretch/>
      </xdr:blipFill>
      <xdr:spPr>
        <a:xfrm>
          <a:off x="15909544" y="42487272"/>
          <a:ext cx="2058069" cy="1540085"/>
        </a:xfrm>
        <a:prstGeom prst="rect">
          <a:avLst/>
        </a:prstGeom>
      </xdr:spPr>
    </xdr:pic>
    <xdr:clientData/>
  </xdr:twoCellAnchor>
  <xdr:twoCellAnchor editAs="oneCell">
    <xdr:from>
      <xdr:col>57</xdr:col>
      <xdr:colOff>227840</xdr:colOff>
      <xdr:row>74</xdr:row>
      <xdr:rowOff>97954</xdr:rowOff>
    </xdr:from>
    <xdr:to>
      <xdr:col>66</xdr:col>
      <xdr:colOff>72159</xdr:colOff>
      <xdr:row>76</xdr:row>
      <xdr:rowOff>194064</xdr:rowOff>
    </xdr:to>
    <xdr:pic>
      <xdr:nvPicPr>
        <xdr:cNvPr id="146" name="Picture 14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915226" y="44201590"/>
          <a:ext cx="2052388" cy="1539291"/>
        </a:xfrm>
        <a:prstGeom prst="rect">
          <a:avLst/>
        </a:prstGeom>
      </xdr:spPr>
    </xdr:pic>
    <xdr:clientData/>
  </xdr:twoCellAnchor>
  <xdr:twoCellAnchor editAs="oneCell">
    <xdr:from>
      <xdr:col>58</xdr:col>
      <xdr:colOff>17046</xdr:colOff>
      <xdr:row>76</xdr:row>
      <xdr:rowOff>72157</xdr:rowOff>
    </xdr:from>
    <xdr:to>
      <xdr:col>66</xdr:col>
      <xdr:colOff>115454</xdr:colOff>
      <xdr:row>78</xdr:row>
      <xdr:rowOff>321578</xdr:rowOff>
    </xdr:to>
    <xdr:pic>
      <xdr:nvPicPr>
        <xdr:cNvPr id="147" name="Picture 146"/>
        <xdr:cNvPicPr>
          <a:picLocks noChangeAspect="1"/>
        </xdr:cNvPicPr>
      </xdr:nvPicPr>
      <xdr:blipFill rotWithShape="1">
        <a:blip xmlns:r="http://schemas.openxmlformats.org/officeDocument/2006/relationships" r:embed="rId14" cstate="print">
          <a:extLst>
            <a:ext uri="{BEBA8EAE-BF5A-486C-A8C5-ECC9F3942E4B}">
              <a14:imgProps xmlns:a14="http://schemas.microsoft.com/office/drawing/2010/main">
                <a14:imgLayer r:embed="rId15">
                  <a14:imgEffect>
                    <a14:brightnessContrast bright="20000"/>
                  </a14:imgEffect>
                </a14:imgLayer>
              </a14:imgProps>
            </a:ext>
            <a:ext uri="{28A0092B-C50C-407E-A947-70E740481C1C}">
              <a14:useLocalDpi xmlns:a14="http://schemas.microsoft.com/office/drawing/2010/main" val="0"/>
            </a:ext>
          </a:extLst>
        </a:blip>
        <a:srcRect t="22209" r="21600"/>
        <a:stretch/>
      </xdr:blipFill>
      <xdr:spPr>
        <a:xfrm>
          <a:off x="15949773" y="45748862"/>
          <a:ext cx="2061136" cy="1533853"/>
        </a:xfrm>
        <a:prstGeom prst="rect">
          <a:avLst/>
        </a:prstGeom>
      </xdr:spPr>
    </xdr:pic>
    <xdr:clientData/>
  </xdr:twoCellAnchor>
  <xdr:twoCellAnchor editAs="oneCell">
    <xdr:from>
      <xdr:col>57</xdr:col>
      <xdr:colOff>158748</xdr:colOff>
      <xdr:row>70</xdr:row>
      <xdr:rowOff>101022</xdr:rowOff>
    </xdr:from>
    <xdr:to>
      <xdr:col>66</xdr:col>
      <xdr:colOff>331930</xdr:colOff>
      <xdr:row>70</xdr:row>
      <xdr:rowOff>1832841</xdr:rowOff>
    </xdr:to>
    <xdr:pic>
      <xdr:nvPicPr>
        <xdr:cNvPr id="143" name="Picture 142"/>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8120" t="15211" r="15439" b="20361"/>
        <a:stretch/>
      </xdr:blipFill>
      <xdr:spPr>
        <a:xfrm>
          <a:off x="15846134" y="39095795"/>
          <a:ext cx="2381251" cy="1731819"/>
        </a:xfrm>
        <a:prstGeom prst="rect">
          <a:avLst/>
        </a:prstGeom>
      </xdr:spPr>
    </xdr:pic>
    <xdr:clientData/>
  </xdr:twoCellAnchor>
  <xdr:twoCellAnchor editAs="oneCell">
    <xdr:from>
      <xdr:col>58</xdr:col>
      <xdr:colOff>57726</xdr:colOff>
      <xdr:row>56</xdr:row>
      <xdr:rowOff>678294</xdr:rowOff>
    </xdr:from>
    <xdr:to>
      <xdr:col>67</xdr:col>
      <xdr:colOff>43295</xdr:colOff>
      <xdr:row>58</xdr:row>
      <xdr:rowOff>725369</xdr:rowOff>
    </xdr:to>
    <xdr:pic>
      <xdr:nvPicPr>
        <xdr:cNvPr id="96" name="Picture 95"/>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6317" t="21666" r="17309" b="20170"/>
        <a:stretch/>
      </xdr:blipFill>
      <xdr:spPr>
        <a:xfrm>
          <a:off x="15990453" y="30783067"/>
          <a:ext cx="2280228" cy="1764461"/>
        </a:xfrm>
        <a:prstGeom prst="rect">
          <a:avLst/>
        </a:prstGeom>
      </xdr:spPr>
    </xdr:pic>
    <xdr:clientData/>
  </xdr:twoCellAnchor>
  <xdr:twoCellAnchor editAs="oneCell">
    <xdr:from>
      <xdr:col>57</xdr:col>
      <xdr:colOff>101022</xdr:colOff>
      <xdr:row>52</xdr:row>
      <xdr:rowOff>57726</xdr:rowOff>
    </xdr:from>
    <xdr:to>
      <xdr:col>66</xdr:col>
      <xdr:colOff>144318</xdr:colOff>
      <xdr:row>53</xdr:row>
      <xdr:rowOff>642956</xdr:rowOff>
    </xdr:to>
    <xdr:pic>
      <xdr:nvPicPr>
        <xdr:cNvPr id="94" name="Picture 93"/>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4765" t="5369" r="13425" b="21255"/>
        <a:stretch/>
      </xdr:blipFill>
      <xdr:spPr>
        <a:xfrm>
          <a:off x="15788408" y="26727726"/>
          <a:ext cx="2251365" cy="1725344"/>
        </a:xfrm>
        <a:prstGeom prst="rect">
          <a:avLst/>
        </a:prstGeom>
      </xdr:spPr>
    </xdr:pic>
    <xdr:clientData/>
  </xdr:twoCellAnchor>
  <xdr:twoCellAnchor editAs="oneCell">
    <xdr:from>
      <xdr:col>58</xdr:col>
      <xdr:colOff>28864</xdr:colOff>
      <xdr:row>54</xdr:row>
      <xdr:rowOff>101023</xdr:rowOff>
    </xdr:from>
    <xdr:to>
      <xdr:col>66</xdr:col>
      <xdr:colOff>317500</xdr:colOff>
      <xdr:row>56</xdr:row>
      <xdr:rowOff>394637</xdr:rowOff>
    </xdr:to>
    <xdr:pic>
      <xdr:nvPicPr>
        <xdr:cNvPr id="95" name="Picture 94"/>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21882" t="27388" r="19730" b="13554"/>
        <a:stretch/>
      </xdr:blipFill>
      <xdr:spPr>
        <a:xfrm>
          <a:off x="15961591" y="28791478"/>
          <a:ext cx="2251364" cy="1707932"/>
        </a:xfrm>
        <a:prstGeom prst="rect">
          <a:avLst/>
        </a:prstGeom>
      </xdr:spPr>
    </xdr:pic>
    <xdr:clientData/>
  </xdr:twoCellAnchor>
  <xdr:twoCellAnchor editAs="oneCell">
    <xdr:from>
      <xdr:col>58</xdr:col>
      <xdr:colOff>89205</xdr:colOff>
      <xdr:row>59</xdr:row>
      <xdr:rowOff>421137</xdr:rowOff>
    </xdr:from>
    <xdr:to>
      <xdr:col>67</xdr:col>
      <xdr:colOff>57727</xdr:colOff>
      <xdr:row>61</xdr:row>
      <xdr:rowOff>256818</xdr:rowOff>
    </xdr:to>
    <xdr:pic>
      <xdr:nvPicPr>
        <xdr:cNvPr id="102" name="Picture 101"/>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6021932" y="33008182"/>
          <a:ext cx="2263181" cy="1697386"/>
        </a:xfrm>
        <a:prstGeom prst="rect">
          <a:avLst/>
        </a:prstGeom>
      </xdr:spPr>
    </xdr:pic>
    <xdr:clientData/>
  </xdr:twoCellAnchor>
  <xdr:twoCellAnchor editAs="oneCell">
    <xdr:from>
      <xdr:col>1</xdr:col>
      <xdr:colOff>195910</xdr:colOff>
      <xdr:row>62</xdr:row>
      <xdr:rowOff>80455</xdr:rowOff>
    </xdr:from>
    <xdr:to>
      <xdr:col>9</xdr:col>
      <xdr:colOff>167105</xdr:colOff>
      <xdr:row>63</xdr:row>
      <xdr:rowOff>726323</xdr:rowOff>
    </xdr:to>
    <xdr:pic>
      <xdr:nvPicPr>
        <xdr:cNvPr id="117" name="Picture 116"/>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97955" y="34904432"/>
          <a:ext cx="2150400" cy="1612800"/>
        </a:xfrm>
        <a:prstGeom prst="rect">
          <a:avLst/>
        </a:prstGeom>
      </xdr:spPr>
    </xdr:pic>
    <xdr:clientData/>
  </xdr:twoCellAnchor>
  <xdr:twoCellAnchor editAs="oneCell">
    <xdr:from>
      <xdr:col>47</xdr:col>
      <xdr:colOff>57727</xdr:colOff>
      <xdr:row>61</xdr:row>
      <xdr:rowOff>216476</xdr:rowOff>
    </xdr:from>
    <xdr:to>
      <xdr:col>55</xdr:col>
      <xdr:colOff>86591</xdr:colOff>
      <xdr:row>63</xdr:row>
      <xdr:rowOff>687826</xdr:rowOff>
    </xdr:to>
    <xdr:pic>
      <xdr:nvPicPr>
        <xdr:cNvPr id="140" name="Picture 139"/>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5523" t="17925" r="3337" b="1539"/>
        <a:stretch/>
      </xdr:blipFill>
      <xdr:spPr>
        <a:xfrm>
          <a:off x="13132954" y="34665226"/>
          <a:ext cx="2135910" cy="1813509"/>
        </a:xfrm>
        <a:prstGeom prst="rect">
          <a:avLst/>
        </a:prstGeom>
      </xdr:spPr>
    </xdr:pic>
    <xdr:clientData/>
  </xdr:twoCellAnchor>
  <xdr:twoCellAnchor editAs="oneCell">
    <xdr:from>
      <xdr:col>37</xdr:col>
      <xdr:colOff>187614</xdr:colOff>
      <xdr:row>43</xdr:row>
      <xdr:rowOff>230906</xdr:rowOff>
    </xdr:from>
    <xdr:to>
      <xdr:col>46</xdr:col>
      <xdr:colOff>168818</xdr:colOff>
      <xdr:row>45</xdr:row>
      <xdr:rowOff>750453</xdr:rowOff>
    </xdr:to>
    <xdr:pic>
      <xdr:nvPicPr>
        <xdr:cNvPr id="92" name="Picture 91"/>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7374" t="16781" r="13435" b="15212"/>
        <a:stretch/>
      </xdr:blipFill>
      <xdr:spPr>
        <a:xfrm rot="10800000">
          <a:off x="10578523" y="22369315"/>
          <a:ext cx="2405750" cy="1775115"/>
        </a:xfrm>
        <a:prstGeom prst="rect">
          <a:avLst/>
        </a:prstGeom>
      </xdr:spPr>
    </xdr:pic>
    <xdr:clientData/>
  </xdr:twoCellAnchor>
  <xdr:twoCellAnchor>
    <xdr:from>
      <xdr:col>50</xdr:col>
      <xdr:colOff>117559</xdr:colOff>
      <xdr:row>43</xdr:row>
      <xdr:rowOff>43294</xdr:rowOff>
    </xdr:from>
    <xdr:to>
      <xdr:col>55</xdr:col>
      <xdr:colOff>128126</xdr:colOff>
      <xdr:row>44</xdr:row>
      <xdr:rowOff>709622</xdr:rowOff>
    </xdr:to>
    <xdr:pic>
      <xdr:nvPicPr>
        <xdr:cNvPr id="72" name="Picture 71"/>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rightnessContrast bright="20000" contrast="20000"/>
                  </a14:imgEffect>
                </a14:imgLayer>
              </a14:imgProps>
            </a:ext>
            <a:ext uri="{28A0092B-C50C-407E-A947-70E740481C1C}">
              <a14:useLocalDpi xmlns:a14="http://schemas.microsoft.com/office/drawing/2010/main" val="0"/>
            </a:ext>
          </a:extLst>
        </a:blip>
        <a:srcRect l="13754" t="15422" r="13382" b="2447"/>
        <a:stretch/>
      </xdr:blipFill>
      <xdr:spPr>
        <a:xfrm>
          <a:off x="13972104" y="22181703"/>
          <a:ext cx="1338295" cy="1041555"/>
        </a:xfrm>
        <a:prstGeom prst="rect">
          <a:avLst/>
        </a:prstGeom>
      </xdr:spPr>
    </xdr:pic>
    <xdr:clientData/>
  </xdr:twoCellAnchor>
  <xdr:twoCellAnchor editAs="oneCell">
    <xdr:from>
      <xdr:col>27</xdr:col>
      <xdr:colOff>86591</xdr:colOff>
      <xdr:row>43</xdr:row>
      <xdr:rowOff>259775</xdr:rowOff>
    </xdr:from>
    <xdr:to>
      <xdr:col>36</xdr:col>
      <xdr:colOff>193081</xdr:colOff>
      <xdr:row>45</xdr:row>
      <xdr:rowOff>779319</xdr:rowOff>
    </xdr:to>
    <xdr:pic>
      <xdr:nvPicPr>
        <xdr:cNvPr id="93" name="Picture 92"/>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65" t="21123" r="9663"/>
        <a:stretch/>
      </xdr:blipFill>
      <xdr:spPr>
        <a:xfrm>
          <a:off x="7518977" y="22398184"/>
          <a:ext cx="2718649" cy="1775112"/>
        </a:xfrm>
        <a:prstGeom prst="rect">
          <a:avLst/>
        </a:prstGeom>
      </xdr:spPr>
    </xdr:pic>
    <xdr:clientData/>
  </xdr:twoCellAnchor>
  <xdr:twoCellAnchor editAs="oneCell">
    <xdr:from>
      <xdr:col>20</xdr:col>
      <xdr:colOff>101024</xdr:colOff>
      <xdr:row>43</xdr:row>
      <xdr:rowOff>317500</xdr:rowOff>
    </xdr:from>
    <xdr:to>
      <xdr:col>26</xdr:col>
      <xdr:colOff>185170</xdr:colOff>
      <xdr:row>45</xdr:row>
      <xdr:rowOff>822613</xdr:rowOff>
    </xdr:to>
    <xdr:pic>
      <xdr:nvPicPr>
        <xdr:cNvPr id="79" name="Picture 78"/>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t="17639" r="23631"/>
        <a:stretch/>
      </xdr:blipFill>
      <xdr:spPr>
        <a:xfrm>
          <a:off x="5094433" y="22455909"/>
          <a:ext cx="2176760" cy="1760681"/>
        </a:xfrm>
        <a:prstGeom prst="rect">
          <a:avLst/>
        </a:prstGeom>
      </xdr:spPr>
    </xdr:pic>
    <xdr:clientData/>
  </xdr:twoCellAnchor>
  <xdr:twoCellAnchor editAs="oneCell">
    <xdr:from>
      <xdr:col>10</xdr:col>
      <xdr:colOff>105476</xdr:colOff>
      <xdr:row>44</xdr:row>
      <xdr:rowOff>100572</xdr:rowOff>
    </xdr:from>
    <xdr:to>
      <xdr:col>19</xdr:col>
      <xdr:colOff>47733</xdr:colOff>
      <xdr:row>45</xdr:row>
      <xdr:rowOff>825831</xdr:rowOff>
    </xdr:to>
    <xdr:pic>
      <xdr:nvPicPr>
        <xdr:cNvPr id="49" name="Picture 48"/>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732067" y="22614208"/>
          <a:ext cx="2150325" cy="1605600"/>
        </a:xfrm>
        <a:prstGeom prst="rect">
          <a:avLst/>
        </a:prstGeom>
      </xdr:spPr>
    </xdr:pic>
    <xdr:clientData/>
  </xdr:twoCellAnchor>
  <xdr:twoCellAnchor editAs="oneCell">
    <xdr:from>
      <xdr:col>63</xdr:col>
      <xdr:colOff>101023</xdr:colOff>
      <xdr:row>32</xdr:row>
      <xdr:rowOff>285572</xdr:rowOff>
    </xdr:from>
    <xdr:to>
      <xdr:col>68</xdr:col>
      <xdr:colOff>161616</xdr:colOff>
      <xdr:row>34</xdr:row>
      <xdr:rowOff>263441</xdr:rowOff>
    </xdr:to>
    <xdr:pic>
      <xdr:nvPicPr>
        <xdr:cNvPr id="17" name="Picture 16"/>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7260455" y="15179208"/>
          <a:ext cx="1373888" cy="1031392"/>
        </a:xfrm>
        <a:prstGeom prst="rect">
          <a:avLst/>
        </a:prstGeom>
      </xdr:spPr>
    </xdr:pic>
    <xdr:clientData/>
  </xdr:twoCellAnchor>
  <xdr:twoCellAnchor editAs="oneCell">
    <xdr:from>
      <xdr:col>59</xdr:col>
      <xdr:colOff>5683</xdr:colOff>
      <xdr:row>31</xdr:row>
      <xdr:rowOff>63410</xdr:rowOff>
    </xdr:from>
    <xdr:to>
      <xdr:col>64</xdr:col>
      <xdr:colOff>57727</xdr:colOff>
      <xdr:row>32</xdr:row>
      <xdr:rowOff>272018</xdr:rowOff>
    </xdr:to>
    <xdr:pic>
      <xdr:nvPicPr>
        <xdr:cNvPr id="18" name="Picture 17"/>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6183751" y="14206592"/>
          <a:ext cx="1278749" cy="959062"/>
        </a:xfrm>
        <a:prstGeom prst="rect">
          <a:avLst/>
        </a:prstGeom>
      </xdr:spPr>
    </xdr:pic>
    <xdr:clientData/>
  </xdr:twoCellAnchor>
  <xdr:twoCellAnchor editAs="oneCell">
    <xdr:from>
      <xdr:col>56</xdr:col>
      <xdr:colOff>158749</xdr:colOff>
      <xdr:row>40</xdr:row>
      <xdr:rowOff>447386</xdr:rowOff>
    </xdr:from>
    <xdr:to>
      <xdr:col>62</xdr:col>
      <xdr:colOff>173180</xdr:colOff>
      <xdr:row>42</xdr:row>
      <xdr:rowOff>303069</xdr:rowOff>
    </xdr:to>
    <xdr:pic>
      <xdr:nvPicPr>
        <xdr:cNvPr id="20" name="Picture 19"/>
        <xdr:cNvPicPr>
          <a:picLocks noChangeAspect="1"/>
        </xdr:cNvPicPr>
      </xdr:nvPicPr>
      <xdr:blipFill rotWithShape="1">
        <a:blip xmlns:r="http://schemas.openxmlformats.org/officeDocument/2006/relationships" r:embed="rId31" cstate="print">
          <a:extLst>
            <a:ext uri="{BEBA8EAE-BF5A-486C-A8C5-ECC9F3942E4B}">
              <a14:imgProps xmlns:a14="http://schemas.microsoft.com/office/drawing/2010/main">
                <a14:imgLayer r:embed="rId32">
                  <a14:imgEffect>
                    <a14:brightnessContrast bright="20000"/>
                  </a14:imgEffect>
                </a14:imgLayer>
              </a14:imgProps>
            </a:ext>
            <a:ext uri="{28A0092B-C50C-407E-A947-70E740481C1C}">
              <a14:useLocalDpi xmlns:a14="http://schemas.microsoft.com/office/drawing/2010/main" val="0"/>
            </a:ext>
          </a:extLst>
        </a:blip>
        <a:srcRect l="6884" t="25359" r="23680" b="8128"/>
        <a:stretch/>
      </xdr:blipFill>
      <xdr:spPr>
        <a:xfrm>
          <a:off x="15600794" y="20536477"/>
          <a:ext cx="1486477" cy="1067956"/>
        </a:xfrm>
        <a:prstGeom prst="rect">
          <a:avLst/>
        </a:prstGeom>
      </xdr:spPr>
    </xdr:pic>
    <xdr:clientData/>
  </xdr:twoCellAnchor>
  <xdr:twoCellAnchor editAs="oneCell">
    <xdr:from>
      <xdr:col>62</xdr:col>
      <xdr:colOff>235814</xdr:colOff>
      <xdr:row>41</xdr:row>
      <xdr:rowOff>620568</xdr:rowOff>
    </xdr:from>
    <xdr:to>
      <xdr:col>68</xdr:col>
      <xdr:colOff>144317</xdr:colOff>
      <xdr:row>43</xdr:row>
      <xdr:rowOff>297810</xdr:rowOff>
    </xdr:to>
    <xdr:pic>
      <xdr:nvPicPr>
        <xdr:cNvPr id="37" name="Picture 36"/>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18754" t="7927" r="23270" b="26457"/>
        <a:stretch/>
      </xdr:blipFill>
      <xdr:spPr>
        <a:xfrm>
          <a:off x="17149905" y="21200341"/>
          <a:ext cx="1467139" cy="1235878"/>
        </a:xfrm>
        <a:prstGeom prst="rect">
          <a:avLst/>
        </a:prstGeom>
      </xdr:spPr>
    </xdr:pic>
    <xdr:clientData/>
  </xdr:twoCellAnchor>
  <xdr:twoCellAnchor editAs="oneCell">
    <xdr:from>
      <xdr:col>1</xdr:col>
      <xdr:colOff>144318</xdr:colOff>
      <xdr:row>44</xdr:row>
      <xdr:rowOff>144319</xdr:rowOff>
    </xdr:from>
    <xdr:to>
      <xdr:col>9</xdr:col>
      <xdr:colOff>104788</xdr:colOff>
      <xdr:row>45</xdr:row>
      <xdr:rowOff>851477</xdr:rowOff>
    </xdr:to>
    <xdr:pic>
      <xdr:nvPicPr>
        <xdr:cNvPr id="46" name="Picture 45"/>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21184" t="25550" r="16121" b="12430"/>
        <a:stretch/>
      </xdr:blipFill>
      <xdr:spPr>
        <a:xfrm>
          <a:off x="346363" y="22657955"/>
          <a:ext cx="2139675" cy="1587499"/>
        </a:xfrm>
        <a:prstGeom prst="rect">
          <a:avLst/>
        </a:prstGeom>
      </xdr:spPr>
    </xdr:pic>
    <xdr:clientData/>
  </xdr:twoCellAnchor>
  <xdr:twoCellAnchor editAs="oneCell">
    <xdr:from>
      <xdr:col>41</xdr:col>
      <xdr:colOff>149546</xdr:colOff>
      <xdr:row>14</xdr:row>
      <xdr:rowOff>106250</xdr:rowOff>
    </xdr:from>
    <xdr:to>
      <xdr:col>51</xdr:col>
      <xdr:colOff>183825</xdr:colOff>
      <xdr:row>22</xdr:row>
      <xdr:rowOff>86590</xdr:rowOff>
    </xdr:to>
    <xdr:pic>
      <xdr:nvPicPr>
        <xdr:cNvPr id="15" name="Picture 14"/>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1666137" y="9371477"/>
          <a:ext cx="2632006" cy="1943068"/>
        </a:xfrm>
        <a:prstGeom prst="rect">
          <a:avLst/>
        </a:prstGeom>
      </xdr:spPr>
    </xdr:pic>
    <xdr:clientData/>
  </xdr:twoCellAnchor>
  <xdr:twoCellAnchor editAs="oneCell">
    <xdr:from>
      <xdr:col>57</xdr:col>
      <xdr:colOff>135568</xdr:colOff>
      <xdr:row>10</xdr:row>
      <xdr:rowOff>683978</xdr:rowOff>
    </xdr:from>
    <xdr:to>
      <xdr:col>68</xdr:col>
      <xdr:colOff>28864</xdr:colOff>
      <xdr:row>13</xdr:row>
      <xdr:rowOff>553250</xdr:rowOff>
    </xdr:to>
    <xdr:pic>
      <xdr:nvPicPr>
        <xdr:cNvPr id="10" name="Picture 9"/>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5822954" y="7005114"/>
          <a:ext cx="2678637" cy="1990750"/>
        </a:xfrm>
        <a:prstGeom prst="rect">
          <a:avLst/>
        </a:prstGeom>
      </xdr:spPr>
    </xdr:pic>
    <xdr:clientData/>
  </xdr:twoCellAnchor>
  <xdr:twoCellAnchor editAs="oneCell">
    <xdr:from>
      <xdr:col>57</xdr:col>
      <xdr:colOff>173182</xdr:colOff>
      <xdr:row>8</xdr:row>
      <xdr:rowOff>230909</xdr:rowOff>
    </xdr:from>
    <xdr:to>
      <xdr:col>68</xdr:col>
      <xdr:colOff>15283</xdr:colOff>
      <xdr:row>10</xdr:row>
      <xdr:rowOff>394066</xdr:rowOff>
    </xdr:to>
    <xdr:pic>
      <xdr:nvPicPr>
        <xdr:cNvPr id="3" name="Picture 2"/>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5860568" y="4762500"/>
          <a:ext cx="2627442" cy="1952702"/>
        </a:xfrm>
        <a:prstGeom prst="rect">
          <a:avLst/>
        </a:prstGeom>
      </xdr:spPr>
    </xdr:pic>
    <xdr:clientData/>
  </xdr:twoCellAnchor>
  <xdr:twoCellAnchor editAs="oneCell">
    <xdr:from>
      <xdr:col>30</xdr:col>
      <xdr:colOff>167046</xdr:colOff>
      <xdr:row>14</xdr:row>
      <xdr:rowOff>123750</xdr:rowOff>
    </xdr:from>
    <xdr:to>
      <xdr:col>38</xdr:col>
      <xdr:colOff>206484</xdr:colOff>
      <xdr:row>22</xdr:row>
      <xdr:rowOff>86591</xdr:rowOff>
    </xdr:to>
    <xdr:pic>
      <xdr:nvPicPr>
        <xdr:cNvPr id="13" name="Picture 12"/>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8335455" y="9388977"/>
          <a:ext cx="2608302" cy="1925569"/>
        </a:xfrm>
        <a:prstGeom prst="rect">
          <a:avLst/>
        </a:prstGeom>
      </xdr:spPr>
    </xdr:pic>
    <xdr:clientData/>
  </xdr:twoCellAnchor>
  <xdr:twoCellAnchor editAs="oneCell">
    <xdr:from>
      <xdr:col>57</xdr:col>
      <xdr:colOff>23232</xdr:colOff>
      <xdr:row>106</xdr:row>
      <xdr:rowOff>114148</xdr:rowOff>
    </xdr:from>
    <xdr:to>
      <xdr:col>65</xdr:col>
      <xdr:colOff>173060</xdr:colOff>
      <xdr:row>108</xdr:row>
      <xdr:rowOff>85812</xdr:rowOff>
    </xdr:to>
    <xdr:pic>
      <xdr:nvPicPr>
        <xdr:cNvPr id="8" name="Picture 7"/>
        <xdr:cNvPicPr>
          <a:picLocks noChangeAspect="1"/>
        </xdr:cNvPicPr>
      </xdr:nvPicPr>
      <xdr:blipFill>
        <a:blip xmlns:r="http://schemas.openxmlformats.org/officeDocument/2006/relationships" r:embed="rId39" cstate="print">
          <a:lum bright="10000"/>
          <a:extLst>
            <a:ext uri="{BEBA8EAE-BF5A-486C-A8C5-ECC9F3942E4B}">
              <a14:imgProps xmlns:a14="http://schemas.microsoft.com/office/drawing/2010/main">
                <a14:imgLayer r:embed="rId40">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15710618" y="63859489"/>
          <a:ext cx="2112556" cy="1487005"/>
        </a:xfrm>
        <a:prstGeom prst="rect">
          <a:avLst/>
        </a:prstGeom>
      </xdr:spPr>
    </xdr:pic>
    <xdr:clientData/>
  </xdr:twoCellAnchor>
  <xdr:twoCellAnchor editAs="oneCell">
    <xdr:from>
      <xdr:col>44</xdr:col>
      <xdr:colOff>231613</xdr:colOff>
      <xdr:row>97</xdr:row>
      <xdr:rowOff>200285</xdr:rowOff>
    </xdr:from>
    <xdr:to>
      <xdr:col>54</xdr:col>
      <xdr:colOff>170993</xdr:colOff>
      <xdr:row>99</xdr:row>
      <xdr:rowOff>827544</xdr:rowOff>
    </xdr:to>
    <xdr:pic>
      <xdr:nvPicPr>
        <xdr:cNvPr id="125" name="Picture 124"/>
        <xdr:cNvPicPr>
          <a:picLocks noChangeAspect="1" noChangeArrowheads="1"/>
        </xdr:cNvPicPr>
      </xdr:nvPicPr>
      <xdr:blipFill>
        <a:blip xmlns:r="http://schemas.openxmlformats.org/officeDocument/2006/relationships" r:embed="rId41">
          <a:extLst>
            <a:ext uri="{BEBA8EAE-BF5A-486C-A8C5-ECC9F3942E4B}">
              <a14:imgProps xmlns:a14="http://schemas.microsoft.com/office/drawing/2010/main">
                <a14:imgLayer r:embed="rId4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2527522" y="59399603"/>
          <a:ext cx="2565971" cy="1882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28865</xdr:colOff>
      <xdr:row>97</xdr:row>
      <xdr:rowOff>130592</xdr:rowOff>
    </xdr:from>
    <xdr:to>
      <xdr:col>43</xdr:col>
      <xdr:colOff>53227</xdr:colOff>
      <xdr:row>99</xdr:row>
      <xdr:rowOff>850776</xdr:rowOff>
    </xdr:to>
    <xdr:pic>
      <xdr:nvPicPr>
        <xdr:cNvPr id="123" name="Picture 122"/>
        <xdr:cNvPicPr>
          <a:picLocks noChangeAspect="1" noChangeArrowheads="1"/>
        </xdr:cNvPicPr>
      </xdr:nvPicPr>
      <xdr:blipFill>
        <a:blip xmlns:r="http://schemas.openxmlformats.org/officeDocument/2006/relationships" r:embed="rId43">
          <a:extLst>
            <a:ext uri="{BEBA8EAE-BF5A-486C-A8C5-ECC9F3942E4B}">
              <a14:imgProps xmlns:a14="http://schemas.microsoft.com/office/drawing/2010/main">
                <a14:imgLayer r:embed="rId44">
                  <a14:imgEffect>
                    <a14:brightnessContrast bright="40000" contrast="-20000"/>
                  </a14:imgEffect>
                </a14:imgLayer>
              </a14:imgProps>
            </a:ext>
            <a:ext uri="{28A0092B-C50C-407E-A947-70E740481C1C}">
              <a14:useLocalDpi xmlns:a14="http://schemas.microsoft.com/office/drawing/2010/main" val="0"/>
            </a:ext>
          </a:extLst>
        </a:blip>
        <a:srcRect/>
        <a:stretch>
          <a:fillRect/>
        </a:stretch>
      </xdr:blipFill>
      <xdr:spPr bwMode="auto">
        <a:xfrm>
          <a:off x="9727047" y="59329910"/>
          <a:ext cx="2362316" cy="197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57</xdr:col>
      <xdr:colOff>133054</xdr:colOff>
      <xdr:row>34</xdr:row>
      <xdr:rowOff>533467</xdr:rowOff>
    </xdr:from>
    <xdr:to>
      <xdr:col>66</xdr:col>
      <xdr:colOff>151534</xdr:colOff>
      <xdr:row>36</xdr:row>
      <xdr:rowOff>893993</xdr:rowOff>
    </xdr:to>
    <xdr:pic>
      <xdr:nvPicPr>
        <xdr:cNvPr id="5" name="Picture 4"/>
        <xdr:cNvPicPr>
          <a:picLocks noChangeAspect="1"/>
        </xdr:cNvPicPr>
      </xdr:nvPicPr>
      <xdr:blipFill>
        <a:blip xmlns:r="http://schemas.openxmlformats.org/officeDocument/2006/relationships" r:embed="rId45">
          <a:lum bright="20000"/>
        </a:blip>
        <a:stretch>
          <a:fillRect/>
        </a:stretch>
      </xdr:blipFill>
      <xdr:spPr>
        <a:xfrm>
          <a:off x="15632827" y="16466194"/>
          <a:ext cx="2161605" cy="1724333"/>
        </a:xfrm>
        <a:prstGeom prst="rect">
          <a:avLst/>
        </a:prstGeom>
      </xdr:spPr>
    </xdr:pic>
    <xdr:clientData/>
  </xdr:twoCellAnchor>
  <xdr:twoCellAnchor editAs="oneCell">
    <xdr:from>
      <xdr:col>98</xdr:col>
      <xdr:colOff>39325</xdr:colOff>
      <xdr:row>61</xdr:row>
      <xdr:rowOff>0</xdr:rowOff>
    </xdr:from>
    <xdr:to>
      <xdr:col>119</xdr:col>
      <xdr:colOff>46252</xdr:colOff>
      <xdr:row>67</xdr:row>
      <xdr:rowOff>127732</xdr:rowOff>
    </xdr:to>
    <xdr:pic>
      <xdr:nvPicPr>
        <xdr:cNvPr id="2" name="Picture 1"/>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24232825" y="34823400"/>
          <a:ext cx="4207452" cy="3223356"/>
        </a:xfrm>
        <a:prstGeom prst="rect">
          <a:avLst/>
        </a:prstGeom>
      </xdr:spPr>
    </xdr:pic>
    <xdr:clientData/>
  </xdr:twoCellAnchor>
  <xdr:twoCellAnchor>
    <xdr:from>
      <xdr:col>17</xdr:col>
      <xdr:colOff>91678</xdr:colOff>
      <xdr:row>31</xdr:row>
      <xdr:rowOff>125308</xdr:rowOff>
    </xdr:from>
    <xdr:to>
      <xdr:col>18</xdr:col>
      <xdr:colOff>97673</xdr:colOff>
      <xdr:row>31</xdr:row>
      <xdr:rowOff>359326</xdr:rowOff>
    </xdr:to>
    <xdr:sp macro="" textlink="">
      <xdr:nvSpPr>
        <xdr:cNvPr id="4" name="5-Point Star 3"/>
        <xdr:cNvSpPr/>
      </xdr:nvSpPr>
      <xdr:spPr>
        <a:xfrm>
          <a:off x="4274395" y="8739221"/>
          <a:ext cx="240669"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158749</xdr:colOff>
      <xdr:row>7</xdr:row>
      <xdr:rowOff>85481</xdr:rowOff>
    </xdr:from>
    <xdr:to>
      <xdr:col>18</xdr:col>
      <xdr:colOff>164744</xdr:colOff>
      <xdr:row>7</xdr:row>
      <xdr:rowOff>319499</xdr:rowOff>
    </xdr:to>
    <xdr:sp macro="" textlink="">
      <xdr:nvSpPr>
        <xdr:cNvPr id="21" name="5-Point Star 20"/>
        <xdr:cNvSpPr/>
      </xdr:nvSpPr>
      <xdr:spPr>
        <a:xfrm>
          <a:off x="4481634" y="3297116"/>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170961</xdr:colOff>
      <xdr:row>32</xdr:row>
      <xdr:rowOff>109904</xdr:rowOff>
    </xdr:from>
    <xdr:to>
      <xdr:col>18</xdr:col>
      <xdr:colOff>176956</xdr:colOff>
      <xdr:row>32</xdr:row>
      <xdr:rowOff>343922</xdr:rowOff>
    </xdr:to>
    <xdr:sp macro="" textlink="">
      <xdr:nvSpPr>
        <xdr:cNvPr id="22" name="5-Point Star 21"/>
        <xdr:cNvSpPr/>
      </xdr:nvSpPr>
      <xdr:spPr>
        <a:xfrm>
          <a:off x="4493846" y="14165385"/>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170961</xdr:colOff>
      <xdr:row>33</xdr:row>
      <xdr:rowOff>97692</xdr:rowOff>
    </xdr:from>
    <xdr:to>
      <xdr:col>18</xdr:col>
      <xdr:colOff>176956</xdr:colOff>
      <xdr:row>33</xdr:row>
      <xdr:rowOff>331710</xdr:rowOff>
    </xdr:to>
    <xdr:sp macro="" textlink="">
      <xdr:nvSpPr>
        <xdr:cNvPr id="23" name="5-Point Star 22"/>
        <xdr:cNvSpPr/>
      </xdr:nvSpPr>
      <xdr:spPr>
        <a:xfrm>
          <a:off x="4493846" y="14739327"/>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158749</xdr:colOff>
      <xdr:row>34</xdr:row>
      <xdr:rowOff>146539</xdr:rowOff>
    </xdr:from>
    <xdr:to>
      <xdr:col>18</xdr:col>
      <xdr:colOff>164744</xdr:colOff>
      <xdr:row>34</xdr:row>
      <xdr:rowOff>380557</xdr:rowOff>
    </xdr:to>
    <xdr:sp macro="" textlink="">
      <xdr:nvSpPr>
        <xdr:cNvPr id="24" name="5-Point Star 23"/>
        <xdr:cNvSpPr/>
      </xdr:nvSpPr>
      <xdr:spPr>
        <a:xfrm>
          <a:off x="4481634" y="15252212"/>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183172</xdr:colOff>
      <xdr:row>35</xdr:row>
      <xdr:rowOff>97693</xdr:rowOff>
    </xdr:from>
    <xdr:to>
      <xdr:col>18</xdr:col>
      <xdr:colOff>189167</xdr:colOff>
      <xdr:row>35</xdr:row>
      <xdr:rowOff>331711</xdr:rowOff>
    </xdr:to>
    <xdr:sp macro="" textlink="">
      <xdr:nvSpPr>
        <xdr:cNvPr id="25" name="5-Point Star 24"/>
        <xdr:cNvSpPr/>
      </xdr:nvSpPr>
      <xdr:spPr>
        <a:xfrm>
          <a:off x="4506057" y="15875001"/>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183172</xdr:colOff>
      <xdr:row>37</xdr:row>
      <xdr:rowOff>85482</xdr:rowOff>
    </xdr:from>
    <xdr:to>
      <xdr:col>18</xdr:col>
      <xdr:colOff>189167</xdr:colOff>
      <xdr:row>37</xdr:row>
      <xdr:rowOff>319500</xdr:rowOff>
    </xdr:to>
    <xdr:sp macro="" textlink="">
      <xdr:nvSpPr>
        <xdr:cNvPr id="26" name="5-Point Star 25"/>
        <xdr:cNvSpPr/>
      </xdr:nvSpPr>
      <xdr:spPr>
        <a:xfrm>
          <a:off x="4506057" y="17328174"/>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183172</xdr:colOff>
      <xdr:row>38</xdr:row>
      <xdr:rowOff>85483</xdr:rowOff>
    </xdr:from>
    <xdr:to>
      <xdr:col>18</xdr:col>
      <xdr:colOff>189167</xdr:colOff>
      <xdr:row>38</xdr:row>
      <xdr:rowOff>319501</xdr:rowOff>
    </xdr:to>
    <xdr:sp macro="" textlink="">
      <xdr:nvSpPr>
        <xdr:cNvPr id="27" name="5-Point Star 26"/>
        <xdr:cNvSpPr/>
      </xdr:nvSpPr>
      <xdr:spPr>
        <a:xfrm>
          <a:off x="4506057" y="17828848"/>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122114</xdr:colOff>
      <xdr:row>40</xdr:row>
      <xdr:rowOff>109906</xdr:rowOff>
    </xdr:from>
    <xdr:to>
      <xdr:col>18</xdr:col>
      <xdr:colOff>128109</xdr:colOff>
      <xdr:row>40</xdr:row>
      <xdr:rowOff>343924</xdr:rowOff>
    </xdr:to>
    <xdr:sp macro="" textlink="">
      <xdr:nvSpPr>
        <xdr:cNvPr id="28" name="5-Point Star 27"/>
        <xdr:cNvSpPr/>
      </xdr:nvSpPr>
      <xdr:spPr>
        <a:xfrm>
          <a:off x="4444999" y="19098848"/>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122115</xdr:colOff>
      <xdr:row>55</xdr:row>
      <xdr:rowOff>122115</xdr:rowOff>
    </xdr:from>
    <xdr:to>
      <xdr:col>18</xdr:col>
      <xdr:colOff>128110</xdr:colOff>
      <xdr:row>55</xdr:row>
      <xdr:rowOff>356133</xdr:rowOff>
    </xdr:to>
    <xdr:sp macro="" textlink="">
      <xdr:nvSpPr>
        <xdr:cNvPr id="29" name="5-Point Star 28"/>
        <xdr:cNvSpPr/>
      </xdr:nvSpPr>
      <xdr:spPr>
        <a:xfrm>
          <a:off x="4445000" y="27976634"/>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122115</xdr:colOff>
      <xdr:row>56</xdr:row>
      <xdr:rowOff>146538</xdr:rowOff>
    </xdr:from>
    <xdr:to>
      <xdr:col>18</xdr:col>
      <xdr:colOff>128110</xdr:colOff>
      <xdr:row>56</xdr:row>
      <xdr:rowOff>380556</xdr:rowOff>
    </xdr:to>
    <xdr:sp macro="" textlink="">
      <xdr:nvSpPr>
        <xdr:cNvPr id="30" name="5-Point Star 29"/>
        <xdr:cNvSpPr/>
      </xdr:nvSpPr>
      <xdr:spPr>
        <a:xfrm>
          <a:off x="4445000" y="28587211"/>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158750</xdr:colOff>
      <xdr:row>59</xdr:row>
      <xdr:rowOff>97692</xdr:rowOff>
    </xdr:from>
    <xdr:to>
      <xdr:col>18</xdr:col>
      <xdr:colOff>164745</xdr:colOff>
      <xdr:row>59</xdr:row>
      <xdr:rowOff>331710</xdr:rowOff>
    </xdr:to>
    <xdr:sp macro="" textlink="">
      <xdr:nvSpPr>
        <xdr:cNvPr id="31" name="5-Point Star 30"/>
        <xdr:cNvSpPr/>
      </xdr:nvSpPr>
      <xdr:spPr>
        <a:xfrm>
          <a:off x="4481635" y="30650961"/>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170961</xdr:colOff>
      <xdr:row>70</xdr:row>
      <xdr:rowOff>122115</xdr:rowOff>
    </xdr:from>
    <xdr:to>
      <xdr:col>18</xdr:col>
      <xdr:colOff>176956</xdr:colOff>
      <xdr:row>70</xdr:row>
      <xdr:rowOff>356133</xdr:rowOff>
    </xdr:to>
    <xdr:sp macro="" textlink="">
      <xdr:nvSpPr>
        <xdr:cNvPr id="32" name="5-Point Star 31"/>
        <xdr:cNvSpPr/>
      </xdr:nvSpPr>
      <xdr:spPr>
        <a:xfrm>
          <a:off x="4493846" y="32018653"/>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146538</xdr:colOff>
      <xdr:row>71</xdr:row>
      <xdr:rowOff>122115</xdr:rowOff>
    </xdr:from>
    <xdr:to>
      <xdr:col>18</xdr:col>
      <xdr:colOff>152533</xdr:colOff>
      <xdr:row>71</xdr:row>
      <xdr:rowOff>356133</xdr:rowOff>
    </xdr:to>
    <xdr:sp macro="" textlink="">
      <xdr:nvSpPr>
        <xdr:cNvPr id="33" name="5-Point Star 32"/>
        <xdr:cNvSpPr/>
      </xdr:nvSpPr>
      <xdr:spPr>
        <a:xfrm>
          <a:off x="4469423" y="38893750"/>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146537</xdr:colOff>
      <xdr:row>77</xdr:row>
      <xdr:rowOff>109904</xdr:rowOff>
    </xdr:from>
    <xdr:to>
      <xdr:col>18</xdr:col>
      <xdr:colOff>152532</xdr:colOff>
      <xdr:row>77</xdr:row>
      <xdr:rowOff>343922</xdr:rowOff>
    </xdr:to>
    <xdr:sp macro="" textlink="">
      <xdr:nvSpPr>
        <xdr:cNvPr id="34" name="5-Point Star 33"/>
        <xdr:cNvSpPr/>
      </xdr:nvSpPr>
      <xdr:spPr>
        <a:xfrm>
          <a:off x="4469422" y="44413366"/>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158749</xdr:colOff>
      <xdr:row>87</xdr:row>
      <xdr:rowOff>134328</xdr:rowOff>
    </xdr:from>
    <xdr:to>
      <xdr:col>18</xdr:col>
      <xdr:colOff>164744</xdr:colOff>
      <xdr:row>87</xdr:row>
      <xdr:rowOff>368346</xdr:rowOff>
    </xdr:to>
    <xdr:sp macro="" textlink="">
      <xdr:nvSpPr>
        <xdr:cNvPr id="35" name="5-Point Star 34"/>
        <xdr:cNvSpPr/>
      </xdr:nvSpPr>
      <xdr:spPr>
        <a:xfrm>
          <a:off x="4481634" y="45060578"/>
          <a:ext cx="250225" cy="234018"/>
        </a:xfrm>
        <a:prstGeom prst="star5">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58</xdr:col>
      <xdr:colOff>41413</xdr:colOff>
      <xdr:row>5</xdr:row>
      <xdr:rowOff>138044</xdr:rowOff>
    </xdr:from>
    <xdr:to>
      <xdr:col>67</xdr:col>
      <xdr:colOff>174777</xdr:colOff>
      <xdr:row>7</xdr:row>
      <xdr:rowOff>810888</xdr:rowOff>
    </xdr:to>
    <xdr:pic>
      <xdr:nvPicPr>
        <xdr:cNvPr id="19" name="Picture 18"/>
        <xdr:cNvPicPr>
          <a:picLocks noChangeAspect="1" noChangeArrowheads="1"/>
        </xdr:cNvPicPr>
      </xdr:nvPicPr>
      <xdr:blipFill>
        <a:blip xmlns:r="http://schemas.openxmlformats.org/officeDocument/2006/relationships" r:embed="rId47" cstate="print">
          <a:extLst>
            <a:ext uri="{BEBA8EAE-BF5A-486C-A8C5-ECC9F3942E4B}">
              <a14:imgProps xmlns:a14="http://schemas.microsoft.com/office/drawing/2010/main">
                <a14:imgLayer r:embed="rId48">
                  <a14:imgEffect>
                    <a14:brightnessContrast bright="20000"/>
                  </a14:imgEffect>
                </a14:imgLayer>
              </a14:imgProps>
            </a:ext>
            <a:ext uri="{28A0092B-C50C-407E-A947-70E740481C1C}">
              <a14:useLocalDpi xmlns:a14="http://schemas.microsoft.com/office/drawing/2010/main" val="0"/>
            </a:ext>
          </a:extLst>
        </a:blip>
        <a:stretch>
          <a:fillRect/>
        </a:stretch>
      </xdr:blipFill>
      <xdr:spPr bwMode="auto">
        <a:xfrm>
          <a:off x="15764565" y="2332935"/>
          <a:ext cx="2342060" cy="17633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30</xdr:col>
      <xdr:colOff>148078</xdr:colOff>
      <xdr:row>14</xdr:row>
      <xdr:rowOff>180435</xdr:rowOff>
    </xdr:from>
    <xdr:to>
      <xdr:col>32</xdr:col>
      <xdr:colOff>208488</xdr:colOff>
      <xdr:row>16</xdr:row>
      <xdr:rowOff>151997</xdr:rowOff>
    </xdr:to>
    <xdr:sp macro="" textlink="">
      <xdr:nvSpPr>
        <xdr:cNvPr id="39" name="Oval 38"/>
        <xdr:cNvSpPr/>
      </xdr:nvSpPr>
      <xdr:spPr>
        <a:xfrm>
          <a:off x="8316487" y="9445662"/>
          <a:ext cx="551092" cy="54883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8</a:t>
          </a:r>
          <a:endParaRPr lang="zh-TW" altLang="en-US" sz="1800" b="1">
            <a:solidFill>
              <a:schemeClr val="tx1"/>
            </a:solidFill>
          </a:endParaRPr>
        </a:p>
      </xdr:txBody>
    </xdr:sp>
    <xdr:clientData/>
  </xdr:twoCellAnchor>
  <xdr:twoCellAnchor>
    <xdr:from>
      <xdr:col>57</xdr:col>
      <xdr:colOff>92927</xdr:colOff>
      <xdr:row>11</xdr:row>
      <xdr:rowOff>66233</xdr:rowOff>
    </xdr:from>
    <xdr:to>
      <xdr:col>59</xdr:col>
      <xdr:colOff>153971</xdr:colOff>
      <xdr:row>11</xdr:row>
      <xdr:rowOff>619797</xdr:rowOff>
    </xdr:to>
    <xdr:sp macro="" textlink="">
      <xdr:nvSpPr>
        <xdr:cNvPr id="41" name="Oval 40"/>
        <xdr:cNvSpPr/>
      </xdr:nvSpPr>
      <xdr:spPr>
        <a:xfrm>
          <a:off x="15425854" y="6617574"/>
          <a:ext cx="525678" cy="553564"/>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3</a:t>
          </a:r>
          <a:endParaRPr lang="zh-TW" altLang="en-US" sz="1800" b="1">
            <a:solidFill>
              <a:schemeClr val="tx1"/>
            </a:solidFill>
          </a:endParaRPr>
        </a:p>
      </xdr:txBody>
    </xdr:sp>
    <xdr:clientData/>
  </xdr:twoCellAnchor>
  <xdr:twoCellAnchor>
    <xdr:from>
      <xdr:col>1</xdr:col>
      <xdr:colOff>272930</xdr:colOff>
      <xdr:row>15</xdr:row>
      <xdr:rowOff>85645</xdr:rowOff>
    </xdr:from>
    <xdr:to>
      <xdr:col>12</xdr:col>
      <xdr:colOff>9777</xdr:colOff>
      <xdr:row>23</xdr:row>
      <xdr:rowOff>133346</xdr:rowOff>
    </xdr:to>
    <xdr:pic>
      <xdr:nvPicPr>
        <xdr:cNvPr id="42" name="Picture 41"/>
        <xdr:cNvPicPr>
          <a:picLocks noChangeAspect="1"/>
        </xdr:cNvPicPr>
      </xdr:nvPicPr>
      <xdr:blipFill>
        <a:blip xmlns:r="http://schemas.openxmlformats.org/officeDocument/2006/relationships" r:embed="rId49" cstate="print">
          <a:extLst>
            <a:ext uri="{BEBA8EAE-BF5A-486C-A8C5-ECC9F3942E4B}">
              <a14:imgProps xmlns:a14="http://schemas.microsoft.com/office/drawing/2010/main">
                <a14:imgLayer r:embed="rId50">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482015" y="10075279"/>
          <a:ext cx="2524652" cy="1906238"/>
        </a:xfrm>
        <a:prstGeom prst="rect">
          <a:avLst/>
        </a:prstGeom>
      </xdr:spPr>
    </xdr:pic>
    <xdr:clientData/>
  </xdr:twoCellAnchor>
  <xdr:twoCellAnchor>
    <xdr:from>
      <xdr:col>1</xdr:col>
      <xdr:colOff>260980</xdr:colOff>
      <xdr:row>15</xdr:row>
      <xdr:rowOff>36986</xdr:rowOff>
    </xdr:from>
    <xdr:to>
      <xdr:col>3</xdr:col>
      <xdr:colOff>110612</xdr:colOff>
      <xdr:row>17</xdr:row>
      <xdr:rowOff>125916</xdr:rowOff>
    </xdr:to>
    <xdr:sp macro="" textlink="">
      <xdr:nvSpPr>
        <xdr:cNvPr id="43" name="Oval 42"/>
        <xdr:cNvSpPr/>
      </xdr:nvSpPr>
      <xdr:spPr>
        <a:xfrm>
          <a:off x="470065" y="10026620"/>
          <a:ext cx="546584" cy="553564"/>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4</a:t>
          </a:r>
          <a:endParaRPr lang="zh-TW" altLang="en-US" sz="1800" b="1">
            <a:solidFill>
              <a:schemeClr val="tx1"/>
            </a:solidFill>
          </a:endParaRPr>
        </a:p>
      </xdr:txBody>
    </xdr:sp>
    <xdr:clientData/>
  </xdr:twoCellAnchor>
  <xdr:twoCellAnchor>
    <xdr:from>
      <xdr:col>56</xdr:col>
      <xdr:colOff>69695</xdr:colOff>
      <xdr:row>5</xdr:row>
      <xdr:rowOff>69695</xdr:rowOff>
    </xdr:from>
    <xdr:to>
      <xdr:col>58</xdr:col>
      <xdr:colOff>130739</xdr:colOff>
      <xdr:row>5</xdr:row>
      <xdr:rowOff>623259</xdr:rowOff>
    </xdr:to>
    <xdr:sp macro="" textlink="">
      <xdr:nvSpPr>
        <xdr:cNvPr id="44" name="Oval 43"/>
        <xdr:cNvSpPr/>
      </xdr:nvSpPr>
      <xdr:spPr>
        <a:xfrm>
          <a:off x="15170305" y="2276707"/>
          <a:ext cx="525678" cy="553564"/>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1</a:t>
          </a:r>
          <a:endParaRPr lang="zh-TW" altLang="en-US" sz="1800" b="1">
            <a:solidFill>
              <a:schemeClr val="tx1"/>
            </a:solidFill>
          </a:endParaRPr>
        </a:p>
      </xdr:txBody>
    </xdr:sp>
    <xdr:clientData/>
  </xdr:twoCellAnchor>
  <xdr:twoCellAnchor>
    <xdr:from>
      <xdr:col>56</xdr:col>
      <xdr:colOff>139391</xdr:colOff>
      <xdr:row>8</xdr:row>
      <xdr:rowOff>209085</xdr:rowOff>
    </xdr:from>
    <xdr:to>
      <xdr:col>58</xdr:col>
      <xdr:colOff>200435</xdr:colOff>
      <xdr:row>8</xdr:row>
      <xdr:rowOff>762649</xdr:rowOff>
    </xdr:to>
    <xdr:sp macro="" textlink="">
      <xdr:nvSpPr>
        <xdr:cNvPr id="45" name="Oval 44"/>
        <xdr:cNvSpPr/>
      </xdr:nvSpPr>
      <xdr:spPr>
        <a:xfrm>
          <a:off x="15240001" y="4390792"/>
          <a:ext cx="525678" cy="553564"/>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2</a:t>
          </a:r>
          <a:endParaRPr lang="zh-TW" altLang="en-US" sz="1800" b="1">
            <a:solidFill>
              <a:schemeClr val="tx1"/>
            </a:solidFill>
          </a:endParaRPr>
        </a:p>
      </xdr:txBody>
    </xdr:sp>
    <xdr:clientData/>
  </xdr:twoCellAnchor>
  <xdr:twoCellAnchor>
    <xdr:from>
      <xdr:col>41</xdr:col>
      <xdr:colOff>151359</xdr:colOff>
      <xdr:row>14</xdr:row>
      <xdr:rowOff>191485</xdr:rowOff>
    </xdr:from>
    <xdr:to>
      <xdr:col>43</xdr:col>
      <xdr:colOff>236081</xdr:colOff>
      <xdr:row>16</xdr:row>
      <xdr:rowOff>66209</xdr:rowOff>
    </xdr:to>
    <xdr:sp macro="" textlink="">
      <xdr:nvSpPr>
        <xdr:cNvPr id="48" name="Oval 47"/>
        <xdr:cNvSpPr/>
      </xdr:nvSpPr>
      <xdr:spPr>
        <a:xfrm>
          <a:off x="11667950" y="9456712"/>
          <a:ext cx="604267" cy="451997"/>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9</a:t>
          </a:r>
          <a:endParaRPr lang="zh-TW" altLang="en-US" sz="1800" b="1">
            <a:solidFill>
              <a:schemeClr val="tx1"/>
            </a:solidFill>
          </a:endParaRPr>
        </a:p>
      </xdr:txBody>
    </xdr:sp>
    <xdr:clientData/>
  </xdr:twoCellAnchor>
  <xdr:twoCellAnchor>
    <xdr:from>
      <xdr:col>57</xdr:col>
      <xdr:colOff>68441</xdr:colOff>
      <xdr:row>34</xdr:row>
      <xdr:rowOff>442035</xdr:rowOff>
    </xdr:from>
    <xdr:to>
      <xdr:col>60</xdr:col>
      <xdr:colOff>29482</xdr:colOff>
      <xdr:row>35</xdr:row>
      <xdr:rowOff>344285</xdr:rowOff>
    </xdr:to>
    <xdr:sp macro="" textlink="">
      <xdr:nvSpPr>
        <xdr:cNvPr id="50" name="Oval 49"/>
        <xdr:cNvSpPr/>
      </xdr:nvSpPr>
      <xdr:spPr>
        <a:xfrm>
          <a:off x="15568214" y="16374762"/>
          <a:ext cx="675416" cy="61662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11</a:t>
          </a:r>
          <a:endParaRPr lang="zh-TW" altLang="en-US" sz="1800" b="1">
            <a:solidFill>
              <a:schemeClr val="tx1"/>
            </a:solidFill>
          </a:endParaRPr>
        </a:p>
      </xdr:txBody>
    </xdr:sp>
    <xdr:clientData/>
  </xdr:twoCellAnchor>
  <xdr:twoCellAnchor>
    <xdr:from>
      <xdr:col>56</xdr:col>
      <xdr:colOff>29247</xdr:colOff>
      <xdr:row>31</xdr:row>
      <xdr:rowOff>26686</xdr:rowOff>
    </xdr:from>
    <xdr:to>
      <xdr:col>58</xdr:col>
      <xdr:colOff>219272</xdr:colOff>
      <xdr:row>31</xdr:row>
      <xdr:rowOff>639759</xdr:rowOff>
    </xdr:to>
    <xdr:sp macro="" textlink="">
      <xdr:nvSpPr>
        <xdr:cNvPr id="52" name="Oval 51"/>
        <xdr:cNvSpPr/>
      </xdr:nvSpPr>
      <xdr:spPr>
        <a:xfrm>
          <a:off x="15471292" y="14169868"/>
          <a:ext cx="680707" cy="613073"/>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10</a:t>
          </a:r>
          <a:endParaRPr lang="zh-TW" altLang="en-US" sz="1800" b="1">
            <a:solidFill>
              <a:schemeClr val="tx1"/>
            </a:solidFill>
          </a:endParaRPr>
        </a:p>
      </xdr:txBody>
    </xdr:sp>
    <xdr:clientData/>
  </xdr:twoCellAnchor>
  <xdr:twoCellAnchor>
    <xdr:from>
      <xdr:col>56</xdr:col>
      <xdr:colOff>62281</xdr:colOff>
      <xdr:row>40</xdr:row>
      <xdr:rowOff>364879</xdr:rowOff>
    </xdr:from>
    <xdr:to>
      <xdr:col>59</xdr:col>
      <xdr:colOff>140883</xdr:colOff>
      <xdr:row>41</xdr:row>
      <xdr:rowOff>277294</xdr:rowOff>
    </xdr:to>
    <xdr:sp macro="" textlink="">
      <xdr:nvSpPr>
        <xdr:cNvPr id="56" name="Oval 55"/>
        <xdr:cNvSpPr/>
      </xdr:nvSpPr>
      <xdr:spPr>
        <a:xfrm>
          <a:off x="15504326" y="20453970"/>
          <a:ext cx="814625" cy="403097"/>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14</a:t>
          </a:r>
          <a:endParaRPr lang="zh-TW" altLang="en-US" sz="1800" b="1">
            <a:solidFill>
              <a:schemeClr val="tx1"/>
            </a:solidFill>
          </a:endParaRPr>
        </a:p>
      </xdr:txBody>
    </xdr:sp>
    <xdr:clientData/>
  </xdr:twoCellAnchor>
  <xdr:twoCellAnchor>
    <xdr:from>
      <xdr:col>56</xdr:col>
      <xdr:colOff>174765</xdr:colOff>
      <xdr:row>37</xdr:row>
      <xdr:rowOff>131289</xdr:rowOff>
    </xdr:from>
    <xdr:to>
      <xdr:col>67</xdr:col>
      <xdr:colOff>52874</xdr:colOff>
      <xdr:row>40</xdr:row>
      <xdr:rowOff>131819</xdr:rowOff>
    </xdr:to>
    <xdr:grpSp>
      <xdr:nvGrpSpPr>
        <xdr:cNvPr id="57" name="Group 56"/>
        <xdr:cNvGrpSpPr/>
      </xdr:nvGrpSpPr>
      <xdr:grpSpPr>
        <a:xfrm>
          <a:off x="15616810" y="18430834"/>
          <a:ext cx="2663450" cy="1790076"/>
          <a:chOff x="175383" y="20808488"/>
          <a:chExt cx="2375881" cy="1710139"/>
        </a:xfrm>
      </xdr:grpSpPr>
      <xdr:pic>
        <xdr:nvPicPr>
          <xdr:cNvPr id="58" name="Picture 57"/>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278516" y="20869227"/>
            <a:ext cx="2272748" cy="1649400"/>
          </a:xfrm>
          <a:prstGeom prst="rect">
            <a:avLst/>
          </a:prstGeom>
        </xdr:spPr>
      </xdr:pic>
      <xdr:sp macro="" textlink="">
        <xdr:nvSpPr>
          <xdr:cNvPr id="59" name="Oval 58"/>
          <xdr:cNvSpPr/>
        </xdr:nvSpPr>
        <xdr:spPr>
          <a:xfrm>
            <a:off x="175383" y="20808488"/>
            <a:ext cx="753627" cy="391661"/>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12</a:t>
            </a:r>
            <a:endParaRPr lang="zh-TW" altLang="en-US" sz="1800" b="1">
              <a:solidFill>
                <a:schemeClr val="tx1"/>
              </a:solidFill>
            </a:endParaRPr>
          </a:p>
        </xdr:txBody>
      </xdr:sp>
    </xdr:grpSp>
    <xdr:clientData/>
  </xdr:twoCellAnchor>
  <xdr:twoCellAnchor>
    <xdr:from>
      <xdr:col>1</xdr:col>
      <xdr:colOff>116962</xdr:colOff>
      <xdr:row>44</xdr:row>
      <xdr:rowOff>58438</xdr:rowOff>
    </xdr:from>
    <xdr:to>
      <xdr:col>4</xdr:col>
      <xdr:colOff>28069</xdr:colOff>
      <xdr:row>44</xdr:row>
      <xdr:rowOff>505153</xdr:rowOff>
    </xdr:to>
    <xdr:sp macro="" textlink="">
      <xdr:nvSpPr>
        <xdr:cNvPr id="62" name="Oval 61"/>
        <xdr:cNvSpPr/>
      </xdr:nvSpPr>
      <xdr:spPr>
        <a:xfrm>
          <a:off x="319007" y="22572074"/>
          <a:ext cx="863607" cy="44671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14</a:t>
          </a:r>
          <a:endParaRPr lang="zh-TW" altLang="en-US" sz="1800" b="1">
            <a:solidFill>
              <a:schemeClr val="tx1"/>
            </a:solidFill>
          </a:endParaRPr>
        </a:p>
      </xdr:txBody>
    </xdr:sp>
    <xdr:clientData/>
  </xdr:twoCellAnchor>
  <xdr:twoCellAnchor>
    <xdr:from>
      <xdr:col>10</xdr:col>
      <xdr:colOff>21834</xdr:colOff>
      <xdr:row>44</xdr:row>
      <xdr:rowOff>63107</xdr:rowOff>
    </xdr:from>
    <xdr:to>
      <xdr:col>13</xdr:col>
      <xdr:colOff>118434</xdr:colOff>
      <xdr:row>44</xdr:row>
      <xdr:rowOff>509849</xdr:rowOff>
    </xdr:to>
    <xdr:sp macro="" textlink="">
      <xdr:nvSpPr>
        <xdr:cNvPr id="65" name="Oval 64"/>
        <xdr:cNvSpPr/>
      </xdr:nvSpPr>
      <xdr:spPr>
        <a:xfrm>
          <a:off x="2648425" y="22576743"/>
          <a:ext cx="832623" cy="446742"/>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15</a:t>
          </a:r>
          <a:endParaRPr lang="zh-TW" altLang="en-US" sz="1800" b="1">
            <a:solidFill>
              <a:schemeClr val="tx1"/>
            </a:solidFill>
          </a:endParaRPr>
        </a:p>
      </xdr:txBody>
    </xdr:sp>
    <xdr:clientData/>
  </xdr:twoCellAnchor>
  <xdr:twoCellAnchor>
    <xdr:from>
      <xdr:col>27</xdr:col>
      <xdr:colOff>166485</xdr:colOff>
      <xdr:row>43</xdr:row>
      <xdr:rowOff>185865</xdr:rowOff>
    </xdr:from>
    <xdr:to>
      <xdr:col>30</xdr:col>
      <xdr:colOff>167784</xdr:colOff>
      <xdr:row>44</xdr:row>
      <xdr:rowOff>259773</xdr:rowOff>
    </xdr:to>
    <xdr:sp macro="" textlink="">
      <xdr:nvSpPr>
        <xdr:cNvPr id="68" name="Oval 67"/>
        <xdr:cNvSpPr/>
      </xdr:nvSpPr>
      <xdr:spPr>
        <a:xfrm>
          <a:off x="7598871" y="22324274"/>
          <a:ext cx="737322" cy="44913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17</a:t>
          </a:r>
          <a:endParaRPr lang="zh-TW" altLang="en-US" sz="1800" b="1">
            <a:solidFill>
              <a:schemeClr val="tx1"/>
            </a:solidFill>
          </a:endParaRPr>
        </a:p>
      </xdr:txBody>
    </xdr:sp>
    <xdr:clientData/>
  </xdr:twoCellAnchor>
  <xdr:twoCellAnchor>
    <xdr:from>
      <xdr:col>47</xdr:col>
      <xdr:colOff>173184</xdr:colOff>
      <xdr:row>43</xdr:row>
      <xdr:rowOff>86597</xdr:rowOff>
    </xdr:from>
    <xdr:to>
      <xdr:col>55</xdr:col>
      <xdr:colOff>182690</xdr:colOff>
      <xdr:row>45</xdr:row>
      <xdr:rowOff>886630</xdr:rowOff>
    </xdr:to>
    <xdr:grpSp>
      <xdr:nvGrpSpPr>
        <xdr:cNvPr id="69" name="Group 68"/>
        <xdr:cNvGrpSpPr/>
      </xdr:nvGrpSpPr>
      <xdr:grpSpPr>
        <a:xfrm>
          <a:off x="13248411" y="22225006"/>
          <a:ext cx="2116552" cy="2055601"/>
          <a:chOff x="17601951" y="27785191"/>
          <a:chExt cx="2544620" cy="2795101"/>
        </a:xfrm>
      </xdr:grpSpPr>
      <xdr:pic>
        <xdr:nvPicPr>
          <xdr:cNvPr id="70" name="Picture 69"/>
          <xdr:cNvPicPr>
            <a:picLocks noChangeAspect="1"/>
          </xdr:cNvPicPr>
        </xdr:nvPicPr>
        <xdr:blipFill rotWithShape="1">
          <a:blip xmlns:r="http://schemas.openxmlformats.org/officeDocument/2006/relationships" r:embed="rId52" cstate="print">
            <a:extLst>
              <a:ext uri="{BEBA8EAE-BF5A-486C-A8C5-ECC9F3942E4B}">
                <a14:imgProps xmlns:a14="http://schemas.microsoft.com/office/drawing/2010/main">
                  <a14:imgLayer r:embed="rId53">
                    <a14:imgEffect>
                      <a14:brightnessContrast bright="20000" contrast="20000"/>
                    </a14:imgEffect>
                  </a14:imgLayer>
                </a14:imgProps>
              </a:ext>
              <a:ext uri="{28A0092B-C50C-407E-A947-70E740481C1C}">
                <a14:useLocalDpi xmlns:a14="http://schemas.microsoft.com/office/drawing/2010/main" val="0"/>
              </a:ext>
            </a:extLst>
          </a:blip>
          <a:srcRect l="22212" t="15494" r="21075" b="20567"/>
          <a:stretch/>
        </xdr:blipFill>
        <xdr:spPr>
          <a:xfrm>
            <a:off x="18521535" y="29198094"/>
            <a:ext cx="1625036" cy="1382198"/>
          </a:xfrm>
          <a:prstGeom prst="rect">
            <a:avLst/>
          </a:prstGeom>
        </xdr:spPr>
      </xdr:pic>
      <xdr:sp macro="" textlink="">
        <xdr:nvSpPr>
          <xdr:cNvPr id="71" name="Oval 70"/>
          <xdr:cNvSpPr/>
        </xdr:nvSpPr>
        <xdr:spPr>
          <a:xfrm>
            <a:off x="17601951" y="27785191"/>
            <a:ext cx="780779" cy="510213"/>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20</a:t>
            </a:r>
            <a:endParaRPr lang="zh-TW" altLang="en-US" sz="1800" b="1">
              <a:solidFill>
                <a:schemeClr val="tx1"/>
              </a:solidFill>
            </a:endParaRPr>
          </a:p>
        </xdr:txBody>
      </xdr:sp>
    </xdr:grpSp>
    <xdr:clientData/>
  </xdr:twoCellAnchor>
  <xdr:twoCellAnchor>
    <xdr:from>
      <xdr:col>56</xdr:col>
      <xdr:colOff>84830</xdr:colOff>
      <xdr:row>52</xdr:row>
      <xdr:rowOff>60905</xdr:rowOff>
    </xdr:from>
    <xdr:to>
      <xdr:col>59</xdr:col>
      <xdr:colOff>115454</xdr:colOff>
      <xdr:row>52</xdr:row>
      <xdr:rowOff>595092</xdr:rowOff>
    </xdr:to>
    <xdr:sp macro="" textlink="">
      <xdr:nvSpPr>
        <xdr:cNvPr id="75" name="Oval 74"/>
        <xdr:cNvSpPr/>
      </xdr:nvSpPr>
      <xdr:spPr>
        <a:xfrm>
          <a:off x="15526875" y="26730905"/>
          <a:ext cx="766647" cy="534187"/>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22</a:t>
          </a:r>
          <a:endParaRPr lang="zh-TW" altLang="en-US" sz="1800" b="1">
            <a:solidFill>
              <a:schemeClr val="tx1"/>
            </a:solidFill>
          </a:endParaRPr>
        </a:p>
      </xdr:txBody>
    </xdr:sp>
    <xdr:clientData/>
  </xdr:twoCellAnchor>
  <xdr:twoCellAnchor>
    <xdr:from>
      <xdr:col>56</xdr:col>
      <xdr:colOff>106580</xdr:colOff>
      <xdr:row>56</xdr:row>
      <xdr:rowOff>605459</xdr:rowOff>
    </xdr:from>
    <xdr:to>
      <xdr:col>59</xdr:col>
      <xdr:colOff>221085</xdr:colOff>
      <xdr:row>57</xdr:row>
      <xdr:rowOff>409439</xdr:rowOff>
    </xdr:to>
    <xdr:sp macro="" textlink="">
      <xdr:nvSpPr>
        <xdr:cNvPr id="78" name="Oval 77"/>
        <xdr:cNvSpPr/>
      </xdr:nvSpPr>
      <xdr:spPr>
        <a:xfrm>
          <a:off x="15548625" y="30710232"/>
          <a:ext cx="850528" cy="540002"/>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24</a:t>
          </a:r>
          <a:endParaRPr lang="zh-TW" altLang="en-US" sz="1800" b="1">
            <a:solidFill>
              <a:schemeClr val="tx1"/>
            </a:solidFill>
          </a:endParaRPr>
        </a:p>
      </xdr:txBody>
    </xdr:sp>
    <xdr:clientData/>
  </xdr:twoCellAnchor>
  <xdr:twoCellAnchor>
    <xdr:from>
      <xdr:col>56</xdr:col>
      <xdr:colOff>191479</xdr:colOff>
      <xdr:row>59</xdr:row>
      <xdr:rowOff>404092</xdr:rowOff>
    </xdr:from>
    <xdr:to>
      <xdr:col>59</xdr:col>
      <xdr:colOff>220182</xdr:colOff>
      <xdr:row>60</xdr:row>
      <xdr:rowOff>40872</xdr:rowOff>
    </xdr:to>
    <xdr:sp macro="" textlink="">
      <xdr:nvSpPr>
        <xdr:cNvPr id="91" name="Oval 90"/>
        <xdr:cNvSpPr/>
      </xdr:nvSpPr>
      <xdr:spPr>
        <a:xfrm>
          <a:off x="15633524" y="32991137"/>
          <a:ext cx="764726" cy="473826"/>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25</a:t>
          </a:r>
          <a:endParaRPr lang="zh-TW" altLang="en-US" sz="1800" b="1">
            <a:solidFill>
              <a:schemeClr val="tx1"/>
            </a:solidFill>
          </a:endParaRPr>
        </a:p>
      </xdr:txBody>
    </xdr:sp>
    <xdr:clientData/>
  </xdr:twoCellAnchor>
  <xdr:twoCellAnchor>
    <xdr:from>
      <xdr:col>1</xdr:col>
      <xdr:colOff>231405</xdr:colOff>
      <xdr:row>62</xdr:row>
      <xdr:rowOff>57725</xdr:rowOff>
    </xdr:from>
    <xdr:to>
      <xdr:col>4</xdr:col>
      <xdr:colOff>35724</xdr:colOff>
      <xdr:row>62</xdr:row>
      <xdr:rowOff>533979</xdr:rowOff>
    </xdr:to>
    <xdr:sp macro="" textlink="">
      <xdr:nvSpPr>
        <xdr:cNvPr id="89" name="Oval 88"/>
        <xdr:cNvSpPr/>
      </xdr:nvSpPr>
      <xdr:spPr>
        <a:xfrm>
          <a:off x="433450" y="34881702"/>
          <a:ext cx="756819" cy="476254"/>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26</a:t>
          </a:r>
          <a:endParaRPr lang="zh-TW" altLang="en-US" sz="1800" b="1">
            <a:solidFill>
              <a:schemeClr val="tx1"/>
            </a:solidFill>
          </a:endParaRPr>
        </a:p>
      </xdr:txBody>
    </xdr:sp>
    <xdr:clientData/>
  </xdr:twoCellAnchor>
  <xdr:twoCellAnchor>
    <xdr:from>
      <xdr:col>46</xdr:col>
      <xdr:colOff>91102</xdr:colOff>
      <xdr:row>61</xdr:row>
      <xdr:rowOff>53391</xdr:rowOff>
    </xdr:from>
    <xdr:to>
      <xdr:col>49</xdr:col>
      <xdr:colOff>55209</xdr:colOff>
      <xdr:row>62</xdr:row>
      <xdr:rowOff>286376</xdr:rowOff>
    </xdr:to>
    <xdr:sp macro="" textlink="">
      <xdr:nvSpPr>
        <xdr:cNvPr id="87" name="Oval 86"/>
        <xdr:cNvSpPr/>
      </xdr:nvSpPr>
      <xdr:spPr>
        <a:xfrm>
          <a:off x="12906557" y="34502141"/>
          <a:ext cx="743425" cy="608212"/>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30</a:t>
          </a:r>
          <a:endParaRPr lang="zh-TW" altLang="en-US" sz="1800" b="1">
            <a:solidFill>
              <a:schemeClr val="tx1"/>
            </a:solidFill>
          </a:endParaRPr>
        </a:p>
      </xdr:txBody>
    </xdr:sp>
    <xdr:clientData/>
  </xdr:twoCellAnchor>
  <xdr:twoCellAnchor>
    <xdr:from>
      <xdr:col>57</xdr:col>
      <xdr:colOff>55261</xdr:colOff>
      <xdr:row>70</xdr:row>
      <xdr:rowOff>18012</xdr:rowOff>
    </xdr:from>
    <xdr:to>
      <xdr:col>60</xdr:col>
      <xdr:colOff>77638</xdr:colOff>
      <xdr:row>70</xdr:row>
      <xdr:rowOff>586970</xdr:rowOff>
    </xdr:to>
    <xdr:sp macro="" textlink="">
      <xdr:nvSpPr>
        <xdr:cNvPr id="85" name="Oval 84"/>
        <xdr:cNvSpPr/>
      </xdr:nvSpPr>
      <xdr:spPr>
        <a:xfrm>
          <a:off x="15742647" y="39012785"/>
          <a:ext cx="758400" cy="568958"/>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31</a:t>
          </a:r>
          <a:endParaRPr lang="zh-TW" altLang="en-US" sz="1800" b="1">
            <a:solidFill>
              <a:schemeClr val="tx1"/>
            </a:solidFill>
          </a:endParaRPr>
        </a:p>
      </xdr:txBody>
    </xdr:sp>
    <xdr:clientData/>
  </xdr:twoCellAnchor>
  <xdr:twoCellAnchor>
    <xdr:from>
      <xdr:col>57</xdr:col>
      <xdr:colOff>13929</xdr:colOff>
      <xdr:row>71</xdr:row>
      <xdr:rowOff>1449512</xdr:rowOff>
    </xdr:from>
    <xdr:to>
      <xdr:col>60</xdr:col>
      <xdr:colOff>4858</xdr:colOff>
      <xdr:row>72</xdr:row>
      <xdr:rowOff>397761</xdr:rowOff>
    </xdr:to>
    <xdr:sp macro="" textlink="">
      <xdr:nvSpPr>
        <xdr:cNvPr id="101" name="Oval 100"/>
        <xdr:cNvSpPr/>
      </xdr:nvSpPr>
      <xdr:spPr>
        <a:xfrm>
          <a:off x="15701315" y="42262694"/>
          <a:ext cx="726952" cy="593476"/>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32</a:t>
          </a:r>
          <a:endParaRPr lang="zh-TW" altLang="en-US" sz="1800" b="1">
            <a:solidFill>
              <a:schemeClr val="tx1"/>
            </a:solidFill>
          </a:endParaRPr>
        </a:p>
      </xdr:txBody>
    </xdr:sp>
    <xdr:clientData/>
  </xdr:twoCellAnchor>
  <xdr:twoCellAnchor>
    <xdr:from>
      <xdr:col>56</xdr:col>
      <xdr:colOff>127301</xdr:colOff>
      <xdr:row>74</xdr:row>
      <xdr:rowOff>773710</xdr:rowOff>
    </xdr:from>
    <xdr:to>
      <xdr:col>59</xdr:col>
      <xdr:colOff>154875</xdr:colOff>
      <xdr:row>75</xdr:row>
      <xdr:rowOff>435211</xdr:rowOff>
    </xdr:to>
    <xdr:sp macro="" textlink="">
      <xdr:nvSpPr>
        <xdr:cNvPr id="109" name="Oval 108"/>
        <xdr:cNvSpPr/>
      </xdr:nvSpPr>
      <xdr:spPr>
        <a:xfrm>
          <a:off x="15569346" y="44877346"/>
          <a:ext cx="763597" cy="599570"/>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33</a:t>
          </a:r>
          <a:endParaRPr lang="zh-TW" altLang="en-US" sz="1800" b="1">
            <a:solidFill>
              <a:schemeClr val="tx1"/>
            </a:solidFill>
          </a:endParaRPr>
        </a:p>
      </xdr:txBody>
    </xdr:sp>
    <xdr:clientData/>
  </xdr:twoCellAnchor>
  <xdr:twoCellAnchor>
    <xdr:from>
      <xdr:col>33</xdr:col>
      <xdr:colOff>246042</xdr:colOff>
      <xdr:row>78</xdr:row>
      <xdr:rowOff>81765</xdr:rowOff>
    </xdr:from>
    <xdr:to>
      <xdr:col>35</xdr:col>
      <xdr:colOff>269687</xdr:colOff>
      <xdr:row>79</xdr:row>
      <xdr:rowOff>304660</xdr:rowOff>
    </xdr:to>
    <xdr:sp macro="" textlink="">
      <xdr:nvSpPr>
        <xdr:cNvPr id="107" name="Oval 106"/>
        <xdr:cNvSpPr/>
      </xdr:nvSpPr>
      <xdr:spPr>
        <a:xfrm>
          <a:off x="9251497" y="47172788"/>
          <a:ext cx="716372" cy="598122"/>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37</a:t>
          </a:r>
          <a:endParaRPr lang="zh-TW" altLang="en-US" sz="1800" b="1">
            <a:solidFill>
              <a:schemeClr val="tx1"/>
            </a:solidFill>
          </a:endParaRPr>
        </a:p>
      </xdr:txBody>
    </xdr:sp>
    <xdr:clientData/>
  </xdr:twoCellAnchor>
  <xdr:twoCellAnchor>
    <xdr:from>
      <xdr:col>56</xdr:col>
      <xdr:colOff>84185</xdr:colOff>
      <xdr:row>87</xdr:row>
      <xdr:rowOff>65031</xdr:rowOff>
    </xdr:from>
    <xdr:to>
      <xdr:col>59</xdr:col>
      <xdr:colOff>106820</xdr:colOff>
      <xdr:row>88</xdr:row>
      <xdr:rowOff>37659</xdr:rowOff>
    </xdr:to>
    <xdr:sp macro="" textlink="">
      <xdr:nvSpPr>
        <xdr:cNvPr id="116" name="Oval 115"/>
        <xdr:cNvSpPr/>
      </xdr:nvSpPr>
      <xdr:spPr>
        <a:xfrm>
          <a:off x="15526230" y="51442304"/>
          <a:ext cx="758658" cy="593196"/>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40</a:t>
          </a:r>
          <a:endParaRPr lang="zh-TW" altLang="en-US" sz="1800" b="1">
            <a:solidFill>
              <a:schemeClr val="tx1"/>
            </a:solidFill>
          </a:endParaRPr>
        </a:p>
      </xdr:txBody>
    </xdr:sp>
    <xdr:clientData/>
  </xdr:twoCellAnchor>
  <xdr:twoCellAnchor>
    <xdr:from>
      <xdr:col>14</xdr:col>
      <xdr:colOff>170776</xdr:colOff>
      <xdr:row>97</xdr:row>
      <xdr:rowOff>159636</xdr:rowOff>
    </xdr:from>
    <xdr:to>
      <xdr:col>24</xdr:col>
      <xdr:colOff>825175</xdr:colOff>
      <xdr:row>99</xdr:row>
      <xdr:rowOff>705500</xdr:rowOff>
    </xdr:to>
    <xdr:grpSp>
      <xdr:nvGrpSpPr>
        <xdr:cNvPr id="112" name="Group 111"/>
        <xdr:cNvGrpSpPr/>
      </xdr:nvGrpSpPr>
      <xdr:grpSpPr>
        <a:xfrm>
          <a:off x="3778731" y="59358954"/>
          <a:ext cx="2674853" cy="1801432"/>
          <a:chOff x="18507172" y="28967528"/>
          <a:chExt cx="2418893" cy="1828522"/>
        </a:xfrm>
      </xdr:grpSpPr>
      <xdr:pic>
        <xdr:nvPicPr>
          <xdr:cNvPr id="113" name="Picture 112"/>
          <xdr:cNvPicPr>
            <a:picLocks noChangeAspect="1"/>
          </xdr:cNvPicPr>
        </xdr:nvPicPr>
        <xdr:blipFill>
          <a:blip xmlns:r="http://schemas.openxmlformats.org/officeDocument/2006/relationships" r:embed="rId54" cstate="print">
            <a:extLst>
              <a:ext uri="{BEBA8EAE-BF5A-486C-A8C5-ECC9F3942E4B}">
                <a14:imgProps xmlns:a14="http://schemas.microsoft.com/office/drawing/2010/main">
                  <a14:imgLayer r:embed="rId55">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18515237" y="28984545"/>
            <a:ext cx="2410828" cy="1811505"/>
          </a:xfrm>
          <a:prstGeom prst="rect">
            <a:avLst/>
          </a:prstGeom>
        </xdr:spPr>
      </xdr:pic>
      <xdr:sp macro="" textlink="">
        <xdr:nvSpPr>
          <xdr:cNvPr id="114" name="Oval 113"/>
          <xdr:cNvSpPr/>
        </xdr:nvSpPr>
        <xdr:spPr>
          <a:xfrm>
            <a:off x="18507172" y="28967528"/>
            <a:ext cx="686061" cy="602117"/>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43</a:t>
            </a:r>
            <a:endParaRPr lang="zh-TW" altLang="en-US" sz="1800" b="1">
              <a:solidFill>
                <a:schemeClr val="tx1"/>
              </a:solidFill>
            </a:endParaRPr>
          </a:p>
        </xdr:txBody>
      </xdr:sp>
    </xdr:grpSp>
    <xdr:clientData/>
  </xdr:twoCellAnchor>
  <xdr:twoCellAnchor editAs="oneCell">
    <xdr:from>
      <xdr:col>25</xdr:col>
      <xdr:colOff>254213</xdr:colOff>
      <xdr:row>97</xdr:row>
      <xdr:rowOff>102432</xdr:rowOff>
    </xdr:from>
    <xdr:to>
      <xdr:col>33</xdr:col>
      <xdr:colOff>147485</xdr:colOff>
      <xdr:row>99</xdr:row>
      <xdr:rowOff>880341</xdr:rowOff>
    </xdr:to>
    <xdr:pic>
      <xdr:nvPicPr>
        <xdr:cNvPr id="118" name="Picture 117"/>
        <xdr:cNvPicPr>
          <a:picLocks noChangeAspect="1" noChangeArrowheads="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6993872" y="59301750"/>
          <a:ext cx="2159068" cy="2033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1094354</xdr:colOff>
      <xdr:row>97</xdr:row>
      <xdr:rowOff>88001</xdr:rowOff>
    </xdr:from>
    <xdr:to>
      <xdr:col>27</xdr:col>
      <xdr:colOff>53154</xdr:colOff>
      <xdr:row>98</xdr:row>
      <xdr:rowOff>296683</xdr:rowOff>
    </xdr:to>
    <xdr:sp macro="" textlink="">
      <xdr:nvSpPr>
        <xdr:cNvPr id="119" name="Oval 118"/>
        <xdr:cNvSpPr/>
      </xdr:nvSpPr>
      <xdr:spPr>
        <a:xfrm>
          <a:off x="6722763" y="59287319"/>
          <a:ext cx="762777" cy="583909"/>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44</a:t>
          </a:r>
          <a:endParaRPr lang="zh-TW" altLang="en-US" sz="1800" b="1">
            <a:solidFill>
              <a:schemeClr val="tx1"/>
            </a:solidFill>
          </a:endParaRPr>
        </a:p>
      </xdr:txBody>
    </xdr:sp>
    <xdr:clientData/>
  </xdr:twoCellAnchor>
  <xdr:twoCellAnchor>
    <xdr:from>
      <xdr:col>35</xdr:col>
      <xdr:colOff>28863</xdr:colOff>
      <xdr:row>97</xdr:row>
      <xdr:rowOff>130591</xdr:rowOff>
    </xdr:from>
    <xdr:to>
      <xdr:col>37</xdr:col>
      <xdr:colOff>44353</xdr:colOff>
      <xdr:row>98</xdr:row>
      <xdr:rowOff>352649</xdr:rowOff>
    </xdr:to>
    <xdr:sp macro="" textlink="">
      <xdr:nvSpPr>
        <xdr:cNvPr id="120" name="Oval 119"/>
        <xdr:cNvSpPr/>
      </xdr:nvSpPr>
      <xdr:spPr>
        <a:xfrm>
          <a:off x="9727045" y="59329909"/>
          <a:ext cx="708217" cy="59728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46</a:t>
          </a:r>
          <a:endParaRPr lang="zh-TW" altLang="en-US" sz="1800" b="1">
            <a:solidFill>
              <a:schemeClr val="tx1"/>
            </a:solidFill>
          </a:endParaRPr>
        </a:p>
      </xdr:txBody>
    </xdr:sp>
    <xdr:clientData/>
  </xdr:twoCellAnchor>
  <xdr:twoCellAnchor>
    <xdr:from>
      <xdr:col>45</xdr:col>
      <xdr:colOff>101022</xdr:colOff>
      <xdr:row>97</xdr:row>
      <xdr:rowOff>246749</xdr:rowOff>
    </xdr:from>
    <xdr:to>
      <xdr:col>48</xdr:col>
      <xdr:colOff>84481</xdr:colOff>
      <xdr:row>98</xdr:row>
      <xdr:rowOff>468807</xdr:rowOff>
    </xdr:to>
    <xdr:sp macro="" textlink="">
      <xdr:nvSpPr>
        <xdr:cNvPr id="121" name="Oval 120"/>
        <xdr:cNvSpPr/>
      </xdr:nvSpPr>
      <xdr:spPr>
        <a:xfrm>
          <a:off x="12656704" y="59446067"/>
          <a:ext cx="762777" cy="59728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47</a:t>
          </a:r>
          <a:endParaRPr lang="zh-TW" altLang="en-US" sz="1800" b="1">
            <a:solidFill>
              <a:schemeClr val="tx1"/>
            </a:solidFill>
          </a:endParaRPr>
        </a:p>
      </xdr:txBody>
    </xdr:sp>
    <xdr:clientData/>
  </xdr:twoCellAnchor>
  <xdr:twoCellAnchor>
    <xdr:from>
      <xdr:col>56</xdr:col>
      <xdr:colOff>209085</xdr:colOff>
      <xdr:row>106</xdr:row>
      <xdr:rowOff>116159</xdr:rowOff>
    </xdr:from>
    <xdr:to>
      <xdr:col>60</xdr:col>
      <xdr:colOff>3522</xdr:colOff>
      <xdr:row>106</xdr:row>
      <xdr:rowOff>709924</xdr:rowOff>
    </xdr:to>
    <xdr:sp macro="" textlink="">
      <xdr:nvSpPr>
        <xdr:cNvPr id="126" name="Oval 125"/>
        <xdr:cNvSpPr/>
      </xdr:nvSpPr>
      <xdr:spPr>
        <a:xfrm>
          <a:off x="15309695" y="63120549"/>
          <a:ext cx="723705" cy="59376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50</a:t>
          </a:r>
          <a:endParaRPr lang="zh-TW" altLang="en-US" sz="1800" b="1">
            <a:solidFill>
              <a:schemeClr val="tx1"/>
            </a:solidFill>
          </a:endParaRPr>
        </a:p>
      </xdr:txBody>
    </xdr:sp>
    <xdr:clientData/>
  </xdr:twoCellAnchor>
  <xdr:twoCellAnchor editAs="oneCell">
    <xdr:from>
      <xdr:col>57</xdr:col>
      <xdr:colOff>45407</xdr:colOff>
      <xdr:row>112</xdr:row>
      <xdr:rowOff>326722</xdr:rowOff>
    </xdr:from>
    <xdr:to>
      <xdr:col>65</xdr:col>
      <xdr:colOff>216477</xdr:colOff>
      <xdr:row>114</xdr:row>
      <xdr:rowOff>372299</xdr:rowOff>
    </xdr:to>
    <xdr:pic>
      <xdr:nvPicPr>
        <xdr:cNvPr id="6" name="Picture 5"/>
        <xdr:cNvPicPr>
          <a:picLocks noChangeAspect="1"/>
        </xdr:cNvPicPr>
      </xdr:nvPicPr>
      <xdr:blipFill>
        <a:blip xmlns:r="http://schemas.openxmlformats.org/officeDocument/2006/relationships" r:embed="rId58" cstate="print">
          <a:lum bright="10000"/>
          <a:extLst>
            <a:ext uri="{BEBA8EAE-BF5A-486C-A8C5-ECC9F3942E4B}">
              <a14:imgProps xmlns:a14="http://schemas.microsoft.com/office/drawing/2010/main">
                <a14:imgLayer r:embed="rId59">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15732793" y="68517063"/>
          <a:ext cx="2133798" cy="1517622"/>
        </a:xfrm>
        <a:prstGeom prst="rect">
          <a:avLst/>
        </a:prstGeom>
      </xdr:spPr>
    </xdr:pic>
    <xdr:clientData/>
  </xdr:twoCellAnchor>
  <xdr:twoCellAnchor editAs="oneCell">
    <xdr:from>
      <xdr:col>57</xdr:col>
      <xdr:colOff>53905</xdr:colOff>
      <xdr:row>110</xdr:row>
      <xdr:rowOff>39472</xdr:rowOff>
    </xdr:from>
    <xdr:to>
      <xdr:col>65</xdr:col>
      <xdr:colOff>172987</xdr:colOff>
      <xdr:row>112</xdr:row>
      <xdr:rowOff>349127</xdr:rowOff>
    </xdr:to>
    <xdr:pic>
      <xdr:nvPicPr>
        <xdr:cNvPr id="7" name="Picture 6"/>
        <xdr:cNvPicPr>
          <a:picLocks noChangeAspect="1"/>
        </xdr:cNvPicPr>
      </xdr:nvPicPr>
      <xdr:blipFill>
        <a:blip xmlns:r="http://schemas.openxmlformats.org/officeDocument/2006/relationships" r:embed="rId60" cstate="print">
          <a:lum bright="10000"/>
          <a:extLst>
            <a:ext uri="{BEBA8EAE-BF5A-486C-A8C5-ECC9F3942E4B}">
              <a14:imgProps xmlns:a14="http://schemas.microsoft.com/office/drawing/2010/main">
                <a14:imgLayer r:embed="rId61">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15741291" y="67060836"/>
          <a:ext cx="2081810" cy="1478632"/>
        </a:xfrm>
        <a:prstGeom prst="rect">
          <a:avLst/>
        </a:prstGeom>
      </xdr:spPr>
    </xdr:pic>
    <xdr:clientData/>
  </xdr:twoCellAnchor>
  <xdr:twoCellAnchor editAs="oneCell">
    <xdr:from>
      <xdr:col>57</xdr:col>
      <xdr:colOff>52097</xdr:colOff>
      <xdr:row>108</xdr:row>
      <xdr:rowOff>152806</xdr:rowOff>
    </xdr:from>
    <xdr:to>
      <xdr:col>65</xdr:col>
      <xdr:colOff>173182</xdr:colOff>
      <xdr:row>109</xdr:row>
      <xdr:rowOff>916289</xdr:rowOff>
    </xdr:to>
    <xdr:pic>
      <xdr:nvPicPr>
        <xdr:cNvPr id="9" name="Picture 8"/>
        <xdr:cNvPicPr>
          <a:picLocks noChangeAspect="1"/>
        </xdr:cNvPicPr>
      </xdr:nvPicPr>
      <xdr:blipFill>
        <a:blip xmlns:r="http://schemas.openxmlformats.org/officeDocument/2006/relationships" r:embed="rId62" cstate="print">
          <a:lum bright="10000"/>
          <a:extLst>
            <a:ext uri="{BEBA8EAE-BF5A-486C-A8C5-ECC9F3942E4B}">
              <a14:imgProps xmlns:a14="http://schemas.microsoft.com/office/drawing/2010/main">
                <a14:imgLayer r:embed="rId63">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15739483" y="65413488"/>
          <a:ext cx="2083813" cy="1485074"/>
        </a:xfrm>
        <a:prstGeom prst="rect">
          <a:avLst/>
        </a:prstGeom>
      </xdr:spPr>
    </xdr:pic>
    <xdr:clientData/>
  </xdr:twoCellAnchor>
  <xdr:twoCellAnchor>
    <xdr:from>
      <xdr:col>57</xdr:col>
      <xdr:colOff>66526</xdr:colOff>
      <xdr:row>110</xdr:row>
      <xdr:rowOff>28863</xdr:rowOff>
    </xdr:from>
    <xdr:to>
      <xdr:col>60</xdr:col>
      <xdr:colOff>93280</xdr:colOff>
      <xdr:row>111</xdr:row>
      <xdr:rowOff>88299</xdr:rowOff>
    </xdr:to>
    <xdr:sp macro="" textlink="">
      <xdr:nvSpPr>
        <xdr:cNvPr id="127" name="Oval 126"/>
        <xdr:cNvSpPr/>
      </xdr:nvSpPr>
      <xdr:spPr>
        <a:xfrm>
          <a:off x="15753912" y="67050227"/>
          <a:ext cx="762777" cy="593413"/>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51</a:t>
          </a:r>
          <a:endParaRPr lang="zh-TW" altLang="en-US" sz="1800" b="1">
            <a:solidFill>
              <a:schemeClr val="tx1"/>
            </a:solidFill>
          </a:endParaRPr>
        </a:p>
      </xdr:txBody>
    </xdr:sp>
    <xdr:clientData/>
  </xdr:twoCellAnchor>
  <xdr:twoCellAnchor editAs="oneCell">
    <xdr:from>
      <xdr:col>18</xdr:col>
      <xdr:colOff>69801</xdr:colOff>
      <xdr:row>118</xdr:row>
      <xdr:rowOff>61216</xdr:rowOff>
    </xdr:from>
    <xdr:to>
      <xdr:col>24</xdr:col>
      <xdr:colOff>868900</xdr:colOff>
      <xdr:row>119</xdr:row>
      <xdr:rowOff>591706</xdr:rowOff>
    </xdr:to>
    <xdr:pic>
      <xdr:nvPicPr>
        <xdr:cNvPr id="128" name="Picture 127"/>
        <xdr:cNvPicPr>
          <a:picLocks noChangeAspect="1" noChangeArrowheads="1"/>
        </xdr:cNvPicPr>
      </xdr:nvPicPr>
      <xdr:blipFill rotWithShape="1">
        <a:blip xmlns:r="http://schemas.openxmlformats.org/officeDocument/2006/relationships" r:embed="rId64" cstate="print">
          <a:extLst>
            <a:ext uri="{BEBA8EAE-BF5A-486C-A8C5-ECC9F3942E4B}">
              <a14:imgProps xmlns:a14="http://schemas.microsoft.com/office/drawing/2010/main">
                <a14:imgLayer r:embed="rId65">
                  <a14:imgEffect>
                    <a14:brightnessContrast bright="20000" contrast="40000"/>
                  </a14:imgEffect>
                </a14:imgLayer>
              </a14:imgProps>
            </a:ext>
            <a:ext uri="{28A0092B-C50C-407E-A947-70E740481C1C}">
              <a14:useLocalDpi xmlns:a14="http://schemas.microsoft.com/office/drawing/2010/main" val="0"/>
            </a:ext>
          </a:extLst>
        </a:blip>
        <a:srcRect/>
        <a:stretch/>
      </xdr:blipFill>
      <xdr:spPr bwMode="auto">
        <a:xfrm>
          <a:off x="4659119" y="72205875"/>
          <a:ext cx="1838190" cy="13386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89758</xdr:colOff>
      <xdr:row>114</xdr:row>
      <xdr:rowOff>513340</xdr:rowOff>
    </xdr:from>
    <xdr:to>
      <xdr:col>66</xdr:col>
      <xdr:colOff>166461</xdr:colOff>
      <xdr:row>117</xdr:row>
      <xdr:rowOff>331932</xdr:rowOff>
    </xdr:to>
    <xdr:pic>
      <xdr:nvPicPr>
        <xdr:cNvPr id="129" name="Picture 128"/>
        <xdr:cNvPicPr>
          <a:picLocks noChangeAspect="1" noChangeArrowheads="1"/>
        </xdr:cNvPicPr>
      </xdr:nvPicPr>
      <xdr:blipFill rotWithShape="1">
        <a:blip xmlns:r="http://schemas.openxmlformats.org/officeDocument/2006/relationships" r:embed="rId66">
          <a:lum bright="10000"/>
          <a:extLst>
            <a:ext uri="{BEBA8EAE-BF5A-486C-A8C5-ECC9F3942E4B}">
              <a14:imgProps xmlns:a14="http://schemas.microsoft.com/office/drawing/2010/main">
                <a14:imgLayer r:embed="rId67">
                  <a14:imgEffect>
                    <a14:brightnessContrast bright="20000"/>
                  </a14:imgEffect>
                </a14:imgLayer>
              </a14:imgProps>
            </a:ext>
            <a:ext uri="{28A0092B-C50C-407E-A947-70E740481C1C}">
              <a14:useLocalDpi xmlns:a14="http://schemas.microsoft.com/office/drawing/2010/main" val="0"/>
            </a:ext>
          </a:extLst>
        </a:blip>
        <a:srcRect l="8485"/>
        <a:stretch/>
      </xdr:blipFill>
      <xdr:spPr bwMode="auto">
        <a:xfrm>
          <a:off x="16267826" y="70175726"/>
          <a:ext cx="1794090" cy="1925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91082</xdr:colOff>
      <xdr:row>117</xdr:row>
      <xdr:rowOff>181815</xdr:rowOff>
    </xdr:from>
    <xdr:to>
      <xdr:col>33</xdr:col>
      <xdr:colOff>63540</xdr:colOff>
      <xdr:row>119</xdr:row>
      <xdr:rowOff>639225</xdr:rowOff>
    </xdr:to>
    <xdr:pic>
      <xdr:nvPicPr>
        <xdr:cNvPr id="130" name="Picture 129"/>
        <xdr:cNvPicPr>
          <a:picLocks noChangeAspect="1" noChangeArrowheads="1"/>
        </xdr:cNvPicPr>
      </xdr:nvPicPr>
      <xdr:blipFill rotWithShape="1">
        <a:blip xmlns:r="http://schemas.openxmlformats.org/officeDocument/2006/relationships" r:embed="rId68" cstate="print">
          <a:extLst>
            <a:ext uri="{BEBA8EAE-BF5A-486C-A8C5-ECC9F3942E4B}">
              <a14:imgProps xmlns:a14="http://schemas.microsoft.com/office/drawing/2010/main">
                <a14:imgLayer r:embed="rId69">
                  <a14:imgEffect>
                    <a14:brightnessContrast bright="20000" contrast="20000"/>
                  </a14:imgEffect>
                </a14:imgLayer>
              </a14:imgProps>
            </a:ext>
            <a:ext uri="{28A0092B-C50C-407E-A947-70E740481C1C}">
              <a14:useLocalDpi xmlns:a14="http://schemas.microsoft.com/office/drawing/2010/main" val="0"/>
            </a:ext>
          </a:extLst>
        </a:blip>
        <a:srcRect r="7799"/>
        <a:stretch/>
      </xdr:blipFill>
      <xdr:spPr bwMode="auto">
        <a:xfrm>
          <a:off x="6830741" y="71951247"/>
          <a:ext cx="2238254" cy="1640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56</xdr:col>
      <xdr:colOff>127422</xdr:colOff>
      <xdr:row>114</xdr:row>
      <xdr:rowOff>545945</xdr:rowOff>
    </xdr:from>
    <xdr:to>
      <xdr:col>59</xdr:col>
      <xdr:colOff>125312</xdr:colOff>
      <xdr:row>115</xdr:row>
      <xdr:rowOff>100619</xdr:rowOff>
    </xdr:to>
    <xdr:sp macro="" textlink="">
      <xdr:nvSpPr>
        <xdr:cNvPr id="131" name="Oval 130"/>
        <xdr:cNvSpPr/>
      </xdr:nvSpPr>
      <xdr:spPr>
        <a:xfrm>
          <a:off x="15569467" y="70208331"/>
          <a:ext cx="733913" cy="59376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54</a:t>
          </a:r>
          <a:endParaRPr lang="zh-TW" altLang="en-US" sz="1800" b="1">
            <a:solidFill>
              <a:schemeClr val="tx1"/>
            </a:solidFill>
          </a:endParaRPr>
        </a:p>
      </xdr:txBody>
    </xdr:sp>
    <xdr:clientData/>
  </xdr:twoCellAnchor>
  <xdr:twoCellAnchor>
    <xdr:from>
      <xdr:col>18</xdr:col>
      <xdr:colOff>15136</xdr:colOff>
      <xdr:row>117</xdr:row>
      <xdr:rowOff>349532</xdr:rowOff>
    </xdr:from>
    <xdr:to>
      <xdr:col>22</xdr:col>
      <xdr:colOff>56320</xdr:colOff>
      <xdr:row>118</xdr:row>
      <xdr:rowOff>568070</xdr:rowOff>
    </xdr:to>
    <xdr:sp macro="" textlink="">
      <xdr:nvSpPr>
        <xdr:cNvPr id="134" name="Oval 133"/>
        <xdr:cNvSpPr/>
      </xdr:nvSpPr>
      <xdr:spPr>
        <a:xfrm>
          <a:off x="4604454" y="72118964"/>
          <a:ext cx="762775" cy="59376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56</a:t>
          </a:r>
          <a:endParaRPr lang="zh-TW" altLang="en-US" sz="1800" b="1">
            <a:solidFill>
              <a:schemeClr val="tx1"/>
            </a:solidFill>
          </a:endParaRPr>
        </a:p>
      </xdr:txBody>
    </xdr:sp>
    <xdr:clientData/>
  </xdr:twoCellAnchor>
  <xdr:twoCellAnchor>
    <xdr:from>
      <xdr:col>24</xdr:col>
      <xdr:colOff>1080273</xdr:colOff>
      <xdr:row>117</xdr:row>
      <xdr:rowOff>103135</xdr:rowOff>
    </xdr:from>
    <xdr:to>
      <xdr:col>26</xdr:col>
      <xdr:colOff>342493</xdr:colOff>
      <xdr:row>118</xdr:row>
      <xdr:rowOff>325192</xdr:rowOff>
    </xdr:to>
    <xdr:sp macro="" textlink="">
      <xdr:nvSpPr>
        <xdr:cNvPr id="135" name="Oval 134"/>
        <xdr:cNvSpPr/>
      </xdr:nvSpPr>
      <xdr:spPr>
        <a:xfrm>
          <a:off x="6708682" y="71872567"/>
          <a:ext cx="719834" cy="597284"/>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57</a:t>
          </a:r>
          <a:endParaRPr lang="zh-TW" altLang="en-US" sz="1800" b="1">
            <a:solidFill>
              <a:schemeClr val="tx1"/>
            </a:solidFill>
          </a:endParaRPr>
        </a:p>
      </xdr:txBody>
    </xdr:sp>
    <xdr:clientData/>
  </xdr:twoCellAnchor>
  <xdr:twoCellAnchor>
    <xdr:from>
      <xdr:col>35</xdr:col>
      <xdr:colOff>43295</xdr:colOff>
      <xdr:row>117</xdr:row>
      <xdr:rowOff>24640</xdr:rowOff>
    </xdr:from>
    <xdr:to>
      <xdr:col>37</xdr:col>
      <xdr:colOff>70049</xdr:colOff>
      <xdr:row>118</xdr:row>
      <xdr:rowOff>246697</xdr:rowOff>
    </xdr:to>
    <xdr:sp macro="" textlink="">
      <xdr:nvSpPr>
        <xdr:cNvPr id="136" name="Oval 135"/>
        <xdr:cNvSpPr/>
      </xdr:nvSpPr>
      <xdr:spPr>
        <a:xfrm>
          <a:off x="9741477" y="71794072"/>
          <a:ext cx="719481" cy="597284"/>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58</a:t>
          </a:r>
          <a:endParaRPr lang="zh-TW" altLang="en-US" sz="1800" b="1">
            <a:solidFill>
              <a:schemeClr val="tx1"/>
            </a:solidFill>
          </a:endParaRPr>
        </a:p>
      </xdr:txBody>
    </xdr:sp>
    <xdr:clientData/>
  </xdr:twoCellAnchor>
  <xdr:twoCellAnchor>
    <xdr:from>
      <xdr:col>45</xdr:col>
      <xdr:colOff>162622</xdr:colOff>
      <xdr:row>117</xdr:row>
      <xdr:rowOff>64767</xdr:rowOff>
    </xdr:from>
    <xdr:to>
      <xdr:col>48</xdr:col>
      <xdr:colOff>119680</xdr:colOff>
      <xdr:row>118</xdr:row>
      <xdr:rowOff>286824</xdr:rowOff>
    </xdr:to>
    <xdr:sp macro="" textlink="">
      <xdr:nvSpPr>
        <xdr:cNvPr id="137" name="Oval 136"/>
        <xdr:cNvSpPr/>
      </xdr:nvSpPr>
      <xdr:spPr>
        <a:xfrm>
          <a:off x="12718304" y="71834199"/>
          <a:ext cx="736376" cy="597284"/>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59</a:t>
          </a:r>
          <a:endParaRPr lang="zh-TW" altLang="en-US" sz="1800" b="1">
            <a:solidFill>
              <a:schemeClr val="tx1"/>
            </a:solidFill>
          </a:endParaRPr>
        </a:p>
      </xdr:txBody>
    </xdr:sp>
    <xdr:clientData/>
  </xdr:twoCellAnchor>
  <xdr:twoCellAnchor editAs="oneCell">
    <xdr:from>
      <xdr:col>15</xdr:col>
      <xdr:colOff>28864</xdr:colOff>
      <xdr:row>15</xdr:row>
      <xdr:rowOff>101021</xdr:rowOff>
    </xdr:from>
    <xdr:to>
      <xdr:col>24</xdr:col>
      <xdr:colOff>821091</xdr:colOff>
      <xdr:row>23</xdr:row>
      <xdr:rowOff>129885</xdr:rowOff>
    </xdr:to>
    <xdr:pic>
      <xdr:nvPicPr>
        <xdr:cNvPr id="122" name="Picture 121"/>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18312" t="25475" r="30218" b="23577"/>
        <a:stretch/>
      </xdr:blipFill>
      <xdr:spPr>
        <a:xfrm>
          <a:off x="3882159" y="9712612"/>
          <a:ext cx="2567341" cy="1876137"/>
        </a:xfrm>
        <a:prstGeom prst="rect">
          <a:avLst/>
        </a:prstGeom>
      </xdr:spPr>
    </xdr:pic>
    <xdr:clientData/>
  </xdr:twoCellAnchor>
  <xdr:twoCellAnchor>
    <xdr:from>
      <xdr:col>14</xdr:col>
      <xdr:colOff>191373</xdr:colOff>
      <xdr:row>15</xdr:row>
      <xdr:rowOff>7253</xdr:rowOff>
    </xdr:from>
    <xdr:to>
      <xdr:col>17</xdr:col>
      <xdr:colOff>6443</xdr:colOff>
      <xdr:row>17</xdr:row>
      <xdr:rowOff>94270</xdr:rowOff>
    </xdr:to>
    <xdr:sp macro="" textlink="">
      <xdr:nvSpPr>
        <xdr:cNvPr id="124" name="Oval 123"/>
        <xdr:cNvSpPr/>
      </xdr:nvSpPr>
      <xdr:spPr>
        <a:xfrm>
          <a:off x="3799328" y="9618844"/>
          <a:ext cx="551092" cy="54883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5</a:t>
          </a:r>
          <a:endParaRPr lang="zh-TW" altLang="en-US" sz="1800" b="1">
            <a:solidFill>
              <a:schemeClr val="tx1"/>
            </a:solidFill>
          </a:endParaRPr>
        </a:p>
      </xdr:txBody>
    </xdr:sp>
    <xdr:clientData/>
  </xdr:twoCellAnchor>
  <xdr:twoCellAnchor>
    <xdr:from>
      <xdr:col>24</xdr:col>
      <xdr:colOff>830016</xdr:colOff>
      <xdr:row>43</xdr:row>
      <xdr:rowOff>221857</xdr:rowOff>
    </xdr:from>
    <xdr:to>
      <xdr:col>26</xdr:col>
      <xdr:colOff>205025</xdr:colOff>
      <xdr:row>44</xdr:row>
      <xdr:rowOff>293372</xdr:rowOff>
    </xdr:to>
    <xdr:sp macro="" textlink="">
      <xdr:nvSpPr>
        <xdr:cNvPr id="138" name="Oval 137"/>
        <xdr:cNvSpPr/>
      </xdr:nvSpPr>
      <xdr:spPr>
        <a:xfrm>
          <a:off x="6458425" y="22360266"/>
          <a:ext cx="832623" cy="446742"/>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16</a:t>
          </a:r>
          <a:endParaRPr lang="zh-TW" altLang="en-US" sz="1800" b="1">
            <a:solidFill>
              <a:schemeClr val="tx1"/>
            </a:solidFill>
          </a:endParaRPr>
        </a:p>
      </xdr:txBody>
    </xdr:sp>
    <xdr:clientData/>
  </xdr:twoCellAnchor>
  <xdr:twoCellAnchor>
    <xdr:from>
      <xdr:col>37</xdr:col>
      <xdr:colOff>137621</xdr:colOff>
      <xdr:row>43</xdr:row>
      <xdr:rowOff>157001</xdr:rowOff>
    </xdr:from>
    <xdr:to>
      <xdr:col>40</xdr:col>
      <xdr:colOff>9034</xdr:colOff>
      <xdr:row>44</xdr:row>
      <xdr:rowOff>230909</xdr:rowOff>
    </xdr:to>
    <xdr:sp macro="" textlink="">
      <xdr:nvSpPr>
        <xdr:cNvPr id="139" name="Oval 138"/>
        <xdr:cNvSpPr/>
      </xdr:nvSpPr>
      <xdr:spPr>
        <a:xfrm>
          <a:off x="10528530" y="22295410"/>
          <a:ext cx="737322" cy="44913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87</a:t>
          </a:r>
          <a:endParaRPr lang="zh-TW" altLang="en-US" sz="1800" b="1">
            <a:solidFill>
              <a:schemeClr val="tx1"/>
            </a:solidFill>
          </a:endParaRPr>
        </a:p>
      </xdr:txBody>
    </xdr:sp>
    <xdr:clientData/>
  </xdr:twoCellAnchor>
  <xdr:twoCellAnchor>
    <xdr:from>
      <xdr:col>56</xdr:col>
      <xdr:colOff>142557</xdr:colOff>
      <xdr:row>54</xdr:row>
      <xdr:rowOff>89769</xdr:rowOff>
    </xdr:from>
    <xdr:to>
      <xdr:col>59</xdr:col>
      <xdr:colOff>173181</xdr:colOff>
      <xdr:row>54</xdr:row>
      <xdr:rowOff>623956</xdr:rowOff>
    </xdr:to>
    <xdr:sp macro="" textlink="">
      <xdr:nvSpPr>
        <xdr:cNvPr id="142" name="Oval 141"/>
        <xdr:cNvSpPr/>
      </xdr:nvSpPr>
      <xdr:spPr>
        <a:xfrm>
          <a:off x="15584602" y="28780224"/>
          <a:ext cx="766647" cy="534187"/>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23</a:t>
          </a:r>
          <a:endParaRPr lang="zh-TW" altLang="en-US" sz="1800" b="1">
            <a:solidFill>
              <a:schemeClr val="tx1"/>
            </a:solidFill>
          </a:endParaRPr>
        </a:p>
      </xdr:txBody>
    </xdr:sp>
    <xdr:clientData/>
  </xdr:twoCellAnchor>
  <xdr:twoCellAnchor>
    <xdr:from>
      <xdr:col>42</xdr:col>
      <xdr:colOff>140468</xdr:colOff>
      <xdr:row>78</xdr:row>
      <xdr:rowOff>91396</xdr:rowOff>
    </xdr:from>
    <xdr:to>
      <xdr:col>55</xdr:col>
      <xdr:colOff>216508</xdr:colOff>
      <xdr:row>80</xdr:row>
      <xdr:rowOff>553598</xdr:rowOff>
    </xdr:to>
    <xdr:grpSp>
      <xdr:nvGrpSpPr>
        <xdr:cNvPr id="149" name="Group 148"/>
        <xdr:cNvGrpSpPr/>
      </xdr:nvGrpSpPr>
      <xdr:grpSpPr>
        <a:xfrm>
          <a:off x="11916832" y="47297873"/>
          <a:ext cx="3481949" cy="1616748"/>
          <a:chOff x="4630689" y="56296599"/>
          <a:chExt cx="3481949" cy="1651725"/>
        </a:xfrm>
      </xdr:grpSpPr>
      <xdr:pic>
        <xdr:nvPicPr>
          <xdr:cNvPr id="150" name="Picture 14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4630689" y="56296599"/>
            <a:ext cx="1750099" cy="1312574"/>
          </a:xfrm>
          <a:prstGeom prst="rect">
            <a:avLst/>
          </a:prstGeom>
        </xdr:spPr>
      </xdr:pic>
      <xdr:pic>
        <xdr:nvPicPr>
          <xdr:cNvPr id="151" name="Picture 150"/>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6407638" y="56669574"/>
            <a:ext cx="1705000" cy="1278750"/>
          </a:xfrm>
          <a:prstGeom prst="rect">
            <a:avLst/>
          </a:prstGeom>
        </xdr:spPr>
      </xdr:pic>
    </xdr:grpSp>
    <xdr:clientData/>
  </xdr:twoCellAnchor>
  <xdr:twoCellAnchor>
    <xdr:from>
      <xdr:col>48</xdr:col>
      <xdr:colOff>52079</xdr:colOff>
      <xdr:row>78</xdr:row>
      <xdr:rowOff>17688</xdr:rowOff>
    </xdr:from>
    <xdr:to>
      <xdr:col>50</xdr:col>
      <xdr:colOff>248906</xdr:colOff>
      <xdr:row>79</xdr:row>
      <xdr:rowOff>240583</xdr:rowOff>
    </xdr:to>
    <xdr:sp macro="" textlink="">
      <xdr:nvSpPr>
        <xdr:cNvPr id="153" name="Oval 152"/>
        <xdr:cNvSpPr/>
      </xdr:nvSpPr>
      <xdr:spPr>
        <a:xfrm>
          <a:off x="13387079" y="47108711"/>
          <a:ext cx="716372" cy="598122"/>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38</a:t>
          </a:r>
          <a:endParaRPr lang="zh-TW" altLang="en-US" sz="1800" b="1">
            <a:solidFill>
              <a:schemeClr val="tx1"/>
            </a:solidFill>
          </a:endParaRPr>
        </a:p>
      </xdr:txBody>
    </xdr:sp>
    <xdr:clientData/>
  </xdr:twoCellAnchor>
  <xdr:twoCellAnchor editAs="oneCell">
    <xdr:from>
      <xdr:col>24</xdr:col>
      <xdr:colOff>721590</xdr:colOff>
      <xdr:row>78</xdr:row>
      <xdr:rowOff>115456</xdr:rowOff>
    </xdr:from>
    <xdr:to>
      <xdr:col>31</xdr:col>
      <xdr:colOff>174523</xdr:colOff>
      <xdr:row>80</xdr:row>
      <xdr:rowOff>606136</xdr:rowOff>
    </xdr:to>
    <xdr:pic>
      <xdr:nvPicPr>
        <xdr:cNvPr id="154" name="Picture 153"/>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l="25857" t="14432" r="3787" b="16616"/>
        <a:stretch/>
      </xdr:blipFill>
      <xdr:spPr>
        <a:xfrm>
          <a:off x="6349999" y="47321933"/>
          <a:ext cx="2238274" cy="1645226"/>
        </a:xfrm>
        <a:prstGeom prst="rect">
          <a:avLst/>
        </a:prstGeom>
      </xdr:spPr>
    </xdr:pic>
    <xdr:clientData/>
  </xdr:twoCellAnchor>
  <xdr:twoCellAnchor>
    <xdr:from>
      <xdr:col>28</xdr:col>
      <xdr:colOff>130588</xdr:colOff>
      <xdr:row>78</xdr:row>
      <xdr:rowOff>81765</xdr:rowOff>
    </xdr:from>
    <xdr:to>
      <xdr:col>31</xdr:col>
      <xdr:colOff>110937</xdr:colOff>
      <xdr:row>79</xdr:row>
      <xdr:rowOff>304660</xdr:rowOff>
    </xdr:to>
    <xdr:sp macro="" textlink="">
      <xdr:nvSpPr>
        <xdr:cNvPr id="155" name="Oval 154"/>
        <xdr:cNvSpPr/>
      </xdr:nvSpPr>
      <xdr:spPr>
        <a:xfrm>
          <a:off x="7808315" y="47288242"/>
          <a:ext cx="716372" cy="598123"/>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35</a:t>
          </a:r>
          <a:endParaRPr lang="zh-TW" altLang="en-US" sz="1800" b="1">
            <a:solidFill>
              <a:schemeClr val="tx1"/>
            </a:solidFill>
          </a:endParaRPr>
        </a:p>
      </xdr:txBody>
    </xdr:sp>
    <xdr:clientData/>
  </xdr:twoCellAnchor>
  <xdr:twoCellAnchor editAs="oneCell">
    <xdr:from>
      <xdr:col>14</xdr:col>
      <xdr:colOff>140440</xdr:colOff>
      <xdr:row>78</xdr:row>
      <xdr:rowOff>129886</xdr:rowOff>
    </xdr:from>
    <xdr:to>
      <xdr:col>24</xdr:col>
      <xdr:colOff>288636</xdr:colOff>
      <xdr:row>80</xdr:row>
      <xdr:rowOff>616779</xdr:rowOff>
    </xdr:to>
    <xdr:pic>
      <xdr:nvPicPr>
        <xdr:cNvPr id="157" name="Picture 156"/>
        <xdr:cNvPicPr>
          <a:picLocks noChangeAspect="1" noChangeArrowheads="1"/>
        </xdr:cNvPicPr>
      </xdr:nvPicPr>
      <xdr:blipFill rotWithShape="1">
        <a:blip xmlns:r="http://schemas.openxmlformats.org/officeDocument/2006/relationships" r:embed="rId74">
          <a:extLst>
            <a:ext uri="{BEBA8EAE-BF5A-486C-A8C5-ECC9F3942E4B}">
              <a14:imgProps xmlns:a14="http://schemas.microsoft.com/office/drawing/2010/main">
                <a14:imgLayer r:embed="rId75">
                  <a14:imgEffect>
                    <a14:brightnessContrast bright="20000" contrast="40000"/>
                  </a14:imgEffect>
                </a14:imgLayer>
              </a14:imgProps>
            </a:ext>
            <a:ext uri="{28A0092B-C50C-407E-A947-70E740481C1C}">
              <a14:useLocalDpi xmlns:a14="http://schemas.microsoft.com/office/drawing/2010/main" val="0"/>
            </a:ext>
          </a:extLst>
        </a:blip>
        <a:srcRect l="8509"/>
        <a:stretch/>
      </xdr:blipFill>
      <xdr:spPr bwMode="auto">
        <a:xfrm>
          <a:off x="3748395" y="47336363"/>
          <a:ext cx="2168650" cy="1641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173883</xdr:colOff>
      <xdr:row>77</xdr:row>
      <xdr:rowOff>615742</xdr:rowOff>
    </xdr:from>
    <xdr:to>
      <xdr:col>16</xdr:col>
      <xdr:colOff>154233</xdr:colOff>
      <xdr:row>79</xdr:row>
      <xdr:rowOff>218069</xdr:rowOff>
    </xdr:to>
    <xdr:sp macro="" textlink="">
      <xdr:nvSpPr>
        <xdr:cNvPr id="158" name="Oval 157"/>
        <xdr:cNvSpPr/>
      </xdr:nvSpPr>
      <xdr:spPr>
        <a:xfrm>
          <a:off x="3536497" y="47201651"/>
          <a:ext cx="716372" cy="598123"/>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34</a:t>
          </a:r>
          <a:endParaRPr lang="zh-TW" altLang="en-US" sz="1800" b="1">
            <a:solidFill>
              <a:schemeClr val="tx1"/>
            </a:solidFill>
          </a:endParaRPr>
        </a:p>
      </xdr:txBody>
    </xdr:sp>
    <xdr:clientData/>
  </xdr:twoCellAnchor>
  <xdr:twoCellAnchor>
    <xdr:from>
      <xdr:col>56</xdr:col>
      <xdr:colOff>113049</xdr:colOff>
      <xdr:row>91</xdr:row>
      <xdr:rowOff>339236</xdr:rowOff>
    </xdr:from>
    <xdr:to>
      <xdr:col>59</xdr:col>
      <xdr:colOff>135684</xdr:colOff>
      <xdr:row>91</xdr:row>
      <xdr:rowOff>932432</xdr:rowOff>
    </xdr:to>
    <xdr:sp macro="" textlink="">
      <xdr:nvSpPr>
        <xdr:cNvPr id="164" name="Oval 163"/>
        <xdr:cNvSpPr/>
      </xdr:nvSpPr>
      <xdr:spPr>
        <a:xfrm>
          <a:off x="15555094" y="54732759"/>
          <a:ext cx="758658" cy="593196"/>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41</a:t>
          </a:r>
          <a:endParaRPr lang="zh-TW" altLang="en-US" sz="1800" b="1">
            <a:solidFill>
              <a:schemeClr val="tx1"/>
            </a:solidFill>
          </a:endParaRPr>
        </a:p>
      </xdr:txBody>
    </xdr:sp>
    <xdr:clientData/>
  </xdr:twoCellAnchor>
  <xdr:twoCellAnchor>
    <xdr:from>
      <xdr:col>56</xdr:col>
      <xdr:colOff>214071</xdr:colOff>
      <xdr:row>95</xdr:row>
      <xdr:rowOff>65032</xdr:rowOff>
    </xdr:from>
    <xdr:to>
      <xdr:col>59</xdr:col>
      <xdr:colOff>236706</xdr:colOff>
      <xdr:row>95</xdr:row>
      <xdr:rowOff>658228</xdr:rowOff>
    </xdr:to>
    <xdr:sp macro="" textlink="">
      <xdr:nvSpPr>
        <xdr:cNvPr id="165" name="Oval 164"/>
        <xdr:cNvSpPr/>
      </xdr:nvSpPr>
      <xdr:spPr>
        <a:xfrm>
          <a:off x="15656116" y="57907759"/>
          <a:ext cx="758658" cy="593196"/>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42</a:t>
          </a:r>
          <a:endParaRPr lang="zh-TW" altLang="en-US" sz="1800" b="1">
            <a:solidFill>
              <a:schemeClr val="tx1"/>
            </a:solidFill>
          </a:endParaRPr>
        </a:p>
      </xdr:txBody>
    </xdr:sp>
    <xdr:clientData/>
  </xdr:twoCellAnchor>
  <xdr:twoCellAnchor editAs="oneCell">
    <xdr:from>
      <xdr:col>6</xdr:col>
      <xdr:colOff>115455</xdr:colOff>
      <xdr:row>118</xdr:row>
      <xdr:rowOff>72159</xdr:rowOff>
    </xdr:from>
    <xdr:to>
      <xdr:col>13</xdr:col>
      <xdr:colOff>201721</xdr:colOff>
      <xdr:row>119</xdr:row>
      <xdr:rowOff>739751</xdr:rowOff>
    </xdr:to>
    <xdr:pic>
      <xdr:nvPicPr>
        <xdr:cNvPr id="132" name="Picture 131"/>
        <xdr:cNvPicPr>
          <a:picLocks noChangeAspect="1" noChangeArrowheads="1"/>
        </xdr:cNvPicPr>
      </xdr:nvPicPr>
      <xdr:blipFill rotWithShape="1">
        <a:blip xmlns:r="http://schemas.openxmlformats.org/officeDocument/2006/relationships" r:embed="rId76" cstate="print">
          <a:lum bright="20000"/>
          <a:extLst>
            <a:ext uri="{28A0092B-C50C-407E-A947-70E740481C1C}">
              <a14:useLocalDpi xmlns:a14="http://schemas.microsoft.com/office/drawing/2010/main" val="0"/>
            </a:ext>
          </a:extLst>
        </a:blip>
        <a:srcRect t="47808" r="37840" b="14047"/>
        <a:stretch/>
      </xdr:blipFill>
      <xdr:spPr bwMode="auto">
        <a:xfrm>
          <a:off x="1760682" y="72216818"/>
          <a:ext cx="1803653" cy="1475774"/>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4</xdr:col>
      <xdr:colOff>231614</xdr:colOff>
      <xdr:row>117</xdr:row>
      <xdr:rowOff>363964</xdr:rowOff>
    </xdr:from>
    <xdr:to>
      <xdr:col>8</xdr:col>
      <xdr:colOff>13025</xdr:colOff>
      <xdr:row>118</xdr:row>
      <xdr:rowOff>582502</xdr:rowOff>
    </xdr:to>
    <xdr:sp macro="" textlink="">
      <xdr:nvSpPr>
        <xdr:cNvPr id="133" name="Oval 132"/>
        <xdr:cNvSpPr/>
      </xdr:nvSpPr>
      <xdr:spPr>
        <a:xfrm>
          <a:off x="1386159" y="72133396"/>
          <a:ext cx="762775" cy="593765"/>
        </a:xfrm>
        <a:prstGeom prst="ellipse">
          <a:avLst/>
        </a:prstGeom>
        <a:solidFill>
          <a:schemeClr val="bg1"/>
        </a:solidFill>
        <a:ln w="381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b="1">
              <a:solidFill>
                <a:schemeClr val="tx1"/>
              </a:solidFill>
            </a:rPr>
            <a:t>55</a:t>
          </a:r>
          <a:endParaRPr lang="zh-TW" altLang="en-US" sz="1800" b="1">
            <a:solidFill>
              <a:schemeClr val="tx1"/>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7</xdr:col>
      <xdr:colOff>7620</xdr:colOff>
      <xdr:row>44</xdr:row>
      <xdr:rowOff>0</xdr:rowOff>
    </xdr:from>
    <xdr:to>
      <xdr:col>10</xdr:col>
      <xdr:colOff>15240</xdr:colOff>
      <xdr:row>45</xdr:row>
      <xdr:rowOff>30480</xdr:rowOff>
    </xdr:to>
    <xdr:sp macro="" textlink="">
      <xdr:nvSpPr>
        <xdr:cNvPr id="576903" name="Text Box 69"/>
        <xdr:cNvSpPr txBox="1">
          <a:spLocks noChangeArrowheads="1"/>
        </xdr:cNvSpPr>
      </xdr:nvSpPr>
      <xdr:spPr bwMode="auto">
        <a:xfrm>
          <a:off x="1470660" y="9624060"/>
          <a:ext cx="93726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34</xdr:col>
      <xdr:colOff>211968</xdr:colOff>
      <xdr:row>36</xdr:row>
      <xdr:rowOff>139042</xdr:rowOff>
    </xdr:from>
    <xdr:to>
      <xdr:col>42</xdr:col>
      <xdr:colOff>178592</xdr:colOff>
      <xdr:row>41</xdr:row>
      <xdr:rowOff>199786</xdr:rowOff>
    </xdr:to>
    <xdr:pic>
      <xdr:nvPicPr>
        <xdr:cNvPr id="30" name="Picture 2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19792" y="7994366"/>
          <a:ext cx="1770771" cy="1125302"/>
        </a:xfrm>
        <a:prstGeom prst="rect">
          <a:avLst/>
        </a:prstGeom>
      </xdr:spPr>
    </xdr:pic>
    <xdr:clientData/>
  </xdr:twoCellAnchor>
  <xdr:twoCellAnchor editAs="oneCell">
    <xdr:from>
      <xdr:col>27</xdr:col>
      <xdr:colOff>187647</xdr:colOff>
      <xdr:row>36</xdr:row>
      <xdr:rowOff>134839</xdr:rowOff>
    </xdr:from>
    <xdr:to>
      <xdr:col>34</xdr:col>
      <xdr:colOff>105063</xdr:colOff>
      <xdr:row>42</xdr:row>
      <xdr:rowOff>5351</xdr:rowOff>
    </xdr:to>
    <xdr:pic>
      <xdr:nvPicPr>
        <xdr:cNvPr id="33" name="Picture 3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90471" y="7990163"/>
          <a:ext cx="1822416" cy="1147982"/>
        </a:xfrm>
        <a:prstGeom prst="rect">
          <a:avLst/>
        </a:prstGeom>
      </xdr:spPr>
    </xdr:pic>
    <xdr:clientData/>
  </xdr:twoCellAnchor>
  <xdr:twoCellAnchor editAs="oneCell">
    <xdr:from>
      <xdr:col>8</xdr:col>
      <xdr:colOff>197426</xdr:colOff>
      <xdr:row>36</xdr:row>
      <xdr:rowOff>192459</xdr:rowOff>
    </xdr:from>
    <xdr:to>
      <xdr:col>14</xdr:col>
      <xdr:colOff>210729</xdr:colOff>
      <xdr:row>42</xdr:row>
      <xdr:rowOff>95094</xdr:rowOff>
    </xdr:to>
    <xdr:pic>
      <xdr:nvPicPr>
        <xdr:cNvPr id="34" name="Picture 3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03279" y="8047783"/>
          <a:ext cx="1851067" cy="1180105"/>
        </a:xfrm>
        <a:prstGeom prst="rect">
          <a:avLst/>
        </a:prstGeom>
      </xdr:spPr>
    </xdr:pic>
    <xdr:clientData/>
  </xdr:twoCellAnchor>
  <xdr:twoCellAnchor editAs="oneCell">
    <xdr:from>
      <xdr:col>15</xdr:col>
      <xdr:colOff>69676</xdr:colOff>
      <xdr:row>36</xdr:row>
      <xdr:rowOff>174419</xdr:rowOff>
    </xdr:from>
    <xdr:to>
      <xdr:col>23</xdr:col>
      <xdr:colOff>8107</xdr:colOff>
      <xdr:row>42</xdr:row>
      <xdr:rowOff>65311</xdr:rowOff>
    </xdr:to>
    <xdr:pic>
      <xdr:nvPicPr>
        <xdr:cNvPr id="35" name="Picture 3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48617" y="8029743"/>
          <a:ext cx="1821019" cy="1168362"/>
        </a:xfrm>
        <a:prstGeom prst="rect">
          <a:avLst/>
        </a:prstGeom>
      </xdr:spPr>
    </xdr:pic>
    <xdr:clientData/>
  </xdr:twoCellAnchor>
  <xdr:twoCellAnchor editAs="oneCell">
    <xdr:from>
      <xdr:col>26</xdr:col>
      <xdr:colOff>107858</xdr:colOff>
      <xdr:row>31</xdr:row>
      <xdr:rowOff>165170</xdr:rowOff>
    </xdr:from>
    <xdr:to>
      <xdr:col>34</xdr:col>
      <xdr:colOff>101003</xdr:colOff>
      <xdr:row>36</xdr:row>
      <xdr:rowOff>55895</xdr:rowOff>
    </xdr:to>
    <xdr:pic>
      <xdr:nvPicPr>
        <xdr:cNvPr id="36" name="Picture 3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228" t="18687" r="6439" b="31818"/>
        <a:stretch/>
      </xdr:blipFill>
      <xdr:spPr>
        <a:xfrm>
          <a:off x="6775358" y="6955935"/>
          <a:ext cx="2133468" cy="955284"/>
        </a:xfrm>
        <a:prstGeom prst="rect">
          <a:avLst/>
        </a:prstGeom>
      </xdr:spPr>
    </xdr:pic>
    <xdr:clientData/>
  </xdr:twoCellAnchor>
  <xdr:twoCellAnchor editAs="oneCell">
    <xdr:from>
      <xdr:col>7</xdr:col>
      <xdr:colOff>78441</xdr:colOff>
      <xdr:row>31</xdr:row>
      <xdr:rowOff>176851</xdr:rowOff>
    </xdr:from>
    <xdr:to>
      <xdr:col>15</xdr:col>
      <xdr:colOff>139776</xdr:colOff>
      <xdr:row>35</xdr:row>
      <xdr:rowOff>200024</xdr:rowOff>
    </xdr:to>
    <xdr:pic>
      <xdr:nvPicPr>
        <xdr:cNvPr id="37" name="Picture 36"/>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9091" t="30808" r="10985" b="30808"/>
        <a:stretch/>
      </xdr:blipFill>
      <xdr:spPr>
        <a:xfrm>
          <a:off x="1770529" y="6967616"/>
          <a:ext cx="2448188" cy="874820"/>
        </a:xfrm>
        <a:prstGeom prst="rect">
          <a:avLst/>
        </a:prstGeom>
      </xdr:spPr>
    </xdr:pic>
    <xdr:clientData/>
  </xdr:twoCellAnchor>
  <xdr:twoCellAnchor editAs="oneCell">
    <xdr:from>
      <xdr:col>34</xdr:col>
      <xdr:colOff>176734</xdr:colOff>
      <xdr:row>31</xdr:row>
      <xdr:rowOff>163152</xdr:rowOff>
    </xdr:from>
    <xdr:to>
      <xdr:col>43</xdr:col>
      <xdr:colOff>153219</xdr:colOff>
      <xdr:row>36</xdr:row>
      <xdr:rowOff>52514</xdr:rowOff>
    </xdr:to>
    <xdr:pic>
      <xdr:nvPicPr>
        <xdr:cNvPr id="38" name="Picture 37"/>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0607" t="23738" r="13635" b="28283"/>
        <a:stretch/>
      </xdr:blipFill>
      <xdr:spPr>
        <a:xfrm>
          <a:off x="8984558" y="6953917"/>
          <a:ext cx="2015956" cy="953921"/>
        </a:xfrm>
        <a:prstGeom prst="rect">
          <a:avLst/>
        </a:prstGeom>
      </xdr:spPr>
    </xdr:pic>
    <xdr:clientData/>
  </xdr:twoCellAnchor>
  <xdr:twoCellAnchor editAs="oneCell">
    <xdr:from>
      <xdr:col>15</xdr:col>
      <xdr:colOff>202458</xdr:colOff>
      <xdr:row>31</xdr:row>
      <xdr:rowOff>200436</xdr:rowOff>
    </xdr:from>
    <xdr:to>
      <xdr:col>25</xdr:col>
      <xdr:colOff>179294</xdr:colOff>
      <xdr:row>35</xdr:row>
      <xdr:rowOff>180312</xdr:rowOff>
    </xdr:to>
    <xdr:pic>
      <xdr:nvPicPr>
        <xdr:cNvPr id="39" name="Picture 38"/>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2500" t="36363" r="12500" b="29798"/>
        <a:stretch/>
      </xdr:blipFill>
      <xdr:spPr>
        <a:xfrm>
          <a:off x="4281399" y="6991201"/>
          <a:ext cx="2330071" cy="831523"/>
        </a:xfrm>
        <a:prstGeom prst="rect">
          <a:avLst/>
        </a:prstGeom>
      </xdr:spPr>
    </xdr:pic>
    <xdr:clientData/>
  </xdr:twoCellAnchor>
  <xdr:twoCellAnchor editAs="oneCell">
    <xdr:from>
      <xdr:col>54</xdr:col>
      <xdr:colOff>171869</xdr:colOff>
      <xdr:row>6</xdr:row>
      <xdr:rowOff>190500</xdr:rowOff>
    </xdr:from>
    <xdr:to>
      <xdr:col>57</xdr:col>
      <xdr:colOff>546103</xdr:colOff>
      <xdr:row>11</xdr:row>
      <xdr:rowOff>368333</xdr:rowOff>
    </xdr:to>
    <xdr:pic>
      <xdr:nvPicPr>
        <xdr:cNvPr id="40" name="Picture 39"/>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rightnessContrast bright="20000"/>
                  </a14:imgEffect>
                </a14:imgLayer>
              </a14:imgProps>
            </a:ext>
            <a:ext uri="{28A0092B-C50C-407E-A947-70E740481C1C}">
              <a14:useLocalDpi xmlns:a14="http://schemas.microsoft.com/office/drawing/2010/main" val="0"/>
            </a:ext>
          </a:extLst>
        </a:blip>
        <a:srcRect l="8926" t="20249" r="12913" b="26395"/>
        <a:stretch/>
      </xdr:blipFill>
      <xdr:spPr>
        <a:xfrm>
          <a:off x="14504193" y="1456765"/>
          <a:ext cx="2424911" cy="1242392"/>
        </a:xfrm>
        <a:prstGeom prst="rect">
          <a:avLst/>
        </a:prstGeom>
      </xdr:spPr>
    </xdr:pic>
    <xdr:clientData/>
  </xdr:twoCellAnchor>
  <xdr:twoCellAnchor editAs="oneCell">
    <xdr:from>
      <xdr:col>61</xdr:col>
      <xdr:colOff>429688</xdr:colOff>
      <xdr:row>6</xdr:row>
      <xdr:rowOff>196915</xdr:rowOff>
    </xdr:from>
    <xdr:to>
      <xdr:col>67</xdr:col>
      <xdr:colOff>130776</xdr:colOff>
      <xdr:row>11</xdr:row>
      <xdr:rowOff>336794</xdr:rowOff>
    </xdr:to>
    <xdr:pic>
      <xdr:nvPicPr>
        <xdr:cNvPr id="41" name="Picture 40"/>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rightnessContrast bright="20000"/>
                  </a14:imgEffect>
                </a14:imgLayer>
              </a14:imgProps>
            </a:ext>
            <a:ext uri="{28A0092B-C50C-407E-A947-70E740481C1C}">
              <a14:useLocalDpi xmlns:a14="http://schemas.microsoft.com/office/drawing/2010/main" val="0"/>
            </a:ext>
          </a:extLst>
        </a:blip>
        <a:srcRect l="922" t="23087" r="6991" b="38021"/>
        <a:stretch/>
      </xdr:blipFill>
      <xdr:spPr>
        <a:xfrm>
          <a:off x="19546923" y="1463180"/>
          <a:ext cx="3802441" cy="1204438"/>
        </a:xfrm>
        <a:prstGeom prst="rect">
          <a:avLst/>
        </a:prstGeom>
      </xdr:spPr>
    </xdr:pic>
    <xdr:clientData/>
  </xdr:twoCellAnchor>
  <xdr:twoCellAnchor editAs="oneCell">
    <xdr:from>
      <xdr:col>27</xdr:col>
      <xdr:colOff>149881</xdr:colOff>
      <xdr:row>20</xdr:row>
      <xdr:rowOff>123265</xdr:rowOff>
    </xdr:from>
    <xdr:to>
      <xdr:col>41</xdr:col>
      <xdr:colOff>196522</xdr:colOff>
      <xdr:row>29</xdr:row>
      <xdr:rowOff>169727</xdr:rowOff>
    </xdr:to>
    <xdr:pic>
      <xdr:nvPicPr>
        <xdr:cNvPr id="17" name="Picture 16"/>
        <xdr:cNvPicPr>
          <a:picLocks noChangeAspect="1"/>
        </xdr:cNvPicPr>
      </xdr:nvPicPr>
      <xdr:blipFill>
        <a:blip xmlns:r="http://schemas.openxmlformats.org/officeDocument/2006/relationships" r:embed="rId13">
          <a:lum bright="10000"/>
        </a:blip>
        <a:stretch>
          <a:fillRect/>
        </a:stretch>
      </xdr:blipFill>
      <xdr:spPr>
        <a:xfrm>
          <a:off x="7093606" y="4523815"/>
          <a:ext cx="3561367" cy="1932412"/>
        </a:xfrm>
        <a:prstGeom prst="rect">
          <a:avLst/>
        </a:prstGeom>
      </xdr:spPr>
    </xdr:pic>
    <xdr:clientData/>
  </xdr:twoCellAnchor>
  <xdr:twoCellAnchor editAs="oneCell">
    <xdr:from>
      <xdr:col>7</xdr:col>
      <xdr:colOff>291354</xdr:colOff>
      <xdr:row>20</xdr:row>
      <xdr:rowOff>135172</xdr:rowOff>
    </xdr:from>
    <xdr:to>
      <xdr:col>21</xdr:col>
      <xdr:colOff>15827</xdr:colOff>
      <xdr:row>29</xdr:row>
      <xdr:rowOff>175538</xdr:rowOff>
    </xdr:to>
    <xdr:pic>
      <xdr:nvPicPr>
        <xdr:cNvPr id="18" name="Picture 17"/>
        <xdr:cNvPicPr>
          <a:picLocks noChangeAspect="1"/>
        </xdr:cNvPicPr>
      </xdr:nvPicPr>
      <xdr:blipFill>
        <a:blip xmlns:r="http://schemas.openxmlformats.org/officeDocument/2006/relationships" r:embed="rId14"/>
        <a:stretch>
          <a:fillRect/>
        </a:stretch>
      </xdr:blipFill>
      <xdr:spPr>
        <a:xfrm>
          <a:off x="1996329" y="4535722"/>
          <a:ext cx="3534473" cy="1926316"/>
        </a:xfrm>
        <a:prstGeom prst="rect">
          <a:avLst/>
        </a:prstGeom>
      </xdr:spPr>
    </xdr:pic>
    <xdr:clientData/>
  </xdr:twoCellAnchor>
  <xdr:twoCellAnchor>
    <xdr:from>
      <xdr:col>26</xdr:col>
      <xdr:colOff>77880</xdr:colOff>
      <xdr:row>11</xdr:row>
      <xdr:rowOff>243720</xdr:rowOff>
    </xdr:from>
    <xdr:to>
      <xdr:col>44</xdr:col>
      <xdr:colOff>112059</xdr:colOff>
      <xdr:row>14</xdr:row>
      <xdr:rowOff>134243</xdr:rowOff>
    </xdr:to>
    <xdr:pic>
      <xdr:nvPicPr>
        <xdr:cNvPr id="19" name="Picture 18"/>
        <xdr:cNvPicPr>
          <a:picLocks noChangeAspect="1" noChangeArrowheads="1"/>
        </xdr:cNvPicPr>
      </xdr:nvPicPr>
      <xdr:blipFill>
        <a:blip xmlns:r="http://schemas.openxmlformats.org/officeDocument/2006/relationships" r:embed="rId15">
          <a:lum bright="20000"/>
          <a:extLst>
            <a:ext uri="{28A0092B-C50C-407E-A947-70E740481C1C}">
              <a14:useLocalDpi xmlns:a14="http://schemas.microsoft.com/office/drawing/2010/main" val="0"/>
            </a:ext>
          </a:extLst>
        </a:blip>
        <a:srcRect/>
        <a:stretch>
          <a:fillRect/>
        </a:stretch>
      </xdr:blipFill>
      <xdr:spPr bwMode="auto">
        <a:xfrm>
          <a:off x="6783480" y="2548770"/>
          <a:ext cx="4491879" cy="728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134471</xdr:colOff>
      <xdr:row>9</xdr:row>
      <xdr:rowOff>190501</xdr:rowOff>
    </xdr:from>
    <xdr:to>
      <xdr:col>24</xdr:col>
      <xdr:colOff>145677</xdr:colOff>
      <xdr:row>16</xdr:row>
      <xdr:rowOff>118444</xdr:rowOff>
    </xdr:to>
    <xdr:pic>
      <xdr:nvPicPr>
        <xdr:cNvPr id="21" name="Picture 20"/>
        <xdr:cNvPicPr>
          <a:picLocks noChangeAspect="1" noChangeArrowheads="1"/>
        </xdr:cNvPicPr>
      </xdr:nvPicPr>
      <xdr:blipFill>
        <a:blip xmlns:r="http://schemas.openxmlformats.org/officeDocument/2006/relationships" r:embed="rId16">
          <a:lum bright="20000"/>
          <a:extLst>
            <a:ext uri="{28A0092B-C50C-407E-A947-70E740481C1C}">
              <a14:useLocalDpi xmlns:a14="http://schemas.microsoft.com/office/drawing/2010/main" val="0"/>
            </a:ext>
          </a:extLst>
        </a:blip>
        <a:srcRect/>
        <a:stretch>
          <a:fillRect/>
        </a:stretch>
      </xdr:blipFill>
      <xdr:spPr bwMode="auto">
        <a:xfrm>
          <a:off x="2153771" y="2076451"/>
          <a:ext cx="4221256" cy="1604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11614</xdr:colOff>
      <xdr:row>5</xdr:row>
      <xdr:rowOff>34846</xdr:rowOff>
    </xdr:from>
    <xdr:to>
      <xdr:col>13</xdr:col>
      <xdr:colOff>139388</xdr:colOff>
      <xdr:row>18</xdr:row>
      <xdr:rowOff>162622</xdr:rowOff>
    </xdr:to>
    <xdr:pic>
      <xdr:nvPicPr>
        <xdr:cNvPr id="2" name="Picture 1"/>
        <xdr:cNvPicPr>
          <a:picLocks noChangeAspect="1" noChangeArrowheads="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rcRect/>
        <a:stretch/>
      </xdr:blipFill>
      <xdr:spPr bwMode="auto">
        <a:xfrm rot="5400000">
          <a:off x="-98737" y="2108277"/>
          <a:ext cx="2694879" cy="2079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46461</xdr:colOff>
      <xdr:row>5</xdr:row>
      <xdr:rowOff>34841</xdr:rowOff>
    </xdr:from>
    <xdr:to>
      <xdr:col>26</xdr:col>
      <xdr:colOff>119428</xdr:colOff>
      <xdr:row>18</xdr:row>
      <xdr:rowOff>151009</xdr:rowOff>
    </xdr:to>
    <xdr:pic>
      <xdr:nvPicPr>
        <xdr:cNvPr id="3" name="Picture 2"/>
        <xdr:cNvPicPr>
          <a:picLocks noChangeAspect="1" noChangeArrowheads="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l="7367" t="11182" r="4257" b="2416"/>
        <a:stretch/>
      </xdr:blipFill>
      <xdr:spPr bwMode="auto">
        <a:xfrm rot="16200000">
          <a:off x="2028595" y="2129872"/>
          <a:ext cx="2683271" cy="2024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29</xdr:col>
      <xdr:colOff>175076</xdr:colOff>
      <xdr:row>8</xdr:row>
      <xdr:rowOff>233633</xdr:rowOff>
    </xdr:from>
    <xdr:to>
      <xdr:col>60</xdr:col>
      <xdr:colOff>0</xdr:colOff>
      <xdr:row>18</xdr:row>
      <xdr:rowOff>125801</xdr:rowOff>
    </xdr:to>
    <xdr:pic>
      <xdr:nvPicPr>
        <xdr:cNvPr id="2" name="Picture 1"/>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rightnessContrast bright="40000"/>
                  </a14:imgEffect>
                </a14:imgLayer>
              </a14:imgProps>
            </a:ext>
            <a:ext uri="{28A0092B-C50C-407E-A947-70E740481C1C}">
              <a14:useLocalDpi xmlns:a14="http://schemas.microsoft.com/office/drawing/2010/main" val="0"/>
            </a:ext>
          </a:extLst>
        </a:blip>
        <a:srcRect l="5373" t="6523" r="3601" b="11412"/>
        <a:stretch/>
      </xdr:blipFill>
      <xdr:spPr bwMode="auto">
        <a:xfrm>
          <a:off x="6321397" y="2408208"/>
          <a:ext cx="5953273" cy="2947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71887</xdr:colOff>
      <xdr:row>6</xdr:row>
      <xdr:rowOff>270772</xdr:rowOff>
    </xdr:from>
    <xdr:to>
      <xdr:col>63</xdr:col>
      <xdr:colOff>186902</xdr:colOff>
      <xdr:row>17</xdr:row>
      <xdr:rowOff>126603</xdr:rowOff>
    </xdr:to>
    <xdr:grpSp>
      <xdr:nvGrpSpPr>
        <xdr:cNvPr id="3" name="Group 2"/>
        <xdr:cNvGrpSpPr/>
      </xdr:nvGrpSpPr>
      <xdr:grpSpPr>
        <a:xfrm flipH="1">
          <a:off x="850149" y="1943455"/>
          <a:ext cx="12207119" cy="3305739"/>
          <a:chOff x="1301946" y="1364051"/>
          <a:chExt cx="12209968" cy="3216538"/>
        </a:xfrm>
      </xdr:grpSpPr>
      <xdr:sp macro="" textlink="">
        <xdr:nvSpPr>
          <xdr:cNvPr id="4" name="Rectangle 269"/>
          <xdr:cNvSpPr>
            <a:spLocks noChangeArrowheads="1"/>
          </xdr:cNvSpPr>
        </xdr:nvSpPr>
        <xdr:spPr bwMode="auto">
          <a:xfrm rot="10800000" flipV="1">
            <a:off x="10006677" y="3007202"/>
            <a:ext cx="1685942" cy="1530895"/>
          </a:xfrm>
          <a:prstGeom prst="rect">
            <a:avLst/>
          </a:prstGeom>
          <a:solidFill>
            <a:srgbClr val="FFFF99"/>
          </a:solidFill>
          <a:ln w="3175">
            <a:solidFill>
              <a:srgbClr val="FF0000"/>
            </a:solidFill>
            <a:miter lim="800000"/>
            <a:headEnd/>
            <a:tailEnd/>
          </a:ln>
          <a:extLst/>
        </xdr:spPr>
        <xdr:txBody>
          <a:bodyPr vertOverflow="clip" wrap="square" lIns="72000" tIns="72000" rIns="72000" bIns="72000"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lang="vi-VN" altLang="zh-TW" sz="1000" b="0" i="0" u="none" strike="noStrike" baseline="0">
                <a:solidFill>
                  <a:schemeClr val="tx1"/>
                </a:solidFill>
                <a:latin typeface="+mn-lt"/>
                <a:cs typeface="Times New Roman"/>
              </a:rPr>
              <a:t>C. Lateral Height (From Strobel sock to the point of lateral collar topline) </a:t>
            </a:r>
            <a:endParaRPr lang="en-US" altLang="zh-TW" sz="1000" b="0" i="0" u="none" strike="noStrike" baseline="0">
              <a:solidFill>
                <a:schemeClr val="tx1"/>
              </a:solidFill>
              <a:latin typeface="+mn-lt"/>
              <a:cs typeface="Times New Roman"/>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zh-TW" altLang="en-US" sz="1000" b="0" i="0" u="none" strike="noStrike" baseline="0">
                <a:solidFill>
                  <a:schemeClr val="tx1"/>
                </a:solidFill>
                <a:latin typeface="+mn-lt"/>
                <a:cs typeface="Times New Roman"/>
              </a:rPr>
              <a:t>外腰高度 </a:t>
            </a:r>
            <a:r>
              <a:rPr lang="en-US" altLang="zh-TW" sz="1000" b="0" i="0" u="none" strike="noStrike" baseline="0">
                <a:solidFill>
                  <a:schemeClr val="tx1"/>
                </a:solidFill>
                <a:latin typeface="+mn-lt"/>
                <a:cs typeface="Times New Roman"/>
              </a:rPr>
              <a:t>(</a:t>
            </a:r>
            <a:r>
              <a:rPr lang="zh-TW" altLang="en-US" sz="1000" b="0" i="0" u="none" strike="noStrike" baseline="0">
                <a:solidFill>
                  <a:schemeClr val="tx1"/>
                </a:solidFill>
                <a:latin typeface="+mn-lt"/>
                <a:cs typeface="Times New Roman"/>
              </a:rPr>
              <a:t>从中底布到马鞍外腰点</a:t>
            </a:r>
            <a:r>
              <a:rPr lang="en-US" altLang="zh-TW" sz="1000" b="0" i="0" u="none" strike="noStrike" baseline="0">
                <a:solidFill>
                  <a:schemeClr val="tx1"/>
                </a:solidFill>
                <a:latin typeface="+mn-lt"/>
                <a:cs typeface="Times New Roman"/>
              </a:rPr>
              <a:t>)</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vi-VN" altLang="zh-TW" sz="1000" b="0" i="0" u="none" strike="noStrike" baseline="0">
                <a:solidFill>
                  <a:schemeClr val="tx1"/>
                </a:solidFill>
                <a:latin typeface="+mn-lt"/>
                <a:cs typeface="Times New Roman"/>
              </a:rPr>
              <a:t>Độ cao HN (Từ đế trung labang đến điểm yên ngựa hong ngoài)  </a:t>
            </a:r>
          </a:p>
        </xdr:txBody>
      </xdr:sp>
      <xdr:sp macro="" textlink="">
        <xdr:nvSpPr>
          <xdr:cNvPr id="5" name="Rectangle 254"/>
          <xdr:cNvSpPr>
            <a:spLocks noChangeArrowheads="1"/>
          </xdr:cNvSpPr>
        </xdr:nvSpPr>
        <xdr:spPr bwMode="auto">
          <a:xfrm rot="10800000" flipV="1">
            <a:off x="3083742" y="1364051"/>
            <a:ext cx="2093962" cy="660252"/>
          </a:xfrm>
          <a:prstGeom prst="rect">
            <a:avLst/>
          </a:prstGeom>
          <a:solidFill>
            <a:srgbClr val="FFFF99"/>
          </a:solidFill>
          <a:ln w="9525">
            <a:solidFill>
              <a:srgbClr val="FF0000"/>
            </a:solidFill>
            <a:miter lim="800000"/>
            <a:headEnd/>
            <a:tailEnd/>
          </a:ln>
          <a:extLst/>
        </xdr:spPr>
        <xdr:txBody>
          <a:bodyPr vertOverflow="clip" wrap="square" lIns="36576" tIns="2286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zh-TW" sz="1000" b="0" i="0" u="none" strike="noStrike" baseline="0">
                <a:solidFill>
                  <a:schemeClr val="tx1"/>
                </a:solidFill>
                <a:latin typeface="Arial" panose="020B0604020202020204" pitchFamily="34" charset="0"/>
                <a:cs typeface="Arial" panose="020B0604020202020204" pitchFamily="34" charset="0"/>
              </a:rPr>
              <a:t>D.</a:t>
            </a:r>
            <a:r>
              <a:rPr kumimoji="0" lang="vi-VN" altLang="zh-TW"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Tongue Length</a:t>
            </a:r>
            <a:endParaRPr kumimoji="0" lang="en-US" altLang="zh-TW"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algn="ctr" rtl="0">
              <a:defRPr sz="1000"/>
            </a:pPr>
            <a:r>
              <a:rPr lang="en-US" altLang="zh-TW" sz="1000" b="0" i="0" u="none" strike="noStrike" baseline="0">
                <a:solidFill>
                  <a:schemeClr val="tx1"/>
                </a:solidFill>
                <a:latin typeface="Arial" panose="020B0604020202020204" pitchFamily="34" charset="0"/>
                <a:cs typeface="Arial" panose="020B0604020202020204" pitchFamily="34" charset="0"/>
              </a:rPr>
              <a:t> </a:t>
            </a:r>
            <a:r>
              <a:rPr lang="zh-TW" altLang="en-US" sz="1000" b="0" i="0" u="none" strike="noStrike" baseline="0">
                <a:solidFill>
                  <a:schemeClr val="tx1"/>
                </a:solidFill>
                <a:latin typeface="Arial" panose="020B0604020202020204" pitchFamily="34" charset="0"/>
                <a:cs typeface="Arial" panose="020B0604020202020204" pitchFamily="34" charset="0"/>
              </a:rPr>
              <a:t>鞋舌长</a:t>
            </a:r>
            <a:endParaRPr lang="en-US" altLang="zh-TW" sz="1000" b="0" i="0" u="none" strike="noStrike" baseline="0">
              <a:solidFill>
                <a:schemeClr val="tx1"/>
              </a:solidFill>
              <a:latin typeface="Arial" panose="020B0604020202020204" pitchFamily="34" charset="0"/>
              <a:cs typeface="Arial" panose="020B0604020202020204" pitchFamily="34" charset="0"/>
            </a:endParaRPr>
          </a:p>
          <a:p>
            <a:pPr algn="ctr" rtl="0">
              <a:defRPr sz="1000"/>
            </a:pPr>
            <a:r>
              <a:rPr kumimoji="0" lang="vi-VN" altLang="zh-TW"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Chiều dài lưỡi gà </a:t>
            </a:r>
            <a:endParaRPr lang="en-US" altLang="zh-TW" sz="1000" b="0" i="0" u="none" strike="noStrike" baseline="0">
              <a:solidFill>
                <a:schemeClr val="tx1"/>
              </a:solidFill>
              <a:latin typeface="Arial" panose="020B0604020202020204" pitchFamily="34" charset="0"/>
              <a:cs typeface="Arial" panose="020B0604020202020204" pitchFamily="34" charset="0"/>
            </a:endParaRPr>
          </a:p>
        </xdr:txBody>
      </xdr:sp>
      <xdr:cxnSp macro="">
        <xdr:nvCxnSpPr>
          <xdr:cNvPr id="6" name="Straight Connector 5"/>
          <xdr:cNvCxnSpPr/>
        </xdr:nvCxnSpPr>
        <xdr:spPr>
          <a:xfrm flipH="1">
            <a:off x="6976615" y="4580589"/>
            <a:ext cx="6529916" cy="0"/>
          </a:xfrm>
          <a:prstGeom prst="line">
            <a:avLst/>
          </a:prstGeom>
          <a:ln w="190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 name="Straight Connector 6"/>
          <xdr:cNvCxnSpPr/>
        </xdr:nvCxnSpPr>
        <xdr:spPr>
          <a:xfrm flipH="1">
            <a:off x="6853954" y="2949969"/>
            <a:ext cx="3610966" cy="0"/>
          </a:xfrm>
          <a:prstGeom prst="line">
            <a:avLst/>
          </a:prstGeom>
          <a:ln w="190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 name="Straight Connector 7"/>
          <xdr:cNvCxnSpPr/>
        </xdr:nvCxnSpPr>
        <xdr:spPr>
          <a:xfrm>
            <a:off x="7954665" y="3123286"/>
            <a:ext cx="0" cy="1449912"/>
          </a:xfrm>
          <a:prstGeom prst="line">
            <a:avLst/>
          </a:prstGeom>
          <a:ln w="19050">
            <a:solidFill>
              <a:srgbClr val="FF0000"/>
            </a:solidFill>
            <a:headEnd type="triangle" w="lg" len="lg"/>
            <a:tailEnd type="triangle" w="lg" len="lg"/>
          </a:ln>
        </xdr:spPr>
        <xdr:style>
          <a:lnRef idx="1">
            <a:schemeClr val="dk1"/>
          </a:lnRef>
          <a:fillRef idx="0">
            <a:schemeClr val="dk1"/>
          </a:fillRef>
          <a:effectRef idx="0">
            <a:schemeClr val="dk1"/>
          </a:effectRef>
          <a:fontRef idx="minor">
            <a:schemeClr val="tx1"/>
          </a:fontRef>
        </xdr:style>
      </xdr:cxnSp>
      <xdr:cxnSp macro="">
        <xdr:nvCxnSpPr>
          <xdr:cNvPr id="9" name="Straight Connector 8"/>
          <xdr:cNvCxnSpPr/>
        </xdr:nvCxnSpPr>
        <xdr:spPr>
          <a:xfrm flipH="1" flipV="1">
            <a:off x="5855971" y="1380826"/>
            <a:ext cx="520191" cy="826310"/>
          </a:xfrm>
          <a:prstGeom prst="line">
            <a:avLst/>
          </a:prstGeom>
          <a:ln w="190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 name="Straight Connector 9"/>
          <xdr:cNvCxnSpPr/>
        </xdr:nvCxnSpPr>
        <xdr:spPr>
          <a:xfrm flipH="1" flipV="1">
            <a:off x="3052386" y="2836533"/>
            <a:ext cx="362237" cy="585079"/>
          </a:xfrm>
          <a:prstGeom prst="line">
            <a:avLst/>
          </a:prstGeom>
          <a:ln w="190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 name="Straight Connector 10"/>
          <xdr:cNvCxnSpPr/>
        </xdr:nvCxnSpPr>
        <xdr:spPr>
          <a:xfrm flipH="1">
            <a:off x="3196159" y="1687743"/>
            <a:ext cx="2819367" cy="1418366"/>
          </a:xfrm>
          <a:prstGeom prst="line">
            <a:avLst/>
          </a:prstGeom>
          <a:ln w="19050">
            <a:solidFill>
              <a:srgbClr val="FF0000"/>
            </a:solidFill>
            <a:headEnd type="triangle" w="lg" len="lg"/>
            <a:tailEnd type="triangle" w="lg" len="lg"/>
          </a:ln>
        </xdr:spPr>
        <xdr:style>
          <a:lnRef idx="1">
            <a:schemeClr val="dk1"/>
          </a:lnRef>
          <a:fillRef idx="0">
            <a:schemeClr val="dk1"/>
          </a:fillRef>
          <a:effectRef idx="0">
            <a:schemeClr val="dk1"/>
          </a:effectRef>
          <a:fontRef idx="minor">
            <a:schemeClr val="tx1"/>
          </a:fontRef>
        </xdr:style>
      </xdr:cxnSp>
      <xdr:sp macro="" textlink="">
        <xdr:nvSpPr>
          <xdr:cNvPr id="12" name="Freeform 11"/>
          <xdr:cNvSpPr/>
        </xdr:nvSpPr>
        <xdr:spPr>
          <a:xfrm rot="356614">
            <a:off x="2671286" y="2967900"/>
            <a:ext cx="694235" cy="599111"/>
          </a:xfrm>
          <a:custGeom>
            <a:avLst/>
            <a:gdLst>
              <a:gd name="connsiteX0" fmla="*/ 0 w 854807"/>
              <a:gd name="connsiteY0" fmla="*/ 611722 h 611722"/>
              <a:gd name="connsiteX1" fmla="*/ 317500 w 854807"/>
              <a:gd name="connsiteY1" fmla="*/ 1145 h 611722"/>
              <a:gd name="connsiteX2" fmla="*/ 854807 w 854807"/>
              <a:gd name="connsiteY2" fmla="*/ 489607 h 611722"/>
            </a:gdLst>
            <a:ahLst/>
            <a:cxnLst>
              <a:cxn ang="0">
                <a:pos x="connsiteX0" y="connsiteY0"/>
              </a:cxn>
              <a:cxn ang="0">
                <a:pos x="connsiteX1" y="connsiteY1"/>
              </a:cxn>
              <a:cxn ang="0">
                <a:pos x="connsiteX2" y="connsiteY2"/>
              </a:cxn>
            </a:cxnLst>
            <a:rect l="l" t="t" r="r" b="b"/>
            <a:pathLst>
              <a:path w="854807" h="611722">
                <a:moveTo>
                  <a:pt x="0" y="611722"/>
                </a:moveTo>
                <a:cubicBezTo>
                  <a:pt x="87516" y="316610"/>
                  <a:pt x="175032" y="21498"/>
                  <a:pt x="317500" y="1145"/>
                </a:cubicBezTo>
                <a:cubicBezTo>
                  <a:pt x="459968" y="-19208"/>
                  <a:pt x="657387" y="235199"/>
                  <a:pt x="854807" y="489607"/>
                </a:cubicBezTo>
              </a:path>
            </a:pathLst>
          </a:cu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3" name="Rectangle 254"/>
          <xdr:cNvSpPr>
            <a:spLocks noChangeArrowheads="1"/>
          </xdr:cNvSpPr>
        </xdr:nvSpPr>
        <xdr:spPr bwMode="auto">
          <a:xfrm rot="10800000" flipV="1">
            <a:off x="1301946" y="2409309"/>
            <a:ext cx="1576920" cy="597356"/>
          </a:xfrm>
          <a:prstGeom prst="rect">
            <a:avLst/>
          </a:prstGeom>
          <a:solidFill>
            <a:srgbClr val="FFFF99"/>
          </a:solidFill>
          <a:ln>
            <a:solidFill>
              <a:srgbClr val="FF0000"/>
            </a:solidFill>
          </a:ln>
          <a:extLst/>
        </xdr:spPr>
        <xdr:txBody>
          <a:bodyPr vertOverflow="clip" wrap="square" lIns="36576" tIns="22860" rIns="0" bIns="0" anchor="ctr" upright="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00" b="0">
                <a:solidFill>
                  <a:sysClr val="windowText" lastClr="000000"/>
                </a:solidFill>
                <a:effectLst/>
                <a:latin typeface="Arial" pitchFamily="34" charset="0"/>
                <a:ea typeface="+mn-ea"/>
                <a:cs typeface="Arial" pitchFamily="34" charset="0"/>
              </a:rPr>
              <a:t>E. </a:t>
            </a:r>
            <a:r>
              <a:rPr kumimoji="0" lang="en-US"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Toe cap length</a:t>
            </a:r>
          </a:p>
          <a:p>
            <a:pPr algn="ctr"/>
            <a:r>
              <a:rPr lang="en-US" sz="1000" b="0">
                <a:solidFill>
                  <a:sysClr val="windowText" lastClr="000000"/>
                </a:solidFill>
                <a:effectLst/>
                <a:latin typeface="Arial" pitchFamily="34" charset="0"/>
                <a:ea typeface="+mn-ea"/>
                <a:cs typeface="Arial" pitchFamily="34" charset="0"/>
              </a:rPr>
              <a:t> </a:t>
            </a:r>
            <a:r>
              <a:rPr lang="zh-TW" altLang="en-US" sz="1000" b="0">
                <a:solidFill>
                  <a:sysClr val="windowText" lastClr="000000"/>
                </a:solidFill>
                <a:effectLst/>
                <a:latin typeface="Arial" pitchFamily="34" charset="0"/>
                <a:ea typeface="+mn-ea"/>
                <a:cs typeface="Arial" pitchFamily="34" charset="0"/>
              </a:rPr>
              <a:t>前包頭长度</a:t>
            </a:r>
            <a:endParaRPr lang="en-US" altLang="zh-TW" sz="1000" b="0">
              <a:solidFill>
                <a:sysClr val="windowText" lastClr="000000"/>
              </a:solidFill>
              <a:effectLst/>
              <a:latin typeface="Arial" pitchFamily="34" charset="0"/>
              <a:ea typeface="+mn-ea"/>
              <a:cs typeface="Arial" pitchFamily="34" charset="0"/>
            </a:endParaRPr>
          </a:p>
          <a:p>
            <a:pPr algn="ctr"/>
            <a:r>
              <a:rPr kumimoji="0" lang="en-US"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Độ dài bao mũi </a:t>
            </a:r>
            <a:r>
              <a:rPr lang="zh-TW" altLang="en-US" sz="1000" b="0">
                <a:solidFill>
                  <a:sysClr val="windowText" lastClr="000000"/>
                </a:solidFill>
                <a:effectLst/>
                <a:latin typeface="Arial" pitchFamily="34" charset="0"/>
                <a:ea typeface="+mn-ea"/>
                <a:cs typeface="Arial" pitchFamily="34" charset="0"/>
              </a:rPr>
              <a:t> </a:t>
            </a:r>
            <a:endParaRPr lang="en-US" sz="1000" b="0">
              <a:solidFill>
                <a:sysClr val="windowText" lastClr="000000"/>
              </a:solidFill>
              <a:effectLst/>
              <a:latin typeface="Arial" pitchFamily="34" charset="0"/>
              <a:ea typeface="+mn-ea"/>
              <a:cs typeface="Arial" pitchFamily="34" charset="0"/>
            </a:endParaRPr>
          </a:p>
        </xdr:txBody>
      </xdr:sp>
      <xdr:sp macro="" textlink="">
        <xdr:nvSpPr>
          <xdr:cNvPr id="14" name="Rectangle 269"/>
          <xdr:cNvSpPr>
            <a:spLocks noChangeArrowheads="1"/>
          </xdr:cNvSpPr>
        </xdr:nvSpPr>
        <xdr:spPr bwMode="auto">
          <a:xfrm rot="10800000" flipV="1">
            <a:off x="11825972" y="2836335"/>
            <a:ext cx="1685942" cy="1530895"/>
          </a:xfrm>
          <a:prstGeom prst="rect">
            <a:avLst/>
          </a:prstGeom>
          <a:solidFill>
            <a:srgbClr val="FFFF99"/>
          </a:solidFill>
          <a:ln w="3175">
            <a:solidFill>
              <a:srgbClr val="FF0000"/>
            </a:solidFill>
            <a:miter lim="800000"/>
            <a:headEnd/>
            <a:tailEnd/>
          </a:ln>
          <a:extLst/>
        </xdr:spPr>
        <xdr:txBody>
          <a:bodyPr vertOverflow="clip" wrap="square" lIns="72000" tIns="72000" rIns="72000" bIns="72000"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lang="vi-VN" altLang="zh-TW" sz="1000" b="0" i="0" u="none" strike="noStrike" baseline="0">
                <a:solidFill>
                  <a:schemeClr val="tx1"/>
                </a:solidFill>
                <a:latin typeface="+mn-lt"/>
                <a:cs typeface="Times New Roman"/>
              </a:rPr>
              <a:t>A. </a:t>
            </a:r>
            <a:r>
              <a:rPr kumimoji="0" lang="vi-VN" altLang="zh-TW" sz="1000" b="0" i="0" u="none" strike="noStrike" kern="0" cap="none" spc="0" normalizeH="0" baseline="0" noProof="0">
                <a:ln>
                  <a:noFill/>
                </a:ln>
                <a:solidFill>
                  <a:prstClr val="black"/>
                </a:solidFill>
                <a:effectLst/>
                <a:uLnTx/>
                <a:uFillTx/>
                <a:latin typeface="+mn-lt"/>
                <a:ea typeface="+mn-ea"/>
                <a:cs typeface="Times New Roman"/>
              </a:rPr>
              <a:t>Heel height (from  strobel sock to to heel topline) </a:t>
            </a:r>
          </a:p>
          <a:p>
            <a:pPr algn="l" rtl="0">
              <a:defRPr sz="1000"/>
            </a:pPr>
            <a:r>
              <a:rPr lang="zh-TW" altLang="en-US" sz="1000" b="0" i="0" u="none" strike="noStrike" baseline="0">
                <a:solidFill>
                  <a:schemeClr val="tx1"/>
                </a:solidFill>
                <a:latin typeface="+mn-lt"/>
                <a:cs typeface="Times New Roman"/>
              </a:rPr>
              <a:t>后跟高度 </a:t>
            </a:r>
            <a:r>
              <a:rPr lang="en-US" altLang="zh-TW" sz="1000" b="0" i="0" u="none" strike="noStrike" baseline="0">
                <a:solidFill>
                  <a:schemeClr val="tx1"/>
                </a:solidFill>
                <a:latin typeface="+mn-lt"/>
                <a:cs typeface="Times New Roman"/>
              </a:rPr>
              <a:t>(</a:t>
            </a:r>
            <a:r>
              <a:rPr lang="zh-TW" altLang="en-US" sz="1000" b="0" i="0" u="none" strike="noStrike" baseline="0">
                <a:solidFill>
                  <a:schemeClr val="tx1"/>
                </a:solidFill>
                <a:latin typeface="+mn-lt"/>
                <a:cs typeface="Times New Roman"/>
              </a:rPr>
              <a:t>从中底布到后跟最高点</a:t>
            </a:r>
            <a:r>
              <a:rPr lang="en-US" altLang="zh-TW" sz="1000" b="0" i="0" u="none" strike="noStrike" baseline="0">
                <a:solidFill>
                  <a:schemeClr val="tx1"/>
                </a:solidFill>
                <a:latin typeface="+mn-lt"/>
                <a:cs typeface="Times New Roman"/>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vi-VN" altLang="zh-TW" sz="1000" b="0" i="0" u="none" strike="noStrike" kern="0" cap="none" spc="0" normalizeH="0" baseline="0" noProof="0">
                <a:ln>
                  <a:noFill/>
                </a:ln>
                <a:solidFill>
                  <a:prstClr val="black"/>
                </a:solidFill>
                <a:effectLst/>
                <a:uLnTx/>
                <a:uFillTx/>
                <a:latin typeface="+mn-lt"/>
                <a:ea typeface="+mn-ea"/>
                <a:cs typeface="Times New Roman"/>
              </a:rPr>
              <a:t>Độ cao gót (Từ đế trung la bang đến điểm cao nhất gót) </a:t>
            </a:r>
            <a:endParaRPr kumimoji="0" lang="en-US" altLang="zh-TW" sz="1000" b="0" i="0" u="none" strike="noStrike" kern="0" cap="none" spc="0" normalizeH="0" baseline="0" noProof="0">
              <a:ln>
                <a:noFill/>
              </a:ln>
              <a:solidFill>
                <a:prstClr val="black"/>
              </a:solidFill>
              <a:effectLst/>
              <a:uLnTx/>
              <a:uFillTx/>
              <a:latin typeface="+mn-lt"/>
              <a:ea typeface="+mn-ea"/>
              <a:cs typeface="Times New Roman"/>
            </a:endParaRPr>
          </a:p>
        </xdr:txBody>
      </xdr:sp>
      <xdr:sp macro="" textlink="">
        <xdr:nvSpPr>
          <xdr:cNvPr id="15" name="Rectangle 269"/>
          <xdr:cNvSpPr>
            <a:spLocks noChangeArrowheads="1"/>
          </xdr:cNvSpPr>
        </xdr:nvSpPr>
        <xdr:spPr bwMode="auto">
          <a:xfrm rot="10800000" flipV="1">
            <a:off x="8087940" y="3155408"/>
            <a:ext cx="1740982" cy="1388436"/>
          </a:xfrm>
          <a:prstGeom prst="rect">
            <a:avLst/>
          </a:prstGeom>
          <a:solidFill>
            <a:srgbClr val="FFFF99"/>
          </a:solidFill>
          <a:ln w="3175">
            <a:solidFill>
              <a:srgbClr val="FF0000"/>
            </a:solidFill>
            <a:miter lim="800000"/>
            <a:headEnd/>
            <a:tailEnd/>
          </a:ln>
          <a:extLst/>
        </xdr:spPr>
        <xdr:txBody>
          <a:bodyPr vertOverflow="clip" wrap="square" lIns="72000" tIns="72000" rIns="72000" bIns="72000"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lang="vi-VN" altLang="zh-TW" sz="1000" b="0" i="0" u="none" strike="noStrike" baseline="0">
                <a:solidFill>
                  <a:schemeClr val="tx1"/>
                </a:solidFill>
                <a:latin typeface="+mn-lt"/>
                <a:cs typeface="Times New Roman"/>
              </a:rPr>
              <a:t>B.</a:t>
            </a:r>
            <a:r>
              <a:rPr lang="en-US" altLang="zh-TW" sz="1000" b="0" i="0" u="none" strike="noStrike" baseline="0">
                <a:solidFill>
                  <a:schemeClr val="tx1"/>
                </a:solidFill>
                <a:latin typeface="+mn-lt"/>
                <a:cs typeface="Times New Roman"/>
              </a:rPr>
              <a:t> </a:t>
            </a:r>
            <a:r>
              <a:rPr lang="vi-VN" altLang="zh-TW" sz="1000" b="0" i="0" u="none" strike="noStrike" baseline="0">
                <a:solidFill>
                  <a:schemeClr val="tx1"/>
                </a:solidFill>
                <a:latin typeface="+mn-lt"/>
                <a:cs typeface="Times New Roman"/>
              </a:rPr>
              <a:t>Medial Height (From Strobel sock to the point of medial collar topline) </a:t>
            </a:r>
            <a:endParaRPr lang="en-US" altLang="zh-TW" sz="1000" b="0" i="0" u="none" strike="noStrike" baseline="0">
              <a:solidFill>
                <a:schemeClr val="tx1"/>
              </a:solidFill>
              <a:latin typeface="+mn-lt"/>
              <a:cs typeface="Times New Roman"/>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zh-TW" altLang="en-US" sz="1000" b="0" i="0" u="none" strike="noStrike" baseline="0">
                <a:solidFill>
                  <a:schemeClr val="tx1"/>
                </a:solidFill>
                <a:latin typeface="+mn-lt"/>
                <a:cs typeface="Times New Roman"/>
              </a:rPr>
              <a:t>内腰高度 </a:t>
            </a:r>
            <a:r>
              <a:rPr lang="en-US" altLang="zh-TW" sz="1000" b="0" i="0" u="none" strike="noStrike" baseline="0">
                <a:solidFill>
                  <a:schemeClr val="tx1"/>
                </a:solidFill>
                <a:latin typeface="+mn-lt"/>
                <a:cs typeface="Times New Roman"/>
              </a:rPr>
              <a:t>(</a:t>
            </a:r>
            <a:r>
              <a:rPr lang="zh-TW" altLang="en-US" sz="1000" b="0" i="0" u="none" strike="noStrike" baseline="0">
                <a:solidFill>
                  <a:schemeClr val="tx1"/>
                </a:solidFill>
                <a:latin typeface="+mn-lt"/>
                <a:cs typeface="Times New Roman"/>
              </a:rPr>
              <a:t>从中底布到 马鞍内腰点</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vi-VN" altLang="zh-TW" sz="1000" b="0" i="0" u="none" strike="noStrike" baseline="0">
                <a:solidFill>
                  <a:schemeClr val="tx1"/>
                </a:solidFill>
                <a:latin typeface="+mn-lt"/>
                <a:cs typeface="Times New Roman"/>
              </a:rPr>
              <a:t>Độ cao HT (Từ đế trung labang đến điểm yên ngựa hong trong)  </a:t>
            </a:r>
          </a:p>
        </xdr:txBody>
      </xdr:sp>
      <xdr:cxnSp macro="">
        <xdr:nvCxnSpPr>
          <xdr:cNvPr id="16" name="Straight Connector 15"/>
          <xdr:cNvCxnSpPr/>
        </xdr:nvCxnSpPr>
        <xdr:spPr>
          <a:xfrm flipH="1" flipV="1">
            <a:off x="7042257" y="3131084"/>
            <a:ext cx="1335550" cy="3779"/>
          </a:xfrm>
          <a:prstGeom prst="line">
            <a:avLst/>
          </a:prstGeom>
          <a:ln w="190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 name="Straight Connector 16"/>
          <xdr:cNvCxnSpPr/>
        </xdr:nvCxnSpPr>
        <xdr:spPr>
          <a:xfrm flipH="1">
            <a:off x="7568228" y="2586942"/>
            <a:ext cx="5029133" cy="0"/>
          </a:xfrm>
          <a:prstGeom prst="line">
            <a:avLst/>
          </a:prstGeom>
          <a:ln w="19050">
            <a:solidFill>
              <a:srgbClr val="FF0000"/>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 name="Straight Connector 17"/>
          <xdr:cNvCxnSpPr/>
        </xdr:nvCxnSpPr>
        <xdr:spPr>
          <a:xfrm flipH="1">
            <a:off x="9957951" y="3014099"/>
            <a:ext cx="0" cy="1493803"/>
          </a:xfrm>
          <a:prstGeom prst="line">
            <a:avLst/>
          </a:prstGeom>
          <a:ln w="19050">
            <a:solidFill>
              <a:srgbClr val="FF0000"/>
            </a:solidFill>
            <a:headEnd type="triangle" w="lg" len="lg"/>
            <a:tailEnd type="triangle" w="lg" len="lg"/>
          </a:ln>
        </xdr:spPr>
        <xdr:style>
          <a:lnRef idx="1">
            <a:schemeClr val="dk1"/>
          </a:lnRef>
          <a:fillRef idx="0">
            <a:schemeClr val="dk1"/>
          </a:fillRef>
          <a:effectRef idx="0">
            <a:schemeClr val="dk1"/>
          </a:effectRef>
          <a:fontRef idx="minor">
            <a:schemeClr val="tx1"/>
          </a:fontRef>
        </xdr:style>
      </xdr:cxnSp>
      <xdr:cxnSp macro="">
        <xdr:nvCxnSpPr>
          <xdr:cNvPr id="19" name="Straight Connector 18"/>
          <xdr:cNvCxnSpPr/>
        </xdr:nvCxnSpPr>
        <xdr:spPr>
          <a:xfrm flipH="1">
            <a:off x="11760349" y="2611972"/>
            <a:ext cx="0" cy="1931873"/>
          </a:xfrm>
          <a:prstGeom prst="line">
            <a:avLst/>
          </a:prstGeom>
          <a:ln w="19050">
            <a:solidFill>
              <a:srgbClr val="FF0000"/>
            </a:solidFill>
            <a:headEnd type="triangle" w="lg" len="lg"/>
            <a:tailEnd type="triangle" w="lg" len="lg"/>
          </a:ln>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107826</xdr:colOff>
      <xdr:row>3</xdr:row>
      <xdr:rowOff>0</xdr:rowOff>
    </xdr:from>
    <xdr:to>
      <xdr:col>12</xdr:col>
      <xdr:colOff>36983</xdr:colOff>
      <xdr:row>7</xdr:row>
      <xdr:rowOff>138408</xdr:rowOff>
    </xdr:to>
    <xdr:grpSp>
      <xdr:nvGrpSpPr>
        <xdr:cNvPr id="20" name="Group 56"/>
        <xdr:cNvGrpSpPr>
          <a:grpSpLocks/>
        </xdr:cNvGrpSpPr>
      </xdr:nvGrpSpPr>
      <xdr:grpSpPr bwMode="auto">
        <a:xfrm>
          <a:off x="107826" y="731799"/>
          <a:ext cx="2287175" cy="1392920"/>
          <a:chOff x="29051250" y="2339367"/>
          <a:chExt cx="4944415" cy="2778733"/>
        </a:xfrm>
      </xdr:grpSpPr>
      <xdr:pic>
        <xdr:nvPicPr>
          <xdr:cNvPr id="21" name="Picture 5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051250" y="4222750"/>
            <a:ext cx="4905770" cy="895350"/>
          </a:xfrm>
          <a:prstGeom prst="rect">
            <a:avLst/>
          </a:prstGeom>
          <a:noFill/>
          <a:ln>
            <a:noFill/>
          </a:ln>
          <a:effectLst/>
          <a:extLst>
            <a:ext uri="{909E8E84-426E-40DD-AFC4-6F175D3DCCD1}">
              <a14:hiddenFill xmlns:a14="http://schemas.microsoft.com/office/drawing/2010/main">
                <a:solidFill>
                  <a:srgbClr val="4F81BD"/>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EEECE1"/>
                  </a:outerShdw>
                </a:effectLst>
              </a14:hiddenEffects>
            </a:ext>
          </a:extLst>
        </xdr:spPr>
      </xdr:pic>
      <xdr:cxnSp macro="">
        <xdr:nvCxnSpPr>
          <xdr:cNvPr id="22" name="Straight Arrow Connector 21"/>
          <xdr:cNvCxnSpPr/>
        </xdr:nvCxnSpPr>
        <xdr:spPr>
          <a:xfrm>
            <a:off x="31424693" y="3625198"/>
            <a:ext cx="0" cy="1363084"/>
          </a:xfrm>
          <a:prstGeom prst="straightConnector1">
            <a:avLst/>
          </a:prstGeom>
          <a:ln w="508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23" name="Rectangle 254"/>
          <xdr:cNvSpPr>
            <a:spLocks noChangeArrowheads="1"/>
          </xdr:cNvSpPr>
        </xdr:nvSpPr>
        <xdr:spPr bwMode="auto">
          <a:xfrm flipV="1">
            <a:off x="29202563" y="2339367"/>
            <a:ext cx="4793102" cy="1307447"/>
          </a:xfrm>
          <a:prstGeom prst="rect">
            <a:avLst/>
          </a:prstGeom>
          <a:solidFill>
            <a:srgbClr val="FFFF99"/>
          </a:solidFill>
          <a:ln>
            <a:solidFill>
              <a:schemeClr val="tx1"/>
            </a:solidFill>
          </a:ln>
          <a:extLst/>
        </xdr:spPr>
        <xdr:txBody>
          <a:bodyPr vertOverflow="clip" wrap="square" lIns="36576" tIns="22860" rIns="0" bIns="0" anchor="ctr" upright="1"/>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Point of collar topline</a:t>
            </a:r>
            <a:endParaRPr kumimoji="0" lang="en-US" sz="11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zh-TW" altLang="en-US" sz="1100">
                <a:effectLst/>
                <a:latin typeface="Arial" pitchFamily="34" charset="0"/>
                <a:ea typeface="+mn-ea"/>
                <a:cs typeface="Arial" pitchFamily="34" charset="0"/>
              </a:rPr>
              <a:t>马鞍</a:t>
            </a:r>
            <a:r>
              <a:rPr lang="zh-CN" altLang="en-US" sz="1100">
                <a:effectLst/>
                <a:latin typeface="Arial" pitchFamily="34" charset="0"/>
                <a:ea typeface="+mn-ea"/>
                <a:cs typeface="Arial" pitchFamily="34" charset="0"/>
              </a:rPr>
              <a:t>点 </a:t>
            </a:r>
            <a:r>
              <a:rPr kumimoji="0" lang="en-US" sz="11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Điểm yên ngựa</a:t>
            </a:r>
            <a:endParaRPr kumimoji="0" lang="en-US" sz="11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123265</xdr:colOff>
      <xdr:row>6</xdr:row>
      <xdr:rowOff>56028</xdr:rowOff>
    </xdr:from>
    <xdr:to>
      <xdr:col>12</xdr:col>
      <xdr:colOff>146050</xdr:colOff>
      <xdr:row>14</xdr:row>
      <xdr:rowOff>123543</xdr:rowOff>
    </xdr:to>
    <xdr:grpSp>
      <xdr:nvGrpSpPr>
        <xdr:cNvPr id="6" name="Group 5"/>
        <xdr:cNvGrpSpPr>
          <a:grpSpLocks/>
        </xdr:cNvGrpSpPr>
      </xdr:nvGrpSpPr>
      <xdr:grpSpPr bwMode="auto">
        <a:xfrm>
          <a:off x="324971" y="1714499"/>
          <a:ext cx="2241550" cy="1681162"/>
          <a:chOff x="403224" y="871538"/>
          <a:chExt cx="2241551" cy="1681162"/>
        </a:xfrm>
      </xdr:grpSpPr>
      <xdr:pic>
        <xdr:nvPicPr>
          <xdr:cNvPr id="12" name="Picture 11" descr="C:\Users\75994\Desktop\Pics of HO20 R3\5 mặt\DSC03159.jpg"/>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l="15675" t="18198" r="15675" b="43172"/>
          <a:stretch>
            <a:fillRect/>
          </a:stretch>
        </xdr:blipFill>
        <xdr:spPr bwMode="auto">
          <a:xfrm>
            <a:off x="403224" y="871538"/>
            <a:ext cx="2241551" cy="16811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xnSp macro="">
        <xdr:nvCxnSpPr>
          <xdr:cNvPr id="13" name="Straight Arrow Connector 12"/>
          <xdr:cNvCxnSpPr>
            <a:cxnSpLocks noChangeShapeType="1"/>
          </xdr:cNvCxnSpPr>
        </xdr:nvCxnSpPr>
        <xdr:spPr bwMode="auto">
          <a:xfrm flipV="1">
            <a:off x="685800" y="1828801"/>
            <a:ext cx="373718" cy="280846"/>
          </a:xfrm>
          <a:prstGeom prst="straightConnector1">
            <a:avLst/>
          </a:prstGeom>
          <a:noFill/>
          <a:ln w="38100" algn="ctr">
            <a:solidFill>
              <a:srgbClr val="FF0000"/>
            </a:solidFill>
            <a:round/>
            <a:headEnd/>
            <a:tailEnd type="arrow"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grpSp>
    <xdr:clientData/>
  </xdr:twoCellAnchor>
  <xdr:twoCellAnchor>
    <xdr:from>
      <xdr:col>1</xdr:col>
      <xdr:colOff>78441</xdr:colOff>
      <xdr:row>6</xdr:row>
      <xdr:rowOff>35822</xdr:rowOff>
    </xdr:from>
    <xdr:to>
      <xdr:col>16</xdr:col>
      <xdr:colOff>25942</xdr:colOff>
      <xdr:row>7</xdr:row>
      <xdr:rowOff>173464</xdr:rowOff>
    </xdr:to>
    <xdr:grpSp>
      <xdr:nvGrpSpPr>
        <xdr:cNvPr id="64" name="Group 63"/>
        <xdr:cNvGrpSpPr/>
      </xdr:nvGrpSpPr>
      <xdr:grpSpPr>
        <a:xfrm>
          <a:off x="280147" y="1694293"/>
          <a:ext cx="2973089" cy="339347"/>
          <a:chOff x="156882" y="20641234"/>
          <a:chExt cx="2973089" cy="294692"/>
        </a:xfrm>
      </xdr:grpSpPr>
      <xdr:sp macro="" textlink="">
        <xdr:nvSpPr>
          <xdr:cNvPr id="65" name="TextBox 64"/>
          <xdr:cNvSpPr txBox="1"/>
        </xdr:nvSpPr>
        <xdr:spPr>
          <a:xfrm>
            <a:off x="156882" y="20641234"/>
            <a:ext cx="339706" cy="294692"/>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1</a:t>
            </a:r>
          </a:p>
        </xdr:txBody>
      </xdr:sp>
      <xdr:sp macro="" textlink="">
        <xdr:nvSpPr>
          <xdr:cNvPr id="66" name="TextBox 65"/>
          <xdr:cNvSpPr txBox="1"/>
        </xdr:nvSpPr>
        <xdr:spPr>
          <a:xfrm>
            <a:off x="2790265" y="20653049"/>
            <a:ext cx="339706" cy="25871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2</a:t>
            </a:r>
          </a:p>
        </xdr:txBody>
      </xdr:sp>
    </xdr:grpSp>
    <xdr:clientData/>
  </xdr:twoCellAnchor>
  <xdr:twoCellAnchor>
    <xdr:from>
      <xdr:col>16</xdr:col>
      <xdr:colOff>78441</xdr:colOff>
      <xdr:row>6</xdr:row>
      <xdr:rowOff>57803</xdr:rowOff>
    </xdr:from>
    <xdr:to>
      <xdr:col>27</xdr:col>
      <xdr:colOff>101226</xdr:colOff>
      <xdr:row>14</xdr:row>
      <xdr:rowOff>125319</xdr:rowOff>
    </xdr:to>
    <xdr:grpSp>
      <xdr:nvGrpSpPr>
        <xdr:cNvPr id="7" name="Group 6"/>
        <xdr:cNvGrpSpPr>
          <a:grpSpLocks/>
        </xdr:cNvGrpSpPr>
      </xdr:nvGrpSpPr>
      <xdr:grpSpPr bwMode="auto">
        <a:xfrm>
          <a:off x="3305735" y="1716274"/>
          <a:ext cx="2241550" cy="1681163"/>
          <a:chOff x="403274" y="2946105"/>
          <a:chExt cx="2241501" cy="1681458"/>
        </a:xfrm>
      </xdr:grpSpPr>
      <xdr:pic>
        <xdr:nvPicPr>
          <xdr:cNvPr id="8" name="Picture 7" descr="D:\MON\Reports\2020\1-8 MST (Internal)\Pic\DSC05572.jpg"/>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l="10432" t="25935" r="30315" b="14813"/>
          <a:stretch>
            <a:fillRect/>
          </a:stretch>
        </xdr:blipFill>
        <xdr:spPr bwMode="auto">
          <a:xfrm>
            <a:off x="403274" y="2946105"/>
            <a:ext cx="2241501" cy="16814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xnSp macro="">
        <xdr:nvCxnSpPr>
          <xdr:cNvPr id="9" name="Straight Connector 8"/>
          <xdr:cNvCxnSpPr>
            <a:cxnSpLocks noChangeShapeType="1"/>
          </xdr:cNvCxnSpPr>
        </xdr:nvCxnSpPr>
        <xdr:spPr bwMode="auto">
          <a:xfrm flipV="1">
            <a:off x="1190625" y="3892550"/>
            <a:ext cx="409575" cy="68262"/>
          </a:xfrm>
          <a:prstGeom prst="line">
            <a:avLst/>
          </a:prstGeom>
          <a:noFill/>
          <a:ln w="19050" algn="ctr">
            <a:solidFill>
              <a:srgbClr val="FFFF66"/>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10" name="TextBox 7"/>
          <xdr:cNvSpPr txBox="1">
            <a:spLocks noChangeArrowheads="1"/>
          </xdr:cNvSpPr>
        </xdr:nvSpPr>
        <xdr:spPr bwMode="auto">
          <a:xfrm>
            <a:off x="1185024" y="3999580"/>
            <a:ext cx="571500" cy="276225"/>
          </a:xfrm>
          <a:prstGeom prst="rect">
            <a:avLst/>
          </a:prstGeom>
          <a:solidFill>
            <a:srgbClr val="FFFFFF"/>
          </a:solidFill>
          <a:ln w="9525">
            <a:solidFill>
              <a:srgbClr val="000000"/>
            </a:solidFill>
            <a:miter lim="800000"/>
            <a:headEnd/>
            <a:tailEnd/>
          </a:ln>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mn-cs"/>
              </a:defRPr>
            </a:lvl1pPr>
            <a:lvl2pPr marL="457200" algn="l" rtl="0" eaLnBrk="0" fontAlgn="base" hangingPunct="0">
              <a:spcBef>
                <a:spcPct val="0"/>
              </a:spcBef>
              <a:spcAft>
                <a:spcPct val="0"/>
              </a:spcAft>
              <a:defRPr kern="1200">
                <a:solidFill>
                  <a:schemeClr val="tx1"/>
                </a:solidFill>
                <a:latin typeface="Arial" charset="0"/>
                <a:ea typeface="+mn-ea"/>
                <a:cs typeface="+mn-cs"/>
              </a:defRPr>
            </a:lvl2pPr>
            <a:lvl3pPr marL="914400" algn="l" rtl="0" eaLnBrk="0" fontAlgn="base" hangingPunct="0">
              <a:spcBef>
                <a:spcPct val="0"/>
              </a:spcBef>
              <a:spcAft>
                <a:spcPct val="0"/>
              </a:spcAft>
              <a:defRPr kern="1200">
                <a:solidFill>
                  <a:schemeClr val="tx1"/>
                </a:solidFill>
                <a:latin typeface="Arial" charset="0"/>
                <a:ea typeface="+mn-ea"/>
                <a:cs typeface="+mn-cs"/>
              </a:defRPr>
            </a:lvl3pPr>
            <a:lvl4pPr marL="1371600" algn="l" rtl="0" eaLnBrk="0" fontAlgn="base" hangingPunct="0">
              <a:spcBef>
                <a:spcPct val="0"/>
              </a:spcBef>
              <a:spcAft>
                <a:spcPct val="0"/>
              </a:spcAft>
              <a:defRPr kern="1200">
                <a:solidFill>
                  <a:schemeClr val="tx1"/>
                </a:solidFill>
                <a:latin typeface="Arial" charset="0"/>
                <a:ea typeface="+mn-ea"/>
                <a:cs typeface="+mn-cs"/>
              </a:defRPr>
            </a:lvl4pPr>
            <a:lvl5pPr marL="1828800" algn="l" rtl="0" eaLnBrk="0" fontAlgn="base" hangingPunct="0">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altLang="en-US" sz="1200">
                <a:solidFill>
                  <a:sysClr val="windowText" lastClr="000000"/>
                </a:solidFill>
              </a:rPr>
              <a:t>5mm</a:t>
            </a:r>
          </a:p>
        </xdr:txBody>
      </xdr:sp>
      <xdr:cxnSp macro="">
        <xdr:nvCxnSpPr>
          <xdr:cNvPr id="11" name="Straight Connector 10"/>
          <xdr:cNvCxnSpPr>
            <a:cxnSpLocks noChangeShapeType="1"/>
          </xdr:cNvCxnSpPr>
        </xdr:nvCxnSpPr>
        <xdr:spPr bwMode="auto">
          <a:xfrm flipV="1">
            <a:off x="1173162" y="3736541"/>
            <a:ext cx="409575" cy="68262"/>
          </a:xfrm>
          <a:prstGeom prst="line">
            <a:avLst/>
          </a:prstGeom>
          <a:noFill/>
          <a:ln w="19050" algn="ctr">
            <a:solidFill>
              <a:srgbClr val="FFFF66"/>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grpSp>
    <xdr:clientData/>
  </xdr:twoCellAnchor>
</xdr:wsDr>
</file>

<file path=xl/drawings/drawing33.xml><?xml version="1.0" encoding="utf-8"?>
<xdr:wsDr xmlns:xdr="http://schemas.openxmlformats.org/drawingml/2006/spreadsheetDrawing" xmlns:a="http://schemas.openxmlformats.org/drawingml/2006/main">
  <xdr:twoCellAnchor>
    <xdr:from>
      <xdr:col>31</xdr:col>
      <xdr:colOff>79954</xdr:colOff>
      <xdr:row>7</xdr:row>
      <xdr:rowOff>130108</xdr:rowOff>
    </xdr:from>
    <xdr:to>
      <xdr:col>34</xdr:col>
      <xdr:colOff>109271</xdr:colOff>
      <xdr:row>8</xdr:row>
      <xdr:rowOff>125782</xdr:rowOff>
    </xdr:to>
    <xdr:sp macro="" textlink="">
      <xdr:nvSpPr>
        <xdr:cNvPr id="10" name="Right Arrow 9"/>
        <xdr:cNvSpPr/>
      </xdr:nvSpPr>
      <xdr:spPr>
        <a:xfrm>
          <a:off x="6407275" y="1558858"/>
          <a:ext cx="641639" cy="199781"/>
        </a:xfrm>
        <a:prstGeom prst="rightArrow">
          <a:avLst>
            <a:gd name="adj1" fmla="val 50000"/>
            <a:gd name="adj2" fmla="val 10357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zh-TW" altLang="en-US"/>
        </a:p>
      </xdr:txBody>
    </xdr:sp>
    <xdr:clientData/>
  </xdr:twoCellAnchor>
  <xdr:twoCellAnchor>
    <xdr:from>
      <xdr:col>14</xdr:col>
      <xdr:colOff>187971</xdr:colOff>
      <xdr:row>7</xdr:row>
      <xdr:rowOff>183525</xdr:rowOff>
    </xdr:from>
    <xdr:to>
      <xdr:col>18</xdr:col>
      <xdr:colOff>10914</xdr:colOff>
      <xdr:row>8</xdr:row>
      <xdr:rowOff>179199</xdr:rowOff>
    </xdr:to>
    <xdr:sp macro="" textlink="">
      <xdr:nvSpPr>
        <xdr:cNvPr id="11" name="Right Arrow 10"/>
        <xdr:cNvSpPr/>
      </xdr:nvSpPr>
      <xdr:spPr>
        <a:xfrm>
          <a:off x="3077221" y="1628150"/>
          <a:ext cx="648443" cy="202049"/>
        </a:xfrm>
        <a:prstGeom prst="rightArrow">
          <a:avLst>
            <a:gd name="adj1" fmla="val 50000"/>
            <a:gd name="adj2" fmla="val 10357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zh-TW" altLang="en-US"/>
        </a:p>
      </xdr:txBody>
    </xdr:sp>
    <xdr:clientData/>
  </xdr:twoCellAnchor>
  <xdr:twoCellAnchor>
    <xdr:from>
      <xdr:col>45</xdr:col>
      <xdr:colOff>67146</xdr:colOff>
      <xdr:row>7</xdr:row>
      <xdr:rowOff>180001</xdr:rowOff>
    </xdr:from>
    <xdr:to>
      <xdr:col>48</xdr:col>
      <xdr:colOff>94195</xdr:colOff>
      <xdr:row>8</xdr:row>
      <xdr:rowOff>175675</xdr:rowOff>
    </xdr:to>
    <xdr:sp macro="" textlink="">
      <xdr:nvSpPr>
        <xdr:cNvPr id="12" name="Right Arrow 11"/>
        <xdr:cNvSpPr/>
      </xdr:nvSpPr>
      <xdr:spPr>
        <a:xfrm>
          <a:off x="9222352" y="1591942"/>
          <a:ext cx="632167" cy="197380"/>
        </a:xfrm>
        <a:prstGeom prst="rightArrow">
          <a:avLst>
            <a:gd name="adj1" fmla="val 50000"/>
            <a:gd name="adj2" fmla="val 10357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zh-TW" altLang="en-US"/>
        </a:p>
      </xdr:txBody>
    </xdr:sp>
    <xdr:clientData/>
  </xdr:twoCellAnchor>
  <xdr:twoCellAnchor>
    <xdr:from>
      <xdr:col>46</xdr:col>
      <xdr:colOff>57807</xdr:colOff>
      <xdr:row>31</xdr:row>
      <xdr:rowOff>92622</xdr:rowOff>
    </xdr:from>
    <xdr:to>
      <xdr:col>49</xdr:col>
      <xdr:colOff>87125</xdr:colOff>
      <xdr:row>32</xdr:row>
      <xdr:rowOff>88296</xdr:rowOff>
    </xdr:to>
    <xdr:sp macro="" textlink="">
      <xdr:nvSpPr>
        <xdr:cNvPr id="14" name="Right Arrow 13"/>
        <xdr:cNvSpPr/>
      </xdr:nvSpPr>
      <xdr:spPr>
        <a:xfrm rot="10800000">
          <a:off x="9414719" y="6771328"/>
          <a:ext cx="634435" cy="197380"/>
        </a:xfrm>
        <a:prstGeom prst="rightArrow">
          <a:avLst>
            <a:gd name="adj1" fmla="val 50000"/>
            <a:gd name="adj2" fmla="val 10357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zh-TW" altLang="en-US"/>
        </a:p>
      </xdr:txBody>
    </xdr:sp>
    <xdr:clientData/>
  </xdr:twoCellAnchor>
  <xdr:twoCellAnchor>
    <xdr:from>
      <xdr:col>30</xdr:col>
      <xdr:colOff>147855</xdr:colOff>
      <xdr:row>31</xdr:row>
      <xdr:rowOff>178533</xdr:rowOff>
    </xdr:from>
    <xdr:to>
      <xdr:col>33</xdr:col>
      <xdr:colOff>177172</xdr:colOff>
      <xdr:row>32</xdr:row>
      <xdr:rowOff>174207</xdr:rowOff>
    </xdr:to>
    <xdr:sp macro="" textlink="">
      <xdr:nvSpPr>
        <xdr:cNvPr id="15" name="Right Arrow 14"/>
        <xdr:cNvSpPr/>
      </xdr:nvSpPr>
      <xdr:spPr>
        <a:xfrm rot="10800000">
          <a:off x="6277473" y="6857239"/>
          <a:ext cx="634434" cy="197380"/>
        </a:xfrm>
        <a:prstGeom prst="rightArrow">
          <a:avLst>
            <a:gd name="adj1" fmla="val 50000"/>
            <a:gd name="adj2" fmla="val 10357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zh-TW" altLang="en-US"/>
        </a:p>
      </xdr:txBody>
    </xdr:sp>
    <xdr:clientData/>
  </xdr:twoCellAnchor>
  <xdr:twoCellAnchor editAs="oneCell">
    <xdr:from>
      <xdr:col>1</xdr:col>
      <xdr:colOff>195300</xdr:colOff>
      <xdr:row>3</xdr:row>
      <xdr:rowOff>186763</xdr:rowOff>
    </xdr:from>
    <xdr:to>
      <xdr:col>14</xdr:col>
      <xdr:colOff>41842</xdr:colOff>
      <xdr:row>13</xdr:row>
      <xdr:rowOff>14754</xdr:rowOff>
    </xdr:to>
    <xdr:pic>
      <xdr:nvPicPr>
        <xdr:cNvPr id="19" name="Picture 18"/>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399407" y="799084"/>
          <a:ext cx="2499935" cy="1869063"/>
        </a:xfrm>
        <a:prstGeom prst="rect">
          <a:avLst/>
        </a:prstGeom>
      </xdr:spPr>
    </xdr:pic>
    <xdr:clientData/>
  </xdr:twoCellAnchor>
  <xdr:twoCellAnchor>
    <xdr:from>
      <xdr:col>58</xdr:col>
      <xdr:colOff>14798</xdr:colOff>
      <xdr:row>23</xdr:row>
      <xdr:rowOff>193757</xdr:rowOff>
    </xdr:from>
    <xdr:to>
      <xdr:col>59</xdr:col>
      <xdr:colOff>9850</xdr:colOff>
      <xdr:row>27</xdr:row>
      <xdr:rowOff>16078</xdr:rowOff>
    </xdr:to>
    <xdr:sp macro="" textlink="">
      <xdr:nvSpPr>
        <xdr:cNvPr id="20" name="Right Arrow 19"/>
        <xdr:cNvSpPr/>
      </xdr:nvSpPr>
      <xdr:spPr>
        <a:xfrm rot="5400000">
          <a:off x="11575987" y="5475009"/>
          <a:ext cx="629144" cy="196758"/>
        </a:xfrm>
        <a:prstGeom prst="rightArrow">
          <a:avLst>
            <a:gd name="adj1" fmla="val 50000"/>
            <a:gd name="adj2" fmla="val 10357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zh-TW" altLang="en-US"/>
        </a:p>
      </xdr:txBody>
    </xdr:sp>
    <xdr:clientData/>
  </xdr:twoCellAnchor>
  <xdr:twoCellAnchor>
    <xdr:from>
      <xdr:col>18</xdr:col>
      <xdr:colOff>176893</xdr:colOff>
      <xdr:row>4</xdr:row>
      <xdr:rowOff>0</xdr:rowOff>
    </xdr:from>
    <xdr:to>
      <xdr:col>30</xdr:col>
      <xdr:colOff>127005</xdr:colOff>
      <xdr:row>12</xdr:row>
      <xdr:rowOff>167143</xdr:rowOff>
    </xdr:to>
    <xdr:pic>
      <xdr:nvPicPr>
        <xdr:cNvPr id="24" name="Picture 2" descr="image00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07599" y="806824"/>
          <a:ext cx="2370582" cy="17807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50</xdr:col>
      <xdr:colOff>120148</xdr:colOff>
      <xdr:row>2</xdr:row>
      <xdr:rowOff>166006</xdr:rowOff>
    </xdr:from>
    <xdr:to>
      <xdr:col>59</xdr:col>
      <xdr:colOff>51392</xdr:colOff>
      <xdr:row>5</xdr:row>
      <xdr:rowOff>166005</xdr:rowOff>
    </xdr:to>
    <xdr:sp macro="" textlink="">
      <xdr:nvSpPr>
        <xdr:cNvPr id="23" name="Rectangle 22"/>
        <xdr:cNvSpPr/>
      </xdr:nvSpPr>
      <xdr:spPr bwMode="auto">
        <a:xfrm>
          <a:off x="10283883" y="569418"/>
          <a:ext cx="1746597" cy="605116"/>
        </a:xfrm>
        <a:prstGeom prst="rect">
          <a:avLst/>
        </a:prstGeom>
      </xdr:spPr>
      <xdr:txBody>
        <a:bodyPr wrap="square">
          <a:noAutofit/>
        </a:bodyPr>
        <a:lstStyle>
          <a:defPPr>
            <a:defRPr lang="en-US"/>
          </a:defPPr>
          <a:lvl1pPr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1pPr>
          <a:lvl2pPr marL="501650" indent="-4445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2pPr>
          <a:lvl3pPr marL="1003300" indent="-8890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3pPr>
          <a:lvl4pPr marL="1504950" indent="-13335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4pPr>
          <a:lvl5pPr marL="2006600" indent="-17780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5pPr>
          <a:lvl6pPr marL="2286000" algn="l" defTabSz="914400" rtl="0" eaLnBrk="1" latinLnBrk="0" hangingPunct="1">
            <a:defRPr kumimoji="1" sz="2000" kern="1200">
              <a:solidFill>
                <a:schemeClr val="tx1"/>
              </a:solidFill>
              <a:latin typeface="Calibri" pitchFamily="34" charset="0"/>
              <a:ea typeface="新細明體" charset="-120"/>
              <a:cs typeface="+mn-cs"/>
            </a:defRPr>
          </a:lvl6pPr>
          <a:lvl7pPr marL="2743200" algn="l" defTabSz="914400" rtl="0" eaLnBrk="1" latinLnBrk="0" hangingPunct="1">
            <a:defRPr kumimoji="1" sz="2000" kern="1200">
              <a:solidFill>
                <a:schemeClr val="tx1"/>
              </a:solidFill>
              <a:latin typeface="Calibri" pitchFamily="34" charset="0"/>
              <a:ea typeface="新細明體" charset="-120"/>
              <a:cs typeface="+mn-cs"/>
            </a:defRPr>
          </a:lvl7pPr>
          <a:lvl8pPr marL="3200400" algn="l" defTabSz="914400" rtl="0" eaLnBrk="1" latinLnBrk="0" hangingPunct="1">
            <a:defRPr kumimoji="1" sz="2000" kern="1200">
              <a:solidFill>
                <a:schemeClr val="tx1"/>
              </a:solidFill>
              <a:latin typeface="Calibri" pitchFamily="34" charset="0"/>
              <a:ea typeface="新細明體" charset="-120"/>
              <a:cs typeface="+mn-cs"/>
            </a:defRPr>
          </a:lvl8pPr>
          <a:lvl9pPr marL="3657600" algn="l" defTabSz="914400" rtl="0" eaLnBrk="1" latinLnBrk="0" hangingPunct="1">
            <a:defRPr kumimoji="1" sz="2000" kern="1200">
              <a:solidFill>
                <a:schemeClr val="tx1"/>
              </a:solidFill>
              <a:latin typeface="Calibri" pitchFamily="34" charset="0"/>
              <a:ea typeface="新細明體" charset="-120"/>
              <a:cs typeface="+mn-cs"/>
            </a:defRPr>
          </a:lvl9pPr>
        </a:lstStyle>
        <a:p>
          <a:endParaRPr lang="zh-TW" altLang="en-US" sz="1000">
            <a:latin typeface="Arial" panose="020B0604020202020204" pitchFamily="34" charset="0"/>
            <a:cs typeface="Arial" panose="020B0604020202020204" pitchFamily="34" charset="0"/>
          </a:endParaRPr>
        </a:p>
      </xdr:txBody>
    </xdr:sp>
    <xdr:clientData/>
  </xdr:twoCellAnchor>
  <xdr:twoCellAnchor>
    <xdr:from>
      <xdr:col>59</xdr:col>
      <xdr:colOff>15670</xdr:colOff>
      <xdr:row>28</xdr:row>
      <xdr:rowOff>34809</xdr:rowOff>
    </xdr:from>
    <xdr:to>
      <xdr:col>67</xdr:col>
      <xdr:colOff>150555</xdr:colOff>
      <xdr:row>35</xdr:row>
      <xdr:rowOff>22413</xdr:rowOff>
    </xdr:to>
    <xdr:pic>
      <xdr:nvPicPr>
        <xdr:cNvPr id="34" name="Picture 2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994758" y="6108397"/>
          <a:ext cx="1748532" cy="1399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49</xdr:col>
      <xdr:colOff>185067</xdr:colOff>
      <xdr:row>25</xdr:row>
      <xdr:rowOff>4683</xdr:rowOff>
    </xdr:from>
    <xdr:to>
      <xdr:col>67</xdr:col>
      <xdr:colOff>123264</xdr:colOff>
      <xdr:row>28</xdr:row>
      <xdr:rowOff>112270</xdr:rowOff>
    </xdr:to>
    <xdr:grpSp>
      <xdr:nvGrpSpPr>
        <xdr:cNvPr id="2" name="Group 1"/>
        <xdr:cNvGrpSpPr/>
      </xdr:nvGrpSpPr>
      <xdr:grpSpPr>
        <a:xfrm>
          <a:off x="9942384" y="5406055"/>
          <a:ext cx="3492648" cy="699995"/>
          <a:chOff x="10135890" y="5047330"/>
          <a:chExt cx="3568903" cy="712705"/>
        </a:xfrm>
      </xdr:grpSpPr>
      <xdr:sp macro="" textlink="">
        <xdr:nvSpPr>
          <xdr:cNvPr id="35" name="Rectangle 34"/>
          <xdr:cNvSpPr/>
        </xdr:nvSpPr>
        <xdr:spPr>
          <a:xfrm>
            <a:off x="12127528" y="5057856"/>
            <a:ext cx="1577265" cy="681004"/>
          </a:xfrm>
          <a:prstGeom prst="rect">
            <a:avLst/>
          </a:prstGeom>
        </xdr:spPr>
        <xdr:txBody>
          <a:bodyPr wrap="square">
            <a:noAutofit/>
          </a:bodyPr>
          <a:lstStyle>
            <a:defPPr>
              <a:defRPr lang="en-US"/>
            </a:defPPr>
            <a:lvl1pPr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1pPr>
            <a:lvl2pPr marL="501650" indent="-4445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2pPr>
            <a:lvl3pPr marL="1003300" indent="-8890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3pPr>
            <a:lvl4pPr marL="1504950" indent="-13335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4pPr>
            <a:lvl5pPr marL="2006600" indent="-17780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5pPr>
            <a:lvl6pPr marL="2286000" algn="l" defTabSz="914400" rtl="0" eaLnBrk="1" latinLnBrk="0" hangingPunct="1">
              <a:defRPr kumimoji="1" sz="2000" kern="1200">
                <a:solidFill>
                  <a:schemeClr val="tx1"/>
                </a:solidFill>
                <a:latin typeface="Calibri" pitchFamily="34" charset="0"/>
                <a:ea typeface="新細明體" charset="-120"/>
                <a:cs typeface="+mn-cs"/>
              </a:defRPr>
            </a:lvl6pPr>
            <a:lvl7pPr marL="2743200" algn="l" defTabSz="914400" rtl="0" eaLnBrk="1" latinLnBrk="0" hangingPunct="1">
              <a:defRPr kumimoji="1" sz="2000" kern="1200">
                <a:solidFill>
                  <a:schemeClr val="tx1"/>
                </a:solidFill>
                <a:latin typeface="Calibri" pitchFamily="34" charset="0"/>
                <a:ea typeface="新細明體" charset="-120"/>
                <a:cs typeface="+mn-cs"/>
              </a:defRPr>
            </a:lvl7pPr>
            <a:lvl8pPr marL="3200400" algn="l" defTabSz="914400" rtl="0" eaLnBrk="1" latinLnBrk="0" hangingPunct="1">
              <a:defRPr kumimoji="1" sz="2000" kern="1200">
                <a:solidFill>
                  <a:schemeClr val="tx1"/>
                </a:solidFill>
                <a:latin typeface="Calibri" pitchFamily="34" charset="0"/>
                <a:ea typeface="新細明體" charset="-120"/>
                <a:cs typeface="+mn-cs"/>
              </a:defRPr>
            </a:lvl8pPr>
            <a:lvl9pPr marL="3657600" algn="l" defTabSz="914400" rtl="0" eaLnBrk="1" latinLnBrk="0" hangingPunct="1">
              <a:defRPr kumimoji="1" sz="2000" kern="1200">
                <a:solidFill>
                  <a:schemeClr val="tx1"/>
                </a:solidFill>
                <a:latin typeface="Calibri" pitchFamily="34" charset="0"/>
                <a:ea typeface="新細明體" charset="-120"/>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zh-TW"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rPr>
              <a:t>2 sheet of tissue paper</a:t>
            </a:r>
            <a:endParaRPr kumimoji="0" lang="zh-TW" altLang="en-US"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TW" sz="1000">
                <a:latin typeface="Arial" panose="020B0604020202020204" pitchFamily="34" charset="0"/>
                <a:cs typeface="Arial" panose="020B0604020202020204" pitchFamily="34" charset="0"/>
              </a:rPr>
              <a:t> 2</a:t>
            </a:r>
            <a:r>
              <a:rPr lang="zh-TW" altLang="en-US" sz="1000">
                <a:latin typeface="Arial" panose="020B0604020202020204" pitchFamily="34" charset="0"/>
                <a:cs typeface="Arial" panose="020B0604020202020204" pitchFamily="34" charset="0"/>
              </a:rPr>
              <a:t>张包装纸</a:t>
            </a:r>
            <a:r>
              <a:rPr lang="en-US" altLang="zh-TW" sz="1000">
                <a:latin typeface="Arial" panose="020B0604020202020204" pitchFamily="34" charset="0"/>
                <a:cs typeface="Arial" panose="020B0604020202020204" pitchFamily="34" charset="0"/>
              </a:rPr>
              <a:t> </a:t>
            </a:r>
            <a:r>
              <a:rPr kumimoji="0" lang="en-US" altLang="zh-TW"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rPr>
              <a:t>2 tờ giấy gói </a:t>
            </a:r>
          </a:p>
          <a:p>
            <a:pPr algn="l"/>
            <a:r>
              <a:rPr lang="en-US" altLang="zh-TW" sz="1000">
                <a:latin typeface="Arial" panose="020B0604020202020204" pitchFamily="34" charset="0"/>
                <a:cs typeface="Arial" panose="020B0604020202020204" pitchFamily="34" charset="0"/>
              </a:rPr>
              <a:t> </a:t>
            </a:r>
          </a:p>
        </xdr:txBody>
      </xdr:sp>
      <xdr:sp macro="" textlink="">
        <xdr:nvSpPr>
          <xdr:cNvPr id="36" name="Rectangle 35"/>
          <xdr:cNvSpPr/>
        </xdr:nvSpPr>
        <xdr:spPr>
          <a:xfrm>
            <a:off x="10135890" y="5047330"/>
            <a:ext cx="1479030" cy="712705"/>
          </a:xfrm>
          <a:prstGeom prst="rect">
            <a:avLst/>
          </a:prstGeom>
        </xdr:spPr>
        <xdr:txBody>
          <a:bodyPr wrap="square">
            <a:noAutofit/>
          </a:bodyPr>
          <a:lstStyle>
            <a:defPPr>
              <a:defRPr lang="en-US"/>
            </a:defPPr>
            <a:lvl1pPr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1pPr>
            <a:lvl2pPr marL="501650" indent="-4445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2pPr>
            <a:lvl3pPr marL="1003300" indent="-8890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3pPr>
            <a:lvl4pPr marL="1504950" indent="-13335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4pPr>
            <a:lvl5pPr marL="2006600" indent="-17780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5pPr>
            <a:lvl6pPr marL="2286000" algn="l" defTabSz="914400" rtl="0" eaLnBrk="1" latinLnBrk="0" hangingPunct="1">
              <a:defRPr kumimoji="1" sz="2000" kern="1200">
                <a:solidFill>
                  <a:schemeClr val="tx1"/>
                </a:solidFill>
                <a:latin typeface="Calibri" pitchFamily="34" charset="0"/>
                <a:ea typeface="新細明體" charset="-120"/>
                <a:cs typeface="+mn-cs"/>
              </a:defRPr>
            </a:lvl6pPr>
            <a:lvl7pPr marL="2743200" algn="l" defTabSz="914400" rtl="0" eaLnBrk="1" latinLnBrk="0" hangingPunct="1">
              <a:defRPr kumimoji="1" sz="2000" kern="1200">
                <a:solidFill>
                  <a:schemeClr val="tx1"/>
                </a:solidFill>
                <a:latin typeface="Calibri" pitchFamily="34" charset="0"/>
                <a:ea typeface="新細明體" charset="-120"/>
                <a:cs typeface="+mn-cs"/>
              </a:defRPr>
            </a:lvl7pPr>
            <a:lvl8pPr marL="3200400" algn="l" defTabSz="914400" rtl="0" eaLnBrk="1" latinLnBrk="0" hangingPunct="1">
              <a:defRPr kumimoji="1" sz="2000" kern="1200">
                <a:solidFill>
                  <a:schemeClr val="tx1"/>
                </a:solidFill>
                <a:latin typeface="Calibri" pitchFamily="34" charset="0"/>
                <a:ea typeface="新細明體" charset="-120"/>
                <a:cs typeface="+mn-cs"/>
              </a:defRPr>
            </a:lvl8pPr>
            <a:lvl9pPr marL="3657600" algn="l" defTabSz="914400" rtl="0" eaLnBrk="1" latinLnBrk="0" hangingPunct="1">
              <a:defRPr kumimoji="1" sz="2000" kern="1200">
                <a:solidFill>
                  <a:schemeClr val="tx1"/>
                </a:solidFill>
                <a:latin typeface="Calibri" pitchFamily="34" charset="0"/>
                <a:ea typeface="新細明體" charset="-120"/>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altLang="zh-TW"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rPr>
              <a:t>1 sheet of tissue paper</a:t>
            </a:r>
            <a:endParaRPr kumimoji="0" lang="zh-TW" altLang="en-US"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TW" sz="1000">
                <a:latin typeface="Arial" panose="020B0604020202020204" pitchFamily="34" charset="0"/>
                <a:cs typeface="Arial" panose="020B0604020202020204" pitchFamily="34" charset="0"/>
              </a:rPr>
              <a:t>1</a:t>
            </a:r>
            <a:r>
              <a:rPr lang="zh-TW" altLang="en-US" sz="1000">
                <a:latin typeface="Arial" panose="020B0604020202020204" pitchFamily="34" charset="0"/>
                <a:cs typeface="Arial" panose="020B0604020202020204" pitchFamily="34" charset="0"/>
              </a:rPr>
              <a:t>张包装纸</a:t>
            </a:r>
            <a:r>
              <a:rPr kumimoji="0" lang="en-US" altLang="zh-TW"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rPr>
              <a:t>1 tờ giấy gói </a:t>
            </a:r>
          </a:p>
          <a:p>
            <a:endParaRPr lang="en-US" altLang="zh-TW" sz="1000">
              <a:latin typeface="Arial" panose="020B0604020202020204" pitchFamily="34" charset="0"/>
              <a:cs typeface="Arial" panose="020B0604020202020204" pitchFamily="34" charset="0"/>
            </a:endParaRPr>
          </a:p>
        </xdr:txBody>
      </xdr:sp>
    </xdr:grpSp>
    <xdr:clientData/>
  </xdr:twoCellAnchor>
  <xdr:twoCellAnchor editAs="oneCell">
    <xdr:from>
      <xdr:col>64</xdr:col>
      <xdr:colOff>19032</xdr:colOff>
      <xdr:row>6</xdr:row>
      <xdr:rowOff>19851</xdr:rowOff>
    </xdr:from>
    <xdr:to>
      <xdr:col>67</xdr:col>
      <xdr:colOff>156883</xdr:colOff>
      <xdr:row>13</xdr:row>
      <xdr:rowOff>44823</xdr:rowOff>
    </xdr:to>
    <xdr:pic>
      <xdr:nvPicPr>
        <xdr:cNvPr id="6" name="Picture 5"/>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l="25608" r="35612"/>
        <a:stretch/>
      </xdr:blipFill>
      <xdr:spPr>
        <a:xfrm>
          <a:off x="13006650" y="1230086"/>
          <a:ext cx="742968" cy="1436913"/>
        </a:xfrm>
        <a:prstGeom prst="rect">
          <a:avLst/>
        </a:prstGeom>
      </xdr:spPr>
    </xdr:pic>
    <xdr:clientData/>
  </xdr:twoCellAnchor>
  <xdr:twoCellAnchor>
    <xdr:from>
      <xdr:col>51</xdr:col>
      <xdr:colOff>22412</xdr:colOff>
      <xdr:row>3</xdr:row>
      <xdr:rowOff>44824</xdr:rowOff>
    </xdr:from>
    <xdr:to>
      <xdr:col>68</xdr:col>
      <xdr:colOff>27843</xdr:colOff>
      <xdr:row>6</xdr:row>
      <xdr:rowOff>131236</xdr:rowOff>
    </xdr:to>
    <xdr:grpSp>
      <xdr:nvGrpSpPr>
        <xdr:cNvPr id="21" name="Group 20"/>
        <xdr:cNvGrpSpPr/>
      </xdr:nvGrpSpPr>
      <xdr:grpSpPr>
        <a:xfrm>
          <a:off x="10174668" y="776623"/>
          <a:ext cx="3362413" cy="678820"/>
          <a:chOff x="10270362" y="5013713"/>
          <a:chExt cx="3434431" cy="691529"/>
        </a:xfrm>
      </xdr:grpSpPr>
      <xdr:sp macro="" textlink="">
        <xdr:nvSpPr>
          <xdr:cNvPr id="25" name="Rectangle 24"/>
          <xdr:cNvSpPr/>
        </xdr:nvSpPr>
        <xdr:spPr>
          <a:xfrm>
            <a:off x="12127528" y="5024238"/>
            <a:ext cx="1577265" cy="681004"/>
          </a:xfrm>
          <a:prstGeom prst="rect">
            <a:avLst/>
          </a:prstGeom>
        </xdr:spPr>
        <xdr:txBody>
          <a:bodyPr wrap="square">
            <a:noAutofit/>
          </a:bodyPr>
          <a:lstStyle>
            <a:defPPr>
              <a:defRPr lang="en-US"/>
            </a:defPPr>
            <a:lvl1pPr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1pPr>
            <a:lvl2pPr marL="501650" indent="-4445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2pPr>
            <a:lvl3pPr marL="1003300" indent="-8890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3pPr>
            <a:lvl4pPr marL="1504950" indent="-13335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4pPr>
            <a:lvl5pPr marL="2006600" indent="-17780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5pPr>
            <a:lvl6pPr marL="2286000" algn="l" defTabSz="914400" rtl="0" eaLnBrk="1" latinLnBrk="0" hangingPunct="1">
              <a:defRPr kumimoji="1" sz="2000" kern="1200">
                <a:solidFill>
                  <a:schemeClr val="tx1"/>
                </a:solidFill>
                <a:latin typeface="Calibri" pitchFamily="34" charset="0"/>
                <a:ea typeface="新細明體" charset="-120"/>
                <a:cs typeface="+mn-cs"/>
              </a:defRPr>
            </a:lvl6pPr>
            <a:lvl7pPr marL="2743200" algn="l" defTabSz="914400" rtl="0" eaLnBrk="1" latinLnBrk="0" hangingPunct="1">
              <a:defRPr kumimoji="1" sz="2000" kern="1200">
                <a:solidFill>
                  <a:schemeClr val="tx1"/>
                </a:solidFill>
                <a:latin typeface="Calibri" pitchFamily="34" charset="0"/>
                <a:ea typeface="新細明體" charset="-120"/>
                <a:cs typeface="+mn-cs"/>
              </a:defRPr>
            </a:lvl7pPr>
            <a:lvl8pPr marL="3200400" algn="l" defTabSz="914400" rtl="0" eaLnBrk="1" latinLnBrk="0" hangingPunct="1">
              <a:defRPr kumimoji="1" sz="2000" kern="1200">
                <a:solidFill>
                  <a:schemeClr val="tx1"/>
                </a:solidFill>
                <a:latin typeface="Calibri" pitchFamily="34" charset="0"/>
                <a:ea typeface="新細明體" charset="-120"/>
                <a:cs typeface="+mn-cs"/>
              </a:defRPr>
            </a:lvl8pPr>
            <a:lvl9pPr marL="3657600" algn="l" defTabSz="914400" rtl="0" eaLnBrk="1" latinLnBrk="0" hangingPunct="1">
              <a:defRPr kumimoji="1" sz="2000" kern="1200">
                <a:solidFill>
                  <a:schemeClr val="tx1"/>
                </a:solidFill>
                <a:latin typeface="Calibri" pitchFamily="34" charset="0"/>
                <a:ea typeface="新細明體" charset="-120"/>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zh-TW"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rPr>
              <a:t>2 sheet of tissue paper</a:t>
            </a:r>
            <a:endParaRPr kumimoji="0" lang="zh-TW" altLang="en-US"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TW" sz="1000">
                <a:latin typeface="Arial" panose="020B0604020202020204" pitchFamily="34" charset="0"/>
                <a:cs typeface="Arial" panose="020B0604020202020204" pitchFamily="34" charset="0"/>
              </a:rPr>
              <a:t> 2</a:t>
            </a:r>
            <a:r>
              <a:rPr lang="zh-TW" altLang="en-US" sz="1000">
                <a:latin typeface="Arial" panose="020B0604020202020204" pitchFamily="34" charset="0"/>
                <a:cs typeface="Arial" panose="020B0604020202020204" pitchFamily="34" charset="0"/>
              </a:rPr>
              <a:t>张包装纸</a:t>
            </a:r>
            <a:r>
              <a:rPr lang="en-US" altLang="zh-TW" sz="1000">
                <a:latin typeface="Arial" panose="020B0604020202020204" pitchFamily="34" charset="0"/>
                <a:cs typeface="Arial" panose="020B0604020202020204" pitchFamily="34" charset="0"/>
              </a:rPr>
              <a:t> </a:t>
            </a:r>
            <a:r>
              <a:rPr kumimoji="0" lang="en-US" altLang="zh-TW"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rPr>
              <a:t>2 tờ giấy gói </a:t>
            </a:r>
          </a:p>
          <a:p>
            <a:pPr algn="l"/>
            <a:r>
              <a:rPr lang="en-US" altLang="zh-TW" sz="1000">
                <a:latin typeface="Arial" panose="020B0604020202020204" pitchFamily="34" charset="0"/>
                <a:cs typeface="Arial" panose="020B0604020202020204" pitchFamily="34" charset="0"/>
              </a:rPr>
              <a:t> </a:t>
            </a:r>
          </a:p>
        </xdr:txBody>
      </xdr:sp>
      <xdr:sp macro="" textlink="">
        <xdr:nvSpPr>
          <xdr:cNvPr id="26" name="Rectangle 25"/>
          <xdr:cNvSpPr/>
        </xdr:nvSpPr>
        <xdr:spPr>
          <a:xfrm>
            <a:off x="10270362" y="5013713"/>
            <a:ext cx="1512794" cy="616324"/>
          </a:xfrm>
          <a:prstGeom prst="rect">
            <a:avLst/>
          </a:prstGeom>
        </xdr:spPr>
        <xdr:txBody>
          <a:bodyPr wrap="square">
            <a:noAutofit/>
          </a:bodyPr>
          <a:lstStyle>
            <a:defPPr>
              <a:defRPr lang="en-US"/>
            </a:defPPr>
            <a:lvl1pPr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1pPr>
            <a:lvl2pPr marL="501650" indent="-4445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2pPr>
            <a:lvl3pPr marL="1003300" indent="-8890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3pPr>
            <a:lvl4pPr marL="1504950" indent="-13335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4pPr>
            <a:lvl5pPr marL="2006600" indent="-177800" algn="l" defTabSz="1003300" rtl="0" fontAlgn="base">
              <a:spcBef>
                <a:spcPct val="0"/>
              </a:spcBef>
              <a:spcAft>
                <a:spcPct val="0"/>
              </a:spcAft>
              <a:defRPr kumimoji="1" sz="2000" kern="1200">
                <a:solidFill>
                  <a:schemeClr val="tx1"/>
                </a:solidFill>
                <a:latin typeface="Calibri" pitchFamily="34" charset="0"/>
                <a:ea typeface="新細明體" charset="-120"/>
                <a:cs typeface="+mn-cs"/>
              </a:defRPr>
            </a:lvl5pPr>
            <a:lvl6pPr marL="2286000" algn="l" defTabSz="914400" rtl="0" eaLnBrk="1" latinLnBrk="0" hangingPunct="1">
              <a:defRPr kumimoji="1" sz="2000" kern="1200">
                <a:solidFill>
                  <a:schemeClr val="tx1"/>
                </a:solidFill>
                <a:latin typeface="Calibri" pitchFamily="34" charset="0"/>
                <a:ea typeface="新細明體" charset="-120"/>
                <a:cs typeface="+mn-cs"/>
              </a:defRPr>
            </a:lvl6pPr>
            <a:lvl7pPr marL="2743200" algn="l" defTabSz="914400" rtl="0" eaLnBrk="1" latinLnBrk="0" hangingPunct="1">
              <a:defRPr kumimoji="1" sz="2000" kern="1200">
                <a:solidFill>
                  <a:schemeClr val="tx1"/>
                </a:solidFill>
                <a:latin typeface="Calibri" pitchFamily="34" charset="0"/>
                <a:ea typeface="新細明體" charset="-120"/>
                <a:cs typeface="+mn-cs"/>
              </a:defRPr>
            </a:lvl7pPr>
            <a:lvl8pPr marL="3200400" algn="l" defTabSz="914400" rtl="0" eaLnBrk="1" latinLnBrk="0" hangingPunct="1">
              <a:defRPr kumimoji="1" sz="2000" kern="1200">
                <a:solidFill>
                  <a:schemeClr val="tx1"/>
                </a:solidFill>
                <a:latin typeface="Calibri" pitchFamily="34" charset="0"/>
                <a:ea typeface="新細明體" charset="-120"/>
                <a:cs typeface="+mn-cs"/>
              </a:defRPr>
            </a:lvl8pPr>
            <a:lvl9pPr marL="3657600" algn="l" defTabSz="914400" rtl="0" eaLnBrk="1" latinLnBrk="0" hangingPunct="1">
              <a:defRPr kumimoji="1" sz="2000" kern="1200">
                <a:solidFill>
                  <a:schemeClr val="tx1"/>
                </a:solidFill>
                <a:latin typeface="Calibri" pitchFamily="34" charset="0"/>
                <a:ea typeface="新細明體" charset="-120"/>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altLang="zh-TW"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rPr>
              <a:t>1 sheet of tissue paper</a:t>
            </a:r>
            <a:endParaRPr kumimoji="0" lang="zh-TW" altLang="en-US"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TW" sz="1000">
                <a:latin typeface="Arial" panose="020B0604020202020204" pitchFamily="34" charset="0"/>
                <a:cs typeface="Arial" panose="020B0604020202020204" pitchFamily="34" charset="0"/>
              </a:rPr>
              <a:t>1</a:t>
            </a:r>
            <a:r>
              <a:rPr lang="zh-TW" altLang="en-US" sz="1000">
                <a:latin typeface="Arial" panose="020B0604020202020204" pitchFamily="34" charset="0"/>
                <a:cs typeface="Arial" panose="020B0604020202020204" pitchFamily="34" charset="0"/>
              </a:rPr>
              <a:t>张包装纸</a:t>
            </a:r>
            <a:r>
              <a:rPr kumimoji="0" lang="en-US" altLang="zh-TW" sz="1000" b="0" i="0" u="none" strike="noStrike" kern="0" cap="none" spc="0" normalizeH="0" baseline="0" noProof="0">
                <a:ln>
                  <a:noFill/>
                </a:ln>
                <a:solidFill>
                  <a:sysClr val="windowText" lastClr="000000"/>
                </a:solidFill>
                <a:effectLst/>
                <a:uLnTx/>
                <a:uFillTx/>
                <a:latin typeface="Arial" panose="020B0604020202020204" pitchFamily="34" charset="0"/>
                <a:ea typeface="新細明體"/>
                <a:cs typeface="Arial" panose="020B0604020202020204" pitchFamily="34" charset="0"/>
              </a:rPr>
              <a:t>1 tờ giấy gói </a:t>
            </a:r>
          </a:p>
          <a:p>
            <a:endParaRPr lang="en-US" altLang="zh-TW" sz="1000">
              <a:latin typeface="Arial" panose="020B0604020202020204" pitchFamily="34" charset="0"/>
              <a:cs typeface="Arial" panose="020B0604020202020204" pitchFamily="34" charset="0"/>
            </a:endParaRPr>
          </a:p>
        </xdr:txBody>
      </xdr:sp>
    </xdr:grpSp>
    <xdr:clientData/>
  </xdr:twoCellAnchor>
  <xdr:twoCellAnchor editAs="oneCell">
    <xdr:from>
      <xdr:col>49</xdr:col>
      <xdr:colOff>1</xdr:colOff>
      <xdr:row>6</xdr:row>
      <xdr:rowOff>33616</xdr:rowOff>
    </xdr:from>
    <xdr:to>
      <xdr:col>58</xdr:col>
      <xdr:colOff>127004</xdr:colOff>
      <xdr:row>13</xdr:row>
      <xdr:rowOff>78442</xdr:rowOff>
    </xdr:to>
    <xdr:pic>
      <xdr:nvPicPr>
        <xdr:cNvPr id="22" name="Picture 21"/>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rightnessContrast bright="20000" contrast="40000"/>
                  </a14:imgEffect>
                </a14:imgLayer>
              </a14:imgProps>
            </a:ext>
            <a:ext uri="{28A0092B-C50C-407E-A947-70E740481C1C}">
              <a14:useLocalDpi xmlns:a14="http://schemas.microsoft.com/office/drawing/2010/main" val="0"/>
            </a:ext>
          </a:extLst>
        </a:blip>
        <a:srcRect/>
        <a:stretch/>
      </xdr:blipFill>
      <xdr:spPr bwMode="auto">
        <a:xfrm>
          <a:off x="9962030" y="1344704"/>
          <a:ext cx="1942356" cy="1456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181848</xdr:colOff>
      <xdr:row>6</xdr:row>
      <xdr:rowOff>37985</xdr:rowOff>
    </xdr:from>
    <xdr:to>
      <xdr:col>63</xdr:col>
      <xdr:colOff>192181</xdr:colOff>
      <xdr:row>13</xdr:row>
      <xdr:rowOff>44824</xdr:rowOff>
    </xdr:to>
    <xdr:pic>
      <xdr:nvPicPr>
        <xdr:cNvPr id="28" name="Picture 27"/>
        <xdr:cNvPicPr>
          <a:picLocks noChangeAspect="1" noChangeArrowheads="1"/>
        </xdr:cNvPicPr>
      </xdr:nvPicPr>
      <xdr:blipFill rotWithShape="1">
        <a:blip xmlns:r="http://schemas.openxmlformats.org/officeDocument/2006/relationships" r:embed="rId9" cstate="print">
          <a:extLst>
            <a:ext uri="{BEBA8EAE-BF5A-486C-A8C5-ECC9F3942E4B}">
              <a14:imgProps xmlns:a14="http://schemas.microsoft.com/office/drawing/2010/main">
                <a14:imgLayer r:embed="rId10">
                  <a14:imgEffect>
                    <a14:brightnessContrast bright="20000" contrast="40000"/>
                  </a14:imgEffect>
                </a14:imgLayer>
              </a14:imgProps>
            </a:ext>
            <a:ext uri="{28A0092B-C50C-407E-A947-70E740481C1C}">
              <a14:useLocalDpi xmlns:a14="http://schemas.microsoft.com/office/drawing/2010/main" val="0"/>
            </a:ext>
          </a:extLst>
        </a:blip>
        <a:srcRect l="9965" r="3171"/>
        <a:stretch/>
      </xdr:blipFill>
      <xdr:spPr bwMode="auto">
        <a:xfrm rot="16200000">
          <a:off x="11759272" y="1549031"/>
          <a:ext cx="1418780" cy="1018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125065</xdr:colOff>
      <xdr:row>28</xdr:row>
      <xdr:rowOff>44824</xdr:rowOff>
    </xdr:from>
    <xdr:to>
      <xdr:col>58</xdr:col>
      <xdr:colOff>179295</xdr:colOff>
      <xdr:row>35</xdr:row>
      <xdr:rowOff>33618</xdr:rowOff>
    </xdr:to>
    <xdr:pic>
      <xdr:nvPicPr>
        <xdr:cNvPr id="30" name="Picture 29"/>
        <xdr:cNvPicPr>
          <a:picLocks noChangeAspect="1" noChangeArrowheads="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brightnessContrast bright="20000" contrast="20000"/>
                  </a14:imgEffect>
                </a14:imgLayer>
              </a14:imgProps>
            </a:ext>
            <a:ext uri="{28A0092B-C50C-407E-A947-70E740481C1C}">
              <a14:useLocalDpi xmlns:a14="http://schemas.microsoft.com/office/drawing/2010/main" val="0"/>
            </a:ext>
          </a:extLst>
        </a:blip>
        <a:srcRect r="7799"/>
        <a:stretch/>
      </xdr:blipFill>
      <xdr:spPr bwMode="auto">
        <a:xfrm>
          <a:off x="10087094" y="6118412"/>
          <a:ext cx="1869583" cy="1400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33618</xdr:colOff>
      <xdr:row>27</xdr:row>
      <xdr:rowOff>190499</xdr:rowOff>
    </xdr:from>
    <xdr:to>
      <xdr:col>28</xdr:col>
      <xdr:colOff>170193</xdr:colOff>
      <xdr:row>35</xdr:row>
      <xdr:rowOff>179295</xdr:rowOff>
    </xdr:to>
    <xdr:pic>
      <xdr:nvPicPr>
        <xdr:cNvPr id="29" name="Picture 28"/>
        <xdr:cNvPicPr>
          <a:picLocks noChangeAspect="1" noChangeArrowheads="1"/>
        </xdr:cNvPicPr>
      </xdr:nvPicPr>
      <xdr:blipFill>
        <a:blip xmlns:r="http://schemas.openxmlformats.org/officeDocument/2006/relationships" r:embed="rId13">
          <a:extLst>
            <a:ext uri="{BEBA8EAE-BF5A-486C-A8C5-ECC9F3942E4B}">
              <a14:imgProps xmlns:a14="http://schemas.microsoft.com/office/drawing/2010/main">
                <a14:imgLayer r:embed="rId14">
                  <a14:imgEffect>
                    <a14:brightnessContrast bright="40000"/>
                  </a14:imgEffect>
                </a14:imgLayer>
              </a14:imgProps>
            </a:ext>
            <a:ext uri="{28A0092B-C50C-407E-A947-70E740481C1C}">
              <a14:useLocalDpi xmlns:a14="http://schemas.microsoft.com/office/drawing/2010/main" val="0"/>
            </a:ext>
          </a:extLst>
        </a:blip>
        <a:srcRect/>
        <a:stretch>
          <a:fillRect/>
        </a:stretch>
      </xdr:blipFill>
      <xdr:spPr bwMode="auto">
        <a:xfrm>
          <a:off x="3742765" y="6062381"/>
          <a:ext cx="2153634" cy="1602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112059</xdr:colOff>
      <xdr:row>28</xdr:row>
      <xdr:rowOff>3286</xdr:rowOff>
    </xdr:from>
    <xdr:to>
      <xdr:col>45</xdr:col>
      <xdr:colOff>12442</xdr:colOff>
      <xdr:row>35</xdr:row>
      <xdr:rowOff>156883</xdr:rowOff>
    </xdr:to>
    <xdr:pic>
      <xdr:nvPicPr>
        <xdr:cNvPr id="32" name="Picture 31"/>
        <xdr:cNvPicPr>
          <a:picLocks noChangeAspect="1" noChangeArrowheads="1"/>
        </xdr:cNvPicPr>
      </xdr:nvPicPr>
      <xdr:blipFill>
        <a:blip xmlns:r="http://schemas.openxmlformats.org/officeDocument/2006/relationships" r:embed="rId15">
          <a:extLst>
            <a:ext uri="{BEBA8EAE-BF5A-486C-A8C5-ECC9F3942E4B}">
              <a14:imgProps xmlns:a14="http://schemas.microsoft.com/office/drawing/2010/main">
                <a14:imgLayer r:embed="rId1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7048500" y="6076874"/>
          <a:ext cx="2119148" cy="1565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35</xdr:col>
      <xdr:colOff>190500</xdr:colOff>
      <xdr:row>3</xdr:row>
      <xdr:rowOff>156883</xdr:rowOff>
    </xdr:from>
    <xdr:to>
      <xdr:col>44</xdr:col>
      <xdr:colOff>67235</xdr:colOff>
      <xdr:row>13</xdr:row>
      <xdr:rowOff>59909</xdr:rowOff>
    </xdr:to>
    <xdr:grpSp>
      <xdr:nvGrpSpPr>
        <xdr:cNvPr id="4" name="Group 3"/>
        <xdr:cNvGrpSpPr/>
      </xdr:nvGrpSpPr>
      <xdr:grpSpPr>
        <a:xfrm>
          <a:off x="7183244" y="888682"/>
          <a:ext cx="1653961" cy="1877721"/>
          <a:chOff x="7183244" y="888682"/>
          <a:chExt cx="1653961" cy="1877721"/>
        </a:xfrm>
      </xdr:grpSpPr>
      <xdr:pic>
        <xdr:nvPicPr>
          <xdr:cNvPr id="27" name="Picture 26"/>
          <xdr:cNvPicPr>
            <a:picLocks noChangeAspect="1" noChangeArrowheads="1"/>
          </xdr:cNvPicPr>
        </xdr:nvPicPr>
        <xdr:blipFill rotWithShape="1">
          <a:blip xmlns:r="http://schemas.openxmlformats.org/officeDocument/2006/relationships" r:embed="rId17">
            <a:extLst>
              <a:ext uri="{BEBA8EAE-BF5A-486C-A8C5-ECC9F3942E4B}">
                <a14:imgProps xmlns:a14="http://schemas.microsoft.com/office/drawing/2010/main">
                  <a14:imgLayer r:embed="rId18">
                    <a14:imgEffect>
                      <a14:brightnessContrast bright="20000"/>
                    </a14:imgEffect>
                  </a14:imgLayer>
                </a14:imgProps>
              </a:ext>
              <a:ext uri="{28A0092B-C50C-407E-A947-70E740481C1C}">
                <a14:useLocalDpi xmlns:a14="http://schemas.microsoft.com/office/drawing/2010/main" val="0"/>
              </a:ext>
            </a:extLst>
          </a:blip>
          <a:srcRect l="8485"/>
          <a:stretch/>
        </xdr:blipFill>
        <xdr:spPr bwMode="auto">
          <a:xfrm>
            <a:off x="7183244" y="888682"/>
            <a:ext cx="1653961" cy="18777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40"/>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518650" y="2009543"/>
            <a:ext cx="275588" cy="278054"/>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TECH\MERRY\178049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00149/Local%20Settings/Temporary%20Internet%20Files/Content.IE5/HIVU5M98/&#36039;&#26009;%20DATA/&#33775;&#23542;/Mail&#36039;&#26009;(HP)/&#32879;&#32097;&#34389;/(&#22823;&#38520;)%20&#26481;&#33694;%20&#25216;&#34899;&#37096;/&#20154;&#21729;/ZOEY/&#33775;&#23542;&#27969;&#31243;&#22294;/(Lab-01)Bonding%20test%20report(Fashion%20shoes)LU.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00149\Local%20Settings\Temporary%20Internet%20Files\Content.IE5\HIVU5M98\&#36039;&#26009;%20DATA\&#33775;&#23542;\Mail&#36039;&#26009;(HP)\&#32879;&#32097;&#34389;\(&#22823;&#38520;)%20&#26481;&#33694;%20&#25216;&#34899;&#37096;\&#20154;&#21729;\ZOEY\&#33775;&#23542;&#27969;&#31243;&#22294;\(Lab-01)Bonding%20test%20report(Fashion%20shoes)LU.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00149/Local%20Settings/Temporary%20Internet%20Files/Content.IE5/HIVU5M98/&#36039;&#26009;%20DATA/&#33775;&#23542;/Mail&#36039;&#26009;(HP)/&#32879;&#32097;&#34389;/(&#22823;&#38520;)%20&#26481;&#33694;%20&#25216;&#34899;&#37096;/&#20154;&#21729;/ZOEY/&#33775;&#23542;&#27969;&#31243;&#22294;/(Lab-04)Finished%20Shoe%20Flex%20test%20report(Fashion)LU.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ocuments%20and%20Settings\00149\Local%20Settings\Temporary%20Internet%20Files\Content.IE5\HIVU5M98\&#36039;&#26009;%20DATA\&#33775;&#23542;\Mail&#36039;&#26009;(HP)\&#32879;&#32097;&#34389;\(&#22823;&#38520;)%20&#26481;&#33694;%20&#25216;&#34899;&#37096;\&#20154;&#21729;\ZOEY\&#33775;&#23542;&#27969;&#31243;&#22294;\(Lab-04)Finished%20Shoe%20Flex%20test%20report(Fashion)LU.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Documents%20and%20Settings\00149\Local%20Settings\Temporary%20Internet%20Files\Content.IE5\HIVU5M98\&#36039;&#26009;%20DATA\&#33775;&#23542;\Mail&#36039;&#26009;(HP)\&#32879;&#32097;&#34389;\(&#22823;&#38520;)%20&#26481;&#33694;%20&#25216;&#34899;&#37096;\&#20154;&#21729;\ZOEY\&#33775;&#23542;&#27969;&#31243;&#22294;\(Lab-01)Bonding%20test%20report(Fashion%20shoes)LU.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Documents%20and%20Settings\00149\Local%20Settings\Temporary%20Internet%20Files\Content.IE5\HIVU5M98\&#36039;&#26009;%20DATA\&#33775;&#23542;\Mail&#36039;&#26009;(HP)\&#32879;&#32097;&#34389;\(&#22823;&#38520;)%20&#26481;&#33694;%20&#25216;&#34899;&#37096;\&#20154;&#21729;\ZOEY\&#33775;&#23542;&#27969;&#31243;&#22294;\(Lab-04)Finished%20Shoe%20Flex%20test%20report(Fashion)LU.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USERS\q_anh\TTOAN\THTOAN\T.ANH\TONNL\2002\ANLCTY01-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USERS\q_anh\TTOAN\THTOAN\T.ANH\TONNL\2002\ANLCTY01-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Walter\upper\TECH\MERRY\178049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Yulia\MY%20DOCUMENTS\My%20Documents\new%20CSS%20PU%20form(9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yu\MY%20DOCUMENTS\My%20Documents\new%20CSS%20PU%20form(9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IDI\1spec\WINDOWS\TEMP\kids\templates\templates\KidsWklyProdTempR1.xlt"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IDI\1spec\WINDOWS\TEMP\WINDOWS\TEMP\JetStreamGS(KDR227-M2-C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Yekti\hermin\My%20Documents\hermin\My%20Documents\new%20CSS%20PU%20form(9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Stfile01\st\Documents%20and%20Settings\SJJeon\Local%20Settings\Temp\_AZTMP0_\ACE%2083%20GS%20IA.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LUU%20TRINH/CHAT%20MAY%20GO/KHAI%20THAC/Nam%202016/SMU/17F/16.%20S27438-SA287U/S27438-SA287U-FCTY-LYN%20Final%20(Cons%20Zakim%20-%2017F01%2017F02%2017F03%20-%20159150C%20159152C%20159151C)%201-17-2017.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LUU%20TRINH\CHAT%20MAY%20GO\KHAI%20THAC\Nam%202016\SMU\17F\16.%20S27438-SA287U\S27438-SA287U-FCTY-LYN%20Final%20(Cons%20Zakim%20-%2017F01%2017F02%2017F03%20-%20159150C%20159152C%20159151C)%201-17-2017.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LUU%20TRINH\CHAT%20MAY%20GO\KHAI%20THAC\Nam%202016\SMU\17F\16.%20S27438-SA287U\S27438-SA287U-FCTY-LYN%20Final%20(Cons%20Zakim%20-%2017F01%2017F02%2017F03%20-%20159150C%20159152C%20159151C)%201-17-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178049A"/>
      <sheetName val="Cover "/>
      <sheetName val="Sheet1 "/>
      <sheetName val="Index "/>
      <sheetName val="Spec1 "/>
      <sheetName val="Spec ."/>
      <sheetName val="Spec.."/>
      <sheetName val="Spec,"/>
      <sheetName val="Spec "/>
      <sheetName val="Spec 6"/>
      <sheetName val="Spec7 "/>
      <sheetName val="Spec8 "/>
      <sheetName val="cutting   "/>
      <sheetName val="Punch Specification  "/>
      <sheetName val="Logo Specification"/>
      <sheetName val="Strap Specification"/>
      <sheetName val="Part &amp; Group Specification"/>
      <sheetName val="Reinf Placement"/>
      <sheetName val="Skiving instructions"/>
      <sheetName val="Pre-buffing"/>
      <sheetName val="Marking locations"/>
      <sheetName val="Folding Locations"/>
      <sheetName val="Stitching Over View"/>
      <sheetName val="stitching instructions "/>
      <sheetName val="Computer stitched"/>
      <sheetName val="Upper Molded Component Spec. "/>
      <sheetName val="Upper Molded Component Proc  "/>
      <sheetName val="Upper Measurement Spec"/>
      <sheetName val="Index (1)"/>
      <sheetName val="Cutting(1)"/>
      <sheetName val="Cutting(2)"/>
      <sheetName val="Cutting(3)"/>
      <sheetName val="Cutting(3) 3.17"/>
      <sheetName val="Cutting(4)"/>
      <sheetName val="Cutting(5)"/>
      <sheetName val="Cutting(5) 3.13"/>
      <sheetName val="Cutting(6)"/>
      <sheetName val="Cutting(6)3.17"/>
      <sheetName val="Molding Piece Schedule"/>
      <sheetName val="Perf Specification (1)"/>
      <sheetName val="Perf Specification (2)"/>
      <sheetName val="Skiving Instruction (1)"/>
      <sheetName val="Skiving Instruction (2)"/>
      <sheetName val="Skiving Instruction (3)"/>
      <sheetName val="Skiving Instruction (4)"/>
      <sheetName val="Skiving Instruction (5)"/>
      <sheetName val="Spliting Instructions"/>
      <sheetName val="Tapering Instructions"/>
      <sheetName val="Tapering Instructions 3.13"/>
      <sheetName val="Marking Location (1)"/>
      <sheetName val="Marking Location (2)"/>
      <sheetName val="Marking Location (3)"/>
      <sheetName val="Triming edge Instructions"/>
      <sheetName val="Reinforcement Placement (1)"/>
      <sheetName val="Reinforcement Placement (2)"/>
      <sheetName val="Reinforcement Placement (2)2.17"/>
      <sheetName val="Reinforcement Placement (3)"/>
      <sheetName val="Folding Location"/>
      <sheetName val="Pre-Buffing Specification"/>
      <sheetName val="Computer Stitching Schedule"/>
      <sheetName val="Stitching Overview Sketch"/>
      <sheetName val="Stitching Instructions (1)"/>
      <sheetName val="Stitching Instructions (2)"/>
      <sheetName val="Stitching Instructions (3)"/>
      <sheetName val="Stitching Instructions (4)"/>
      <sheetName val="Stitching Instructions (5)"/>
      <sheetName val="Stitching Instructions (6)"/>
      <sheetName val="Stitching Instructions (6) 3.17"/>
      <sheetName val="Stitching Instructions (7)"/>
      <sheetName val="Upper Injected Compon Pro. (1)"/>
      <sheetName val="Upper Injected Compon Pro. (2)"/>
      <sheetName val="Upper HF  Printing Welding(1)"/>
      <sheetName val="Upper HF Printing Welding(2)"/>
      <sheetName val="Upper HF Welding Process (3)"/>
      <sheetName val="Upper HF Welding Process (4)"/>
      <sheetName val="Upper HF Printing Welding (5)"/>
      <sheetName val="Upper HF Welding Process (6)"/>
      <sheetName val="Sockliner  Process"/>
      <sheetName val="Outsole Color Schedule"/>
      <sheetName val="Outsole Preform Specification"/>
      <sheetName val="Outsole Pressing Process "/>
      <sheetName val="CMP PHYLON CSS CONFIRMATION"/>
      <sheetName val="Phylon Midsole Spec."/>
      <sheetName val="Stock Fitting Process (3)"/>
      <sheetName val="BTRSS"/>
      <sheetName val="Stock Fitting Process"/>
      <sheetName val="Stock Fitting Process (2)"/>
      <sheetName val="Stock Fitting Process(3)"/>
      <sheetName val="Stock Fitting Process (4)"/>
      <sheetName val="Stock Fitting Process (5)"/>
      <sheetName val="Stock Fitting Process (6)"/>
      <sheetName val="Stock Fitting Process (7)"/>
      <sheetName val="Stockfit BPFC"/>
      <sheetName val="Stockfit BPFC (2)"/>
      <sheetName val="Assembling Process"/>
      <sheetName val="Assembling Process (2)"/>
      <sheetName val="Assembly BPFC"/>
      <sheetName val="Assembly BPFC (2)"/>
      <sheetName val="Production Checklist"/>
      <sheetName val="Sockliner Specification"/>
      <sheetName val="Upper Measurement Spec."/>
      <sheetName val="Upper Weight Control"/>
      <sheetName val="Blank Form"/>
      <sheetName val="0103"/>
      <sheetName val="Raw Data Sheet"/>
      <sheetName val="5.수정데이터통합"/>
      <sheetName val="#REF"/>
      <sheetName val="표2"/>
      <sheetName val="Sheet1"/>
      <sheetName val="SHOX REMID II"/>
      <sheetName val="BOLD SISTER-STRONG SISTER -TOR6"/>
      <sheetName val="SPRAY (A MX PLUS)"/>
      <sheetName val="Sum"/>
      <sheetName val="제조공정도5"/>
      <sheetName val="PU "/>
      <sheetName val="3.I-Prefit Stitching"/>
      <sheetName val="IBASE"/>
      <sheetName val="Upper Measureme"/>
      <sheetName val=""/>
      <sheetName val="heso"/>
      <sheetName val="assmb 1"/>
      <sheetName val="assmb 2"/>
      <sheetName val="assmb 3"/>
      <sheetName val="assmb 4"/>
      <sheetName val="assmb 5"/>
      <sheetName val="assmb 6"/>
      <sheetName val="assmb 7"/>
      <sheetName val="Cover_"/>
      <sheetName val="Sheet1_"/>
      <sheetName val="Index_"/>
      <sheetName val="Spec1_"/>
      <sheetName val="Spec__"/>
      <sheetName val="Spec__1"/>
      <sheetName val="Spec_"/>
      <sheetName val="Spec_6"/>
      <sheetName val="Spec7_"/>
      <sheetName val="Spec8_"/>
      <sheetName val="cutting___"/>
      <sheetName val="Punch_Specification__"/>
      <sheetName val="Logo_Specification"/>
      <sheetName val="Strap_Specification"/>
      <sheetName val="Part_&amp;_Group_Specification"/>
      <sheetName val="Reinf_Placement"/>
      <sheetName val="Skiving_instructions"/>
      <sheetName val="Marking_locations"/>
      <sheetName val="Folding_Locations"/>
      <sheetName val="Stitching_Over_View"/>
      <sheetName val="stitching_instructions_"/>
      <sheetName val="Computer_stitched"/>
      <sheetName val="Upper_Molded_Component_Spec__"/>
      <sheetName val="Upper_Molded_Component_Proc__"/>
      <sheetName val="Upper_Measurement_Spec"/>
      <sheetName val="Index_(1)"/>
      <sheetName val="Cutting(3)_3_17"/>
      <sheetName val="Cutting(5)_3_13"/>
      <sheetName val="Cutting(6)3_17"/>
      <sheetName val="Molding_Piece_Schedule"/>
      <sheetName val="Perf_Specification_(1)"/>
      <sheetName val="Perf_Specification_(2)"/>
      <sheetName val="Skiving_Instruction_(1)"/>
      <sheetName val="Skiving_Instruction_(2)"/>
      <sheetName val="Skiving_Instruction_(3)"/>
      <sheetName val="Skiving_Instruction_(4)"/>
      <sheetName val="Skiving_Instruction_(5)"/>
      <sheetName val="Spliting_Instructions"/>
      <sheetName val="Tapering_Instructions"/>
      <sheetName val="Tapering_Instructions_3_13"/>
      <sheetName val="Marking_Location_(1)"/>
      <sheetName val="Marking_Location_(2)"/>
      <sheetName val="Marking_Location_(3)"/>
      <sheetName val="Triming_edge_Instructions"/>
      <sheetName val="Reinforcement_Placement_(1)"/>
      <sheetName val="Reinforcement_Placement_(2)"/>
      <sheetName val="Reinforcement_Placement_(2)2_17"/>
      <sheetName val="Reinforcement_Placement_(3)"/>
      <sheetName val="Folding_Location"/>
      <sheetName val="Pre-Buffing_Specification"/>
      <sheetName val="Computer_Stitching_Schedule"/>
      <sheetName val="Stitching_Overview_Sketch"/>
      <sheetName val="Stitching_Instructions_(1)"/>
      <sheetName val="Stitching_Instructions_(2)"/>
      <sheetName val="Stitching_Instructions_(3)"/>
      <sheetName val="Stitching_Instructions_(4)"/>
      <sheetName val="Stitching_Instructions_(5)"/>
      <sheetName val="Stitching_Instructions_(6)"/>
      <sheetName val="Stitching_Instructions_(6)_3_17"/>
      <sheetName val="Stitching_Instructions_(7)"/>
      <sheetName val="Upper_Injected_Compon_Pro__(1)"/>
      <sheetName val="Upper_Injected_Compon_Pro__(2)"/>
      <sheetName val="Upper_HF__Printing_Welding(1)"/>
      <sheetName val="Upper_HF_Printing_Welding(2)"/>
      <sheetName val="Upper_HF_Welding_Process_(3)"/>
      <sheetName val="Upper_HF_Welding_Process_(4)"/>
      <sheetName val="Upper_HF_Printing_Welding_(5)"/>
      <sheetName val="Upper_HF_Welding_Process_(6)"/>
      <sheetName val="Sockliner__Process"/>
      <sheetName val="Outsole_Color_Schedule"/>
      <sheetName val="Outsole_Preform_Specification"/>
      <sheetName val="Outsole_Pressing_Process_"/>
      <sheetName val="CMP_PHYLON_CSS_CONFIRMATION"/>
      <sheetName val="Phylon_Midsole_Spec_"/>
      <sheetName val="Upper Measureme_x0000_9!_x0000_6_x000f_pv"/>
      <sheetName val="_x0000_`"/>
      <sheetName val="Stock_Fitting_Process_(3)"/>
      <sheetName val="Stock_Fitting_Process"/>
      <sheetName val="Stock_Fitting_Process_(2)"/>
      <sheetName val="Stock_Fitting_Process(3)"/>
      <sheetName val="Stock_Fitting_Process_(4)"/>
      <sheetName val="Stock_Fitting_Process_(5)"/>
      <sheetName val="Stock_Fitting_Process_(6)"/>
      <sheetName val="Stock_Fitting_Process_(7)"/>
      <sheetName val="Stockfit_BPFC"/>
      <sheetName val="Stockfit_BPFC_(2)"/>
      <sheetName val="Assembling_Process"/>
      <sheetName val="Assembling_Process_(2)"/>
      <sheetName val="Assembly_BPFC"/>
      <sheetName val="Assembly_BPFC_(2)"/>
      <sheetName val="Production_Checklist"/>
      <sheetName val="Sockliner_Specification"/>
      <sheetName val="Upper_Measurement_Spec_"/>
      <sheetName val="Upper_Weight_Control"/>
      <sheetName val="Blank_Form"/>
      <sheetName val="assmb_1"/>
      <sheetName val="assmb_2"/>
      <sheetName val="assmb_3"/>
      <sheetName val="assmb_4"/>
      <sheetName val="assmb_5"/>
      <sheetName val="assmb_6"/>
      <sheetName val="assmb_7"/>
      <sheetName val="Cover_1"/>
      <sheetName val="Sheet1_1"/>
      <sheetName val="Index_1"/>
      <sheetName val="Spec1_1"/>
      <sheetName val="Spec__2"/>
      <sheetName val="Spec__3"/>
      <sheetName val="Spec_1"/>
      <sheetName val="Spec_61"/>
      <sheetName val="Spec7_1"/>
      <sheetName val="Spec8_1"/>
      <sheetName val="cutting___1"/>
      <sheetName val="Punch_Specification__1"/>
      <sheetName val="Logo_Specification1"/>
      <sheetName val="Strap_Specification1"/>
      <sheetName val="Part_&amp;_Group_Specification1"/>
      <sheetName val="Reinf_Placement1"/>
      <sheetName val="Skiving_instructions1"/>
      <sheetName val="Marking_locations1"/>
      <sheetName val="Folding_Locations1"/>
      <sheetName val="Stitching_Over_View1"/>
      <sheetName val="stitching_instructions_1"/>
      <sheetName val="Computer_stitched1"/>
      <sheetName val="Upper_Molded_Component_Spec__1"/>
      <sheetName val="Upper_Molded_Component_Proc__1"/>
      <sheetName val="Upper_Measurement_Spec1"/>
      <sheetName val="Index_(1)1"/>
      <sheetName val="Cutting(3)_3_171"/>
      <sheetName val="Cutting(5)_3_131"/>
      <sheetName val="Cutting(6)3_171"/>
      <sheetName val="Molding_Piece_Schedule1"/>
      <sheetName val="Perf_Specification_(1)1"/>
      <sheetName val="Perf_Specification_(2)1"/>
      <sheetName val="Skiving_Instruction_(1)1"/>
      <sheetName val="Skiving_Instruction_(2)1"/>
      <sheetName val="Skiving_Instruction_(3)1"/>
      <sheetName val="Skiving_Instruction_(4)1"/>
      <sheetName val="Skiving_Instruction_(5)1"/>
      <sheetName val="Spliting_Instructions1"/>
      <sheetName val="Tapering_Instructions1"/>
      <sheetName val="Tapering_Instructions_3_131"/>
      <sheetName val="Marking_Location_(1)1"/>
      <sheetName val="Marking_Location_(2)1"/>
      <sheetName val="Marking_Location_(3)1"/>
      <sheetName val="Triming_edge_Instructions1"/>
      <sheetName val="Reinforcement_Placement_(1)1"/>
      <sheetName val="Reinforcement_Placement_(2)1"/>
      <sheetName val="Reinforcement_Placement_(2)2_11"/>
      <sheetName val="Reinforcement_Placement_(3)1"/>
      <sheetName val="Folding_Location1"/>
      <sheetName val="Pre-Buffing_Specification1"/>
      <sheetName val="Computer_Stitching_Schedule1"/>
      <sheetName val="Stitching_Overview_Sketch1"/>
      <sheetName val="Stitching_Instructions_(1)1"/>
      <sheetName val="Stitching_Instructions_(2)1"/>
      <sheetName val="Stitching_Instructions_(3)1"/>
      <sheetName val="Stitching_Instructions_(4)1"/>
      <sheetName val="Stitching_Instructions_(5)1"/>
      <sheetName val="Stitching_Instructions_(6)1"/>
      <sheetName val="Stitching_Instructions_(6)_3_11"/>
      <sheetName val="Stitching_Instructions_(7)1"/>
      <sheetName val="Upper_Injected_Compon_Pro__(1)1"/>
      <sheetName val="Upper_Injected_Compon_Pro__(2)1"/>
      <sheetName val="Upper_HF__Printing_Welding(1)1"/>
      <sheetName val="Upper_HF_Printing_Welding(2)1"/>
      <sheetName val="Upper_HF_Welding_Process_(3)1"/>
      <sheetName val="Upper_HF_Welding_Process_(4)1"/>
      <sheetName val="Upper_HF_Printing_Welding_(5)1"/>
      <sheetName val="Upper_HF_Welding_Process_(6)1"/>
      <sheetName val="Sockliner__Process1"/>
      <sheetName val="Outsole_Color_Schedule1"/>
      <sheetName val="Outsole_Preform_Specification1"/>
      <sheetName val="Outsole_Pressing_Process_1"/>
      <sheetName val="CMP_PHYLON_CSS_CONFIRMATION1"/>
      <sheetName val="Phylon_Midsole_Spec_1"/>
      <sheetName val="Stock_Fitting_Process_(3)1"/>
      <sheetName val="Stock_Fitting_Process1"/>
      <sheetName val="Stock_Fitting_Process_(2)1"/>
      <sheetName val="Stock_Fitting_Process(3)1"/>
      <sheetName val="Stock_Fitting_Process_(4)1"/>
      <sheetName val="Stock_Fitting_Process_(5)1"/>
      <sheetName val="Stock_Fitting_Process_(6)1"/>
      <sheetName val="Stock_Fitting_Process_(7)1"/>
      <sheetName val="Stockfit_BPFC1"/>
      <sheetName val="Stockfit_BPFC_(2)1"/>
      <sheetName val="Assembling_Process1"/>
      <sheetName val="Assembling_Process_(2)1"/>
      <sheetName val="Assembly_BPFC1"/>
      <sheetName val="Assembly_BPFC_(2)1"/>
      <sheetName val="Production_Checklist1"/>
      <sheetName val="Sockliner_Specification1"/>
      <sheetName val="Upper_Measurement_Spec_1"/>
      <sheetName val="Upper_Weight_Control1"/>
      <sheetName val="Blank_Form1"/>
      <sheetName val="assmb_11"/>
      <sheetName val="assmb_21"/>
      <sheetName val="assmb_31"/>
      <sheetName val="assmb_41"/>
      <sheetName val="assmb_51"/>
      <sheetName val="assmb_61"/>
      <sheetName val="assmb_71"/>
      <sheetName val="DWPM"/>
      <sheetName val="Cutting Dies "/>
      <sheetName val="79"/>
      <sheetName val="Upper Measureme?9!?6_x000f_pv"/>
      <sheetName val="?`"/>
      <sheetName val="Score%"/>
      <sheetName val="ENG"/>
      <sheetName val="tc"/>
      <sheetName val="#REF!"/>
      <sheetName val="MODEL SHOX TURBO OZ (PS+TD)"/>
      <sheetName val="A.TERRA"/>
      <sheetName val="Culture of Empowerment"/>
      <sheetName val="178049A.XLS"/>
      <sheetName val="PFC Revice"/>
      <sheetName val="Cutting Die (1)"/>
      <sheetName val="Cutting Die (2)"/>
      <sheetName val="Cutting Die (3)"/>
      <sheetName val="Perf Specification"/>
      <sheetName val="Marking Location"/>
      <sheetName val="Marking Locations (2)"/>
      <sheetName val="Spliting "/>
      <sheetName val="Reinf. Placement (1)"/>
      <sheetName val="Reinf. Placement (2)"/>
      <sheetName val="Computer Stitching "/>
      <sheetName val="Upper Molded Component Spec."/>
      <sheetName val="PHYLON CSS"/>
      <sheetName val="PHYLON CSS SCHEDULES"/>
      <sheetName val="PHYLON CSS CONFIRMATION"/>
      <sheetName val="Outsole Color "/>
      <sheetName val="Outsole Preform Specifications"/>
      <sheetName val="Outsole Pressing Process"/>
      <sheetName val="Outsole Degreasing Process "/>
      <sheetName val="Stockfit'MS"/>
      <sheetName val="Stock Fiting UV-Light Proce "/>
      <sheetName val="Stock Fiting Process "/>
      <sheetName val="IY 06.07"/>
      <sheetName val="Assembly UV-Light Process. "/>
      <sheetName val="Assembly Process.6,7 "/>
      <sheetName val="Assembly Process.6,7"/>
      <sheetName val="IY08.09.10"/>
      <sheetName val="Assembly Process.8,9,10 "/>
      <sheetName val="Assembly Process.8,9,10 (2.)"/>
      <sheetName val="Back Part Moulding (Soccer TPR)"/>
      <sheetName val="Ecosole Instructions "/>
      <sheetName val="Sockliner Instructions"/>
      <sheetName val="PERCELL"/>
      <sheetName val="FA-HO11 Feb 2010"/>
      <sheetName val="Sock Liner Spec."/>
      <sheetName val="Sheet2"/>
      <sheetName val="Sheet3"/>
      <sheetName val=" (6,7)"/>
      <sheetName val="(8,9,10)"/>
      <sheetName val="Trim &amp; Edge-painting"/>
      <sheetName val="Reinforcement Placement"/>
      <sheetName val="Upper Laser Process- Spec."/>
      <sheetName val="Upper Laser Process-Spec (2)."/>
      <sheetName val="Upper Laser Process-Spec. (3)"/>
      <sheetName val="PU CSS CONFIRMATION"/>
      <sheetName val="PU CSS Schedules"/>
      <sheetName val="PU Midsole Spec.I"/>
      <sheetName val="Stock Fitting Process (8)"/>
      <sheetName val="Stock Fitting Process "/>
      <sheetName val="製造流程說明書"/>
      <sheetName val="索引 (1)"/>
      <sheetName val="斬刀說明(1)"/>
      <sheetName val="斬刀說明(2)"/>
      <sheetName val="斬刀說明(3)"/>
      <sheetName val="斬刀說明(4)"/>
      <sheetName val="沖孔規格說明"/>
      <sheetName val="沖孔規格說明 (2)"/>
      <sheetName val="商標說明"/>
      <sheetName val="織帶規格說明"/>
      <sheetName val=" 削薄處指示說明"/>
      <sheetName val=" 削薄處指示說明 (2)"/>
      <sheetName val=" 削薄處指示說明 (3)"/>
      <sheetName val=" 削薄處指示說明 (4)"/>
      <sheetName val=" 削薄處指示說明 (5)"/>
      <sheetName val="倒角指示說明"/>
      <sheetName val="劃線印刷指示說明"/>
      <sheetName val="劃線印刷指示說明 (2)"/>
      <sheetName val="劃線印刷指示說明 (3)"/>
      <sheetName val="打粗指示"/>
      <sheetName val="補強位置說明"/>
      <sheetName val="補強位置說明(2)"/>
      <sheetName val="折邊指示說明 "/>
      <sheetName val="電腦針車部位指示說明"/>
      <sheetName val="預備組流程"/>
      <sheetName val="針車鞋面完成草圖"/>
      <sheetName val="針車流程(1)"/>
      <sheetName val="針車流程 (2)"/>
      <sheetName val="針車流程 (3)"/>
      <sheetName val="針車流程 (4)"/>
      <sheetName val="針車流程 (5)"/>
      <sheetName val="針車流程 (6)"/>
      <sheetName val="鞋面射出部位作業流程"/>
      <sheetName val=" 鞋面印刷作業流程"/>
      <sheetName val=" 鞋面高週波作業流程 (2)"/>
      <sheetName val="  鞋墊作業流程"/>
      <sheetName val="鞋墊製作規格"/>
      <sheetName val="鞋面相關距離測量"/>
      <sheetName val="Cover 313845-102((259.) (2)"/>
      <sheetName val="SOP"/>
      <sheetName val="Logo Specification (2)"/>
      <sheetName val="Screen Printing (4)"/>
      <sheetName val="Upper HF Welding Process(5)"/>
      <sheetName val="Index (3)"/>
      <sheetName val="Bottom Component Process Spec."/>
      <sheetName val="Assembling Process (3)"/>
      <sheetName val="Sockliner Sublimation Process"/>
      <sheetName val="Cutting D)e (1)"/>
      <sheetName val="Cutting D)e (2)"/>
      <sheetName val="Cutting D)e (3)"/>
      <sheetName val="Stitching Instructio.s (3)"/>
      <sheetName val="DG3285"/>
      <sheetName val="SHOX NAVINA , SHOX REVEAL"/>
      <sheetName val="Spray Tower Machine"/>
      <sheetName val="Sheet1 (2)"/>
      <sheetName val="PFC_Revice"/>
      <sheetName val="Cutting_Die_(1)"/>
      <sheetName val="Cutting_Die_(2)"/>
      <sheetName val="Cutting_Die_(3)"/>
      <sheetName val="Perf_Specification"/>
      <sheetName val="Marking_Location"/>
      <sheetName val="Marking_Locations_(2)"/>
      <sheetName val="Spliting_"/>
      <sheetName val="Reinf__Placement_(1)"/>
      <sheetName val="Reinf__Placement_(2)"/>
      <sheetName val="Computer_Stitching_"/>
      <sheetName val="Upper_Molded_Component_Spec_"/>
      <sheetName val="PHYLON_CSS"/>
      <sheetName val="PHYLON_CSS_SCHEDULES"/>
      <sheetName val="PHYLON_CSS_CONFIRMATION"/>
      <sheetName val="Outsole_Color_"/>
      <sheetName val="Outsole_Preform_Specifications"/>
      <sheetName val="Outsole_Pressing_Process"/>
      <sheetName val="Outsole_Degreasing_Process_"/>
      <sheetName val="Stock_Fiting_UV-Light_Proce_"/>
      <sheetName val="Stock_Fiting_Process_"/>
      <sheetName val="IY_06_07"/>
      <sheetName val="Assembly_UV-Light_Process__"/>
      <sheetName val="Assembly_Process_6,7_"/>
      <sheetName val="Assembly_Process_6,7"/>
      <sheetName val="IY08_09_10"/>
      <sheetName val="Assembly_Process_8,9,10_"/>
      <sheetName val="Assembly_Process_8,9,10_(2_)"/>
      <sheetName val="Back_Part_Moulding_(Soccer_TPR)"/>
      <sheetName val="Ecosole_Instructions_"/>
      <sheetName val="Sockliner_Instructions"/>
      <sheetName val="Sock_Liner_Spec_"/>
      <sheetName val="_(6,7)"/>
      <sheetName val="Trim_&amp;_Edge-painting"/>
      <sheetName val="Reinforcement_Placement"/>
      <sheetName val="Upper_Laser_Process-_Spec_"/>
      <sheetName val="Upper_Laser_Process-Spec_(2)_"/>
      <sheetName val="Upper_Laser_Process-Spec__(3)"/>
      <sheetName val="PU_CSS_CONFIRMATION"/>
      <sheetName val="PU_CSS_Schedules"/>
      <sheetName val="PU_Midsole_Spec_I"/>
      <sheetName val="Stock_Fitting_Process_(8)"/>
      <sheetName val="Stock_Fitting_Process_"/>
      <sheetName val="索引_(1)"/>
      <sheetName val="沖孔規格說明_(2)"/>
      <sheetName val="_削薄處指示說明"/>
      <sheetName val="_削薄處指示說明_(2)"/>
      <sheetName val="_削薄處指示說明_(3)"/>
      <sheetName val="_削薄處指示說明_(4)"/>
      <sheetName val="_削薄處指示說明_(5)"/>
      <sheetName val="劃線印刷指示說明_(2)"/>
      <sheetName val="劃線印刷指示說明_(3)"/>
      <sheetName val="折邊指示說明_"/>
      <sheetName val="針車流程_(2)"/>
      <sheetName val="針車流程_(3)"/>
      <sheetName val="針車流程_(4)"/>
      <sheetName val="針車流程_(5)"/>
      <sheetName val="針車流程_(6)"/>
      <sheetName val="_鞋面印刷作業流程"/>
      <sheetName val="_鞋面高週波作業流程_(2)"/>
      <sheetName val="__鞋墊作業流程"/>
      <sheetName val="Cover_313845-102((259_)_(2)"/>
      <sheetName val="Logo_Specification_(2)"/>
      <sheetName val="Screen_Printing_(4)"/>
      <sheetName val="Upper_HF_Welding_Process(5)"/>
      <sheetName val="Index_(3)"/>
      <sheetName val="Bottom_Component_Process_Spec_"/>
      <sheetName val="Assembling_Process_(3)"/>
      <sheetName val="Sockliner_Sublimation_Process"/>
      <sheetName val="Cutting_D)e_(1)"/>
      <sheetName val="Cutting_D)e_(2)"/>
      <sheetName val="Cutting_D)e_(3)"/>
      <sheetName val="Stitching_Instructio_s_(3)"/>
      <sheetName val="PFC_Revice1"/>
      <sheetName val="Cutting_Die_(1)1"/>
      <sheetName val="Cutting_Die_(2)1"/>
      <sheetName val="Cutting_Die_(3)1"/>
      <sheetName val="Perf_Specification1"/>
      <sheetName val="Marking_Location1"/>
      <sheetName val="Marking_Locations_(2)1"/>
      <sheetName val="Spliting_1"/>
      <sheetName val="Reinf__Placement_(1)1"/>
      <sheetName val="Reinf__Placement_(2)1"/>
      <sheetName val="Computer_Stitching_1"/>
      <sheetName val="Upper_Molded_Component_Spec_1"/>
      <sheetName val="PHYLON_CSS1"/>
      <sheetName val="PHYLON_CSS_SCHEDULES1"/>
      <sheetName val="PHYLON_CSS_CONFIRMATION1"/>
      <sheetName val="Outsole_Color_1"/>
      <sheetName val="Outsole_Preform_Specifications1"/>
      <sheetName val="Outsole_Pressing_Process1"/>
      <sheetName val="Outsole_Degreasing_Process_1"/>
      <sheetName val="Stock_Fiting_UV-Light_Proce_1"/>
      <sheetName val="Stock_Fiting_Process_1"/>
      <sheetName val="IY_06_071"/>
      <sheetName val="Assembly_UV-Light_Process__1"/>
      <sheetName val="Assembly_Process_6,7_1"/>
      <sheetName val="Assembly_Process_6,71"/>
      <sheetName val="IY08_09_101"/>
      <sheetName val="Assembly_Process_8,9,10_1"/>
      <sheetName val="Assembly_Process_8,9,10_(2_)1"/>
      <sheetName val="Back_Part_Moulding_(Soccer_TPR1"/>
      <sheetName val="Ecosole_Instructions_1"/>
      <sheetName val="Sockliner_Instructions1"/>
      <sheetName val="Sock_Liner_Spec_1"/>
      <sheetName val="_(6,7)1"/>
      <sheetName val="Trim_&amp;_Edge-painting1"/>
      <sheetName val="Reinforcement_Placement1"/>
      <sheetName val="Upper_Laser_Process-_Spec_1"/>
      <sheetName val="Upper_Laser_Process-Spec_(2)_1"/>
      <sheetName val="Upper_Laser_Process-Spec__(3)1"/>
      <sheetName val="Cover (2)"/>
      <sheetName val=" Cutting(1) "/>
      <sheetName val=" Cutting  (2)"/>
      <sheetName val=" Cutting  (3)"/>
      <sheetName val=" Cutting  (4)"/>
      <sheetName val=" Cutting  (5)"/>
      <sheetName val="Reinf Placement (2)"/>
      <sheetName val="Skiving Instructions (2)"/>
      <sheetName val="Skiving Instruction3"/>
      <sheetName val="Pre-Buffing (2)"/>
      <sheetName val="Tongue Label"/>
      <sheetName val="Stitching Instructions(1)"/>
      <sheetName val="Stitching Instructions(2)"/>
      <sheetName val="Stitching Instructions(3)"/>
      <sheetName val="Stitching Instructions(4)"/>
      <sheetName val="Stitching Instructions(5)"/>
      <sheetName val="Stitching Instructions(6)"/>
      <sheetName val="H.F. Welding Proc"/>
      <sheetName val="TPU CLEANING&amp;SCREEN PRINT "/>
      <sheetName val="TABLE OF CONTENTS"/>
      <sheetName val="2c"/>
      <sheetName val="5d"/>
      <sheetName val="6c"/>
      <sheetName val="Dispenser"/>
      <sheetName val="5a"/>
      <sheetName val="gVL"/>
      <sheetName val="당월(1)"/>
      <sheetName val="PU_CSS_CONFIRMATION1"/>
      <sheetName val="PU_CSS_Schedules1"/>
      <sheetName val="PU_Midsole_Spec_I1"/>
      <sheetName val="Stock_Fitting_Process_(8)1"/>
      <sheetName val="87"/>
      <sheetName val="Flow Chart "/>
      <sheetName val="SPM (Cutting&amp;Pre)"/>
      <sheetName val="MAY"/>
      <sheetName val="5_수정데이터통합"/>
      <sheetName val="Raw_Data_Sheet"/>
      <sheetName val="SHOX_REMID_II"/>
      <sheetName val="Dispenser Ruang Classic"/>
      <sheetName val="3d"/>
      <sheetName val="2b"/>
      <sheetName val="Stock Fitting @_x001b__x000c__x0000__x0000__x0000__x0000__x0000__x0001__x0000__x0000_"/>
      <sheetName val="Stockfit"/>
      <sheetName val="Stock Fitting @_x001b__x000c_"/>
      <sheetName val="신규DEP"/>
      <sheetName val="Vietnam Report"/>
      <sheetName val="2.대외공문"/>
    </sheetNames>
    <definedNames>
      <definedName name="直線55_Click" refersTo="#REF!"/>
    </defined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onding test "/>
      <sheetName val="Bonding test  (2)"/>
      <sheetName val="gVL"/>
      <sheetName val="#REF!"/>
      <sheetName val="操作重点"/>
      <sheetName val="MTO REV.2(ARMOR)"/>
      <sheetName val="(Lab-01)Bonding test report(Fa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onding test "/>
      <sheetName val="Bonding test  (2)"/>
      <sheetName val="gVL"/>
      <sheetName val="#REF!"/>
      <sheetName val="操作重点"/>
      <sheetName val="MTO REV.2(ARMOR)"/>
      <sheetName val="(Lab-01)Bonding test report(Fa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inished shoe "/>
      <sheetName val="Finished shoe  (2)"/>
      <sheetName val="(Lab-04)Finished Shoe Flex test"/>
      <sheetName val="COVER"/>
    </sheetNames>
    <sheetDataSet>
      <sheetData sheetId="0"/>
      <sheetData sheetId="1" refreshError="1"/>
      <sheetData sheetId="2" refreshError="1"/>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inished shoe "/>
      <sheetName val="Finished shoe  (2)"/>
      <sheetName val="(Lab-04)Finished Shoe Flex test"/>
      <sheetName val="COVER"/>
    </sheetNames>
    <sheetDataSet>
      <sheetData sheetId="0"/>
      <sheetData sheetId="1" refreshError="1"/>
      <sheetData sheetId="2" refreshError="1"/>
      <sheetData sheetId="3" refreshError="1"/>
      <sheetData sheetId="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onding test "/>
      <sheetName val="Bonding test  (2)"/>
      <sheetName val="gVL"/>
      <sheetName val="#REF!"/>
      <sheetName val="操作重点"/>
      <sheetName val="MTO REV.2(ARMOR)"/>
      <sheetName val="(Lab-01)Bonding test report(Fa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inished shoe "/>
      <sheetName val="Finished shoe  (2)"/>
      <sheetName val="(Lab-04)Finished Shoe Flex test"/>
      <sheetName val="COVER"/>
    </sheetNames>
    <sheetDataSet>
      <sheetData sheetId="0"/>
      <sheetData sheetId="1" refreshError="1"/>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XL4Poppy"/>
      <sheetName val="5.수정데이터통합"/>
      <sheetName val="ANLCTY01-02"/>
      <sheetName val="5.???????"/>
      <sheetName val="Cutting Dies "/>
      <sheetName val="Raw Data Sheet"/>
      <sheetName val="overall_total os"/>
      <sheetName val="SHOX REMID II"/>
      <sheetName val="BOLD SISTER-STRONG SISTER -TOR6"/>
      <sheetName val="SHOX NAVINA , SHOX REVEAL"/>
      <sheetName val="5._______"/>
      <sheetName val="3.I-Prefit Stitching"/>
      <sheetName val="IP ( Spray )"/>
      <sheetName val="Injection Phylon Process"/>
      <sheetName val="Sum"/>
      <sheetName val="Marking Location(1)"/>
      <sheetName val="Reinforcement Placement "/>
      <sheetName val="_x0000__x0000__x0000__x0000__x0000__x0000__x0000__x0000_"/>
      <sheetName val="????????"/>
      <sheetName val="_x005f_x0000__x005f_x0000__x005f_x0000__x005f_x0000__x0"/>
      <sheetName val="________"/>
      <sheetName val="_x0000__x0000__x0000__x0000__x0"/>
      <sheetName val="_x005f_x005f_x005f_x0000__x005f_x005f_x005f_x0000__x005"/>
      <sheetName val="5d"/>
      <sheetName val="2a"/>
      <sheetName val="3d"/>
      <sheetName val="6c"/>
      <sheetName val="Chiet tinh dz35"/>
      <sheetName val="_x005f_x005f_x005f_x005f_x005f_x005f_x005f_x0000__x005f"/>
      <sheetName val="2b"/>
      <sheetName val="2c"/>
      <sheetName val="5a"/>
      <sheetName val="Dispenser Ruang Classic"/>
      <sheetName val="6d"/>
      <sheetName val="87"/>
      <sheetName val="Cover"/>
      <sheetName val="????_x0"/>
      <sheetName val="_____x0"/>
      <sheetName val="MTL$-INTER"/>
      <sheetName val="8250"/>
      <sheetName val="나염(PFC)"/>
      <sheetName val="heso"/>
      <sheetName val="_x005f_x0000__x005f_x0000__x005"/>
      <sheetName val="_x005f_x005f_x005f_x0000__x005f"/>
      <sheetName val="Mold Efficiency Form"/>
      <sheetName val="_x005f_x005f_x005f_x005f_x005f_x005f_x005f_x005f_x005f_x005f_"/>
      <sheetName val="#REF!"/>
      <sheetName val="CSS DATA"/>
      <sheetName val="calculations"/>
      <sheetName val="ROLL RUBBER"/>
      <sheetName val="_x005f_x005f_x005f_x005f_x005f_x005f_x005f_x005f_"/>
      <sheetName val="청도"/>
      <sheetName val="당월(1)"/>
      <sheetName val="Stitching(Upper)_x000a_"/>
      <sheetName val="_x005f_x005f_x005f_x005f_"/>
      <sheetName val="BMN405"/>
      <sheetName val="Spray Turbulence 16"/>
      <sheetName val="Stitching(Upper)_"/>
      <sheetName val="SPEC"/>
      <sheetName val="(Motion) Stitching"/>
      <sheetName val="Upper"/>
      <sheetName val="Stitching(Upper)_x005f_x000a_"/>
      <sheetName val="_x005f_x005f_x005f_x005F_x005f_x0000__x005f"/>
      <sheetName val="_x005f_x0000__x005f"/>
      <sheetName val="g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XL4Poppy"/>
      <sheetName val="5.수정데이터통합"/>
      <sheetName val="ANLCTY01-02"/>
      <sheetName val="5.???????"/>
      <sheetName val="Cutting Dies "/>
      <sheetName val="Raw Data Sheet"/>
      <sheetName val="overall_total os"/>
      <sheetName val="SHOX REMID II"/>
      <sheetName val="BOLD SISTER-STRONG SISTER -TOR6"/>
      <sheetName val="SHOX NAVINA , SHOX REVEAL"/>
      <sheetName val="5._______"/>
      <sheetName val="3.I-Prefit Stitching"/>
      <sheetName val="IP ( Spray )"/>
      <sheetName val="Injection Phylon Process"/>
      <sheetName val="Sum"/>
      <sheetName val="Marking Location(1)"/>
      <sheetName val="Reinforcement Placement "/>
      <sheetName val="_x0000__x0000__x0000__x0000__x0000__x0000__x0000__x0000_"/>
      <sheetName val="????????"/>
      <sheetName val="_x005f_x0000__x005f_x0000__x005f_x0000__x005f_x0000__x0"/>
      <sheetName val="________"/>
      <sheetName val="_x0000__x0000__x0000__x0000__x0"/>
      <sheetName val="_x005f_x005f_x005f_x0000__x005f_x005f_x005f_x0000__x005"/>
      <sheetName val="5d"/>
      <sheetName val="2a"/>
      <sheetName val="3d"/>
      <sheetName val="6c"/>
      <sheetName val="Chiet tinh dz35"/>
      <sheetName val="_x005f_x005f_x005f_x005f_x005f_x005f_x005f_x0000__x005f"/>
      <sheetName val="2b"/>
      <sheetName val="2c"/>
      <sheetName val="5a"/>
      <sheetName val="Dispenser Ruang Classic"/>
      <sheetName val="6d"/>
      <sheetName val="87"/>
      <sheetName val="Cover"/>
      <sheetName val="????_x0"/>
      <sheetName val="_____x0"/>
      <sheetName val="MTL$-INTER"/>
      <sheetName val="8250"/>
      <sheetName val="나염(PFC)"/>
      <sheetName val="heso"/>
      <sheetName val="_x005f_x0000__x005f_x0000__x005"/>
      <sheetName val="_x005f_x005f_x005f_x0000__x005f"/>
      <sheetName val="Mold Efficiency Form"/>
      <sheetName val="_x005f_x005f_x005f_x005f_x005f_x005f_x005f_x005f_x005f_x005f_"/>
      <sheetName val="#REF!"/>
      <sheetName val="CSS DATA"/>
      <sheetName val="calculations"/>
      <sheetName val="ROLL RUBBER"/>
      <sheetName val="_x005f_x005f_x005f_x005f_x005f_x005f_x005f_x005f_"/>
      <sheetName val="청도"/>
      <sheetName val="당월(1)"/>
      <sheetName val="Stitching(Upper)_x000a_"/>
      <sheetName val="_x005f_x005f_x005f_x005f_"/>
      <sheetName val="BMN405"/>
      <sheetName val="Spray Turbulence 16"/>
      <sheetName val="Stitching(Upper)_"/>
      <sheetName val="SPEC"/>
      <sheetName val="(Motion) Stitching"/>
      <sheetName val="Upper"/>
      <sheetName val="Stitching(Upper)_x005f_x000a_"/>
      <sheetName val="_x005f_x005f_x005f_x005F_x005f_x0000__x005f"/>
      <sheetName val="_x005f_x0000__x005f"/>
      <sheetName val="gVL"/>
      <sheetName val="5_수정데이터통합"/>
      <sheetName val="Raw_Data_Sheet"/>
      <sheetName val="5_수정데이터통합1"/>
      <sheetName val="Raw_Data_Sheet1"/>
      <sheetName val="Cutting_Dies_"/>
      <sheetName val="5_???????"/>
      <sheetName val="overall_total_os"/>
      <sheetName val="SHOX_REMID_II"/>
      <sheetName val="BOLD_SISTER-STRONG_SISTER_-TOR6"/>
      <sheetName val="SHOX_NAVINA_,_SHOX_REVEAL"/>
      <sheetName val="Injection_Phylon_Process"/>
      <sheetName val="5________"/>
      <sheetName val="3_I-Prefit_Stitching"/>
      <sheetName val="IP_(_Spray_)"/>
      <sheetName val="_x005f_x005f_"/>
      <sheetName val="_x005f_x005f_x005f_x005F_x005f_x005f_"/>
      <sheetName val="Stitching Instruction (7)"/>
      <sheetName val="Assembly Line Layout"/>
      <sheetName val="Marking_Location(1)"/>
      <sheetName val="Reinforcement_Placement_"/>
      <sheetName val="Chiet_tinh_dz35"/>
      <sheetName val="Dispenser_Ruang_Classic"/>
      <sheetName val="Mold_Efficiency_Form"/>
      <sheetName val="ROLL_RUBBER"/>
      <sheetName val="CSS_DATA"/>
      <sheetName val="Spray_Turbulence_16"/>
      <sheetName val="(Motion)_Stitching"/>
      <sheetName val="NAME"/>
      <sheetName val="针车总流程2"/>
      <sheetName val="SUMMARY MACHINE"/>
      <sheetName val="Rubber Spec. (1)"/>
      <sheetName val="5_수정데이터통합4"/>
      <sheetName val="Raw_Data_Sheet4"/>
      <sheetName val="Cutting_Dies_4"/>
      <sheetName val="5_???????4"/>
      <sheetName val="overall_total_os4"/>
      <sheetName val="SHOX_REMID_II4"/>
      <sheetName val="BOLD_SISTER-STRONG_SISTER_-TOR4"/>
      <sheetName val="SHOX_NAVINA_,_SHOX_REVEAL4"/>
      <sheetName val="3_I-Prefit_Stitching4"/>
      <sheetName val="5________4"/>
      <sheetName val="Injection_Phylon_Process4"/>
      <sheetName val="IP_(_Spray_)4"/>
      <sheetName val="Marking_Location(1)4"/>
      <sheetName val="Reinforcement_Placement_4"/>
      <sheetName val="Chiet_tinh_dz354"/>
      <sheetName val="Dispenser_Ruang_Classic4"/>
      <sheetName val="Mold_Efficiency_Form4"/>
      <sheetName val="ROLL_RUBBER4"/>
      <sheetName val="CSS_DATA4"/>
      <sheetName val="5_수정데이터통합2"/>
      <sheetName val="Raw_Data_Sheet2"/>
      <sheetName val="Cutting_Dies_2"/>
      <sheetName val="5_???????2"/>
      <sheetName val="overall_total_os2"/>
      <sheetName val="SHOX_REMID_II2"/>
      <sheetName val="BOLD_SISTER-STRONG_SISTER_-TOR2"/>
      <sheetName val="SHOX_NAVINA_,_SHOX_REVEAL2"/>
      <sheetName val="3_I-Prefit_Stitching2"/>
      <sheetName val="5________2"/>
      <sheetName val="Injection_Phylon_Process2"/>
      <sheetName val="IP_(_Spray_)2"/>
      <sheetName val="Marking_Location(1)2"/>
      <sheetName val="Reinforcement_Placement_2"/>
      <sheetName val="Chiet_tinh_dz352"/>
      <sheetName val="Dispenser_Ruang_Classic2"/>
      <sheetName val="Mold_Efficiency_Form2"/>
      <sheetName val="ROLL_RUBBER2"/>
      <sheetName val="CSS_DATA2"/>
      <sheetName val="Cutting_Dies_1"/>
      <sheetName val="5_???????1"/>
      <sheetName val="overall_total_os1"/>
      <sheetName val="SHOX_REMID_II1"/>
      <sheetName val="BOLD_SISTER-STRONG_SISTER_-TOR1"/>
      <sheetName val="SHOX_NAVINA_,_SHOX_REVEAL1"/>
      <sheetName val="3_I-Prefit_Stitching1"/>
      <sheetName val="5________1"/>
      <sheetName val="Injection_Phylon_Process1"/>
      <sheetName val="IP_(_Spray_)1"/>
      <sheetName val="Marking_Location(1)1"/>
      <sheetName val="Reinforcement_Placement_1"/>
      <sheetName val="Chiet_tinh_dz351"/>
      <sheetName val="Dispenser_Ruang_Classic1"/>
      <sheetName val="Mold_Efficiency_Form1"/>
      <sheetName val="ROLL_RUBBER1"/>
      <sheetName val="CSS_DATA1"/>
      <sheetName val="5_수정데이터통합3"/>
      <sheetName val="Raw_Data_Sheet3"/>
      <sheetName val="Cutting_Dies_3"/>
      <sheetName val="5_???????3"/>
      <sheetName val="overall_total_os3"/>
      <sheetName val="SHOX_REMID_II3"/>
      <sheetName val="BOLD_SISTER-STRONG_SISTER_-TOR3"/>
      <sheetName val="SHOX_NAVINA_,_SHOX_REVEAL3"/>
      <sheetName val="3_I-Prefit_Stitching3"/>
      <sheetName val="5________3"/>
      <sheetName val="Injection_Phylon_Process3"/>
      <sheetName val="IP_(_Spray_)3"/>
      <sheetName val="Marking_Location(1)3"/>
      <sheetName val="Reinforcement_Placement_3"/>
      <sheetName val="Chiet_tinh_dz353"/>
      <sheetName val="Dispenser_Ruang_Classic3"/>
      <sheetName val="Mold_Efficiency_Form3"/>
      <sheetName val="ROLL_RUBBER3"/>
      <sheetName val="CSS_DATA3"/>
      <sheetName val="5_수정데이터통합5"/>
      <sheetName val="Raw_Data_Sheet5"/>
      <sheetName val="Cutting_Dies_5"/>
      <sheetName val="5_???????5"/>
      <sheetName val="overall_total_os5"/>
      <sheetName val="SHOX_REMID_II5"/>
      <sheetName val="BOLD_SISTER-STRONG_SISTER_-TOR5"/>
      <sheetName val="SHOX_NAVINA_,_SHOX_REVEAL5"/>
      <sheetName val="3_I-Prefit_Stitching5"/>
      <sheetName val="5________5"/>
      <sheetName val="Injection_Phylon_Process5"/>
      <sheetName val="IP_(_Spray_)5"/>
      <sheetName val="Marking_Location(1)5"/>
      <sheetName val="Reinforcement_Placement_5"/>
      <sheetName val="Chiet_tinh_dz355"/>
      <sheetName val="Dispenser_Ruang_Classic5"/>
      <sheetName val="5_수정데이터통합9"/>
      <sheetName val="Raw_Data_Sheet9"/>
      <sheetName val="Cutting_Dies_9"/>
      <sheetName val="5_???????9"/>
      <sheetName val="overall_total_os9"/>
      <sheetName val="SHOX_REMID_II9"/>
      <sheetName val="BOLD_SISTER-STRONG_SISTER_-TO10"/>
      <sheetName val="SHOX_NAVINA_,_SHOX_REVEAL9"/>
      <sheetName val="3_I-Prefit_Stitching9"/>
      <sheetName val="5________9"/>
      <sheetName val="Injection_Phylon_Process9"/>
      <sheetName val="IP_(_Spray_)9"/>
      <sheetName val="Marking_Location(1)9"/>
      <sheetName val="Reinforcement_Placement_9"/>
      <sheetName val="Chiet_tinh_dz359"/>
      <sheetName val="Dispenser_Ruang_Classic9"/>
      <sheetName val="Mold_Efficiency_Form8"/>
      <sheetName val="ROLL_RUBBER8"/>
      <sheetName val="CSS_DATA8"/>
      <sheetName val="5_수정데이터통합7"/>
      <sheetName val="Raw_Data_Sheet7"/>
      <sheetName val="Cutting_Dies_7"/>
      <sheetName val="5_???????7"/>
      <sheetName val="overall_total_os7"/>
      <sheetName val="SHOX_REMID_II7"/>
      <sheetName val="BOLD_SISTER-STRONG_SISTER_-TOR8"/>
      <sheetName val="SHOX_NAVINA_,_SHOX_REVEAL7"/>
      <sheetName val="3_I-Prefit_Stitching7"/>
      <sheetName val="5________7"/>
      <sheetName val="Injection_Phylon_Process7"/>
      <sheetName val="IP_(_Spray_)7"/>
      <sheetName val="Marking_Location(1)7"/>
      <sheetName val="Reinforcement_Placement_7"/>
      <sheetName val="Chiet_tinh_dz357"/>
      <sheetName val="Dispenser_Ruang_Classic7"/>
      <sheetName val="Mold_Efficiency_Form6"/>
      <sheetName val="ROLL_RUBBER6"/>
      <sheetName val="CSS_DATA6"/>
      <sheetName val="5_수정데이터통합6"/>
      <sheetName val="Raw_Data_Sheet6"/>
      <sheetName val="Cutting_Dies_6"/>
      <sheetName val="5_???????6"/>
      <sheetName val="overall_total_os6"/>
      <sheetName val="SHOX_REMID_II6"/>
      <sheetName val="BOLD_SISTER-STRONG_SISTER_-TOR7"/>
      <sheetName val="SHOX_NAVINA_,_SHOX_REVEAL6"/>
      <sheetName val="3_I-Prefit_Stitching6"/>
      <sheetName val="5________6"/>
      <sheetName val="Injection_Phylon_Process6"/>
      <sheetName val="IP_(_Spray_)6"/>
      <sheetName val="Marking_Location(1)6"/>
      <sheetName val="Reinforcement_Placement_6"/>
      <sheetName val="Chiet_tinh_dz356"/>
      <sheetName val="Dispenser_Ruang_Classic6"/>
      <sheetName val="Mold_Efficiency_Form5"/>
      <sheetName val="ROLL_RUBBER5"/>
      <sheetName val="CSS_DATA5"/>
      <sheetName val="5_수정데이터통합8"/>
      <sheetName val="Raw_Data_Sheet8"/>
      <sheetName val="Cutting_Dies_8"/>
      <sheetName val="5_???????8"/>
      <sheetName val="overall_total_os8"/>
      <sheetName val="SHOX_REMID_II8"/>
      <sheetName val="BOLD_SISTER-STRONG_SISTER_-TOR9"/>
      <sheetName val="SHOX_NAVINA_,_SHOX_REVEAL8"/>
      <sheetName val="3_I-Prefit_Stitching8"/>
      <sheetName val="5________8"/>
      <sheetName val="Injection_Phylon_Process8"/>
      <sheetName val="IP_(_Spray_)8"/>
      <sheetName val="Marking_Location(1)8"/>
      <sheetName val="Reinforcement_Placement_8"/>
      <sheetName val="Chiet_tinh_dz358"/>
      <sheetName val="Dispenser_Ruang_Classic8"/>
      <sheetName val="Mold_Efficiency_Form7"/>
      <sheetName val="ROLL_RUBBER7"/>
      <sheetName val="CSS_DATA7"/>
      <sheetName val="5_수정데이터통합10"/>
      <sheetName val="Raw_Data_Sheet10"/>
      <sheetName val="Cutting_Dies_10"/>
      <sheetName val="5_???????10"/>
      <sheetName val="overall_total_os10"/>
      <sheetName val="SHOX_REMID_II10"/>
      <sheetName val="BOLD_SISTER-STRONG_SISTER_-TO11"/>
      <sheetName val="SHOX_NAVINA_,_SHOX_REVEAL10"/>
      <sheetName val="3_I-Prefit_Stitching10"/>
      <sheetName val="5________10"/>
      <sheetName val="Injection_Phylon_Process10"/>
      <sheetName val="IP_(_Spray_)10"/>
      <sheetName val="Marking_Location(1)10"/>
      <sheetName val="Reinforcement_Placement_10"/>
      <sheetName val="Chiet_tinh_dz3510"/>
      <sheetName val="Dispenser_Ruang_Classic10"/>
      <sheetName val="Mold_Efficiency_Form9"/>
      <sheetName val="ROLL_RUBBER9"/>
      <sheetName val="CSS_DATA9"/>
      <sheetName val="5_수정데이터통합18"/>
      <sheetName val="Raw_Data_Sheet18"/>
      <sheetName val="Cutting_Dies_18"/>
      <sheetName val="5_???????18"/>
      <sheetName val="overall_total_os18"/>
      <sheetName val="SHOX_REMID_II18"/>
      <sheetName val="BOLD_SISTER-STRONG_SISTER_-TO19"/>
      <sheetName val="SHOX_NAVINA_,_SHOX_REVEAL18"/>
      <sheetName val="3_I-Prefit_Stitching18"/>
      <sheetName val="5________18"/>
      <sheetName val="Injection_Phylon_Process18"/>
      <sheetName val="IP_(_Spray_)18"/>
      <sheetName val="Marking_Location(1)18"/>
      <sheetName val="Reinforcement_Placement_18"/>
      <sheetName val="Chiet_tinh_dz3518"/>
      <sheetName val="Dispenser_Ruang_Classic18"/>
      <sheetName val="Mold_Efficiency_Form17"/>
      <sheetName val="ROLL_RUBBER17"/>
      <sheetName val="CSS_DATA17"/>
      <sheetName val="5_수정데이터통합11"/>
      <sheetName val="Raw_Data_Sheet11"/>
      <sheetName val="Cutting_Dies_11"/>
      <sheetName val="5_???????11"/>
      <sheetName val="overall_total_os11"/>
      <sheetName val="SHOX_REMID_II11"/>
      <sheetName val="BOLD_SISTER-STRONG_SISTER_-TO12"/>
      <sheetName val="SHOX_NAVINA_,_SHOX_REVEAL11"/>
      <sheetName val="3_I-Prefit_Stitching11"/>
      <sheetName val="5________11"/>
      <sheetName val="Injection_Phylon_Process11"/>
      <sheetName val="IP_(_Spray_)11"/>
      <sheetName val="Marking_Location(1)11"/>
      <sheetName val="Reinforcement_Placement_11"/>
      <sheetName val="Chiet_tinh_dz3511"/>
      <sheetName val="Dispenser_Ruang_Classic11"/>
      <sheetName val="Mold_Efficiency_Form10"/>
      <sheetName val="ROLL_RUBBER10"/>
      <sheetName val="CSS_DATA10"/>
      <sheetName val="5_수정데이터통합12"/>
      <sheetName val="Raw_Data_Sheet12"/>
      <sheetName val="Cutting_Dies_12"/>
      <sheetName val="5_???????12"/>
      <sheetName val="overall_total_os12"/>
      <sheetName val="SHOX_REMID_II12"/>
      <sheetName val="BOLD_SISTER-STRONG_SISTER_-TO13"/>
      <sheetName val="SHOX_NAVINA_,_SHOX_REVEAL12"/>
      <sheetName val="3_I-Prefit_Stitching12"/>
      <sheetName val="5________12"/>
      <sheetName val="Injection_Phylon_Process12"/>
      <sheetName val="IP_(_Spray_)12"/>
      <sheetName val="Marking_Location(1)12"/>
      <sheetName val="Reinforcement_Placement_12"/>
      <sheetName val="Chiet_tinh_dz3512"/>
      <sheetName val="Dispenser_Ruang_Classic12"/>
      <sheetName val="Mold_Efficiency_Form11"/>
      <sheetName val="ROLL_RUBBER11"/>
      <sheetName val="CSS_DATA11"/>
      <sheetName val="5_수정데이터통합13"/>
      <sheetName val="Raw_Data_Sheet13"/>
      <sheetName val="Cutting_Dies_13"/>
      <sheetName val="5_???????13"/>
      <sheetName val="overall_total_os13"/>
      <sheetName val="SHOX_REMID_II13"/>
      <sheetName val="BOLD_SISTER-STRONG_SISTER_-TO14"/>
      <sheetName val="SHOX_NAVINA_,_SHOX_REVEAL13"/>
      <sheetName val="3_I-Prefit_Stitching13"/>
      <sheetName val="5________13"/>
      <sheetName val="Injection_Phylon_Process13"/>
      <sheetName val="IP_(_Spray_)13"/>
      <sheetName val="Marking_Location(1)13"/>
      <sheetName val="Reinforcement_Placement_13"/>
      <sheetName val="Chiet_tinh_dz3513"/>
      <sheetName val="Dispenser_Ruang_Classic13"/>
      <sheetName val="Mold_Efficiency_Form12"/>
      <sheetName val="ROLL_RUBBER12"/>
      <sheetName val="CSS_DATA12"/>
      <sheetName val="5_수정데이터통합14"/>
      <sheetName val="Raw_Data_Sheet14"/>
      <sheetName val="Cutting_Dies_14"/>
      <sheetName val="5_???????14"/>
      <sheetName val="overall_total_os14"/>
      <sheetName val="SHOX_REMID_II14"/>
      <sheetName val="BOLD_SISTER-STRONG_SISTER_-TO15"/>
      <sheetName val="SHOX_NAVINA_,_SHOX_REVEAL14"/>
      <sheetName val="3_I-Prefit_Stitching14"/>
      <sheetName val="5________14"/>
      <sheetName val="Injection_Phylon_Process14"/>
      <sheetName val="IP_(_Spray_)14"/>
      <sheetName val="Marking_Location(1)14"/>
      <sheetName val="Reinforcement_Placement_14"/>
      <sheetName val="Chiet_tinh_dz3514"/>
      <sheetName val="Dispenser_Ruang_Classic14"/>
      <sheetName val="Mold_Efficiency_Form13"/>
      <sheetName val="ROLL_RUBBER13"/>
      <sheetName val="CSS_DATA13"/>
      <sheetName val="5_수정데이터통합16"/>
      <sheetName val="Raw_Data_Sheet16"/>
      <sheetName val="Cutting_Dies_16"/>
      <sheetName val="5_???????16"/>
      <sheetName val="overall_total_os16"/>
      <sheetName val="SHOX_REMID_II16"/>
      <sheetName val="BOLD_SISTER-STRONG_SISTER_-TO17"/>
      <sheetName val="SHOX_NAVINA_,_SHOX_REVEAL16"/>
      <sheetName val="3_I-Prefit_Stitching16"/>
      <sheetName val="5________16"/>
      <sheetName val="IP CSS DATA"/>
      <sheetName val="Process Flow Chart"/>
      <sheetName val="Assembly Process (4)"/>
      <sheetName val="PU CSS DATA"/>
      <sheetName val="_x0000__x0000__x005"/>
      <sheetName val="VAMP"/>
      <sheetName val="_x0000__x005f"/>
      <sheetName val="_"/>
      <sheetName val="Index"/>
      <sheetName val="0103"/>
      <sheetName val="IP ( UV )"/>
      <sheetName val="FOM labor proce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ver "/>
      <sheetName val="Sheet1 "/>
      <sheetName val="Index "/>
      <sheetName val="Spec1 "/>
      <sheetName val="Spec ."/>
      <sheetName val="Spec.."/>
      <sheetName val="Spec,"/>
      <sheetName val="Spec "/>
      <sheetName val="Spec 6"/>
      <sheetName val="Spec7 "/>
      <sheetName val="Spec8 "/>
      <sheetName val="cutting   "/>
      <sheetName val="Punch Specification  "/>
      <sheetName val="Logo Specification"/>
      <sheetName val="Strap Specification"/>
      <sheetName val="Part &amp; Group Specification"/>
      <sheetName val="Reinf Placement"/>
      <sheetName val="Skiving instructions"/>
      <sheetName val="Pre-buffing"/>
      <sheetName val="Marking locations"/>
      <sheetName val="Folding Locations"/>
      <sheetName val="Stitching Over View"/>
      <sheetName val="stitching instructions "/>
      <sheetName val="Computer stitched"/>
      <sheetName val="Upper Molded Component Spec. "/>
      <sheetName val="Upper Molded Component Proc  "/>
      <sheetName val="Upper Measurement Spec"/>
      <sheetName val="178049A"/>
      <sheetName val="PFC Revice"/>
      <sheetName val="Cutting Die (1)"/>
      <sheetName val="Cutting Die (2)"/>
      <sheetName val="Cutting Die (3)"/>
      <sheetName val="Perf Specification"/>
      <sheetName val="Marking Location"/>
      <sheetName val="Marking Locations (2)"/>
      <sheetName val="Skiving Instruction (2)"/>
      <sheetName val="Spliting "/>
      <sheetName val="Reinf. Placement (1)"/>
      <sheetName val="Reinf. Placement (2)"/>
      <sheetName val="Stitching Instructions (1)"/>
      <sheetName val="Stitching Instructions (2)"/>
      <sheetName val="Stitching Instructions (3)"/>
      <sheetName val="Computer Stitching "/>
      <sheetName val="Upper Molded Component Spec."/>
      <sheetName val="PHYLON CSS"/>
      <sheetName val="PHYLON CSS SCHEDULES"/>
      <sheetName val="PHYLON CSS CONFIRMATION"/>
      <sheetName val="Outsole Color "/>
      <sheetName val="Outsole Preform Specifications"/>
      <sheetName val="Outsole Pressing Process"/>
      <sheetName val="Outsole Degreasing Process "/>
      <sheetName val="Stockfit'MS"/>
      <sheetName val="Stock Fiting UV-Light Proce "/>
      <sheetName val="Stock Fiting Process "/>
      <sheetName val="IY 06.07"/>
      <sheetName val="Assembly UV-Light Process. "/>
      <sheetName val="Assembly Process.6,7 "/>
      <sheetName val="Assembly Process.6,7"/>
      <sheetName val="IY08.09.10"/>
      <sheetName val="Assembly Process.8,9,10 "/>
      <sheetName val="Assembly Process.8,9,10 (2.)"/>
      <sheetName val="Back Part Moulding (Soccer TPR)"/>
      <sheetName val="Ecosole Instructions "/>
      <sheetName val="Sockliner Instructions"/>
      <sheetName val="Sock Liner Spec."/>
      <sheetName val="Sheet1"/>
      <sheetName val="Sheet2"/>
      <sheetName val="Sheet3"/>
      <sheetName val=" (6,7)"/>
      <sheetName val="(8,9,10)"/>
      <sheetName val="Cutting(1)"/>
      <sheetName val="Cutting(2)"/>
      <sheetName val="Cutting(3)"/>
      <sheetName val="Skiving Instruction (1)"/>
      <sheetName val="Spliting Instructions"/>
      <sheetName val="Tapering Instructions"/>
      <sheetName val="Marking Location (1)"/>
      <sheetName val="Marking Location (2)"/>
      <sheetName val="Trim &amp; Edge-painting"/>
      <sheetName val="Reinforcement Placement"/>
      <sheetName val="Folding Location"/>
      <sheetName val="Pre-Buffing Specification"/>
      <sheetName val="Stitching Instructions (4)"/>
      <sheetName val="Upper Laser Process- Spec."/>
      <sheetName val="Upper Laser Process-Spec (2)."/>
      <sheetName val="Upper Laser Process-Spec. (3)"/>
      <sheetName val="Sockliner  Process"/>
      <sheetName val="Outsole Color Schedule"/>
      <sheetName val="Outsole Preform Specification"/>
      <sheetName val="Outsole Pressing Process "/>
      <sheetName val="PU CSS CONFIRMATION"/>
      <sheetName val="PU CSS Schedules"/>
      <sheetName val="PU Midsole Spec.I"/>
      <sheetName val="Stock Fitting Process (8)"/>
      <sheetName val="Stock Fitting Process "/>
      <sheetName val="Stock Fitting Process"/>
      <sheetName val="Stock Fitting Process (2)"/>
      <sheetName val="Stock Fitting Process (3)"/>
      <sheetName val="Stockfit BPFC"/>
      <sheetName val="Assembling Process"/>
      <sheetName val="Assembling Process (2)"/>
      <sheetName val="Assembly BPFC"/>
      <sheetName val="Production Checklist"/>
      <sheetName val="Sockliner Specification"/>
      <sheetName val="Upper Measurement Spec."/>
      <sheetName val="製造流程說明書"/>
      <sheetName val="索引 (1)"/>
      <sheetName val="斬刀說明(1)"/>
      <sheetName val="斬刀說明(2)"/>
      <sheetName val="斬刀說明(3)"/>
      <sheetName val="斬刀說明(4)"/>
      <sheetName val="沖孔規格說明"/>
      <sheetName val="沖孔規格說明 (2)"/>
      <sheetName val="商標說明"/>
      <sheetName val="織帶規格說明"/>
      <sheetName val=" 削薄處指示說明"/>
      <sheetName val=" 削薄處指示說明 (2)"/>
      <sheetName val=" 削薄處指示說明 (3)"/>
      <sheetName val=" 削薄處指示說明 (4)"/>
      <sheetName val=" 削薄處指示說明 (5)"/>
      <sheetName val="倒角指示說明"/>
      <sheetName val="劃線印刷指示說明"/>
      <sheetName val="劃線印刷指示說明 (2)"/>
      <sheetName val="劃線印刷指示說明 (3)"/>
      <sheetName val="打粗指示"/>
      <sheetName val="補強位置說明"/>
      <sheetName val="補強位置說明(2)"/>
      <sheetName val="折邊指示說明 "/>
      <sheetName val="電腦針車部位指示說明"/>
      <sheetName val="預備組流程"/>
      <sheetName val="針車鞋面完成草圖"/>
      <sheetName val="針車流程(1)"/>
      <sheetName val="針車流程 (2)"/>
      <sheetName val="針車流程 (3)"/>
      <sheetName val="針車流程 (4)"/>
      <sheetName val="針車流程 (5)"/>
      <sheetName val="針車流程 (6)"/>
      <sheetName val="鞋面射出部位作業流程"/>
      <sheetName val=" 鞋面印刷作業流程"/>
      <sheetName val=" 鞋面高週波作業流程 (2)"/>
      <sheetName val="  鞋墊作業流程"/>
      <sheetName val="鞋墊製作規格"/>
      <sheetName val="鞋面相關距離測量"/>
      <sheetName val="Cover 313845-102((259.) (2)"/>
      <sheetName val="SOP"/>
      <sheetName val="Index (1)"/>
      <sheetName val="Logo Specification (2)"/>
      <sheetName val="Screen Printing (4)"/>
      <sheetName val="Upper HF Welding Process(5)"/>
      <sheetName val="Index (3)"/>
      <sheetName val="Bottom Component Process Spec."/>
      <sheetName val="Stock Fitting Process (4)"/>
      <sheetName val="Stock Fitting Process (5)"/>
      <sheetName val="Stockfit BPFC (2)"/>
      <sheetName val="Assembling Process (3)"/>
      <sheetName val="Assembly BPFC (2)"/>
      <sheetName val="Sockliner Sublimation Process"/>
      <sheetName val="Cutting D)e (1)"/>
      <sheetName val="Cutting D)e (2)"/>
      <sheetName val="Cutting D)e (3)"/>
      <sheetName val="Stitching Instructio.s (3)"/>
      <sheetName val="DG3285"/>
      <sheetName val="#REF"/>
      <sheetName val="SPRAY (A MX PLUS)"/>
      <sheetName val="BOLD SISTER-STRONG SISTER -TOR6"/>
      <sheetName val="SHOX NAVINA , SHOX REVEAL"/>
      <sheetName val="MODEL SHOX TURBO OZ (PS+TD)"/>
      <sheetName val="Spray Tower Machine"/>
      <sheetName val="Sheet1 (2)"/>
      <sheetName val="TABLE OF CONTENTS"/>
      <sheetName val="Sum"/>
      <sheetName val="Raw Data Sheet"/>
      <sheetName val="IBASE"/>
      <sheetName val="2c"/>
      <sheetName val="5d"/>
      <sheetName val="6c"/>
      <sheetName val="Dispenser"/>
      <sheetName val="5a"/>
      <sheetName val="Dispenser Ruang Classic"/>
      <sheetName val="3d"/>
      <sheetName val="2b"/>
      <sheetName val="Stock Fitting @_x001b__x000c_"/>
      <sheetName val="Stockfit"/>
      <sheetName val="Cover_"/>
      <sheetName val="Sheet1_"/>
      <sheetName val="Index_"/>
      <sheetName val="Spec1_"/>
      <sheetName val="Spec__"/>
      <sheetName val="Spec__1"/>
      <sheetName val="Spec_"/>
      <sheetName val="Spec_6"/>
      <sheetName val="Spec7_"/>
      <sheetName val="Spec8_"/>
      <sheetName val="cutting___"/>
      <sheetName val="Punch_Specification__"/>
      <sheetName val="Logo_Specification"/>
      <sheetName val="Strap_Specification"/>
      <sheetName val="Part_&amp;_Group_Specification"/>
      <sheetName val="Reinf_Placement"/>
      <sheetName val="Skiving_instructions"/>
      <sheetName val="Marking_locations"/>
      <sheetName val="Folding_Locations"/>
      <sheetName val="Stitching_Over_View"/>
      <sheetName val="stitching_instructions_"/>
      <sheetName val="Computer_stitched"/>
      <sheetName val="Upper_Molded_Component_Spec__"/>
      <sheetName val="Upper_Molded_Component_Proc__"/>
      <sheetName val="Upper_Measurement_Spec"/>
      <sheetName val="PFC_Revice"/>
      <sheetName val="Cutting_Die_(1)"/>
      <sheetName val="Cutting_Die_(2)"/>
      <sheetName val="Cutting_Die_(3)"/>
      <sheetName val="Perf_Specification"/>
      <sheetName val="Marking_Location"/>
      <sheetName val="Marking_Locations_(2)"/>
      <sheetName val="Skiving_Instruction_(2)"/>
      <sheetName val="Spliting_"/>
      <sheetName val="Reinf__Placement_(1)"/>
      <sheetName val="Reinf__Placement_(2)"/>
      <sheetName val="Stitching_Instructions_(1)"/>
      <sheetName val="Stitching_Instructions_(2)"/>
      <sheetName val="Stitching_Instructions_(3)"/>
      <sheetName val="Computer_Stitching_"/>
      <sheetName val="Upper_Molded_Component_Spec_"/>
      <sheetName val="PHYLON_CSS"/>
      <sheetName val="PHYLON_CSS_SCHEDULES"/>
      <sheetName val="PHYLON_CSS_CONFIRMATION"/>
      <sheetName val="Outsole_Color_"/>
      <sheetName val="Outsole_Preform_Specifications"/>
      <sheetName val="Outsole_Pressing_Process"/>
      <sheetName val="Outsole_Degreasing_Process_"/>
      <sheetName val="Stock_Fiting_UV-Light_Proce_"/>
      <sheetName val="Stock_Fiting_Process_"/>
      <sheetName val="IY_06_07"/>
      <sheetName val="Stock Fitting @_x001b__x000c__x0000__x0000__x0000__x0000__x0000__x0001__x0000__x0000_"/>
      <sheetName val="Assembly_UV-Light_Process__"/>
      <sheetName val="Assembly_Process_6,7_"/>
      <sheetName val="Assembly_Process_6,7"/>
      <sheetName val="IY08_09_10"/>
      <sheetName val="Assembly_Process_8,9,10_"/>
      <sheetName val="Assembly_Process_8,9,10_(2_)"/>
      <sheetName val="Back_Part_Moulding_(Soccer_TPR)"/>
      <sheetName val="Ecosole_Instructions_"/>
      <sheetName val="Sockliner_Instructions"/>
      <sheetName val="Sock_Liner_Spec_"/>
      <sheetName val="_(6,7)"/>
      <sheetName val="Skiving_Instruction_(1)"/>
      <sheetName val="Spliting_Instructions"/>
      <sheetName val="Tapering_Instructions"/>
      <sheetName val="Marking_Location_(1)"/>
      <sheetName val="Marking_Location_(2)"/>
      <sheetName val="Trim_&amp;_Edge-painting"/>
      <sheetName val="Reinforcement_Placement"/>
      <sheetName val="Folding_Location"/>
      <sheetName val="Pre-Buffing_Specification"/>
      <sheetName val="Stitching_Instructions_(4)"/>
      <sheetName val="Upper_Laser_Process-_Spec_"/>
      <sheetName val="Upper_Laser_Process-Spec_(2)_"/>
      <sheetName val="Upper_Laser_Process-Spec__(3)"/>
      <sheetName val="Sockliner__Process"/>
      <sheetName val="Outsole_Color_Schedule"/>
      <sheetName val="Outsole_Preform_Specification"/>
      <sheetName val="Outsole_Pressing_Process_"/>
      <sheetName val="PU_CSS_CONFIRMATION"/>
      <sheetName val="PU_CSS_Schedules"/>
      <sheetName val="PU_Midsole_Spec_I"/>
      <sheetName val="Stock_Fitting_Process_(8)"/>
      <sheetName val="Stock_Fitting_Process_"/>
      <sheetName val="Stock_Fitting_Process"/>
      <sheetName val="Stock_Fitting_Process_(2)"/>
      <sheetName val="Stock_Fitting_Process_(3)"/>
      <sheetName val="Stockfit_BPFC"/>
      <sheetName val="Assembling_Process"/>
      <sheetName val="Assembling_Process_(2)"/>
      <sheetName val="Assembly_BPFC"/>
      <sheetName val="Production_Checklist"/>
      <sheetName val="Sockliner_Specification"/>
      <sheetName val="Upper_Measurement_Spec_"/>
      <sheetName val="索引_(1)"/>
      <sheetName val="沖孔規格說明_(2)"/>
      <sheetName val="_削薄處指示說明"/>
      <sheetName val="_削薄處指示說明_(2)"/>
      <sheetName val="_削薄處指示說明_(3)"/>
      <sheetName val="_削薄處指示說明_(4)"/>
      <sheetName val="_削薄處指示說明_(5)"/>
      <sheetName val="劃線印刷指示說明_(2)"/>
      <sheetName val="劃線印刷指示說明_(3)"/>
      <sheetName val="折邊指示說明_"/>
      <sheetName val="針車流程_(2)"/>
      <sheetName val="針車流程_(3)"/>
      <sheetName val="針車流程_(4)"/>
      <sheetName val="針車流程_(5)"/>
      <sheetName val="針車流程_(6)"/>
      <sheetName val="_鞋面印刷作業流程"/>
      <sheetName val="_鞋面高週波作業流程_(2)"/>
      <sheetName val="__鞋墊作業流程"/>
      <sheetName val="Cover_313845-102((259_)_(2)"/>
      <sheetName val="Index_(1)"/>
      <sheetName val="Logo_Specification_(2)"/>
      <sheetName val="Screen_Printing_(4)"/>
      <sheetName val="Upper_HF_Welding_Process(5)"/>
      <sheetName val="Index_(3)"/>
      <sheetName val="Bottom_Component_Process_Spec_"/>
      <sheetName val="Stock_Fitting_Process_(4)"/>
      <sheetName val="Stock_Fitting_Process_(5)"/>
      <sheetName val="Stockfit_BPFC_(2)"/>
      <sheetName val="Assembling_Process_(3)"/>
      <sheetName val="Assembly_BPFC_(2)"/>
      <sheetName val="Sockliner_Sublimation_Process"/>
      <sheetName val="Cutting_D)e_(1)"/>
      <sheetName val="Cutting_D)e_(2)"/>
      <sheetName val="Cutting_D)e_(3)"/>
      <sheetName val="Stitching_Instructio_s_(3)"/>
      <sheetName val="Cover_1"/>
      <sheetName val="Sheet1_1"/>
      <sheetName val="Index_1"/>
      <sheetName val="Spec1_1"/>
      <sheetName val="Spec__2"/>
      <sheetName val="Spec__3"/>
      <sheetName val="Spec_1"/>
      <sheetName val="Spec_61"/>
      <sheetName val="Spec7_1"/>
      <sheetName val="Spec8_1"/>
      <sheetName val="cutting___1"/>
      <sheetName val="Punch_Specification__1"/>
      <sheetName val="Logo_Specification1"/>
      <sheetName val="Strap_Specification1"/>
      <sheetName val="Part_&amp;_Group_Specification1"/>
      <sheetName val="Reinf_Placement1"/>
      <sheetName val="Skiving_instructions1"/>
      <sheetName val="Marking_locations1"/>
      <sheetName val="Folding_Locations1"/>
      <sheetName val="Stitching_Over_View1"/>
      <sheetName val="stitching_instructions_1"/>
      <sheetName val="Computer_stitched1"/>
      <sheetName val="Upper_Molded_Component_Spec__1"/>
      <sheetName val="Upper_Molded_Component_Proc__1"/>
      <sheetName val="Upper_Measurement_Spec1"/>
      <sheetName val="PFC_Revice1"/>
      <sheetName val="Cutting_Die_(1)1"/>
      <sheetName val="Cutting_Die_(2)1"/>
      <sheetName val="Cutting_Die_(3)1"/>
      <sheetName val="Perf_Specification1"/>
      <sheetName val="Marking_Location1"/>
      <sheetName val="Marking_Locations_(2)1"/>
      <sheetName val="Skiving_Instruction_(2)1"/>
      <sheetName val="Spliting_1"/>
      <sheetName val="Reinf__Placement_(1)1"/>
      <sheetName val="Reinf__Placement_(2)1"/>
      <sheetName val="Stitching_Instructions_(1)1"/>
      <sheetName val="Stitching_Instructions_(2)1"/>
      <sheetName val="Stitching_Instructions_(3)1"/>
      <sheetName val="Computer_Stitching_1"/>
      <sheetName val="Upper_Molded_Component_Spec_1"/>
      <sheetName val="PHYLON_CSS1"/>
      <sheetName val="PHYLON_CSS_SCHEDULES1"/>
      <sheetName val="PHYLON_CSS_CONFIRMATION1"/>
      <sheetName val="Outsole_Color_1"/>
      <sheetName val="Outsole_Preform_Specifications1"/>
      <sheetName val="Outsole_Pressing_Process1"/>
      <sheetName val="Outsole_Degreasing_Process_1"/>
      <sheetName val="Stock_Fiting_UV-Light_Proce_1"/>
      <sheetName val="Stock_Fiting_Process_1"/>
      <sheetName val="IY_06_071"/>
      <sheetName val="Assembly_UV-Light_Process__1"/>
      <sheetName val="Assembly_Process_6,7_1"/>
      <sheetName val="Assembly_Process_6,71"/>
      <sheetName val="IY08_09_101"/>
      <sheetName val="Assembly_Process_8,9,10_1"/>
      <sheetName val="Assembly_Process_8,9,10_(2_)1"/>
      <sheetName val="Back_Part_Moulding_(Soccer_TPR1"/>
      <sheetName val="Ecosole_Instructions_1"/>
      <sheetName val="Sockliner_Instructions1"/>
      <sheetName val="Sock_Liner_Spec_1"/>
      <sheetName val="_(6,7)1"/>
      <sheetName val="Skiving_Instruction_(1)1"/>
      <sheetName val="Spliting_Instructions1"/>
      <sheetName val="Tapering_Instructions1"/>
      <sheetName val="Marking_Location_(1)1"/>
      <sheetName val="Marking_Location_(2)1"/>
      <sheetName val="Trim_&amp;_Edge-painting1"/>
      <sheetName val="Reinforcement_Placement1"/>
      <sheetName val="Folding_Location1"/>
      <sheetName val="Pre-Buffing_Specification1"/>
      <sheetName val="gVL"/>
      <sheetName val="#REF!"/>
      <sheetName val="Stitching_Instructions_(4)1"/>
      <sheetName val="Upper_Laser_Process-_Spec_1"/>
      <sheetName val="Upper_Laser_Process-Spec_(2)_1"/>
      <sheetName val="Upper_Laser_Process-Spec__(3)1"/>
      <sheetName val="Sockliner__Process1"/>
      <sheetName val="Outsole_Color_Schedule1"/>
      <sheetName val="Outsole_Preform_Specification1"/>
      <sheetName val="Outsole_Pressing_Process_1"/>
      <sheetName val="PU_CSS_CONFIRMATION1"/>
      <sheetName val="PU_CSS_Schedules1"/>
      <sheetName val="PU_Midsole_Spec_I1"/>
      <sheetName val="Stock_Fitting_Process_(8)1"/>
      <sheetName val="Cutting(3) 3.17"/>
      <sheetName val="Stock Fitting @_x001b__x000c_?????_x0001_??"/>
      <sheetName val="Stock Fitting @_x005f_x001b__x005f_x000c__x"/>
      <sheetName val="SPM (Cutting&amp;Pre)"/>
      <sheetName val="Stock Fitting @_x005f_x001b__x005f_x000c_"/>
      <sheetName val="SPRAY_(A_MX_PLUS)"/>
      <sheetName val="BOLD_SISTER-STRONG_SISTER_-TOR6"/>
      <sheetName val="SHOX_NAVINA_,_SHOX_REVEAL"/>
      <sheetName val="MODEL_SHOX_TURBO_OZ_(PS+TD)"/>
      <sheetName val="89"/>
      <sheetName val="79"/>
      <sheetName val="PIDATA"/>
      <sheetName val="Cutting(4)"/>
      <sheetName val="Cutting(5)"/>
      <sheetName val="Cutting(5) 3.13"/>
      <sheetName val="Cutting(6)"/>
      <sheetName val="Cutting(6)3.17"/>
      <sheetName val="Molding Piece Schedule"/>
      <sheetName val="Perf Specification (1)"/>
      <sheetName val="Perf Specification (2)"/>
      <sheetName val="Skiving Instruction (3)"/>
      <sheetName val="Skiving Instruction (4)"/>
      <sheetName val="Skiving Instruction (5)"/>
      <sheetName val="Tapering Instructions 3.13"/>
      <sheetName val="Marking Location (3)"/>
      <sheetName val="Triming edge Instructions"/>
      <sheetName val="Reinforcement Placement (1)"/>
      <sheetName val="Reinforcement Placement (2)"/>
      <sheetName val="Reinforcement Placement (2)2.17"/>
      <sheetName val="Reinforcement Placement (3)"/>
      <sheetName val="Computer Stitching Schedule"/>
      <sheetName val="Stitching Overview Sketch"/>
      <sheetName val="Stitching Instructions (5)"/>
      <sheetName val="Stitching Instructions (6)"/>
      <sheetName val="Stitching Instructions (6) 3.17"/>
      <sheetName val="Stitching Instructions (7)"/>
      <sheetName val="Upper Injected Compon Pro. (1)"/>
      <sheetName val="Upper Injected Compon Pro. (2)"/>
      <sheetName val="Upper HF  Printing Welding(1)"/>
      <sheetName val="Upper HF Printing Welding(2)"/>
      <sheetName val="Upper HF Welding Process (3)"/>
      <sheetName val="Upper HF Welding Process (4)"/>
      <sheetName val="Upper HF Printing Welding (5)"/>
      <sheetName val="Upper HF Welding Process (6)"/>
      <sheetName val="CMP PHYLON CSS CONFIRMATION"/>
      <sheetName val="Phylon Midsole Spec."/>
      <sheetName val="BTRSS"/>
      <sheetName val="Stock Fitting Process(3)"/>
      <sheetName val="Stock Fitting Process (6)"/>
      <sheetName val="Stock Fitting Process (7)"/>
      <sheetName val="Upper Weight Control"/>
      <sheetName val="Blank Form"/>
      <sheetName val="0103"/>
      <sheetName val="5.수정데이터통합"/>
      <sheetName val="표2"/>
      <sheetName val="SHOX REMID II"/>
      <sheetName val="제조공정도5"/>
      <sheetName val="PU "/>
      <sheetName val="3.I-Prefit Stitching"/>
      <sheetName val="Upper Measureme_x0000_9!_x0000_6_x000f_pv"/>
      <sheetName val="_x0000_`"/>
      <sheetName val="heso"/>
      <sheetName val="assmb 1"/>
      <sheetName val="assmb 2"/>
      <sheetName val="assmb 3"/>
      <sheetName val="assmb 4"/>
      <sheetName val="assmb 5"/>
      <sheetName val="assmb 6"/>
      <sheetName val="assmb 7"/>
      <sheetName val="Cutting(3)_3_17"/>
      <sheetName val="Cutting(5)_3_13"/>
      <sheetName val="Cutting(6)3_17"/>
      <sheetName val="Molding_Piece_Schedule"/>
      <sheetName val="Perf_Specification_(1)"/>
      <sheetName val="Perf_Specification_(2)"/>
      <sheetName val="Skiving_Instruction_(3)"/>
      <sheetName val="Skiving_Instruction_(4)"/>
      <sheetName val="Skiving_Instruction_(5)"/>
      <sheetName val="Tapering_Instructions_3_13"/>
      <sheetName val="Marking_Location_(3)"/>
      <sheetName val="Triming_edge_Instructions"/>
      <sheetName val="Reinforcement_Placement_(1)"/>
      <sheetName val="Reinforcement_Placement_(2)"/>
      <sheetName val="Reinforcement_Placement_(2)2_17"/>
      <sheetName val="Reinforcement_Placement_(3)"/>
      <sheetName val="Computer_Stitching_Schedule"/>
      <sheetName val="Stitching_Overview_Sketch"/>
      <sheetName val="Stitching_Instructions_(5)"/>
      <sheetName val="Stitching_Instructions_(6)"/>
      <sheetName val="Stitching_Instructions_(6)_3_17"/>
      <sheetName val="Stitching_Instructions_(7)"/>
      <sheetName val="Upper_Injected_Compon_Pro__(1)"/>
      <sheetName val="Upper_Injected_Compon_Pro__(2)"/>
      <sheetName val="Upper_HF__Printing_Welding(1)"/>
      <sheetName val="Upper_HF_Printing_Welding(2)"/>
      <sheetName val="Upper_HF_Welding_Process_(3)"/>
      <sheetName val="Upper_HF_Welding_Process_(4)"/>
      <sheetName val="Upper_HF_Printing_Welding_(5)"/>
      <sheetName val="Upper_HF_Welding_Process_(6)"/>
      <sheetName val="CMP_PHYLON_CSS_CONFIRMATION"/>
      <sheetName val="Phylon_Midsole_Spec_"/>
      <sheetName val="Stock_Fitting_Process(3)"/>
      <sheetName val="Stock_Fitting_Process_(6)"/>
      <sheetName val="Stock_Fitting_Process_(7)"/>
      <sheetName val="Upper_Weight_Control"/>
      <sheetName val="Blank_Form"/>
      <sheetName val="assmb_1"/>
      <sheetName val="assmb_2"/>
      <sheetName val="assmb_3"/>
      <sheetName val="assmb_4"/>
      <sheetName val="assmb_5"/>
      <sheetName val="assmb_6"/>
      <sheetName val="assmb_7"/>
      <sheetName val="Index_(1)1"/>
      <sheetName val="Cutting(3)_3_171"/>
      <sheetName val="Cutting(5)_3_131"/>
      <sheetName val="Cutting(6)3_171"/>
      <sheetName val="Molding_Piece_Schedule1"/>
      <sheetName val="Perf_Specification_(1)1"/>
      <sheetName val="Perf_Specification_(2)1"/>
      <sheetName val="Skiving_Instruction_(3)1"/>
      <sheetName val="Skiving_Instruction_(4)1"/>
      <sheetName val="Skiving_Instruction_(5)1"/>
      <sheetName val="Tapering_Instructions_3_131"/>
      <sheetName val="Marking_Location_(3)1"/>
      <sheetName val="Triming_edge_Instructions1"/>
      <sheetName val="Reinforcement_Placement_(1)1"/>
      <sheetName val="Reinforcement_Placement_(2)1"/>
      <sheetName val="Reinforcement_Placement_(2)2_11"/>
      <sheetName val="Reinforcement_Placement_(3)1"/>
      <sheetName val="Computer_Stitching_Schedule1"/>
      <sheetName val="Stitching_Overview_Sketch1"/>
      <sheetName val="Stitching_Instructions_(5)1"/>
      <sheetName val="Stitching_Instructions_(6)1"/>
      <sheetName val="Stitching_Instructions_(6)_3_11"/>
      <sheetName val="Stitching_Instructions_(7)1"/>
      <sheetName val="Upper_Injected_Compon_Pro__(1)1"/>
      <sheetName val="Upper_Injected_Compon_Pro__(2)1"/>
      <sheetName val="Upper_HF__Printing_Welding(1)1"/>
      <sheetName val="Upper_HF_Printing_Welding(2)1"/>
      <sheetName val="Upper_HF_Welding_Process_(3)1"/>
      <sheetName val="Upper_HF_Welding_Process_(4)1"/>
      <sheetName val="Upper_HF_Printing_Welding_(5)1"/>
      <sheetName val="Upper_HF_Welding_Process_(6)1"/>
      <sheetName val="CMP_PHYLON_CSS_CONFIRMATION1"/>
      <sheetName val="Phylon_Midsole_Spec_1"/>
      <sheetName val="Stock_Fitting_Process_(3)1"/>
      <sheetName val="Stock_Fitting_Process1"/>
      <sheetName val="Stock_Fitting_Process_(2)1"/>
      <sheetName val="Stock_Fitting_Process(3)1"/>
      <sheetName val="Stock_Fitting_Process_(4)1"/>
      <sheetName val="Stock_Fitting_Process_(5)1"/>
      <sheetName val="Stock_Fitting_Process_(6)1"/>
      <sheetName val="Stock_Fitting_Process_(7)1"/>
      <sheetName val="Stockfit_BPFC1"/>
      <sheetName val="Stockfit_BPFC_(2)1"/>
      <sheetName val="Assembling_Process1"/>
      <sheetName val="Assembling_Process_(2)1"/>
      <sheetName val="Assembly_BPFC1"/>
      <sheetName val="Assembly_BPFC_(2)1"/>
      <sheetName val="Production_Checklist1"/>
      <sheetName val="Sockliner_Specification1"/>
      <sheetName val="Upper_Measurement_Spec_1"/>
      <sheetName val="Upper_Weight_Control1"/>
      <sheetName val="Blank_Form1"/>
      <sheetName val="assmb_11"/>
      <sheetName val="assmb_21"/>
      <sheetName val="assmb_31"/>
      <sheetName val="assmb_41"/>
      <sheetName val="assmb_51"/>
      <sheetName val="assmb_61"/>
      <sheetName val="assmb_71"/>
      <sheetName val="DWPM"/>
      <sheetName val="Cutting Dies "/>
      <sheetName val="178049A.XLS"/>
      <sheetName val="Culture of Empowerment"/>
      <sheetName val="Score%"/>
      <sheetName val="A.TERRA"/>
      <sheetName val="Cover (2)"/>
      <sheetName val=" Cutting(1) "/>
      <sheetName val=" Cutting  (2)"/>
      <sheetName val=" Cutting  (3)"/>
      <sheetName val=" Cutting  (4)"/>
      <sheetName val=" Cutting  (5)"/>
      <sheetName val="Reinf Placement (2)"/>
      <sheetName val="Skiving Instructions (2)"/>
      <sheetName val="Skiving Instruction3"/>
      <sheetName val="Pre-Buffing (2)"/>
      <sheetName val="Tongue Label"/>
      <sheetName val="Stitching Instructions(1)"/>
      <sheetName val="Stitching Instructions(2)"/>
      <sheetName val="Stitching Instructions(3)"/>
      <sheetName val="Stitching Instructions(4)"/>
      <sheetName val="Stitching Instructions(5)"/>
      <sheetName val="Stitching Instructions(6)"/>
      <sheetName val="H.F. Welding Proc"/>
      <sheetName val="TPU CLEANING&amp;SCREEN PRINT "/>
      <sheetName val="XL4Poppy"/>
      <sheetName val="Stitching Instruction  (2)"/>
      <sheetName val="Skiving Instructions "/>
      <sheetName val="Key Manufacturing Details (1)"/>
      <sheetName val="월별 부하운영 계획  (3)"/>
      <sheetName val="당월(1)"/>
      <sheetName val="신규DEP"/>
      <sheetName val="Upper Measureme"/>
      <sheetName val=""/>
    </sheetNames>
    <definedNames>
      <definedName name="a??u55_Click" refersTo="#REF!"/>
      <definedName name="直線55_Click" refersTo="#REF!"/>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 CSS"/>
      <sheetName val="new CSS PU form(95)"/>
      <sheetName val="Cutting Dies "/>
      <sheetName val="Sheet1"/>
      <sheetName val="gVL"/>
      <sheetName val="#REF!"/>
      <sheetName val="Sum"/>
      <sheetName val="VL"/>
    </sheetNames>
    <definedNames>
      <definedName name="A_ANALYSIS"/>
      <definedName name="A_HARDNESS"/>
      <definedName name="A_SG"/>
      <definedName name="A_VOLUME"/>
      <definedName name="A_WEIGHTS"/>
      <definedName name="A4PAPER"/>
      <definedName name="Letter"/>
      <definedName name="PAGE_WIDTH"/>
      <definedName name="view100"/>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 CSS"/>
      <sheetName val="new CSS PU form(95)"/>
      <sheetName val="Assembling Process(1)"/>
      <sheetName val="Assembling Process(2)"/>
      <sheetName val="Back Part Molding Spec."/>
      <sheetName val="Production Checklist"/>
      <sheetName val="Sockliner Specification"/>
      <sheetName val="Upper Measurement Spec."/>
      <sheetName val="Wrapping Process ."/>
      <sheetName val="Height list"/>
      <sheetName val="CHECKLIST"/>
      <sheetName val="Sum"/>
      <sheetName val="3.I-Prefit Stitching"/>
      <sheetName val="Sheet1"/>
      <sheetName val="Shox NZ"/>
      <sheetName val=" Wedge "/>
      <sheetName val="SHOX REMID II"/>
      <sheetName val="PU_CSS"/>
      <sheetName val="Assembling_Process(1)"/>
      <sheetName val="Assembling_Process(2)"/>
      <sheetName val="Back_Part_Molding_Spec_"/>
      <sheetName val="Production_Checklist"/>
      <sheetName val="Sockliner_Specification"/>
      <sheetName val="Upper_Measurement_Spec_"/>
      <sheetName val="Wrapping_Process__"/>
      <sheetName val="Height_list"/>
      <sheetName val="new_CSS_PU_form(95)"/>
      <sheetName val="PU_CSS1"/>
      <sheetName val="Assembling_Process(1)1"/>
      <sheetName val="Assembling_Process(2)1"/>
      <sheetName val="Back_Part_Molding_Spec_1"/>
      <sheetName val="Production_Checklist1"/>
      <sheetName val="Sockliner_Specification1"/>
      <sheetName val="Upper_Measurement_Spec_1"/>
      <sheetName val="Wrapping_Process__1"/>
      <sheetName val="Height_list1"/>
      <sheetName val="new_CSS_PU_form(95)1"/>
      <sheetName val="Raw Data Sheet"/>
      <sheetName val="K2"/>
      <sheetName val="Vietnam Report"/>
      <sheetName val="GFP Type"/>
      <sheetName val="MTL$-INTER"/>
      <sheetName val="Master"/>
      <sheetName val="obs1"/>
      <sheetName val="Tables"/>
      <sheetName val="TDTKP"/>
      <sheetName val="DK-KH"/>
      <sheetName val="Cutting Dies "/>
      <sheetName val="#REF!"/>
      <sheetName val="NAME"/>
      <sheetName val="MTL(AG)"/>
      <sheetName val="gVL"/>
    </sheetNames>
    <definedNames>
      <definedName name="A4PAPER"/>
    </defined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Sum"/>
      <sheetName val="Monday Data"/>
      <sheetName val="Tuesday Data"/>
      <sheetName val="Wednesday Data"/>
      <sheetName val="Thursday Data"/>
      <sheetName val="Friday Data"/>
      <sheetName val="Saturday Data"/>
      <sheetName val="Raw Data Sheet"/>
      <sheetName val="KidsWklyProdTempR1"/>
      <sheetName val="#REF!"/>
      <sheetName val="heso"/>
      <sheetName val="gVL"/>
      <sheetName val="Cover"/>
      <sheetName val="Stitching Instruction  (2)"/>
      <sheetName val="Skiving Instructions "/>
      <sheetName val="Key Manufacturing Details (1)"/>
      <sheetName val="Sheet1"/>
      <sheetName val="Monday_Data"/>
      <sheetName val="Tuesday_Data"/>
      <sheetName val="Wednesday_Data"/>
      <sheetName val="Thursday_Data"/>
      <sheetName val="Friday_Data"/>
      <sheetName val="Saturday_Data"/>
      <sheetName val="Raw_Data_Sheet"/>
      <sheetName val="APL"/>
    </sheetNames>
    <sheetDataSet>
      <sheetData sheetId="0">
        <row r="6">
          <cell r="B6" t="str">
            <v>5.0 C</v>
          </cell>
        </row>
      </sheetData>
      <sheetData sheetId="1" refreshError="1">
        <row r="6">
          <cell r="B6" t="str">
            <v>5.0 C</v>
          </cell>
          <cell r="C6">
            <v>-24.380000000000003</v>
          </cell>
        </row>
        <row r="7">
          <cell r="B7" t="str">
            <v>5.5 C</v>
          </cell>
          <cell r="C7">
            <v>-20.150000000000002</v>
          </cell>
        </row>
        <row r="8">
          <cell r="B8" t="str">
            <v>6.0 C</v>
          </cell>
          <cell r="C8">
            <v>-15.920000000000002</v>
          </cell>
        </row>
        <row r="9">
          <cell r="B9" t="str">
            <v>6.5 C</v>
          </cell>
          <cell r="C9">
            <v>-11.690000000000001</v>
          </cell>
        </row>
        <row r="10">
          <cell r="B10" t="str">
            <v>7.0 C</v>
          </cell>
          <cell r="C10">
            <v>-7.4600000000000009</v>
          </cell>
        </row>
        <row r="11">
          <cell r="B11" t="str">
            <v>7.5 C</v>
          </cell>
          <cell r="C11">
            <v>-3.2300000000000004</v>
          </cell>
        </row>
        <row r="12">
          <cell r="B12" t="str">
            <v>8.0 C</v>
          </cell>
          <cell r="C12">
            <v>1</v>
          </cell>
        </row>
        <row r="13">
          <cell r="B13" t="str">
            <v>8.5 C</v>
          </cell>
          <cell r="C13">
            <v>5.23</v>
          </cell>
        </row>
        <row r="14">
          <cell r="B14" t="str">
            <v>9.0 C</v>
          </cell>
          <cell r="C14">
            <v>9.4600000000000009</v>
          </cell>
        </row>
        <row r="15">
          <cell r="B15" t="str">
            <v>9.5 C</v>
          </cell>
          <cell r="C15">
            <v>13.690000000000001</v>
          </cell>
        </row>
        <row r="16">
          <cell r="B16" t="str">
            <v>10.0 C</v>
          </cell>
          <cell r="C16">
            <v>17.920000000000002</v>
          </cell>
        </row>
        <row r="17">
          <cell r="B17" t="str">
            <v>10.5 C</v>
          </cell>
          <cell r="C17">
            <v>22.150000000000002</v>
          </cell>
        </row>
        <row r="18">
          <cell r="B18" t="str">
            <v>11.0 C</v>
          </cell>
          <cell r="C18">
            <v>26.380000000000003</v>
          </cell>
        </row>
        <row r="19">
          <cell r="B19" t="str">
            <v>11.5 C</v>
          </cell>
          <cell r="C19">
            <v>30.610000000000003</v>
          </cell>
        </row>
        <row r="20">
          <cell r="B20" t="str">
            <v>12.0 C</v>
          </cell>
          <cell r="C20">
            <v>34.840000000000003</v>
          </cell>
        </row>
        <row r="21">
          <cell r="B21" t="str">
            <v>12.5 C</v>
          </cell>
          <cell r="C21">
            <v>39.070000000000007</v>
          </cell>
        </row>
        <row r="22">
          <cell r="B22" t="str">
            <v>13.0 C</v>
          </cell>
          <cell r="C22">
            <v>43.300000000000004</v>
          </cell>
        </row>
        <row r="23">
          <cell r="B23" t="str">
            <v>13.5 C</v>
          </cell>
          <cell r="C23">
            <v>47.53</v>
          </cell>
        </row>
        <row r="24">
          <cell r="B24" t="str">
            <v>1.0 Y</v>
          </cell>
          <cell r="C24">
            <v>51.760000000000005</v>
          </cell>
        </row>
        <row r="25">
          <cell r="B25" t="str">
            <v>1.5 Y</v>
          </cell>
          <cell r="C25">
            <v>55.990000000000009</v>
          </cell>
        </row>
        <row r="26">
          <cell r="B26" t="str">
            <v>2.0 Y</v>
          </cell>
          <cell r="C26">
            <v>60.220000000000006</v>
          </cell>
        </row>
        <row r="27">
          <cell r="B27" t="str">
            <v>2.5 Y</v>
          </cell>
          <cell r="C27">
            <v>64.45</v>
          </cell>
        </row>
        <row r="28">
          <cell r="B28" t="str">
            <v>3.0 Y</v>
          </cell>
          <cell r="C28">
            <v>68.680000000000007</v>
          </cell>
        </row>
        <row r="29">
          <cell r="B29" t="str">
            <v>3.5 Y</v>
          </cell>
          <cell r="C29">
            <v>72.910000000000011</v>
          </cell>
        </row>
        <row r="30">
          <cell r="B30" t="str">
            <v>4.0 Y</v>
          </cell>
          <cell r="C30">
            <v>77.140000000000015</v>
          </cell>
        </row>
        <row r="31">
          <cell r="B31" t="str">
            <v>4.5 Y</v>
          </cell>
          <cell r="C31">
            <v>81.37</v>
          </cell>
        </row>
        <row r="32">
          <cell r="B32" t="str">
            <v>5.0 Y</v>
          </cell>
          <cell r="C32">
            <v>85.600000000000009</v>
          </cell>
        </row>
        <row r="33">
          <cell r="B33" t="str">
            <v>5.5 Y</v>
          </cell>
          <cell r="C33">
            <v>89.830000000000013</v>
          </cell>
        </row>
        <row r="34">
          <cell r="B34" t="str">
            <v>6.0 Y</v>
          </cell>
          <cell r="C34">
            <v>94.06</v>
          </cell>
        </row>
        <row r="48">
          <cell r="B48" t="str">
            <v>5.0 C</v>
          </cell>
          <cell r="C48" t="str">
            <v>-</v>
          </cell>
          <cell r="D48" t="str">
            <v>-</v>
          </cell>
          <cell r="E48" t="str">
            <v>-</v>
          </cell>
          <cell r="F48" t="str">
            <v>-</v>
          </cell>
          <cell r="G48">
            <v>0</v>
          </cell>
          <cell r="H48" t="str">
            <v>-</v>
          </cell>
          <cell r="I48" t="str">
            <v>-</v>
          </cell>
          <cell r="J48" t="str">
            <v>-</v>
          </cell>
          <cell r="K48" t="str">
            <v>-</v>
          </cell>
          <cell r="L48">
            <v>0</v>
          </cell>
          <cell r="M48" t="str">
            <v>-</v>
          </cell>
          <cell r="N48" t="str">
            <v>-</v>
          </cell>
          <cell r="O48" t="str">
            <v>-</v>
          </cell>
          <cell r="P48" t="str">
            <v>-</v>
          </cell>
          <cell r="Q48">
            <v>0</v>
          </cell>
          <cell r="R48" t="str">
            <v>-</v>
          </cell>
          <cell r="S48" t="str">
            <v>-</v>
          </cell>
          <cell r="T48" t="str">
            <v>-</v>
          </cell>
          <cell r="U48" t="str">
            <v>-</v>
          </cell>
          <cell r="V48">
            <v>0</v>
          </cell>
          <cell r="W48" t="str">
            <v>-</v>
          </cell>
          <cell r="X48" t="str">
            <v>-</v>
          </cell>
          <cell r="Y48" t="str">
            <v>-</v>
          </cell>
          <cell r="Z48" t="str">
            <v>-</v>
          </cell>
          <cell r="AA48">
            <v>0</v>
          </cell>
          <cell r="AB48" t="str">
            <v>-</v>
          </cell>
          <cell r="AC48" t="str">
            <v>-</v>
          </cell>
          <cell r="AD48" t="str">
            <v>-</v>
          </cell>
          <cell r="AE48" t="str">
            <v>-</v>
          </cell>
          <cell r="AF48">
            <v>0</v>
          </cell>
          <cell r="AG48" t="str">
            <v>--</v>
          </cell>
          <cell r="AH48" t="str">
            <v>--</v>
          </cell>
        </row>
        <row r="49">
          <cell r="B49" t="str">
            <v>5.5 C</v>
          </cell>
          <cell r="C49" t="str">
            <v>-</v>
          </cell>
          <cell r="D49" t="str">
            <v>-</v>
          </cell>
          <cell r="E49" t="str">
            <v>-</v>
          </cell>
          <cell r="F49" t="str">
            <v>-</v>
          </cell>
          <cell r="G49">
            <v>0</v>
          </cell>
          <cell r="H49" t="str">
            <v>-</v>
          </cell>
          <cell r="I49" t="str">
            <v>-</v>
          </cell>
          <cell r="J49" t="str">
            <v>-</v>
          </cell>
          <cell r="K49" t="str">
            <v>-</v>
          </cell>
          <cell r="L49">
            <v>0</v>
          </cell>
          <cell r="M49" t="str">
            <v>-</v>
          </cell>
          <cell r="N49" t="str">
            <v>-</v>
          </cell>
          <cell r="O49" t="str">
            <v>-</v>
          </cell>
          <cell r="P49" t="str">
            <v>-</v>
          </cell>
          <cell r="Q49">
            <v>0</v>
          </cell>
          <cell r="R49" t="str">
            <v>-</v>
          </cell>
          <cell r="S49" t="str">
            <v>-</v>
          </cell>
          <cell r="T49" t="str">
            <v>-</v>
          </cell>
          <cell r="U49" t="str">
            <v>-</v>
          </cell>
          <cell r="V49">
            <v>0</v>
          </cell>
          <cell r="W49" t="str">
            <v>-</v>
          </cell>
          <cell r="X49" t="str">
            <v>-</v>
          </cell>
          <cell r="Y49" t="str">
            <v>-</v>
          </cell>
          <cell r="Z49" t="str">
            <v>-</v>
          </cell>
          <cell r="AA49">
            <v>0</v>
          </cell>
          <cell r="AB49" t="str">
            <v>-</v>
          </cell>
          <cell r="AC49" t="str">
            <v>-</v>
          </cell>
          <cell r="AD49" t="str">
            <v>-</v>
          </cell>
          <cell r="AE49" t="str">
            <v>-</v>
          </cell>
          <cell r="AF49">
            <v>0</v>
          </cell>
          <cell r="AG49" t="str">
            <v>--</v>
          </cell>
          <cell r="AH49" t="str">
            <v>--</v>
          </cell>
        </row>
        <row r="50">
          <cell r="B50" t="str">
            <v>6.0 C</v>
          </cell>
          <cell r="C50" t="str">
            <v>-</v>
          </cell>
          <cell r="D50" t="str">
            <v>-</v>
          </cell>
          <cell r="E50" t="str">
            <v>-</v>
          </cell>
          <cell r="F50" t="str">
            <v>-</v>
          </cell>
          <cell r="G50">
            <v>0</v>
          </cell>
          <cell r="H50" t="str">
            <v>-</v>
          </cell>
          <cell r="I50" t="str">
            <v>-</v>
          </cell>
          <cell r="J50" t="str">
            <v>-</v>
          </cell>
          <cell r="K50" t="str">
            <v>-</v>
          </cell>
          <cell r="L50">
            <v>0</v>
          </cell>
          <cell r="M50" t="str">
            <v>-</v>
          </cell>
          <cell r="N50" t="str">
            <v>-</v>
          </cell>
          <cell r="O50" t="str">
            <v>-</v>
          </cell>
          <cell r="P50" t="str">
            <v>-</v>
          </cell>
          <cell r="Q50">
            <v>0</v>
          </cell>
          <cell r="R50" t="str">
            <v>-</v>
          </cell>
          <cell r="S50" t="str">
            <v>-</v>
          </cell>
          <cell r="T50" t="str">
            <v>-</v>
          </cell>
          <cell r="U50" t="str">
            <v>-</v>
          </cell>
          <cell r="V50">
            <v>0</v>
          </cell>
          <cell r="W50" t="str">
            <v>-</v>
          </cell>
          <cell r="X50" t="str">
            <v>-</v>
          </cell>
          <cell r="Y50" t="str">
            <v>-</v>
          </cell>
          <cell r="Z50" t="str">
            <v>-</v>
          </cell>
          <cell r="AA50">
            <v>0</v>
          </cell>
          <cell r="AB50" t="str">
            <v>-</v>
          </cell>
          <cell r="AC50" t="str">
            <v>-</v>
          </cell>
          <cell r="AD50" t="str">
            <v>-</v>
          </cell>
          <cell r="AE50" t="str">
            <v>-</v>
          </cell>
          <cell r="AF50">
            <v>0</v>
          </cell>
          <cell r="AG50" t="str">
            <v>--</v>
          </cell>
          <cell r="AH50" t="str">
            <v>--</v>
          </cell>
        </row>
        <row r="51">
          <cell r="B51" t="str">
            <v>6.5 C</v>
          </cell>
          <cell r="C51" t="str">
            <v>-</v>
          </cell>
          <cell r="D51" t="str">
            <v>-</v>
          </cell>
          <cell r="E51" t="str">
            <v>-</v>
          </cell>
          <cell r="F51" t="str">
            <v>-</v>
          </cell>
          <cell r="G51">
            <v>0</v>
          </cell>
          <cell r="H51" t="str">
            <v>-</v>
          </cell>
          <cell r="I51" t="str">
            <v>-</v>
          </cell>
          <cell r="J51" t="str">
            <v>-</v>
          </cell>
          <cell r="K51" t="str">
            <v>-</v>
          </cell>
          <cell r="L51">
            <v>0</v>
          </cell>
          <cell r="M51" t="str">
            <v>-</v>
          </cell>
          <cell r="N51" t="str">
            <v>-</v>
          </cell>
          <cell r="O51" t="str">
            <v>-</v>
          </cell>
          <cell r="P51" t="str">
            <v>-</v>
          </cell>
          <cell r="Q51">
            <v>0</v>
          </cell>
          <cell r="R51" t="str">
            <v>-</v>
          </cell>
          <cell r="S51" t="str">
            <v>-</v>
          </cell>
          <cell r="T51" t="str">
            <v>-</v>
          </cell>
          <cell r="U51" t="str">
            <v>-</v>
          </cell>
          <cell r="V51">
            <v>0</v>
          </cell>
          <cell r="W51" t="str">
            <v>-</v>
          </cell>
          <cell r="X51" t="str">
            <v>-</v>
          </cell>
          <cell r="Y51" t="str">
            <v>-</v>
          </cell>
          <cell r="Z51" t="str">
            <v>-</v>
          </cell>
          <cell r="AA51">
            <v>0</v>
          </cell>
          <cell r="AB51" t="str">
            <v>-</v>
          </cell>
          <cell r="AC51" t="str">
            <v>-</v>
          </cell>
          <cell r="AD51" t="str">
            <v>-</v>
          </cell>
          <cell r="AE51" t="str">
            <v>-</v>
          </cell>
          <cell r="AF51">
            <v>0</v>
          </cell>
          <cell r="AG51" t="str">
            <v>--</v>
          </cell>
          <cell r="AH51" t="str">
            <v>--</v>
          </cell>
        </row>
        <row r="52">
          <cell r="B52" t="str">
            <v>7.0C</v>
          </cell>
          <cell r="C52" t="str">
            <v>-</v>
          </cell>
          <cell r="D52" t="str">
            <v>-</v>
          </cell>
          <cell r="E52" t="str">
            <v>-</v>
          </cell>
          <cell r="F52" t="str">
            <v>-</v>
          </cell>
          <cell r="G52">
            <v>0</v>
          </cell>
          <cell r="H52" t="str">
            <v>-</v>
          </cell>
          <cell r="I52" t="str">
            <v>-</v>
          </cell>
          <cell r="J52" t="str">
            <v>-</v>
          </cell>
          <cell r="K52" t="str">
            <v>-</v>
          </cell>
          <cell r="L52">
            <v>0</v>
          </cell>
          <cell r="M52" t="str">
            <v>-</v>
          </cell>
          <cell r="N52" t="str">
            <v>-</v>
          </cell>
          <cell r="O52" t="str">
            <v>-</v>
          </cell>
          <cell r="P52" t="str">
            <v>-</v>
          </cell>
          <cell r="Q52">
            <v>0</v>
          </cell>
          <cell r="R52" t="str">
            <v>-</v>
          </cell>
          <cell r="S52" t="str">
            <v>-</v>
          </cell>
          <cell r="T52" t="str">
            <v>-</v>
          </cell>
          <cell r="U52" t="str">
            <v>-</v>
          </cell>
          <cell r="V52">
            <v>0</v>
          </cell>
          <cell r="W52" t="str">
            <v>-</v>
          </cell>
          <cell r="X52" t="str">
            <v>-</v>
          </cell>
          <cell r="Y52" t="str">
            <v>-</v>
          </cell>
          <cell r="Z52" t="str">
            <v>-</v>
          </cell>
          <cell r="AA52">
            <v>0</v>
          </cell>
          <cell r="AB52" t="str">
            <v>-</v>
          </cell>
          <cell r="AC52" t="str">
            <v>-</v>
          </cell>
          <cell r="AD52" t="str">
            <v>-</v>
          </cell>
          <cell r="AE52" t="str">
            <v>-</v>
          </cell>
          <cell r="AF52">
            <v>0</v>
          </cell>
          <cell r="AG52" t="str">
            <v>--</v>
          </cell>
          <cell r="AH52" t="str">
            <v>--</v>
          </cell>
        </row>
        <row r="53">
          <cell r="B53" t="str">
            <v>7.5 C</v>
          </cell>
          <cell r="C53" t="str">
            <v>-</v>
          </cell>
          <cell r="D53" t="str">
            <v>-</v>
          </cell>
          <cell r="E53" t="str">
            <v>-</v>
          </cell>
          <cell r="F53" t="str">
            <v>-</v>
          </cell>
          <cell r="G53">
            <v>0</v>
          </cell>
          <cell r="H53" t="str">
            <v>-</v>
          </cell>
          <cell r="I53" t="str">
            <v>-</v>
          </cell>
          <cell r="J53" t="str">
            <v>-</v>
          </cell>
          <cell r="K53" t="str">
            <v>-</v>
          </cell>
          <cell r="L53">
            <v>0</v>
          </cell>
          <cell r="M53" t="str">
            <v>-</v>
          </cell>
          <cell r="N53" t="str">
            <v>-</v>
          </cell>
          <cell r="O53" t="str">
            <v>-</v>
          </cell>
          <cell r="P53" t="str">
            <v>-</v>
          </cell>
          <cell r="Q53">
            <v>0</v>
          </cell>
          <cell r="R53" t="str">
            <v>-</v>
          </cell>
          <cell r="S53" t="str">
            <v>-</v>
          </cell>
          <cell r="T53" t="str">
            <v>-</v>
          </cell>
          <cell r="U53" t="str">
            <v>-</v>
          </cell>
          <cell r="V53">
            <v>0</v>
          </cell>
          <cell r="W53" t="str">
            <v>-</v>
          </cell>
          <cell r="X53" t="str">
            <v>-</v>
          </cell>
          <cell r="Y53" t="str">
            <v>-</v>
          </cell>
          <cell r="Z53" t="str">
            <v>-</v>
          </cell>
          <cell r="AA53">
            <v>0</v>
          </cell>
          <cell r="AB53" t="str">
            <v>-</v>
          </cell>
          <cell r="AC53" t="str">
            <v>-</v>
          </cell>
          <cell r="AD53" t="str">
            <v>-</v>
          </cell>
          <cell r="AE53" t="str">
            <v>-</v>
          </cell>
          <cell r="AF53">
            <v>0</v>
          </cell>
          <cell r="AG53" t="str">
            <v>--</v>
          </cell>
          <cell r="AH53" t="str">
            <v>--</v>
          </cell>
        </row>
        <row r="54">
          <cell r="B54" t="str">
            <v>8.0 C</v>
          </cell>
          <cell r="C54">
            <v>1</v>
          </cell>
          <cell r="D54" t="str">
            <v>-</v>
          </cell>
          <cell r="E54" t="str">
            <v>-</v>
          </cell>
          <cell r="F54" t="str">
            <v>-</v>
          </cell>
          <cell r="G54">
            <v>0</v>
          </cell>
          <cell r="H54">
            <v>1</v>
          </cell>
          <cell r="I54" t="str">
            <v>-</v>
          </cell>
          <cell r="J54" t="str">
            <v>-</v>
          </cell>
          <cell r="K54" t="str">
            <v>-</v>
          </cell>
          <cell r="L54">
            <v>0</v>
          </cell>
          <cell r="M54">
            <v>1</v>
          </cell>
          <cell r="N54" t="str">
            <v>-</v>
          </cell>
          <cell r="O54" t="str">
            <v>-</v>
          </cell>
          <cell r="P54" t="str">
            <v>-</v>
          </cell>
          <cell r="Q54">
            <v>0</v>
          </cell>
          <cell r="R54">
            <v>1</v>
          </cell>
          <cell r="S54" t="str">
            <v>-</v>
          </cell>
          <cell r="T54" t="str">
            <v>-</v>
          </cell>
          <cell r="U54" t="str">
            <v>-</v>
          </cell>
          <cell r="V54">
            <v>0</v>
          </cell>
          <cell r="W54">
            <v>1</v>
          </cell>
          <cell r="X54" t="str">
            <v>-</v>
          </cell>
          <cell r="Y54" t="str">
            <v>-</v>
          </cell>
          <cell r="Z54" t="str">
            <v>-</v>
          </cell>
          <cell r="AA54">
            <v>0</v>
          </cell>
          <cell r="AB54">
            <v>1</v>
          </cell>
          <cell r="AC54" t="str">
            <v>-</v>
          </cell>
          <cell r="AD54" t="str">
            <v>-</v>
          </cell>
          <cell r="AE54" t="str">
            <v>-</v>
          </cell>
          <cell r="AF54">
            <v>0</v>
          </cell>
          <cell r="AG54">
            <v>1</v>
          </cell>
          <cell r="AH54" t="str">
            <v>--</v>
          </cell>
        </row>
        <row r="55">
          <cell r="B55" t="str">
            <v>8.5 C</v>
          </cell>
          <cell r="C55">
            <v>5.23</v>
          </cell>
          <cell r="D55" t="str">
            <v>-</v>
          </cell>
          <cell r="E55" t="str">
            <v>-</v>
          </cell>
          <cell r="F55" t="str">
            <v>-</v>
          </cell>
          <cell r="G55">
            <v>0</v>
          </cell>
          <cell r="H55">
            <v>5.23</v>
          </cell>
          <cell r="I55" t="str">
            <v>-</v>
          </cell>
          <cell r="J55" t="str">
            <v>-</v>
          </cell>
          <cell r="K55" t="str">
            <v>-</v>
          </cell>
          <cell r="L55">
            <v>0</v>
          </cell>
          <cell r="M55">
            <v>5.23</v>
          </cell>
          <cell r="N55" t="str">
            <v>-</v>
          </cell>
          <cell r="O55" t="str">
            <v>-</v>
          </cell>
          <cell r="P55" t="str">
            <v>-</v>
          </cell>
          <cell r="Q55">
            <v>0</v>
          </cell>
          <cell r="R55">
            <v>5.23</v>
          </cell>
          <cell r="S55" t="str">
            <v>-</v>
          </cell>
          <cell r="T55" t="str">
            <v>-</v>
          </cell>
          <cell r="U55" t="str">
            <v>-</v>
          </cell>
          <cell r="V55">
            <v>0</v>
          </cell>
          <cell r="W55">
            <v>5.23</v>
          </cell>
          <cell r="X55" t="str">
            <v>-</v>
          </cell>
          <cell r="Y55" t="str">
            <v>-</v>
          </cell>
          <cell r="Z55" t="str">
            <v>-</v>
          </cell>
          <cell r="AA55">
            <v>0</v>
          </cell>
          <cell r="AB55">
            <v>5.23</v>
          </cell>
          <cell r="AC55" t="str">
            <v>-</v>
          </cell>
          <cell r="AD55" t="str">
            <v>-</v>
          </cell>
          <cell r="AE55" t="str">
            <v>-</v>
          </cell>
          <cell r="AF55">
            <v>0</v>
          </cell>
          <cell r="AG55">
            <v>5.23</v>
          </cell>
          <cell r="AH55" t="str">
            <v>--</v>
          </cell>
        </row>
        <row r="56">
          <cell r="B56" t="str">
            <v>9.0 C</v>
          </cell>
          <cell r="C56">
            <v>9.4600000000000009</v>
          </cell>
          <cell r="D56" t="str">
            <v>-</v>
          </cell>
          <cell r="E56" t="str">
            <v>-</v>
          </cell>
          <cell r="F56" t="str">
            <v>-</v>
          </cell>
          <cell r="G56">
            <v>0</v>
          </cell>
          <cell r="H56">
            <v>9.4600000000000009</v>
          </cell>
          <cell r="I56" t="str">
            <v>-</v>
          </cell>
          <cell r="J56" t="str">
            <v>-</v>
          </cell>
          <cell r="K56" t="str">
            <v>-</v>
          </cell>
          <cell r="L56">
            <v>0</v>
          </cell>
          <cell r="M56">
            <v>9.4600000000000009</v>
          </cell>
          <cell r="N56" t="str">
            <v>-</v>
          </cell>
          <cell r="O56" t="str">
            <v>-</v>
          </cell>
          <cell r="P56" t="str">
            <v>-</v>
          </cell>
          <cell r="Q56">
            <v>0</v>
          </cell>
          <cell r="R56">
            <v>9.4600000000000009</v>
          </cell>
          <cell r="S56" t="str">
            <v>-</v>
          </cell>
          <cell r="T56" t="str">
            <v>-</v>
          </cell>
          <cell r="U56" t="str">
            <v>-</v>
          </cell>
          <cell r="V56">
            <v>0</v>
          </cell>
          <cell r="W56">
            <v>9.4600000000000009</v>
          </cell>
          <cell r="X56" t="str">
            <v>-</v>
          </cell>
          <cell r="Y56" t="str">
            <v>-</v>
          </cell>
          <cell r="Z56" t="str">
            <v>-</v>
          </cell>
          <cell r="AA56">
            <v>0</v>
          </cell>
          <cell r="AB56">
            <v>9.4600000000000009</v>
          </cell>
          <cell r="AC56" t="str">
            <v>-</v>
          </cell>
          <cell r="AD56" t="str">
            <v>-</v>
          </cell>
          <cell r="AE56" t="str">
            <v>-</v>
          </cell>
          <cell r="AF56">
            <v>0</v>
          </cell>
          <cell r="AG56">
            <v>9.4600000000000009</v>
          </cell>
          <cell r="AH56" t="str">
            <v>--</v>
          </cell>
        </row>
        <row r="57">
          <cell r="B57" t="str">
            <v>9.5 C</v>
          </cell>
          <cell r="C57">
            <v>13.690000000000001</v>
          </cell>
          <cell r="D57" t="str">
            <v>-</v>
          </cell>
          <cell r="E57" t="str">
            <v>-</v>
          </cell>
          <cell r="F57" t="str">
            <v>-</v>
          </cell>
          <cell r="G57">
            <v>0</v>
          </cell>
          <cell r="H57">
            <v>13.690000000000001</v>
          </cell>
          <cell r="I57" t="str">
            <v>-</v>
          </cell>
          <cell r="J57" t="str">
            <v>-</v>
          </cell>
          <cell r="K57" t="str">
            <v>-</v>
          </cell>
          <cell r="L57">
            <v>0</v>
          </cell>
          <cell r="M57">
            <v>13.690000000000001</v>
          </cell>
          <cell r="N57" t="str">
            <v>-</v>
          </cell>
          <cell r="O57" t="str">
            <v>-</v>
          </cell>
          <cell r="P57" t="str">
            <v>-</v>
          </cell>
          <cell r="Q57">
            <v>0</v>
          </cell>
          <cell r="R57">
            <v>13.690000000000001</v>
          </cell>
          <cell r="S57" t="str">
            <v>-</v>
          </cell>
          <cell r="T57" t="str">
            <v>-</v>
          </cell>
          <cell r="U57" t="str">
            <v>-</v>
          </cell>
          <cell r="V57">
            <v>0</v>
          </cell>
          <cell r="W57">
            <v>13.690000000000001</v>
          </cell>
          <cell r="X57" t="str">
            <v>-</v>
          </cell>
          <cell r="Y57" t="str">
            <v>-</v>
          </cell>
          <cell r="Z57" t="str">
            <v>-</v>
          </cell>
          <cell r="AA57">
            <v>0</v>
          </cell>
          <cell r="AB57">
            <v>13.690000000000001</v>
          </cell>
          <cell r="AC57" t="str">
            <v>-</v>
          </cell>
          <cell r="AD57" t="str">
            <v>-</v>
          </cell>
          <cell r="AE57" t="str">
            <v>-</v>
          </cell>
          <cell r="AF57">
            <v>0</v>
          </cell>
          <cell r="AG57">
            <v>13.690000000000001</v>
          </cell>
          <cell r="AH57" t="str">
            <v>--</v>
          </cell>
        </row>
        <row r="58">
          <cell r="B58" t="str">
            <v>10.0 C</v>
          </cell>
          <cell r="C58">
            <v>17.920000000000002</v>
          </cell>
          <cell r="D58" t="str">
            <v>-</v>
          </cell>
          <cell r="E58" t="str">
            <v>-</v>
          </cell>
          <cell r="F58" t="str">
            <v>-</v>
          </cell>
          <cell r="G58">
            <v>0</v>
          </cell>
          <cell r="H58">
            <v>17.920000000000002</v>
          </cell>
          <cell r="I58" t="str">
            <v>-</v>
          </cell>
          <cell r="J58" t="str">
            <v>-</v>
          </cell>
          <cell r="K58" t="str">
            <v>-</v>
          </cell>
          <cell r="L58">
            <v>0</v>
          </cell>
          <cell r="M58">
            <v>17.920000000000002</v>
          </cell>
          <cell r="N58" t="str">
            <v>-</v>
          </cell>
          <cell r="O58" t="str">
            <v>-</v>
          </cell>
          <cell r="P58" t="str">
            <v>-</v>
          </cell>
          <cell r="Q58">
            <v>0</v>
          </cell>
          <cell r="R58">
            <v>17.920000000000002</v>
          </cell>
          <cell r="S58" t="str">
            <v>-</v>
          </cell>
          <cell r="T58" t="str">
            <v>-</v>
          </cell>
          <cell r="U58" t="str">
            <v>-</v>
          </cell>
          <cell r="V58">
            <v>0</v>
          </cell>
          <cell r="W58">
            <v>17.920000000000002</v>
          </cell>
          <cell r="X58" t="str">
            <v>-</v>
          </cell>
          <cell r="Y58" t="str">
            <v>-</v>
          </cell>
          <cell r="Z58" t="str">
            <v>-</v>
          </cell>
          <cell r="AA58">
            <v>0</v>
          </cell>
          <cell r="AB58">
            <v>17.920000000000002</v>
          </cell>
          <cell r="AC58" t="str">
            <v>-</v>
          </cell>
          <cell r="AD58" t="str">
            <v>-</v>
          </cell>
          <cell r="AE58" t="str">
            <v>-</v>
          </cell>
          <cell r="AF58">
            <v>0</v>
          </cell>
          <cell r="AG58">
            <v>17.920000000000002</v>
          </cell>
          <cell r="AH58" t="str">
            <v>--</v>
          </cell>
        </row>
        <row r="59">
          <cell r="B59" t="str">
            <v>10.5 C</v>
          </cell>
          <cell r="C59">
            <v>22.150000000000002</v>
          </cell>
          <cell r="D59" t="str">
            <v>-</v>
          </cell>
          <cell r="E59" t="str">
            <v>-</v>
          </cell>
          <cell r="F59" t="str">
            <v>-</v>
          </cell>
          <cell r="G59">
            <v>0</v>
          </cell>
          <cell r="H59">
            <v>22.150000000000002</v>
          </cell>
          <cell r="I59" t="str">
            <v>-</v>
          </cell>
          <cell r="J59" t="str">
            <v>-</v>
          </cell>
          <cell r="K59" t="str">
            <v>-</v>
          </cell>
          <cell r="L59">
            <v>0</v>
          </cell>
          <cell r="M59">
            <v>22.150000000000002</v>
          </cell>
          <cell r="N59" t="str">
            <v>-</v>
          </cell>
          <cell r="O59" t="str">
            <v>-</v>
          </cell>
          <cell r="P59" t="str">
            <v>-</v>
          </cell>
          <cell r="Q59">
            <v>0</v>
          </cell>
          <cell r="R59">
            <v>22.150000000000002</v>
          </cell>
          <cell r="S59" t="str">
            <v>-</v>
          </cell>
          <cell r="T59" t="str">
            <v>-</v>
          </cell>
          <cell r="U59" t="str">
            <v>-</v>
          </cell>
          <cell r="V59">
            <v>0</v>
          </cell>
          <cell r="W59">
            <v>22.150000000000002</v>
          </cell>
          <cell r="X59" t="str">
            <v>-</v>
          </cell>
          <cell r="Y59" t="str">
            <v>-</v>
          </cell>
          <cell r="Z59" t="str">
            <v>-</v>
          </cell>
          <cell r="AA59">
            <v>0</v>
          </cell>
          <cell r="AB59">
            <v>22.150000000000002</v>
          </cell>
          <cell r="AC59" t="str">
            <v>-</v>
          </cell>
          <cell r="AD59" t="str">
            <v>-</v>
          </cell>
          <cell r="AE59" t="str">
            <v>-</v>
          </cell>
          <cell r="AF59">
            <v>0</v>
          </cell>
          <cell r="AG59">
            <v>22.150000000000002</v>
          </cell>
          <cell r="AH59" t="str">
            <v>--</v>
          </cell>
        </row>
        <row r="60">
          <cell r="B60" t="str">
            <v>11.0 C</v>
          </cell>
          <cell r="C60">
            <v>26.380000000000003</v>
          </cell>
          <cell r="D60" t="str">
            <v>-</v>
          </cell>
          <cell r="E60" t="str">
            <v>-</v>
          </cell>
          <cell r="F60" t="str">
            <v>-</v>
          </cell>
          <cell r="G60">
            <v>0</v>
          </cell>
          <cell r="H60">
            <v>26.380000000000003</v>
          </cell>
          <cell r="I60" t="str">
            <v>-</v>
          </cell>
          <cell r="J60" t="str">
            <v>-</v>
          </cell>
          <cell r="K60" t="str">
            <v>-</v>
          </cell>
          <cell r="L60">
            <v>0</v>
          </cell>
          <cell r="M60">
            <v>26.380000000000003</v>
          </cell>
          <cell r="N60" t="str">
            <v>-</v>
          </cell>
          <cell r="O60" t="str">
            <v>-</v>
          </cell>
          <cell r="P60" t="str">
            <v>-</v>
          </cell>
          <cell r="Q60">
            <v>0</v>
          </cell>
          <cell r="R60">
            <v>26.380000000000003</v>
          </cell>
          <cell r="S60" t="str">
            <v>-</v>
          </cell>
          <cell r="T60" t="str">
            <v>-</v>
          </cell>
          <cell r="U60" t="str">
            <v>-</v>
          </cell>
          <cell r="V60">
            <v>0</v>
          </cell>
          <cell r="W60">
            <v>26.380000000000003</v>
          </cell>
          <cell r="X60" t="str">
            <v>-</v>
          </cell>
          <cell r="Y60" t="str">
            <v>-</v>
          </cell>
          <cell r="Z60" t="str">
            <v>-</v>
          </cell>
          <cell r="AA60">
            <v>0</v>
          </cell>
          <cell r="AB60">
            <v>26.380000000000003</v>
          </cell>
          <cell r="AC60" t="str">
            <v>-</v>
          </cell>
          <cell r="AD60" t="str">
            <v>-</v>
          </cell>
          <cell r="AE60" t="str">
            <v>-</v>
          </cell>
          <cell r="AF60">
            <v>0</v>
          </cell>
          <cell r="AG60">
            <v>26.380000000000003</v>
          </cell>
          <cell r="AH60" t="str">
            <v>--</v>
          </cell>
        </row>
        <row r="61">
          <cell r="B61" t="str">
            <v>11.5 C</v>
          </cell>
          <cell r="C61">
            <v>30.610000000000003</v>
          </cell>
          <cell r="D61" t="str">
            <v>-</v>
          </cell>
          <cell r="E61" t="str">
            <v>-</v>
          </cell>
          <cell r="F61" t="str">
            <v>-</v>
          </cell>
          <cell r="G61">
            <v>0</v>
          </cell>
          <cell r="H61">
            <v>30.610000000000003</v>
          </cell>
          <cell r="I61" t="str">
            <v>-</v>
          </cell>
          <cell r="J61" t="str">
            <v>-</v>
          </cell>
          <cell r="K61" t="str">
            <v>-</v>
          </cell>
          <cell r="L61">
            <v>0</v>
          </cell>
          <cell r="M61">
            <v>30.610000000000003</v>
          </cell>
          <cell r="N61" t="str">
            <v>-</v>
          </cell>
          <cell r="O61" t="str">
            <v>-</v>
          </cell>
          <cell r="P61" t="str">
            <v>-</v>
          </cell>
          <cell r="Q61">
            <v>0</v>
          </cell>
          <cell r="R61">
            <v>30.610000000000003</v>
          </cell>
          <cell r="S61" t="str">
            <v>-</v>
          </cell>
          <cell r="T61" t="str">
            <v>-</v>
          </cell>
          <cell r="U61" t="str">
            <v>-</v>
          </cell>
          <cell r="V61">
            <v>0</v>
          </cell>
          <cell r="W61">
            <v>30.610000000000003</v>
          </cell>
          <cell r="X61" t="str">
            <v>-</v>
          </cell>
          <cell r="Y61" t="str">
            <v>-</v>
          </cell>
          <cell r="Z61" t="str">
            <v>-</v>
          </cell>
          <cell r="AA61">
            <v>0</v>
          </cell>
          <cell r="AB61">
            <v>30.610000000000003</v>
          </cell>
          <cell r="AC61" t="str">
            <v>-</v>
          </cell>
          <cell r="AD61" t="str">
            <v>-</v>
          </cell>
          <cell r="AE61" t="str">
            <v>-</v>
          </cell>
          <cell r="AF61">
            <v>0</v>
          </cell>
          <cell r="AG61">
            <v>30.610000000000003</v>
          </cell>
          <cell r="AH61" t="str">
            <v>--</v>
          </cell>
        </row>
        <row r="62">
          <cell r="B62" t="str">
            <v>12.0 C</v>
          </cell>
          <cell r="C62">
            <v>34.840000000000003</v>
          </cell>
          <cell r="D62" t="str">
            <v>-</v>
          </cell>
          <cell r="E62" t="str">
            <v>-</v>
          </cell>
          <cell r="F62" t="str">
            <v>-</v>
          </cell>
          <cell r="G62">
            <v>0</v>
          </cell>
          <cell r="H62">
            <v>34.840000000000003</v>
          </cell>
          <cell r="I62" t="str">
            <v>-</v>
          </cell>
          <cell r="J62" t="str">
            <v>-</v>
          </cell>
          <cell r="K62" t="str">
            <v>-</v>
          </cell>
          <cell r="L62">
            <v>0</v>
          </cell>
          <cell r="M62">
            <v>34.840000000000003</v>
          </cell>
          <cell r="N62" t="str">
            <v>-</v>
          </cell>
          <cell r="O62" t="str">
            <v>-</v>
          </cell>
          <cell r="P62" t="str">
            <v>-</v>
          </cell>
          <cell r="Q62">
            <v>0</v>
          </cell>
          <cell r="R62">
            <v>34.840000000000003</v>
          </cell>
          <cell r="S62" t="str">
            <v>-</v>
          </cell>
          <cell r="T62" t="str">
            <v>-</v>
          </cell>
          <cell r="U62" t="str">
            <v>-</v>
          </cell>
          <cell r="V62">
            <v>0</v>
          </cell>
          <cell r="W62">
            <v>34.840000000000003</v>
          </cell>
          <cell r="X62" t="str">
            <v>-</v>
          </cell>
          <cell r="Y62" t="str">
            <v>-</v>
          </cell>
          <cell r="Z62" t="str">
            <v>-</v>
          </cell>
          <cell r="AA62">
            <v>0</v>
          </cell>
          <cell r="AB62">
            <v>34.840000000000003</v>
          </cell>
          <cell r="AC62" t="str">
            <v>-</v>
          </cell>
          <cell r="AD62" t="str">
            <v>-</v>
          </cell>
          <cell r="AE62" t="str">
            <v>-</v>
          </cell>
          <cell r="AF62">
            <v>0</v>
          </cell>
          <cell r="AG62">
            <v>34.840000000000003</v>
          </cell>
          <cell r="AH62" t="str">
            <v>--</v>
          </cell>
        </row>
        <row r="63">
          <cell r="B63" t="str">
            <v>12.5 C</v>
          </cell>
          <cell r="C63">
            <v>39.070000000000007</v>
          </cell>
          <cell r="D63" t="str">
            <v>-</v>
          </cell>
          <cell r="E63" t="str">
            <v>-</v>
          </cell>
          <cell r="F63" t="str">
            <v>-</v>
          </cell>
          <cell r="G63">
            <v>0</v>
          </cell>
          <cell r="H63">
            <v>39.070000000000007</v>
          </cell>
          <cell r="I63" t="str">
            <v>-</v>
          </cell>
          <cell r="J63" t="str">
            <v>-</v>
          </cell>
          <cell r="K63" t="str">
            <v>-</v>
          </cell>
          <cell r="L63">
            <v>0</v>
          </cell>
          <cell r="M63">
            <v>39.070000000000007</v>
          </cell>
          <cell r="N63" t="str">
            <v>-</v>
          </cell>
          <cell r="O63" t="str">
            <v>-</v>
          </cell>
          <cell r="P63" t="str">
            <v>-</v>
          </cell>
          <cell r="Q63">
            <v>0</v>
          </cell>
          <cell r="R63">
            <v>39.070000000000007</v>
          </cell>
          <cell r="S63" t="str">
            <v>-</v>
          </cell>
          <cell r="T63" t="str">
            <v>-</v>
          </cell>
          <cell r="U63" t="str">
            <v>-</v>
          </cell>
          <cell r="V63">
            <v>0</v>
          </cell>
          <cell r="W63">
            <v>39.070000000000007</v>
          </cell>
          <cell r="X63" t="str">
            <v>-</v>
          </cell>
          <cell r="Y63" t="str">
            <v>-</v>
          </cell>
          <cell r="Z63" t="str">
            <v>-</v>
          </cell>
          <cell r="AA63">
            <v>0</v>
          </cell>
          <cell r="AB63">
            <v>39.070000000000007</v>
          </cell>
          <cell r="AC63" t="str">
            <v>-</v>
          </cell>
          <cell r="AD63" t="str">
            <v>-</v>
          </cell>
          <cell r="AE63" t="str">
            <v>-</v>
          </cell>
          <cell r="AF63">
            <v>0</v>
          </cell>
          <cell r="AG63">
            <v>39.070000000000007</v>
          </cell>
          <cell r="AH63" t="str">
            <v>--</v>
          </cell>
        </row>
        <row r="64">
          <cell r="B64" t="str">
            <v>13.0 C</v>
          </cell>
          <cell r="C64">
            <v>43.300000000000004</v>
          </cell>
          <cell r="D64" t="str">
            <v>-</v>
          </cell>
          <cell r="E64" t="str">
            <v>-</v>
          </cell>
          <cell r="F64" t="str">
            <v>-</v>
          </cell>
          <cell r="G64">
            <v>0</v>
          </cell>
          <cell r="H64">
            <v>43.300000000000004</v>
          </cell>
          <cell r="I64" t="str">
            <v>-</v>
          </cell>
          <cell r="J64" t="str">
            <v>-</v>
          </cell>
          <cell r="K64" t="str">
            <v>-</v>
          </cell>
          <cell r="L64">
            <v>0</v>
          </cell>
          <cell r="M64">
            <v>43.300000000000004</v>
          </cell>
          <cell r="N64" t="str">
            <v>-</v>
          </cell>
          <cell r="O64" t="str">
            <v>-</v>
          </cell>
          <cell r="P64" t="str">
            <v>-</v>
          </cell>
          <cell r="Q64">
            <v>0</v>
          </cell>
          <cell r="R64">
            <v>43.300000000000004</v>
          </cell>
          <cell r="S64" t="str">
            <v>-</v>
          </cell>
          <cell r="T64" t="str">
            <v>-</v>
          </cell>
          <cell r="U64" t="str">
            <v>-</v>
          </cell>
          <cell r="V64">
            <v>0</v>
          </cell>
          <cell r="W64">
            <v>43.300000000000004</v>
          </cell>
          <cell r="X64" t="str">
            <v>-</v>
          </cell>
          <cell r="Y64" t="str">
            <v>-</v>
          </cell>
          <cell r="Z64" t="str">
            <v>-</v>
          </cell>
          <cell r="AA64">
            <v>0</v>
          </cell>
          <cell r="AB64">
            <v>43.300000000000004</v>
          </cell>
          <cell r="AC64" t="str">
            <v>-</v>
          </cell>
          <cell r="AD64" t="str">
            <v>-</v>
          </cell>
          <cell r="AE64" t="str">
            <v>-</v>
          </cell>
          <cell r="AF64">
            <v>0</v>
          </cell>
          <cell r="AG64">
            <v>43.300000000000004</v>
          </cell>
          <cell r="AH64" t="str">
            <v>--</v>
          </cell>
        </row>
        <row r="65">
          <cell r="B65" t="str">
            <v>13.5 C</v>
          </cell>
          <cell r="C65">
            <v>47.53</v>
          </cell>
          <cell r="D65" t="str">
            <v>-</v>
          </cell>
          <cell r="E65" t="str">
            <v>-</v>
          </cell>
          <cell r="F65" t="str">
            <v>-</v>
          </cell>
          <cell r="G65">
            <v>0</v>
          </cell>
          <cell r="H65">
            <v>47.53</v>
          </cell>
          <cell r="I65" t="str">
            <v>-</v>
          </cell>
          <cell r="J65" t="str">
            <v>-</v>
          </cell>
          <cell r="K65" t="str">
            <v>-</v>
          </cell>
          <cell r="L65">
            <v>0</v>
          </cell>
          <cell r="M65">
            <v>47.53</v>
          </cell>
          <cell r="N65" t="str">
            <v>-</v>
          </cell>
          <cell r="O65" t="str">
            <v>-</v>
          </cell>
          <cell r="P65" t="str">
            <v>-</v>
          </cell>
          <cell r="Q65">
            <v>0</v>
          </cell>
          <cell r="R65">
            <v>47.53</v>
          </cell>
          <cell r="S65" t="str">
            <v>-</v>
          </cell>
          <cell r="T65" t="str">
            <v>-</v>
          </cell>
          <cell r="U65" t="str">
            <v>-</v>
          </cell>
          <cell r="V65">
            <v>0</v>
          </cell>
          <cell r="W65">
            <v>47.53</v>
          </cell>
          <cell r="X65" t="str">
            <v>-</v>
          </cell>
          <cell r="Y65" t="str">
            <v>-</v>
          </cell>
          <cell r="Z65" t="str">
            <v>-</v>
          </cell>
          <cell r="AA65">
            <v>0</v>
          </cell>
          <cell r="AB65">
            <v>47.53</v>
          </cell>
          <cell r="AC65" t="str">
            <v>-</v>
          </cell>
          <cell r="AD65" t="str">
            <v>-</v>
          </cell>
          <cell r="AE65" t="str">
            <v>-</v>
          </cell>
          <cell r="AF65">
            <v>0</v>
          </cell>
          <cell r="AG65">
            <v>47.53</v>
          </cell>
          <cell r="AH65" t="str">
            <v>--</v>
          </cell>
        </row>
        <row r="66">
          <cell r="B66" t="str">
            <v>1.0 Y</v>
          </cell>
          <cell r="C66">
            <v>51.760000000000005</v>
          </cell>
          <cell r="D66" t="str">
            <v>-</v>
          </cell>
          <cell r="E66" t="str">
            <v>-</v>
          </cell>
          <cell r="F66" t="str">
            <v>-</v>
          </cell>
          <cell r="G66">
            <v>0</v>
          </cell>
          <cell r="H66">
            <v>51.760000000000005</v>
          </cell>
          <cell r="I66" t="str">
            <v>-</v>
          </cell>
          <cell r="J66" t="str">
            <v>-</v>
          </cell>
          <cell r="K66" t="str">
            <v>-</v>
          </cell>
          <cell r="L66">
            <v>0</v>
          </cell>
          <cell r="M66">
            <v>51.760000000000005</v>
          </cell>
          <cell r="N66" t="str">
            <v>-</v>
          </cell>
          <cell r="O66" t="str">
            <v>-</v>
          </cell>
          <cell r="P66" t="str">
            <v>-</v>
          </cell>
          <cell r="Q66">
            <v>0</v>
          </cell>
          <cell r="R66">
            <v>51.760000000000005</v>
          </cell>
          <cell r="S66" t="str">
            <v>-</v>
          </cell>
          <cell r="T66" t="str">
            <v>-</v>
          </cell>
          <cell r="U66" t="str">
            <v>-</v>
          </cell>
          <cell r="V66">
            <v>0</v>
          </cell>
          <cell r="W66">
            <v>51.760000000000005</v>
          </cell>
          <cell r="X66" t="str">
            <v>-</v>
          </cell>
          <cell r="Y66" t="str">
            <v>-</v>
          </cell>
          <cell r="Z66" t="str">
            <v>-</v>
          </cell>
          <cell r="AA66">
            <v>0</v>
          </cell>
          <cell r="AB66">
            <v>51.760000000000005</v>
          </cell>
          <cell r="AC66" t="str">
            <v>-</v>
          </cell>
          <cell r="AD66" t="str">
            <v>-</v>
          </cell>
          <cell r="AE66" t="str">
            <v>-</v>
          </cell>
          <cell r="AF66">
            <v>0</v>
          </cell>
          <cell r="AG66">
            <v>51.760000000000005</v>
          </cell>
          <cell r="AH66" t="str">
            <v>--</v>
          </cell>
        </row>
        <row r="67">
          <cell r="B67" t="str">
            <v>1.5 Y</v>
          </cell>
          <cell r="C67">
            <v>55.990000000000009</v>
          </cell>
          <cell r="D67" t="str">
            <v>-</v>
          </cell>
          <cell r="E67" t="str">
            <v>-</v>
          </cell>
          <cell r="F67" t="str">
            <v>-</v>
          </cell>
          <cell r="G67">
            <v>0</v>
          </cell>
          <cell r="H67">
            <v>55.990000000000009</v>
          </cell>
          <cell r="I67" t="str">
            <v>-</v>
          </cell>
          <cell r="J67" t="str">
            <v>-</v>
          </cell>
          <cell r="K67" t="str">
            <v>-</v>
          </cell>
          <cell r="L67">
            <v>0</v>
          </cell>
          <cell r="M67">
            <v>55.990000000000009</v>
          </cell>
          <cell r="N67" t="str">
            <v>-</v>
          </cell>
          <cell r="O67" t="str">
            <v>-</v>
          </cell>
          <cell r="P67" t="str">
            <v>-</v>
          </cell>
          <cell r="Q67">
            <v>0</v>
          </cell>
          <cell r="R67">
            <v>55.990000000000009</v>
          </cell>
          <cell r="S67" t="str">
            <v>-</v>
          </cell>
          <cell r="T67" t="str">
            <v>-</v>
          </cell>
          <cell r="U67" t="str">
            <v>-</v>
          </cell>
          <cell r="V67">
            <v>0</v>
          </cell>
          <cell r="W67">
            <v>55.990000000000009</v>
          </cell>
          <cell r="X67" t="str">
            <v>-</v>
          </cell>
          <cell r="Y67" t="str">
            <v>-</v>
          </cell>
          <cell r="Z67" t="str">
            <v>-</v>
          </cell>
          <cell r="AA67">
            <v>0</v>
          </cell>
          <cell r="AB67">
            <v>55.990000000000009</v>
          </cell>
          <cell r="AC67" t="str">
            <v>-</v>
          </cell>
          <cell r="AD67" t="str">
            <v>-</v>
          </cell>
          <cell r="AE67" t="str">
            <v>-</v>
          </cell>
          <cell r="AF67">
            <v>0</v>
          </cell>
          <cell r="AG67">
            <v>55.990000000000009</v>
          </cell>
          <cell r="AH67" t="str">
            <v>--</v>
          </cell>
        </row>
        <row r="68">
          <cell r="B68" t="str">
            <v>2.0 Y</v>
          </cell>
          <cell r="C68">
            <v>60.220000000000006</v>
          </cell>
          <cell r="D68" t="str">
            <v>-</v>
          </cell>
          <cell r="E68" t="str">
            <v>-</v>
          </cell>
          <cell r="F68" t="str">
            <v>-</v>
          </cell>
          <cell r="G68">
            <v>0</v>
          </cell>
          <cell r="H68">
            <v>60.220000000000006</v>
          </cell>
          <cell r="I68" t="str">
            <v>-</v>
          </cell>
          <cell r="J68" t="str">
            <v>-</v>
          </cell>
          <cell r="K68" t="str">
            <v>-</v>
          </cell>
          <cell r="L68">
            <v>0</v>
          </cell>
          <cell r="M68">
            <v>60.220000000000006</v>
          </cell>
          <cell r="N68" t="str">
            <v>-</v>
          </cell>
          <cell r="O68" t="str">
            <v>-</v>
          </cell>
          <cell r="P68" t="str">
            <v>-</v>
          </cell>
          <cell r="Q68">
            <v>0</v>
          </cell>
          <cell r="R68">
            <v>60.220000000000006</v>
          </cell>
          <cell r="S68" t="str">
            <v>-</v>
          </cell>
          <cell r="T68" t="str">
            <v>-</v>
          </cell>
          <cell r="U68" t="str">
            <v>-</v>
          </cell>
          <cell r="V68">
            <v>0</v>
          </cell>
          <cell r="W68">
            <v>60.220000000000006</v>
          </cell>
          <cell r="X68" t="str">
            <v>-</v>
          </cell>
          <cell r="Y68" t="str">
            <v>-</v>
          </cell>
          <cell r="Z68" t="str">
            <v>-</v>
          </cell>
          <cell r="AA68">
            <v>0</v>
          </cell>
          <cell r="AB68">
            <v>60.220000000000006</v>
          </cell>
          <cell r="AC68" t="str">
            <v>-</v>
          </cell>
          <cell r="AD68" t="str">
            <v>-</v>
          </cell>
          <cell r="AE68" t="str">
            <v>-</v>
          </cell>
          <cell r="AF68">
            <v>0</v>
          </cell>
          <cell r="AG68">
            <v>60.220000000000006</v>
          </cell>
          <cell r="AH68" t="str">
            <v>--</v>
          </cell>
        </row>
        <row r="69">
          <cell r="B69" t="str">
            <v>2.5 Y</v>
          </cell>
          <cell r="C69">
            <v>64.45</v>
          </cell>
          <cell r="D69" t="str">
            <v>-</v>
          </cell>
          <cell r="E69" t="str">
            <v>-</v>
          </cell>
          <cell r="F69" t="str">
            <v>-</v>
          </cell>
          <cell r="G69">
            <v>0</v>
          </cell>
          <cell r="H69">
            <v>64.45</v>
          </cell>
          <cell r="I69" t="str">
            <v>-</v>
          </cell>
          <cell r="J69" t="str">
            <v>-</v>
          </cell>
          <cell r="K69" t="str">
            <v>-</v>
          </cell>
          <cell r="L69">
            <v>0</v>
          </cell>
          <cell r="M69">
            <v>64.45</v>
          </cell>
          <cell r="N69" t="str">
            <v>-</v>
          </cell>
          <cell r="O69" t="str">
            <v>-</v>
          </cell>
          <cell r="P69" t="str">
            <v>-</v>
          </cell>
          <cell r="Q69">
            <v>0</v>
          </cell>
          <cell r="R69">
            <v>64.45</v>
          </cell>
          <cell r="S69" t="str">
            <v>-</v>
          </cell>
          <cell r="T69" t="str">
            <v>-</v>
          </cell>
          <cell r="U69" t="str">
            <v>-</v>
          </cell>
          <cell r="V69">
            <v>0</v>
          </cell>
          <cell r="W69">
            <v>64.45</v>
          </cell>
          <cell r="X69" t="str">
            <v>-</v>
          </cell>
          <cell r="Y69" t="str">
            <v>-</v>
          </cell>
          <cell r="Z69" t="str">
            <v>-</v>
          </cell>
          <cell r="AA69">
            <v>0</v>
          </cell>
          <cell r="AB69">
            <v>64.45</v>
          </cell>
          <cell r="AC69" t="str">
            <v>-</v>
          </cell>
          <cell r="AD69" t="str">
            <v>-</v>
          </cell>
          <cell r="AE69" t="str">
            <v>-</v>
          </cell>
          <cell r="AF69">
            <v>0</v>
          </cell>
          <cell r="AG69">
            <v>64.45</v>
          </cell>
          <cell r="AH69" t="str">
            <v>--</v>
          </cell>
        </row>
        <row r="70">
          <cell r="B70" t="str">
            <v>3.0 Y</v>
          </cell>
          <cell r="C70">
            <v>68.680000000000007</v>
          </cell>
          <cell r="D70" t="str">
            <v>-</v>
          </cell>
          <cell r="E70" t="str">
            <v>-</v>
          </cell>
          <cell r="F70" t="str">
            <v>-</v>
          </cell>
          <cell r="G70">
            <v>0</v>
          </cell>
          <cell r="H70">
            <v>68.680000000000007</v>
          </cell>
          <cell r="I70" t="str">
            <v>-</v>
          </cell>
          <cell r="J70" t="str">
            <v>-</v>
          </cell>
          <cell r="K70" t="str">
            <v>-</v>
          </cell>
          <cell r="L70">
            <v>0</v>
          </cell>
          <cell r="M70">
            <v>68.680000000000007</v>
          </cell>
          <cell r="N70" t="str">
            <v>-</v>
          </cell>
          <cell r="O70" t="str">
            <v>-</v>
          </cell>
          <cell r="P70" t="str">
            <v>-</v>
          </cell>
          <cell r="Q70">
            <v>0</v>
          </cell>
          <cell r="R70">
            <v>68.680000000000007</v>
          </cell>
          <cell r="S70" t="str">
            <v>-</v>
          </cell>
          <cell r="T70" t="str">
            <v>-</v>
          </cell>
          <cell r="U70" t="str">
            <v>-</v>
          </cell>
          <cell r="V70">
            <v>0</v>
          </cell>
          <cell r="W70">
            <v>68.680000000000007</v>
          </cell>
          <cell r="X70" t="str">
            <v>-</v>
          </cell>
          <cell r="Y70" t="str">
            <v>-</v>
          </cell>
          <cell r="Z70" t="str">
            <v>-</v>
          </cell>
          <cell r="AA70">
            <v>0</v>
          </cell>
          <cell r="AB70">
            <v>68.680000000000007</v>
          </cell>
          <cell r="AC70" t="str">
            <v>-</v>
          </cell>
          <cell r="AD70" t="str">
            <v>-</v>
          </cell>
          <cell r="AE70" t="str">
            <v>-</v>
          </cell>
          <cell r="AF70">
            <v>0</v>
          </cell>
          <cell r="AG70">
            <v>68.680000000000007</v>
          </cell>
          <cell r="AH70" t="str">
            <v>--</v>
          </cell>
        </row>
        <row r="71">
          <cell r="B71" t="str">
            <v>3.5 Y</v>
          </cell>
          <cell r="C71">
            <v>72.910000000000011</v>
          </cell>
          <cell r="D71" t="str">
            <v>-</v>
          </cell>
          <cell r="E71" t="str">
            <v>-</v>
          </cell>
          <cell r="F71" t="str">
            <v>-</v>
          </cell>
          <cell r="G71">
            <v>0</v>
          </cell>
          <cell r="H71">
            <v>72.910000000000011</v>
          </cell>
          <cell r="I71" t="str">
            <v>-</v>
          </cell>
          <cell r="J71" t="str">
            <v>-</v>
          </cell>
          <cell r="K71" t="str">
            <v>-</v>
          </cell>
          <cell r="L71">
            <v>0</v>
          </cell>
          <cell r="M71">
            <v>72.910000000000011</v>
          </cell>
          <cell r="N71" t="str">
            <v>-</v>
          </cell>
          <cell r="O71" t="str">
            <v>-</v>
          </cell>
          <cell r="P71" t="str">
            <v>-</v>
          </cell>
          <cell r="Q71">
            <v>0</v>
          </cell>
          <cell r="R71">
            <v>72.910000000000011</v>
          </cell>
          <cell r="S71" t="str">
            <v>-</v>
          </cell>
          <cell r="T71" t="str">
            <v>-</v>
          </cell>
          <cell r="U71" t="str">
            <v>-</v>
          </cell>
          <cell r="V71">
            <v>0</v>
          </cell>
          <cell r="W71">
            <v>72.910000000000011</v>
          </cell>
          <cell r="X71" t="str">
            <v>-</v>
          </cell>
          <cell r="Y71" t="str">
            <v>-</v>
          </cell>
          <cell r="Z71" t="str">
            <v>-</v>
          </cell>
          <cell r="AA71">
            <v>0</v>
          </cell>
          <cell r="AB71">
            <v>72.910000000000011</v>
          </cell>
          <cell r="AC71" t="str">
            <v>-</v>
          </cell>
          <cell r="AD71" t="str">
            <v>-</v>
          </cell>
          <cell r="AE71" t="str">
            <v>-</v>
          </cell>
          <cell r="AF71">
            <v>0</v>
          </cell>
          <cell r="AG71">
            <v>72.910000000000011</v>
          </cell>
          <cell r="AH71" t="str">
            <v>--</v>
          </cell>
        </row>
        <row r="72">
          <cell r="B72" t="str">
            <v>4.0 Y</v>
          </cell>
          <cell r="C72">
            <v>77.140000000000015</v>
          </cell>
          <cell r="D72" t="str">
            <v>-</v>
          </cell>
          <cell r="E72" t="str">
            <v>-</v>
          </cell>
          <cell r="F72" t="str">
            <v>-</v>
          </cell>
          <cell r="G72">
            <v>0</v>
          </cell>
          <cell r="H72">
            <v>77.140000000000015</v>
          </cell>
          <cell r="I72" t="str">
            <v>-</v>
          </cell>
          <cell r="J72" t="str">
            <v>-</v>
          </cell>
          <cell r="K72" t="str">
            <v>-</v>
          </cell>
          <cell r="L72">
            <v>0</v>
          </cell>
          <cell r="M72">
            <v>77.140000000000015</v>
          </cell>
          <cell r="N72" t="str">
            <v>-</v>
          </cell>
          <cell r="O72" t="str">
            <v>-</v>
          </cell>
          <cell r="P72" t="str">
            <v>-</v>
          </cell>
          <cell r="Q72">
            <v>0</v>
          </cell>
          <cell r="R72">
            <v>77.140000000000015</v>
          </cell>
          <cell r="S72" t="str">
            <v>-</v>
          </cell>
          <cell r="T72" t="str">
            <v>-</v>
          </cell>
          <cell r="U72" t="str">
            <v>-</v>
          </cell>
          <cell r="V72">
            <v>0</v>
          </cell>
          <cell r="W72">
            <v>77.140000000000015</v>
          </cell>
          <cell r="X72" t="str">
            <v>-</v>
          </cell>
          <cell r="Y72" t="str">
            <v>-</v>
          </cell>
          <cell r="Z72" t="str">
            <v>-</v>
          </cell>
          <cell r="AA72">
            <v>0</v>
          </cell>
          <cell r="AB72">
            <v>77.140000000000015</v>
          </cell>
          <cell r="AC72" t="str">
            <v>-</v>
          </cell>
          <cell r="AD72" t="str">
            <v>-</v>
          </cell>
          <cell r="AE72" t="str">
            <v>-</v>
          </cell>
          <cell r="AF72">
            <v>0</v>
          </cell>
          <cell r="AG72">
            <v>77.140000000000015</v>
          </cell>
          <cell r="AH72" t="str">
            <v>--</v>
          </cell>
        </row>
        <row r="73">
          <cell r="B73" t="str">
            <v>4.5 Y</v>
          </cell>
          <cell r="C73">
            <v>81.37</v>
          </cell>
          <cell r="D73" t="str">
            <v>-</v>
          </cell>
          <cell r="E73" t="str">
            <v>-</v>
          </cell>
          <cell r="F73" t="str">
            <v>-</v>
          </cell>
          <cell r="G73">
            <v>0</v>
          </cell>
          <cell r="H73">
            <v>81.37</v>
          </cell>
          <cell r="I73" t="str">
            <v>-</v>
          </cell>
          <cell r="J73" t="str">
            <v>-</v>
          </cell>
          <cell r="K73" t="str">
            <v>-</v>
          </cell>
          <cell r="L73">
            <v>0</v>
          </cell>
          <cell r="M73">
            <v>81.37</v>
          </cell>
          <cell r="N73" t="str">
            <v>-</v>
          </cell>
          <cell r="O73" t="str">
            <v>-</v>
          </cell>
          <cell r="P73" t="str">
            <v>-</v>
          </cell>
          <cell r="Q73">
            <v>0</v>
          </cell>
          <cell r="R73">
            <v>81.37</v>
          </cell>
          <cell r="S73" t="str">
            <v>-</v>
          </cell>
          <cell r="T73" t="str">
            <v>-</v>
          </cell>
          <cell r="U73" t="str">
            <v>-</v>
          </cell>
          <cell r="V73">
            <v>0</v>
          </cell>
          <cell r="W73">
            <v>81.37</v>
          </cell>
          <cell r="X73" t="str">
            <v>-</v>
          </cell>
          <cell r="Y73" t="str">
            <v>-</v>
          </cell>
          <cell r="Z73" t="str">
            <v>-</v>
          </cell>
          <cell r="AA73">
            <v>0</v>
          </cell>
          <cell r="AB73">
            <v>81.37</v>
          </cell>
          <cell r="AC73" t="str">
            <v>-</v>
          </cell>
          <cell r="AD73" t="str">
            <v>-</v>
          </cell>
          <cell r="AE73" t="str">
            <v>-</v>
          </cell>
          <cell r="AF73">
            <v>0</v>
          </cell>
          <cell r="AG73">
            <v>81.37</v>
          </cell>
          <cell r="AH73" t="str">
            <v>--</v>
          </cell>
        </row>
        <row r="74">
          <cell r="B74" t="str">
            <v>5.0 Y</v>
          </cell>
          <cell r="C74">
            <v>85.600000000000009</v>
          </cell>
          <cell r="D74" t="str">
            <v>-</v>
          </cell>
          <cell r="E74" t="str">
            <v>-</v>
          </cell>
          <cell r="F74" t="str">
            <v>-</v>
          </cell>
          <cell r="G74">
            <v>0</v>
          </cell>
          <cell r="H74">
            <v>85.600000000000009</v>
          </cell>
          <cell r="I74" t="str">
            <v>-</v>
          </cell>
          <cell r="J74" t="str">
            <v>-</v>
          </cell>
          <cell r="K74" t="str">
            <v>-</v>
          </cell>
          <cell r="L74">
            <v>0</v>
          </cell>
          <cell r="M74">
            <v>85.600000000000009</v>
          </cell>
          <cell r="N74" t="str">
            <v>-</v>
          </cell>
          <cell r="O74" t="str">
            <v>-</v>
          </cell>
          <cell r="P74" t="str">
            <v>-</v>
          </cell>
          <cell r="Q74">
            <v>0</v>
          </cell>
          <cell r="R74">
            <v>85.600000000000009</v>
          </cell>
          <cell r="S74" t="str">
            <v>-</v>
          </cell>
          <cell r="T74" t="str">
            <v>-</v>
          </cell>
          <cell r="U74" t="str">
            <v>-</v>
          </cell>
          <cell r="V74">
            <v>0</v>
          </cell>
          <cell r="W74">
            <v>85.600000000000009</v>
          </cell>
          <cell r="X74" t="str">
            <v>-</v>
          </cell>
          <cell r="Y74" t="str">
            <v>-</v>
          </cell>
          <cell r="Z74" t="str">
            <v>-</v>
          </cell>
          <cell r="AA74">
            <v>0</v>
          </cell>
          <cell r="AB74">
            <v>85.600000000000009</v>
          </cell>
          <cell r="AC74" t="str">
            <v>-</v>
          </cell>
          <cell r="AD74" t="str">
            <v>-</v>
          </cell>
          <cell r="AE74" t="str">
            <v>-</v>
          </cell>
          <cell r="AF74">
            <v>0</v>
          </cell>
          <cell r="AG74">
            <v>85.600000000000009</v>
          </cell>
          <cell r="AH74" t="str">
            <v>--</v>
          </cell>
        </row>
        <row r="75">
          <cell r="B75" t="str">
            <v>5.5 Y</v>
          </cell>
          <cell r="C75">
            <v>89.830000000000013</v>
          </cell>
          <cell r="D75" t="str">
            <v>-</v>
          </cell>
          <cell r="E75" t="str">
            <v>-</v>
          </cell>
          <cell r="F75" t="str">
            <v>-</v>
          </cell>
          <cell r="G75">
            <v>0</v>
          </cell>
          <cell r="H75">
            <v>89.830000000000013</v>
          </cell>
          <cell r="I75" t="str">
            <v>-</v>
          </cell>
          <cell r="J75" t="str">
            <v>-</v>
          </cell>
          <cell r="K75" t="str">
            <v>-</v>
          </cell>
          <cell r="L75">
            <v>0</v>
          </cell>
          <cell r="M75">
            <v>89.830000000000013</v>
          </cell>
          <cell r="N75" t="str">
            <v>-</v>
          </cell>
          <cell r="O75" t="str">
            <v>-</v>
          </cell>
          <cell r="P75" t="str">
            <v>-</v>
          </cell>
          <cell r="Q75">
            <v>0</v>
          </cell>
          <cell r="R75">
            <v>89.830000000000013</v>
          </cell>
          <cell r="S75" t="str">
            <v>-</v>
          </cell>
          <cell r="T75" t="str">
            <v>-</v>
          </cell>
          <cell r="U75" t="str">
            <v>-</v>
          </cell>
          <cell r="V75">
            <v>0</v>
          </cell>
          <cell r="W75">
            <v>89.830000000000013</v>
          </cell>
          <cell r="X75" t="str">
            <v>-</v>
          </cell>
          <cell r="Y75" t="str">
            <v>-</v>
          </cell>
          <cell r="Z75" t="str">
            <v>-</v>
          </cell>
          <cell r="AA75">
            <v>0</v>
          </cell>
          <cell r="AB75">
            <v>89.830000000000013</v>
          </cell>
          <cell r="AC75" t="str">
            <v>-</v>
          </cell>
          <cell r="AD75" t="str">
            <v>-</v>
          </cell>
          <cell r="AE75" t="str">
            <v>-</v>
          </cell>
          <cell r="AF75">
            <v>0</v>
          </cell>
          <cell r="AG75">
            <v>89.830000000000013</v>
          </cell>
          <cell r="AH75" t="str">
            <v>--</v>
          </cell>
        </row>
        <row r="76">
          <cell r="B76" t="str">
            <v>6.0 Y</v>
          </cell>
          <cell r="C76">
            <v>94.06</v>
          </cell>
          <cell r="D76" t="str">
            <v>-</v>
          </cell>
          <cell r="E76" t="str">
            <v>-</v>
          </cell>
          <cell r="F76" t="str">
            <v>-</v>
          </cell>
          <cell r="G76">
            <v>0</v>
          </cell>
          <cell r="H76">
            <v>94.06</v>
          </cell>
          <cell r="I76" t="str">
            <v>-</v>
          </cell>
          <cell r="J76" t="str">
            <v>-</v>
          </cell>
          <cell r="K76" t="str">
            <v>-</v>
          </cell>
          <cell r="L76">
            <v>0</v>
          </cell>
          <cell r="M76">
            <v>94.06</v>
          </cell>
          <cell r="N76" t="str">
            <v>-</v>
          </cell>
          <cell r="O76" t="str">
            <v>-</v>
          </cell>
          <cell r="P76" t="str">
            <v>-</v>
          </cell>
          <cell r="Q76">
            <v>0</v>
          </cell>
          <cell r="R76">
            <v>94.06</v>
          </cell>
          <cell r="S76" t="str">
            <v>-</v>
          </cell>
          <cell r="T76" t="str">
            <v>-</v>
          </cell>
          <cell r="U76" t="str">
            <v>-</v>
          </cell>
          <cell r="V76">
            <v>0</v>
          </cell>
          <cell r="W76">
            <v>94.06</v>
          </cell>
          <cell r="X76" t="str">
            <v>-</v>
          </cell>
          <cell r="Y76" t="str">
            <v>-</v>
          </cell>
          <cell r="Z76" t="str">
            <v>-</v>
          </cell>
          <cell r="AA76">
            <v>0</v>
          </cell>
          <cell r="AB76">
            <v>94.06</v>
          </cell>
          <cell r="AC76" t="str">
            <v>-</v>
          </cell>
          <cell r="AD76" t="str">
            <v>-</v>
          </cell>
          <cell r="AE76" t="str">
            <v>-</v>
          </cell>
          <cell r="AF76">
            <v>0</v>
          </cell>
          <cell r="AG76">
            <v>94.06</v>
          </cell>
          <cell r="AH76" t="str">
            <v>--</v>
          </cell>
        </row>
      </sheetData>
      <sheetData sheetId="2">
        <row r="6">
          <cell r="B6" t="str">
            <v>5.0 C</v>
          </cell>
        </row>
      </sheetData>
      <sheetData sheetId="3">
        <row r="6">
          <cell r="B6" t="str">
            <v>5.0 C</v>
          </cell>
        </row>
      </sheetData>
      <sheetData sheetId="4">
        <row r="6">
          <cell r="B6" t="str">
            <v>5.0 C</v>
          </cell>
        </row>
      </sheetData>
      <sheetData sheetId="5">
        <row r="6">
          <cell r="B6" t="str">
            <v>5.0 C</v>
          </cell>
        </row>
      </sheetData>
      <sheetData sheetId="6">
        <row r="6">
          <cell r="B6" t="str">
            <v>5.0 C</v>
          </cell>
        </row>
      </sheetData>
      <sheetData sheetId="7">
        <row r="6">
          <cell r="B6" t="str">
            <v>5.0 C</v>
          </cell>
        </row>
      </sheetData>
      <sheetData sheetId="8">
        <row r="6">
          <cell r="B6" t="str">
            <v>5.0 C</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Grading"/>
      <sheetName val="Raw Data Sheet"/>
      <sheetName val="JetStreamGS(KDR227-M2-C2)"/>
      <sheetName val="XL4Poppy"/>
      <sheetName val="Mold Efficiency Form"/>
      <sheetName val="JetStreamGS(KDR227-M2-C2).xls"/>
      <sheetName val="Sheet1"/>
      <sheetName val="#REF!"/>
      <sheetName val="Cutting Dies "/>
      <sheetName val="GVL"/>
      <sheetName val="Raw_Data_Sheet"/>
      <sheetName val="Mold_Efficiency_Form"/>
      <sheetName val="IBASE"/>
      <sheetName val="Dchinh(chinhthuc)"/>
      <sheetName val="MTO REV.0"/>
    </sheetNames>
    <sheetDataSet>
      <sheetData sheetId="0">
        <row r="75">
          <cell r="A75" t="str">
            <v>Model</v>
          </cell>
        </row>
      </sheetData>
      <sheetData sheetId="1">
        <row r="75">
          <cell r="A75" t="str">
            <v>Model</v>
          </cell>
        </row>
      </sheetData>
      <sheetData sheetId="2" refreshError="1">
        <row r="75">
          <cell r="A75" t="str">
            <v>Model</v>
          </cell>
          <cell r="B75" t="str">
            <v xml:space="preserve">Length </v>
          </cell>
          <cell r="C75" t="str">
            <v>Delta</v>
          </cell>
          <cell r="D75" t="str">
            <v>Left/Right</v>
          </cell>
        </row>
        <row r="76">
          <cell r="C76" t="str">
            <v>--</v>
          </cell>
          <cell r="D76">
            <v>0</v>
          </cell>
          <cell r="E76" t="str">
            <v>N Samples</v>
          </cell>
        </row>
        <row r="77">
          <cell r="C77" t="str">
            <v>--</v>
          </cell>
          <cell r="D77">
            <v>0</v>
          </cell>
          <cell r="E77" t="str">
            <v>Average (mm)</v>
          </cell>
        </row>
        <row r="78">
          <cell r="C78" t="str">
            <v>--</v>
          </cell>
          <cell r="D78">
            <v>0</v>
          </cell>
          <cell r="E78" t="str">
            <v>Range (mm)</v>
          </cell>
        </row>
        <row r="79">
          <cell r="C79" t="str">
            <v>--</v>
          </cell>
          <cell r="D79">
            <v>0</v>
          </cell>
          <cell r="E79" t="str">
            <v>Max</v>
          </cell>
        </row>
        <row r="80">
          <cell r="C80" t="str">
            <v>--</v>
          </cell>
          <cell r="D80">
            <v>0</v>
          </cell>
          <cell r="E80" t="str">
            <v>Min</v>
          </cell>
        </row>
        <row r="81">
          <cell r="C81" t="str">
            <v>--</v>
          </cell>
          <cell r="D81">
            <v>0</v>
          </cell>
          <cell r="E81" t="str">
            <v>N% +/- 2 mm</v>
          </cell>
        </row>
        <row r="82">
          <cell r="C82" t="str">
            <v>--</v>
          </cell>
          <cell r="D82">
            <v>0</v>
          </cell>
          <cell r="E82" t="str">
            <v>N% +/- 2-3 mm</v>
          </cell>
        </row>
        <row r="83">
          <cell r="C83" t="str">
            <v>--</v>
          </cell>
          <cell r="D83">
            <v>0</v>
          </cell>
          <cell r="E83" t="str">
            <v>N% &gt; +/-3 mm</v>
          </cell>
        </row>
        <row r="84">
          <cell r="C84" t="str">
            <v>--</v>
          </cell>
          <cell r="D84">
            <v>0</v>
          </cell>
          <cell r="E84" t="str">
            <v>N Left</v>
          </cell>
        </row>
        <row r="85">
          <cell r="C85" t="str">
            <v>--</v>
          </cell>
          <cell r="D85">
            <v>0</v>
          </cell>
          <cell r="E85" t="str">
            <v>Left Average</v>
          </cell>
        </row>
        <row r="86">
          <cell r="C86" t="str">
            <v>--</v>
          </cell>
          <cell r="D86">
            <v>0</v>
          </cell>
          <cell r="E86" t="str">
            <v>N Right</v>
          </cell>
        </row>
        <row r="87">
          <cell r="C87" t="str">
            <v>--</v>
          </cell>
          <cell r="D87">
            <v>0</v>
          </cell>
          <cell r="E87" t="str">
            <v>Right Average</v>
          </cell>
        </row>
        <row r="88">
          <cell r="C88" t="str">
            <v>--</v>
          </cell>
          <cell r="D88">
            <v>0</v>
          </cell>
          <cell r="E88" t="str">
            <v>[L-R] Delta</v>
          </cell>
        </row>
        <row r="89">
          <cell r="C89" t="str">
            <v>--</v>
          </cell>
        </row>
        <row r="90">
          <cell r="C90" t="str">
            <v>--</v>
          </cell>
        </row>
        <row r="91">
          <cell r="C91" t="str">
            <v>--</v>
          </cell>
        </row>
        <row r="92">
          <cell r="C92" t="str">
            <v>--</v>
          </cell>
        </row>
        <row r="93">
          <cell r="C93" t="str">
            <v>--</v>
          </cell>
        </row>
        <row r="94">
          <cell r="C94" t="str">
            <v>--</v>
          </cell>
        </row>
        <row r="95">
          <cell r="C95" t="str">
            <v>--</v>
          </cell>
        </row>
        <row r="96">
          <cell r="C96" t="str">
            <v>--</v>
          </cell>
        </row>
        <row r="97">
          <cell r="C97" t="str">
            <v>--</v>
          </cell>
        </row>
        <row r="98">
          <cell r="C98" t="str">
            <v>--</v>
          </cell>
        </row>
        <row r="99">
          <cell r="C99" t="str">
            <v>--</v>
          </cell>
        </row>
        <row r="100">
          <cell r="C100" t="str">
            <v>--</v>
          </cell>
        </row>
        <row r="101">
          <cell r="C101" t="str">
            <v>--</v>
          </cell>
        </row>
        <row r="102">
          <cell r="C102" t="str">
            <v>--</v>
          </cell>
        </row>
        <row r="103">
          <cell r="C103" t="str">
            <v>--</v>
          </cell>
        </row>
        <row r="104">
          <cell r="C104" t="str">
            <v>--</v>
          </cell>
        </row>
        <row r="105">
          <cell r="C105" t="str">
            <v>--</v>
          </cell>
        </row>
        <row r="106">
          <cell r="C106" t="str">
            <v>--</v>
          </cell>
        </row>
        <row r="107">
          <cell r="C107" t="str">
            <v>--</v>
          </cell>
        </row>
        <row r="108">
          <cell r="C108" t="str">
            <v>--</v>
          </cell>
        </row>
        <row r="109">
          <cell r="C109" t="str">
            <v>--</v>
          </cell>
        </row>
        <row r="110">
          <cell r="C110" t="str">
            <v>--</v>
          </cell>
        </row>
        <row r="111">
          <cell r="C111" t="str">
            <v>--</v>
          </cell>
        </row>
        <row r="112">
          <cell r="C112" t="str">
            <v>--</v>
          </cell>
        </row>
        <row r="113">
          <cell r="C113" t="str">
            <v>--</v>
          </cell>
        </row>
        <row r="114">
          <cell r="C114" t="str">
            <v>--</v>
          </cell>
        </row>
        <row r="115">
          <cell r="C115" t="str">
            <v>--</v>
          </cell>
        </row>
        <row r="116">
          <cell r="C116" t="str">
            <v>--</v>
          </cell>
        </row>
        <row r="117">
          <cell r="C117" t="str">
            <v>--</v>
          </cell>
        </row>
        <row r="118">
          <cell r="C118" t="str">
            <v>--</v>
          </cell>
        </row>
        <row r="119">
          <cell r="C119" t="str">
            <v>--</v>
          </cell>
        </row>
        <row r="120">
          <cell r="C120" t="str">
            <v>--</v>
          </cell>
        </row>
        <row r="121">
          <cell r="C121" t="str">
            <v>--</v>
          </cell>
        </row>
        <row r="122">
          <cell r="C122" t="str">
            <v>--</v>
          </cell>
        </row>
        <row r="123">
          <cell r="C123" t="str">
            <v>--</v>
          </cell>
        </row>
        <row r="124">
          <cell r="C124" t="str">
            <v>--</v>
          </cell>
        </row>
        <row r="125">
          <cell r="C125" t="str">
            <v>--</v>
          </cell>
        </row>
        <row r="126">
          <cell r="C126" t="str">
            <v>--</v>
          </cell>
        </row>
        <row r="127">
          <cell r="C127" t="str">
            <v>--</v>
          </cell>
        </row>
        <row r="128">
          <cell r="C128" t="str">
            <v>--</v>
          </cell>
        </row>
        <row r="129">
          <cell r="C129" t="str">
            <v>--</v>
          </cell>
        </row>
        <row r="130">
          <cell r="C130" t="str">
            <v>--</v>
          </cell>
        </row>
        <row r="131">
          <cell r="C131" t="str">
            <v>--</v>
          </cell>
        </row>
        <row r="132">
          <cell r="C132" t="str">
            <v>--</v>
          </cell>
        </row>
        <row r="133">
          <cell r="C133" t="str">
            <v>--</v>
          </cell>
        </row>
        <row r="134">
          <cell r="C134" t="str">
            <v>--</v>
          </cell>
        </row>
        <row r="135">
          <cell r="C135" t="str">
            <v>--</v>
          </cell>
        </row>
        <row r="136">
          <cell r="C136" t="str">
            <v>--</v>
          </cell>
        </row>
        <row r="137">
          <cell r="C137" t="str">
            <v>--</v>
          </cell>
        </row>
        <row r="138">
          <cell r="C138" t="str">
            <v>--</v>
          </cell>
        </row>
        <row r="139">
          <cell r="C139" t="str">
            <v>--</v>
          </cell>
        </row>
        <row r="140">
          <cell r="C140" t="str">
            <v>--</v>
          </cell>
        </row>
        <row r="141">
          <cell r="C141" t="str">
            <v>--</v>
          </cell>
        </row>
        <row r="142">
          <cell r="C142" t="str">
            <v>--</v>
          </cell>
        </row>
        <row r="143">
          <cell r="C143" t="str">
            <v>--</v>
          </cell>
        </row>
        <row r="144">
          <cell r="C144" t="str">
            <v>--</v>
          </cell>
        </row>
        <row r="145">
          <cell r="C145" t="str">
            <v>--</v>
          </cell>
        </row>
        <row r="146">
          <cell r="C146" t="str">
            <v>--</v>
          </cell>
        </row>
        <row r="147">
          <cell r="C147" t="str">
            <v>--</v>
          </cell>
        </row>
        <row r="148">
          <cell r="C148" t="str">
            <v>--</v>
          </cell>
        </row>
        <row r="149">
          <cell r="C149" t="str">
            <v>--</v>
          </cell>
        </row>
        <row r="150">
          <cell r="C150" t="str">
            <v>--</v>
          </cell>
        </row>
        <row r="151">
          <cell r="C151" t="str">
            <v>--</v>
          </cell>
        </row>
        <row r="152">
          <cell r="C152" t="str">
            <v>--</v>
          </cell>
        </row>
        <row r="153">
          <cell r="C153" t="str">
            <v>--</v>
          </cell>
        </row>
        <row r="154">
          <cell r="C154" t="str">
            <v>--</v>
          </cell>
        </row>
        <row r="155">
          <cell r="C155" t="str">
            <v>--</v>
          </cell>
        </row>
        <row r="156">
          <cell r="C156" t="str">
            <v>--</v>
          </cell>
        </row>
        <row r="157">
          <cell r="C157" t="str">
            <v>--</v>
          </cell>
        </row>
        <row r="158">
          <cell r="C158" t="str">
            <v>--</v>
          </cell>
        </row>
        <row r="159">
          <cell r="C159" t="str">
            <v>--</v>
          </cell>
        </row>
        <row r="160">
          <cell r="C160" t="str">
            <v>--</v>
          </cell>
        </row>
        <row r="161">
          <cell r="C161" t="str">
            <v>--</v>
          </cell>
        </row>
        <row r="162">
          <cell r="C162" t="str">
            <v>--</v>
          </cell>
        </row>
        <row r="163">
          <cell r="C163" t="str">
            <v>--</v>
          </cell>
        </row>
        <row r="164">
          <cell r="C164" t="str">
            <v>--</v>
          </cell>
        </row>
        <row r="165">
          <cell r="C165" t="str">
            <v>--</v>
          </cell>
        </row>
        <row r="166">
          <cell r="C166" t="str">
            <v>--</v>
          </cell>
        </row>
        <row r="167">
          <cell r="C167" t="str">
            <v>--</v>
          </cell>
        </row>
        <row r="168">
          <cell r="C168" t="str">
            <v>--</v>
          </cell>
        </row>
        <row r="169">
          <cell r="C169" t="str">
            <v>--</v>
          </cell>
        </row>
        <row r="170">
          <cell r="C170" t="str">
            <v>--</v>
          </cell>
        </row>
        <row r="171">
          <cell r="C171" t="str">
            <v>--</v>
          </cell>
        </row>
        <row r="172">
          <cell r="C172" t="str">
            <v>--</v>
          </cell>
        </row>
        <row r="173">
          <cell r="C173" t="str">
            <v>--</v>
          </cell>
        </row>
        <row r="174">
          <cell r="C174" t="str">
            <v>--</v>
          </cell>
        </row>
        <row r="175">
          <cell r="C175" t="str">
            <v>--</v>
          </cell>
        </row>
        <row r="176">
          <cell r="C176" t="str">
            <v>--</v>
          </cell>
        </row>
        <row r="177">
          <cell r="C177" t="str">
            <v>--</v>
          </cell>
        </row>
        <row r="178">
          <cell r="C178" t="str">
            <v>--</v>
          </cell>
        </row>
        <row r="179">
          <cell r="C179" t="str">
            <v>--</v>
          </cell>
        </row>
        <row r="180">
          <cell r="C180" t="str">
            <v>--</v>
          </cell>
        </row>
        <row r="181">
          <cell r="C181" t="str">
            <v>--</v>
          </cell>
        </row>
        <row r="182">
          <cell r="C182" t="str">
            <v>--</v>
          </cell>
        </row>
        <row r="183">
          <cell r="C183" t="str">
            <v>--</v>
          </cell>
        </row>
        <row r="184">
          <cell r="C184" t="str">
            <v>--</v>
          </cell>
        </row>
        <row r="185">
          <cell r="C185" t="str">
            <v>--</v>
          </cell>
        </row>
        <row r="186">
          <cell r="C186" t="str">
            <v>--</v>
          </cell>
        </row>
        <row r="187">
          <cell r="C187" t="str">
            <v>--</v>
          </cell>
        </row>
        <row r="188">
          <cell r="C188" t="str">
            <v>--</v>
          </cell>
        </row>
        <row r="189">
          <cell r="C189" t="str">
            <v>--</v>
          </cell>
        </row>
        <row r="190">
          <cell r="C190" t="str">
            <v>--</v>
          </cell>
        </row>
        <row r="191">
          <cell r="C191" t="str">
            <v>--</v>
          </cell>
        </row>
        <row r="192">
          <cell r="C192" t="str">
            <v>--</v>
          </cell>
        </row>
        <row r="193">
          <cell r="C193" t="str">
            <v>--</v>
          </cell>
        </row>
        <row r="194">
          <cell r="C194" t="str">
            <v>--</v>
          </cell>
        </row>
        <row r="195">
          <cell r="C195" t="str">
            <v>--</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 CSS"/>
      <sheetName val="new CSS PU form(95)"/>
      <sheetName val="Sum"/>
      <sheetName val="Raw Data Sheet"/>
      <sheetName val="입금"/>
      <sheetName val="Cutting Dies "/>
      <sheetName val="#REF"/>
      <sheetName val="SHOX REMID II"/>
      <sheetName val="IBASE"/>
      <sheetName val="Spray Tower Machine"/>
      <sheetName val="Sheet1 (2)"/>
      <sheetName val="NAME"/>
      <sheetName val="Tables"/>
      <sheetName val="Sheet1"/>
      <sheetName val="NgungMay"/>
      <sheetName val="KNgungMay"/>
      <sheetName val="PM"/>
      <sheetName val="Report"/>
      <sheetName val="HUARACHE DANCE LOW"/>
      <sheetName val="IP ( Spray )."/>
      <sheetName val="DI-ESTI"/>
      <sheetName val="내수1.8GL"/>
      <sheetName val="map"/>
      <sheetName val="PU "/>
      <sheetName val="SHOX NAVINA , SHOX REVEAL"/>
      <sheetName val="PU_CSS"/>
      <sheetName val="new_CSS_PU_form(95)"/>
      <sheetName val="PU_CSS1"/>
      <sheetName val="new_CSS_PU_form(95)1"/>
      <sheetName val="K2"/>
      <sheetName val="Spray Turbulence 16 - 17"/>
      <sheetName val=" Wedge "/>
      <sheetName val="Shox NZ"/>
      <sheetName val="MAY"/>
      <sheetName val="Raw_Data_Sheet"/>
      <sheetName val="Cutting_Dies_"/>
      <sheetName val="SHOX_REMID_II"/>
      <sheetName val="재단재고"/>
      <sheetName val="Cover"/>
      <sheetName val="Chi tiet"/>
      <sheetName val="MTL(AG)"/>
      <sheetName val="Vietnam Report"/>
      <sheetName val="Bangke"/>
      <sheetName val="GFP Type"/>
      <sheetName val="1a"/>
      <sheetName val="PIDATA"/>
      <sheetName val="ESTI."/>
      <sheetName val="#REF!"/>
      <sheetName val="Tai khoan"/>
      <sheetName val="Book1"/>
    </sheetNames>
    <definedNames>
      <definedName name="A_ANALYSIS"/>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
      <sheetName val="Schedule Sheet"/>
      <sheetName val="Cutting Dies "/>
      <sheetName val="Logo Specification"/>
      <sheetName val="Skiving"/>
      <sheetName val="Prebuffing"/>
      <sheetName val="Marking Locations"/>
      <sheetName val="Reinf Placement"/>
      <sheetName val="Stitching Over View"/>
      <sheetName val="Stitching Instructions"/>
      <sheetName val="Outsole Color"/>
      <sheetName val="Outsole Spec"/>
      <sheetName val="Stockfit Bonding Process"/>
      <sheetName val="Back Part Molding Spec."/>
      <sheetName val="Upper Measurement Specification"/>
      <sheetName val="Assembly Bonding Process"/>
      <sheetName val="Assembly NFL 3"/>
      <sheetName val="ACE 83 GS IA"/>
      <sheetName val="Sum"/>
      <sheetName val="입금"/>
      <sheetName val="Raw Data Sheet"/>
      <sheetName val="DI-ESTI"/>
      <sheetName val="QMCT"/>
      <sheetName val="Score%"/>
      <sheetName val="PU (pouring)"/>
      <sheetName val="#REF"/>
      <sheetName val="SHOX REMID II"/>
      <sheetName val="heso"/>
      <sheetName val="表格"/>
      <sheetName val="Sheet1"/>
      <sheetName val="IP ( Spray )."/>
      <sheetName val="DG3285"/>
      <sheetName val="PU (SPRAY AIR BAG)"/>
      <sheetName val="4.I SF Layout"/>
      <sheetName val="PU "/>
      <sheetName val="PU ( Trimming)Max Plus"/>
      <sheetName val="#REF!"/>
      <sheetName val="BTRSS"/>
      <sheetName val="Stitching"/>
      <sheetName val="Index_"/>
      <sheetName val="Schedule_Sheet"/>
      <sheetName val="Cutting_Dies_"/>
      <sheetName val="Logo_Specification"/>
      <sheetName val="Marking_Locations"/>
      <sheetName val="Reinf_Placement"/>
      <sheetName val="Stitching_Over_View"/>
      <sheetName val="Stitching_Instructions"/>
      <sheetName val="Outsole_Color"/>
      <sheetName val="Outsole_Spec"/>
      <sheetName val="Stockfit_Bonding_Process"/>
      <sheetName val="Back_Part_Molding_Spec_"/>
      <sheetName val="Upper_Measurement_Specification"/>
      <sheetName val="Assembly_Bonding_Process"/>
      <sheetName val="Assembly_NFL_3"/>
      <sheetName val="ACE_83_GS_IA"/>
      <sheetName val="Index_1"/>
      <sheetName val="Schedule_Sheet1"/>
      <sheetName val="Cutting_Dies_1"/>
      <sheetName val="Logo_Specification1"/>
      <sheetName val="Marking_Locations1"/>
      <sheetName val="Reinf_Placement1"/>
      <sheetName val="Stitching_Over_View1"/>
      <sheetName val="Stitching_Instructions1"/>
      <sheetName val="Outsole_Color1"/>
      <sheetName val="Outsole_Spec1"/>
      <sheetName val="Stockfit_Bonding_Process1"/>
      <sheetName val="Back_Part_Molding_Spec_1"/>
      <sheetName val="Upper_Measurement_Specificatio1"/>
      <sheetName val="Assembly_Bonding_Process1"/>
      <sheetName val="Assembly_NFL_31"/>
      <sheetName val="ACE_83_GS_IA1"/>
      <sheetName val="ESTI."/>
      <sheetName val="ACE%2083%20GS%20IA.XLS"/>
      <sheetName val="Sheet1 (2)"/>
      <sheetName val="Stitching Instruction  (2)"/>
      <sheetName val="Skiving Instructions "/>
      <sheetName val="Key Manufacturing Details (1)"/>
      <sheetName val="Sheet2"/>
      <sheetName val="XL4Poppy"/>
      <sheetName val="재단재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7F01"/>
      <sheetName val="17F02"/>
      <sheetName val="17F03"/>
      <sheetName val="SourceData"/>
    </sheetNames>
    <sheetDataSet>
      <sheetData sheetId="0"/>
      <sheetData sheetId="1"/>
      <sheetData sheetId="2"/>
      <sheetData sheetId="3">
        <row r="1">
          <cell r="R1" t="str">
            <v>Reinfs./补强</v>
          </cell>
        </row>
        <row r="2">
          <cell r="R2" t="str">
            <v>Back Foxing Reinf 边条后补强</v>
          </cell>
        </row>
        <row r="3">
          <cell r="R3" t="str">
            <v>Back Foxing Tape Reinf 1 后围条补强1</v>
          </cell>
        </row>
        <row r="4">
          <cell r="R4" t="str">
            <v>Backstay Logo Reinf 后跟条Logo补强</v>
          </cell>
        </row>
        <row r="5">
          <cell r="R5" t="str">
            <v>Back Foxing Tape Reinf 2 后围条补强2</v>
          </cell>
        </row>
        <row r="6">
          <cell r="R6" t="str">
            <v>Back Insert 后接片</v>
          </cell>
        </row>
        <row r="7">
          <cell r="R7" t="str">
            <v>Back Strap Reinf 后饰条补强</v>
          </cell>
        </row>
        <row r="8">
          <cell r="R8" t="str">
            <v>Back Tab Foam 后上片泡棉</v>
          </cell>
        </row>
        <row r="9">
          <cell r="R9" t="str">
            <v>Back Tab Logo Reinf 后上片Logo补强</v>
          </cell>
        </row>
        <row r="10">
          <cell r="R10" t="str">
            <v>Back Tab Perf. Reinf 后上片冲孔补强</v>
          </cell>
        </row>
        <row r="11">
          <cell r="R11" t="str">
            <v>Back Tab Reinf 后上片补强</v>
          </cell>
        </row>
        <row r="12">
          <cell r="R12" t="str">
            <v>Back Tab Underlay Reinf 后上片垫片补强</v>
          </cell>
        </row>
        <row r="13">
          <cell r="R13" t="str">
            <v xml:space="preserve">Backpart  Window Foam 后饰窗泡棉 </v>
          </cell>
        </row>
        <row r="14">
          <cell r="R14" t="str">
            <v>Backpart Window Reinf 后饰窗补强</v>
          </cell>
        </row>
        <row r="15">
          <cell r="R15" t="str">
            <v>Backstay Ball Chain Reinf 后跟条珠链补强</v>
          </cell>
        </row>
        <row r="16">
          <cell r="R16" t="str">
            <v>Backstay Reinf 1 后跟条补强1</v>
          </cell>
        </row>
        <row r="17">
          <cell r="R17" t="str">
            <v>Backstay Reinf 后跟条补强</v>
          </cell>
        </row>
        <row r="18">
          <cell r="R18" t="str">
            <v>Backstay Reinf 2 后跟条补强2</v>
          </cell>
        </row>
        <row r="19">
          <cell r="R19" t="str">
            <v>Bumper Underlay 包头片垫片</v>
          </cell>
        </row>
        <row r="20">
          <cell r="R20" t="str">
            <v>Button Reinforcement 按扣补强</v>
          </cell>
        </row>
        <row r="21">
          <cell r="R21" t="str">
            <v>Collar Bottom Reinforcement 外反口下片补强</v>
          </cell>
        </row>
        <row r="22">
          <cell r="R22" t="str">
            <v>Collar Bottom Reinf Lateral 外反口下片外腰补强</v>
          </cell>
        </row>
        <row r="23">
          <cell r="R23" t="str">
            <v>Collar Bottom Reinf Medial 外反口下片内腰补强</v>
          </cell>
        </row>
        <row r="24">
          <cell r="R24" t="str">
            <v>Collar Foam 1 外反口泡棉 1</v>
          </cell>
        </row>
        <row r="25">
          <cell r="R25" t="str">
            <v>Collar Compression Foam 外反口高周波泡棉</v>
          </cell>
        </row>
        <row r="26">
          <cell r="R26" t="str">
            <v>Collar Foam 2 外反口泡棉 2</v>
          </cell>
        </row>
        <row r="27">
          <cell r="R27" t="str">
            <v>Collar Foam Big 外反口大泡棉</v>
          </cell>
        </row>
        <row r="28">
          <cell r="R28" t="str">
            <v>Collar Foam Reinf 外反口泡棉补强</v>
          </cell>
        </row>
        <row r="29">
          <cell r="R29" t="str">
            <v>Collar Foam Small 外反口小泡棉</v>
          </cell>
        </row>
        <row r="30">
          <cell r="R30" t="str">
            <v>Collar Foam 外反口泡棉</v>
          </cell>
        </row>
        <row r="31">
          <cell r="R31" t="str">
            <v>Collar Gathering Reinf 外反口补强带</v>
          </cell>
        </row>
        <row r="32">
          <cell r="R32" t="str">
            <v>Collar Lining Underlay Reinf 外反口里垫片补强</v>
          </cell>
        </row>
        <row r="33">
          <cell r="R33" t="str">
            <v>Collar Logo Reinf 外反口Logo补强</v>
          </cell>
        </row>
        <row r="34">
          <cell r="R34" t="str">
            <v>Collar Perf. Reinf 外反口冲孔补强</v>
          </cell>
        </row>
        <row r="35">
          <cell r="R35" t="str">
            <v>Collar Perf. Underlay 外反口冲孔垫片</v>
          </cell>
        </row>
        <row r="36">
          <cell r="R36" t="str">
            <v>Collar Reinf 1 外反口补强1</v>
          </cell>
        </row>
        <row r="37">
          <cell r="R37" t="str">
            <v>Collar Reinf 2 外反口补强2</v>
          </cell>
        </row>
        <row r="38">
          <cell r="R38" t="str">
            <v>Eyelet Medial 6 内腰眼扣6</v>
          </cell>
        </row>
        <row r="39">
          <cell r="R39" t="str">
            <v>Collar Reinf Lateral 外反口外腰补强</v>
          </cell>
        </row>
        <row r="40">
          <cell r="R40" t="str">
            <v>Collar Reinf 外反口补强</v>
          </cell>
        </row>
        <row r="41">
          <cell r="R41" t="str">
            <v>Collar Underlay Foam 外反口垫片泡棉</v>
          </cell>
        </row>
        <row r="42">
          <cell r="R42" t="str">
            <v>Collar Underlay Reinf 外反口垫片补强</v>
          </cell>
        </row>
        <row r="43">
          <cell r="R43" t="str">
            <v>Collar Overlay Reinf 外反口盖片补强 </v>
          </cell>
        </row>
        <row r="44">
          <cell r="R44" t="str">
            <v>Counter Reinforcement 后衬补强</v>
          </cell>
        </row>
        <row r="45">
          <cell r="R45" t="str">
            <v>Elastic Reinf 松紧带补强</v>
          </cell>
        </row>
        <row r="46">
          <cell r="R46" t="str">
            <v>Eyelet Lateral 2 外腰眼扣2</v>
          </cell>
        </row>
        <row r="47">
          <cell r="R47" t="str">
            <v>Eyelet Lateral 1 外腰眼扣1</v>
          </cell>
        </row>
        <row r="48">
          <cell r="R48" t="str">
            <v>Eyelet Lateral 3 外腰眼扣3</v>
          </cell>
        </row>
        <row r="49">
          <cell r="R49" t="str">
            <v>Eyelet Lateral 4 外腰眼扣4</v>
          </cell>
        </row>
        <row r="50">
          <cell r="R50" t="str">
            <v>Foxing Tape Skirt Reinf 内围条挡布补强</v>
          </cell>
        </row>
        <row r="51">
          <cell r="R51" t="str">
            <v>Eyelet Medial 2 内腰眼扣2</v>
          </cell>
        </row>
        <row r="52">
          <cell r="R52" t="str">
            <v>Eyelet Medial 3 内腰眼扣3</v>
          </cell>
        </row>
        <row r="53">
          <cell r="R53" t="str">
            <v>Eyelet Lateral 5 外腰眼扣5</v>
          </cell>
        </row>
        <row r="54">
          <cell r="R54" t="str">
            <v>Eyelet Lateral 6 外腰眼扣6</v>
          </cell>
        </row>
        <row r="55">
          <cell r="R55" t="str">
            <v>Eyelet Lateral 7 外腰眼扣7</v>
          </cell>
        </row>
        <row r="56">
          <cell r="R56" t="str">
            <v>Eyelet Lateral 8 外腰眼扣8</v>
          </cell>
        </row>
        <row r="57">
          <cell r="R57" t="str">
            <v>Eyelet Medial 1 内腰眼扣1</v>
          </cell>
        </row>
        <row r="58">
          <cell r="R58" t="str">
            <v>Eyelet Medial 4 内腰眼扣4</v>
          </cell>
        </row>
        <row r="59">
          <cell r="R59" t="str">
            <v>Eyelet Medial 5 内腰眼扣5</v>
          </cell>
        </row>
        <row r="60">
          <cell r="R60" t="str">
            <v>Eyelet Medial 7 内腰眼扣7</v>
          </cell>
        </row>
        <row r="61">
          <cell r="R61" t="str">
            <v>Eyelet Medial 8 内腰眼扣8</v>
          </cell>
        </row>
        <row r="62">
          <cell r="R62" t="str">
            <v>Eyestay Accent Reinforcement 鞋眼片固定补强</v>
          </cell>
        </row>
        <row r="63">
          <cell r="R63" t="str">
            <v>Eyestay Bottom Reinf Lateral 鞋眼片下片外腰补强</v>
          </cell>
        </row>
        <row r="64">
          <cell r="R64" t="str">
            <v>Eyestay Bottom Reinf Medial 鞋眼片下片内腰补强</v>
          </cell>
        </row>
        <row r="65">
          <cell r="R65" t="str">
            <v>Eyestay Bottom Reinf 鞋眼片下片补强</v>
          </cell>
        </row>
        <row r="66">
          <cell r="R66" t="str">
            <v>Eyestay Mid Rein 鞋眼片中片补強</v>
          </cell>
        </row>
        <row r="67">
          <cell r="R67" t="str">
            <v>Eyestay Perf  Reinf 鞋眼冲孔补</v>
          </cell>
        </row>
        <row r="68">
          <cell r="R68" t="str">
            <v>Eyestay Piping Reinf 鞋眼片包边补强</v>
          </cell>
        </row>
        <row r="69">
          <cell r="R69" t="str">
            <v>Eyestay Reinf Lateral 鞋眼片外腰补强</v>
          </cell>
        </row>
        <row r="70">
          <cell r="R70" t="str">
            <v>Eyestay Reinf Medial 鞋眼片内腰补强</v>
          </cell>
        </row>
        <row r="71">
          <cell r="R71" t="str">
            <v>Eyestay Reinf 鞋眼片补强</v>
          </cell>
        </row>
        <row r="72">
          <cell r="R72" t="str">
            <v>Eyestay Reinf 1 鞋眼片补强1</v>
          </cell>
        </row>
        <row r="73">
          <cell r="R73" t="str">
            <v>Eyestay Reinf 2 鞋眼片补强2</v>
          </cell>
        </row>
        <row r="74">
          <cell r="R74" t="str">
            <v>Eyestay Top Reinf Medial 鞋眼片上片内腰补强</v>
          </cell>
        </row>
        <row r="75">
          <cell r="R75" t="str">
            <v>Eyestay Top Reinf 鞋眼片上片补强</v>
          </cell>
        </row>
        <row r="76">
          <cell r="R76" t="str">
            <v>Eyestay Top Reinf 1 鞋眼片上片补强1</v>
          </cell>
        </row>
        <row r="77">
          <cell r="R77" t="str">
            <v>Eyestay Top Reinf 2 鞋眼片上片补强2</v>
          </cell>
        </row>
        <row r="78">
          <cell r="R78" t="str">
            <v>Eyestay Underlay Reinf 鞋眼片垫片补强</v>
          </cell>
        </row>
        <row r="79">
          <cell r="R79" t="str">
            <v>Eyestay Top Reinf Lateral 鞋眼片上片外腰补强</v>
          </cell>
        </row>
        <row r="80">
          <cell r="R80" t="str">
            <v>Eyestay Webbing Reinf L 鞋眼片织带外腰补强</v>
          </cell>
        </row>
        <row r="81">
          <cell r="R81" t="str">
            <v>Eyestay Webbing Reinf M 鞋眼片织带内腰补强</v>
          </cell>
        </row>
        <row r="82">
          <cell r="R82" t="str">
            <v>Eyestay Webbing Reinf 鞋眼片织带补强</v>
          </cell>
        </row>
        <row r="83">
          <cell r="R83" t="str">
            <v>Fore Quarter Medial Lining 上鞋身内里补强</v>
          </cell>
        </row>
        <row r="84">
          <cell r="R84" t="str">
            <v>Foxing Tape Reinf 内围条补强</v>
          </cell>
        </row>
        <row r="85">
          <cell r="R85" t="str">
            <v>Foxing Tape Skirt 内围条挡布</v>
          </cell>
        </row>
        <row r="86">
          <cell r="R86" t="str">
            <v>Friction Reinf 围条补强</v>
          </cell>
        </row>
        <row r="87">
          <cell r="R87" t="str">
            <v>Friction Tape Reinf 1 外围条补强 1</v>
          </cell>
        </row>
        <row r="88">
          <cell r="R88" t="str">
            <v>Friction Tape Reinf 2 外围条补强 2</v>
          </cell>
        </row>
        <row r="89">
          <cell r="R89" t="str">
            <v>Friction Tape Reinf 3 外围条补强 3</v>
          </cell>
        </row>
        <row r="90">
          <cell r="R90" t="str">
            <v>Front Eyestay Feinforcement 前眼补强</v>
          </cell>
        </row>
        <row r="91">
          <cell r="R91" t="str">
            <v>Front Eyestay L/M Reinf  前鞋眼片内/外腰补强</v>
          </cell>
        </row>
        <row r="92">
          <cell r="R92" t="str">
            <v>Front Quarter Perf U'lay 前鞋身冲孔垫片</v>
          </cell>
        </row>
        <row r="93">
          <cell r="R93" t="str">
            <v>Front Quarter Reinf L 前鞋身外腰补强</v>
          </cell>
        </row>
        <row r="94">
          <cell r="R94" t="str">
            <v>Front Quarter Reinf M 前鞋身内腰补强</v>
          </cell>
        </row>
        <row r="95">
          <cell r="R95" t="str">
            <v>Front Quarter Reinf 前鞋身补强</v>
          </cell>
        </row>
        <row r="96">
          <cell r="R96" t="str">
            <v>Front Quarter U'Lay Foam M 前鞋身垫片内腰泡棉</v>
          </cell>
        </row>
        <row r="97">
          <cell r="R97" t="str">
            <v>Heel Counter Reinf 后衬补强</v>
          </cell>
        </row>
        <row r="98">
          <cell r="R98" t="str">
            <v>Heel Counter 后衬</v>
          </cell>
        </row>
        <row r="99">
          <cell r="R99" t="str">
            <v>Heel Extension 后套接片</v>
          </cell>
        </row>
        <row r="100">
          <cell r="R100" t="str">
            <v>Heel Foam 后套泡棉</v>
          </cell>
        </row>
        <row r="101">
          <cell r="R101" t="str">
            <v>Heel Notch Foam Big 后套饰枕大泡棉</v>
          </cell>
        </row>
        <row r="102">
          <cell r="R102" t="str">
            <v>Heel Notch Foam Small 后套饰枕小泡棉</v>
          </cell>
        </row>
        <row r="103">
          <cell r="R103" t="str">
            <v>Heel Notch Reinf 后套饰枕补强</v>
          </cell>
        </row>
        <row r="104">
          <cell r="R104" t="str">
            <v>Heel Piece Bottom Reinf 后套下片补强</v>
          </cell>
        </row>
        <row r="105">
          <cell r="R105" t="str">
            <v>Heel Piece Logo Reinf 后套Logo补强</v>
          </cell>
        </row>
        <row r="106">
          <cell r="R106" t="str">
            <v>Heel Piece Logo Underlay 后套Logo垫片</v>
          </cell>
        </row>
        <row r="107">
          <cell r="R107" t="str">
            <v>Heel Piece Reinf 1 后套补强1</v>
          </cell>
        </row>
        <row r="108">
          <cell r="R108" t="str">
            <v>Heel Piece Reinf 2 后套补强2</v>
          </cell>
        </row>
        <row r="109">
          <cell r="R109" t="str">
            <v>Heel Piece Reinf 3 后套补强3</v>
          </cell>
        </row>
        <row r="110">
          <cell r="R110" t="str">
            <v>Heel Piece Reinf 后套补强</v>
          </cell>
        </row>
        <row r="111">
          <cell r="R111" t="str">
            <v>Heel Piece Seam Reinf 后套合缝补强</v>
          </cell>
        </row>
        <row r="112">
          <cell r="R112" t="str">
            <v>Heel Piece U'lay Reinf L 后套垫片外腰补强</v>
          </cell>
        </row>
        <row r="113">
          <cell r="R113" t="str">
            <v>Heel Piece U'lay Reinf M 后套垫片内腰补强</v>
          </cell>
        </row>
        <row r="114">
          <cell r="R114" t="str">
            <v>Heel Piece Underlay Foam 后套垫片泡棉</v>
          </cell>
        </row>
        <row r="115">
          <cell r="R115" t="str">
            <v>Heel Piece Underlay Reinf 后套垫片补强</v>
          </cell>
        </row>
        <row r="116">
          <cell r="R116" t="str">
            <v>Heel Strap 1 Foam 后拉带1泡棉</v>
          </cell>
        </row>
        <row r="117">
          <cell r="R117" t="str">
            <v>Heel Strap 1 Reinf 后拉带补强1</v>
          </cell>
        </row>
        <row r="118">
          <cell r="R118" t="str">
            <v>Heel Strap 2 Foam 后拉带2泡棉</v>
          </cell>
        </row>
        <row r="119">
          <cell r="R119" t="str">
            <v>Heel Strap 2 Reinf 后拉带补强2</v>
          </cell>
        </row>
        <row r="120">
          <cell r="R120" t="str">
            <v>Heel Strap Reinf Lateral 后拉带外腰补强</v>
          </cell>
        </row>
        <row r="121">
          <cell r="R121" t="str">
            <v>Heel Strap Reinf Medial 后拉带内腰补强</v>
          </cell>
        </row>
        <row r="122">
          <cell r="R122" t="str">
            <v>Heel Stripe Reinf 后跟饰条补强</v>
          </cell>
        </row>
        <row r="123">
          <cell r="R123" t="str">
            <v xml:space="preserve">Inner Back Insert 內层后接片 </v>
          </cell>
        </row>
        <row r="124">
          <cell r="R124" t="str">
            <v>Inner Collar Foam 内-外反口泡棉</v>
          </cell>
        </row>
        <row r="125">
          <cell r="R125" t="str">
            <v>Inner Eyestay Reinf 内鞋眼片补强</v>
          </cell>
        </row>
        <row r="126">
          <cell r="R126" t="str">
            <v>Inner Tongue Logo Reinf 鞋舌Logo补强(內层)</v>
          </cell>
        </row>
        <row r="127">
          <cell r="R127" t="str">
            <v>Instep Strap Logo Reinf 拉带Logo补强</v>
          </cell>
        </row>
        <row r="128">
          <cell r="R128" t="str">
            <v xml:space="preserve">Lining Zig-Zag Reinf 内里拼万能补强 </v>
          </cell>
        </row>
        <row r="129">
          <cell r="R129" t="str">
            <v>Mid Quarter Reinf Lateral 中鞋身外腰补强</v>
          </cell>
        </row>
        <row r="130">
          <cell r="R130" t="str">
            <v>Mid Quarter Reinf Medial 中鞋身内腰补强</v>
          </cell>
        </row>
        <row r="131">
          <cell r="R131" t="str">
            <v>Mid Quarter Seam Rein 中鞋身合缝补强</v>
          </cell>
        </row>
        <row r="132">
          <cell r="R132" t="str">
            <v>Mudguard Reinf Lateral 挡泥片外腰补强</v>
          </cell>
        </row>
        <row r="133">
          <cell r="R133" t="str">
            <v>Mudguard Reinf Medial 挡泥片内腰补强</v>
          </cell>
        </row>
        <row r="134">
          <cell r="R134" t="str">
            <v>Mudguard Reinf 挡泥片补强</v>
          </cell>
        </row>
        <row r="135">
          <cell r="R135" t="str">
            <v xml:space="preserve">Outer Back Insert 外层後接片 </v>
          </cell>
        </row>
        <row r="136">
          <cell r="R136" t="str">
            <v>Outer Eyestay Reinf 外鞋眼片补强</v>
          </cell>
        </row>
        <row r="137">
          <cell r="R137" t="str">
            <v>Outer Tongue Logo Reinf 鞋舌Logo补强(外层)</v>
          </cell>
        </row>
        <row r="138">
          <cell r="R138" t="str">
            <v>Outsole Threads Reinf 大底车线补强</v>
          </cell>
        </row>
        <row r="139">
          <cell r="R139" t="str">
            <v>Quarter Ball Chain Reinf 鞋身珠链补强</v>
          </cell>
        </row>
        <row r="140">
          <cell r="R140" t="str">
            <v>Quarter Chevron Reinf 鞋身月亮补强</v>
          </cell>
        </row>
        <row r="141">
          <cell r="R141" t="str">
            <v>Quarter Chevron U'lay Reinf 鞋身月亮垫片补强</v>
          </cell>
        </row>
        <row r="142">
          <cell r="R142" t="str">
            <v>Quarter Extension Lateral  鞋身接片外</v>
          </cell>
        </row>
        <row r="143">
          <cell r="R143" t="str">
            <v>Quarter Extension Medial  鞋身接片內</v>
          </cell>
        </row>
        <row r="144">
          <cell r="R144" t="str">
            <v>Quarter Extension 鞋身接片</v>
          </cell>
        </row>
        <row r="145">
          <cell r="R145" t="str">
            <v>Quarter Foam L 鞋身外腰泡棉</v>
          </cell>
        </row>
        <row r="146">
          <cell r="R146" t="str">
            <v>Quarter Foam M 鞋身内腰泡棉</v>
          </cell>
        </row>
        <row r="147">
          <cell r="R147" t="str">
            <v>Quarter Foam 鞋身泡棉</v>
          </cell>
        </row>
        <row r="148">
          <cell r="R148" t="str">
            <v>Quarter Logo Reinf 鞋身Logo补强</v>
          </cell>
        </row>
        <row r="149">
          <cell r="R149" t="str">
            <v>Quarter Ornament Reinf 鞋身饰片补强</v>
          </cell>
        </row>
        <row r="150">
          <cell r="R150" t="str">
            <v>Quarter Overlay Reinforcement  鞋身盖片补强</v>
          </cell>
        </row>
        <row r="151">
          <cell r="R151" t="str">
            <v>Quarter Patch Lateral Foam 鞋身饰片泡棉</v>
          </cell>
        </row>
        <row r="152">
          <cell r="R152" t="str">
            <v>Quarter Patch Lateral Reinf 鞋身饰片补强</v>
          </cell>
        </row>
        <row r="153">
          <cell r="R153" t="str">
            <v>Quarter Perf U'lay 1 鞋身冲孔垫1</v>
          </cell>
        </row>
        <row r="154">
          <cell r="R154" t="str">
            <v>Quarter Perf U'lay 2 鞋身冲孔垫2</v>
          </cell>
        </row>
        <row r="155">
          <cell r="R155" t="str">
            <v>Quarter Perf. Reinf 鞋身冲孔补强</v>
          </cell>
        </row>
        <row r="156">
          <cell r="R156" t="str">
            <v>Quarter Reinf 1 鞋身补强1</v>
          </cell>
        </row>
        <row r="157">
          <cell r="R157" t="str">
            <v>Quarter Reinf 2 鞋身补强2</v>
          </cell>
        </row>
        <row r="158">
          <cell r="R158" t="str">
            <v>Quarter Reinf Lateral 鞋身外腰补强</v>
          </cell>
        </row>
        <row r="159">
          <cell r="R159" t="str">
            <v>Quarter Reinf Medial 鞋身内腰补强</v>
          </cell>
        </row>
        <row r="160">
          <cell r="R160" t="str">
            <v>Quarter Reinf 鞋身补强</v>
          </cell>
        </row>
        <row r="161">
          <cell r="R161" t="str">
            <v>Quarter Seam Reinf L1 鞋身合缝补强外1</v>
          </cell>
        </row>
        <row r="162">
          <cell r="R162" t="str">
            <v>Quarter Seam Reinf L2 鞋身合缝补强外2</v>
          </cell>
        </row>
        <row r="163">
          <cell r="R163" t="str">
            <v>Quarter Seam Reinf L3 鞋身合缝补强外3</v>
          </cell>
        </row>
        <row r="164">
          <cell r="R164" t="str">
            <v>Quarter Seam Reinf L4 鞋身合缝补强外4</v>
          </cell>
        </row>
        <row r="165">
          <cell r="R165" t="str">
            <v>Quarter Seam Reinf L5 鞋身合缝补强外5</v>
          </cell>
        </row>
        <row r="166">
          <cell r="R166" t="str">
            <v>Quarter Seam Reinf M1 鞋身合缝补强内1</v>
          </cell>
        </row>
        <row r="167">
          <cell r="R167" t="str">
            <v>Quarter Seam Reinf M2 鞋身合缝补强内2</v>
          </cell>
        </row>
        <row r="168">
          <cell r="R168" t="str">
            <v>Quarter Seam Reinf M3 鞋身合缝补强内3</v>
          </cell>
        </row>
        <row r="169">
          <cell r="R169" t="str">
            <v>Quarter Seam Reinf M4 鞋身合缝补强内4</v>
          </cell>
        </row>
        <row r="170">
          <cell r="R170" t="str">
            <v>Quarter Seam Reinf M5 鞋身合缝补强内5</v>
          </cell>
        </row>
        <row r="171">
          <cell r="R171" t="str">
            <v>Quarter Seam Reinf 鞋身合缝补强</v>
          </cell>
        </row>
        <row r="172">
          <cell r="R172" t="str">
            <v>Quarter Star U'lay Reinf 鞋身星星垫片补强</v>
          </cell>
        </row>
        <row r="173">
          <cell r="R173" t="str">
            <v>Quarter Strap Reinf 鞋身拉带补强</v>
          </cell>
        </row>
        <row r="174">
          <cell r="R174" t="str">
            <v>Quarter Stripe Reinf 鞋身饰条补强</v>
          </cell>
        </row>
        <row r="175">
          <cell r="R175" t="str">
            <v>Quarter Top Reinf M/L 鞋身上片内/外腰补强</v>
          </cell>
        </row>
        <row r="176">
          <cell r="R176" t="str">
            <v>Quarter Underlay Rein 鞋身垫片补强</v>
          </cell>
        </row>
        <row r="177">
          <cell r="R177" t="str">
            <v>Quarter Zig-Zag Reinf 鞋身拼万能补强</v>
          </cell>
        </row>
        <row r="178">
          <cell r="R178" t="str">
            <v>Rear  Quarter Reinf Lateral 后鞋身外腰补强</v>
          </cell>
        </row>
        <row r="179">
          <cell r="R179" t="str">
            <v>Rear Eyestay Reinf 后鞋眼片补强</v>
          </cell>
        </row>
        <row r="180">
          <cell r="R180" t="str">
            <v>Rear Quarter Big Reinforcement 后鞋身大补强</v>
          </cell>
        </row>
        <row r="181">
          <cell r="R181" t="str">
            <v>Rear Quarter Emboss Reinf 后鞋身高周波补强</v>
          </cell>
        </row>
        <row r="182">
          <cell r="R182" t="str">
            <v>Rear Quarter Foam 后鞋身泡棉</v>
          </cell>
        </row>
        <row r="183">
          <cell r="R183" t="str">
            <v>Rear Quarter Perf Underlay 后鞋身冲孔垫片</v>
          </cell>
        </row>
        <row r="184">
          <cell r="R184" t="str">
            <v>Rear Quarter Reinf Lateral 后鞋身外腰补强</v>
          </cell>
        </row>
        <row r="185">
          <cell r="R185" t="str">
            <v>Rear Quarter Reinf Medial 后腰身内腰补强</v>
          </cell>
        </row>
        <row r="186">
          <cell r="R186" t="str">
            <v>Rear Quarter Reinf 后鞋身补强</v>
          </cell>
        </row>
        <row r="187">
          <cell r="R187" t="str">
            <v>Rear Quarter Seam Reinf 后鞋身合缝补强</v>
          </cell>
        </row>
        <row r="188">
          <cell r="R188" t="str">
            <v>Rear Quarter U'Lay Foam L 后鞋身垫片外腰泡棉</v>
          </cell>
        </row>
        <row r="189">
          <cell r="R189" t="str">
            <v>Rear Quarter U'Lay Foam M 后鞋身垫片内腰泡棉</v>
          </cell>
        </row>
        <row r="190">
          <cell r="R190" t="str">
            <v>Rear Quarter U'lay Reinf 后鞋身墊片补强</v>
          </cell>
        </row>
        <row r="191">
          <cell r="R191" t="str">
            <v>Rear Strap L Underlay Reinf 后拉带外腰垫片补强</v>
          </cell>
        </row>
        <row r="192">
          <cell r="R192" t="str">
            <v>Sandal Foot Form 拖鞋泡棉</v>
          </cell>
        </row>
        <row r="193">
          <cell r="R193" t="str">
            <v>Seam Reinf 合缝补强</v>
          </cell>
        </row>
        <row r="194">
          <cell r="R194" t="str">
            <v>Sockliner Label Reinf 鞋垫布标补强</v>
          </cell>
        </row>
        <row r="195">
          <cell r="R195" t="str">
            <v>Sockliner Reinf 鞋垫补强</v>
          </cell>
        </row>
        <row r="196">
          <cell r="R196" t="str">
            <v>Star/Chevron Embroidery Reinf 星星月亮电绣补强</v>
          </cell>
        </row>
        <row r="197">
          <cell r="R197" t="str">
            <v>Star/Chevron Reinf 星星月亮补强</v>
          </cell>
        </row>
        <row r="198">
          <cell r="R198" t="str">
            <v>Strap Reinf 1 拉带补强1</v>
          </cell>
        </row>
        <row r="199">
          <cell r="R199" t="str">
            <v>Strap Reinf 2 拉带补强2</v>
          </cell>
        </row>
        <row r="200">
          <cell r="R200" t="str">
            <v>Strap Reinf 拉带补强</v>
          </cell>
        </row>
        <row r="201">
          <cell r="R201" t="str">
            <v>Throat Openning Reinf 鞋口补强</v>
          </cell>
        </row>
        <row r="202">
          <cell r="R202" t="str">
            <v>Toe Box Reinf 前衬补强</v>
          </cell>
        </row>
        <row r="203">
          <cell r="R203" t="str">
            <v>Toe Box 前衬</v>
          </cell>
        </row>
        <row r="204">
          <cell r="R204" t="str">
            <v>Toe Bumper Underlay Reinf 前护条垫片补强</v>
          </cell>
        </row>
        <row r="205">
          <cell r="R205" t="str">
            <v>Toe Cap Extension 前包接片</v>
          </cell>
        </row>
        <row r="206">
          <cell r="R206" t="str">
            <v>Toe Cap Reinf Lateral 前包外腰补强</v>
          </cell>
        </row>
        <row r="207">
          <cell r="R207" t="str">
            <v>Toe Cap Reinf Medial 前包内腰补强</v>
          </cell>
        </row>
        <row r="208">
          <cell r="R208" t="str">
            <v>Toe Cap Reinf 前包补强</v>
          </cell>
        </row>
        <row r="209">
          <cell r="R209" t="str">
            <v>Toe Cap Skirt 前包挡布</v>
          </cell>
        </row>
        <row r="210">
          <cell r="R210" t="str">
            <v>Toe Cap Strap Reinf 前包拉带补强</v>
          </cell>
        </row>
        <row r="211">
          <cell r="R211" t="str">
            <v>Tongue Ball Chain Reinf 鞋舌珠链补强</v>
          </cell>
        </row>
        <row r="212">
          <cell r="R212" t="str">
            <v>Tongue Bottom Logo Reinf 鞋舌下片Logo补强</v>
          </cell>
        </row>
        <row r="213">
          <cell r="R213" t="str">
            <v>Tongue Bottom Reinf 鞋舌下片补强</v>
          </cell>
        </row>
        <row r="214">
          <cell r="R214" t="str">
            <v>Tongue Bottom U'Lay Foam 鞋舌下片垫片泡棉</v>
          </cell>
        </row>
        <row r="215">
          <cell r="R215" t="str">
            <v>Tongue Foam 1 鞋舌泡棉 1</v>
          </cell>
        </row>
        <row r="216">
          <cell r="R216" t="str">
            <v>Tongue Foam 2 鞋舌泡棉 2</v>
          </cell>
        </row>
        <row r="217">
          <cell r="R217" t="str">
            <v>Tongue Foam Big 鞋舌大泡棉</v>
          </cell>
        </row>
        <row r="218">
          <cell r="R218" t="str">
            <v>Tongue Foam Small 鞋舌小泡棉</v>
          </cell>
        </row>
        <row r="219">
          <cell r="R219" t="str">
            <v>Tongue Foam 鞋舌泡棉</v>
          </cell>
        </row>
        <row r="220">
          <cell r="R220" t="str">
            <v>Tongue Logo Reinf 鞋舌Logo补强</v>
          </cell>
        </row>
        <row r="221">
          <cell r="R221" t="str">
            <v>Tongue Loop Reinf 鞋舌穿孔带补强</v>
          </cell>
        </row>
        <row r="222">
          <cell r="R222" t="str">
            <v>Tongue Loop Underlay Reinf 鞋舌穿孔带垫片补强</v>
          </cell>
        </row>
        <row r="223">
          <cell r="R223" t="str">
            <v>Tongue Patch Foam  Reinforcement  鞋舌盖片泡棉</v>
          </cell>
        </row>
        <row r="224">
          <cell r="R224" t="str">
            <v>Tongue Perf. Reinf 鞋舌冲孔补强</v>
          </cell>
        </row>
        <row r="225">
          <cell r="R225" t="str">
            <v>Tongue Reinf 鞋舌补强</v>
          </cell>
        </row>
        <row r="226">
          <cell r="R226" t="str">
            <v>Tongue U'lay Logo Reinf 鞋舌垫片logo 补强</v>
          </cell>
        </row>
        <row r="227">
          <cell r="R227" t="str">
            <v>Vamp Big Reinforcement 鞋面大补强</v>
          </cell>
        </row>
        <row r="228">
          <cell r="R228" t="str">
            <v>Vamp Elastic Lace Reinf 鞋头松紧带补强</v>
          </cell>
        </row>
        <row r="229">
          <cell r="R229" t="str">
            <v>Vamp Extension 鞋头接片</v>
          </cell>
        </row>
        <row r="230">
          <cell r="R230" t="str">
            <v>Vamp Gathering 缩头补强</v>
          </cell>
        </row>
        <row r="231">
          <cell r="R231" t="str">
            <v xml:space="preserve">Vamp Lining Zig-zag Seam Reinf 鞋头里万能拼缝补强             </v>
          </cell>
        </row>
        <row r="232">
          <cell r="R232" t="str">
            <v>Vamp Overlay Reinf 鞋头盖片补强</v>
          </cell>
        </row>
        <row r="233">
          <cell r="R233" t="str">
            <v>Vamp Perf. Reinf 鞋头冲孔补强</v>
          </cell>
        </row>
        <row r="234">
          <cell r="R234" t="str">
            <v>Vamp Reinf 1 鞋头补强1</v>
          </cell>
        </row>
        <row r="235">
          <cell r="R235" t="str">
            <v>Vamp Reinf 2 鞋头补强2</v>
          </cell>
        </row>
        <row r="236">
          <cell r="R236" t="str">
            <v>Vamp Reinf 鞋头补强</v>
          </cell>
        </row>
        <row r="237">
          <cell r="R237" t="str">
            <v>Vamp Seam Reinf 鞋头合缝补强</v>
          </cell>
        </row>
        <row r="238">
          <cell r="R238" t="str">
            <v>Vamp Stripe Reinf 鞋头饰条补强</v>
          </cell>
        </row>
        <row r="239">
          <cell r="R239" t="str">
            <v>Vamp Underlay Reinf 鞋头垫片补强</v>
          </cell>
        </row>
        <row r="240">
          <cell r="R240" t="str">
            <v>Vamp Zig-Zag Reinf 鞋头拼万能补强</v>
          </cell>
        </row>
        <row r="241">
          <cell r="R241" t="str">
            <v>Vent Eyelets Reinf 透气扣补强</v>
          </cell>
        </row>
        <row r="242">
          <cell r="R242" t="str">
            <v>Y Bar Eyelets Reinf Y形饰条眼扣补强  </v>
          </cell>
        </row>
        <row r="243">
          <cell r="R243" t="str">
            <v>Y Bar Reinf Y形饰条补强</v>
          </cell>
        </row>
        <row r="246">
          <cell r="R246" t="str">
            <v>Unlisted part</v>
          </cell>
        </row>
        <row r="247">
          <cell r="R247">
            <v>0</v>
          </cell>
        </row>
        <row r="248">
          <cell r="R248">
            <v>0</v>
          </cell>
        </row>
        <row r="249">
          <cell r="R249">
            <v>0</v>
          </cell>
        </row>
        <row r="250">
          <cell r="R250">
            <v>0</v>
          </cell>
        </row>
        <row r="251">
          <cell r="R251">
            <v>0</v>
          </cell>
        </row>
        <row r="252">
          <cell r="R252">
            <v>0</v>
          </cell>
        </row>
        <row r="253">
          <cell r="R253">
            <v>0</v>
          </cell>
        </row>
        <row r="254">
          <cell r="R254">
            <v>0</v>
          </cell>
        </row>
        <row r="255">
          <cell r="R255">
            <v>0</v>
          </cell>
        </row>
        <row r="256">
          <cell r="R256">
            <v>0</v>
          </cell>
        </row>
        <row r="257">
          <cell r="R257">
            <v>0</v>
          </cell>
        </row>
        <row r="258">
          <cell r="R258">
            <v>0</v>
          </cell>
        </row>
        <row r="259">
          <cell r="R259">
            <v>0</v>
          </cell>
        </row>
        <row r="260">
          <cell r="R260">
            <v>0</v>
          </cell>
        </row>
        <row r="261">
          <cell r="R261">
            <v>0</v>
          </cell>
        </row>
        <row r="262">
          <cell r="R262">
            <v>0</v>
          </cell>
        </row>
        <row r="263">
          <cell r="R263">
            <v>0</v>
          </cell>
        </row>
        <row r="264">
          <cell r="R264">
            <v>0</v>
          </cell>
        </row>
        <row r="265">
          <cell r="R265">
            <v>0</v>
          </cell>
        </row>
        <row r="268">
          <cell r="R268">
            <v>0</v>
          </cell>
        </row>
        <row r="269">
          <cell r="R269">
            <v>0</v>
          </cell>
        </row>
        <row r="270">
          <cell r="R270">
            <v>0</v>
          </cell>
        </row>
        <row r="271">
          <cell r="R271">
            <v>0</v>
          </cell>
        </row>
        <row r="272">
          <cell r="R272">
            <v>0</v>
          </cell>
        </row>
        <row r="273">
          <cell r="R273">
            <v>0</v>
          </cell>
        </row>
        <row r="274">
          <cell r="R274">
            <v>0</v>
          </cell>
        </row>
        <row r="275">
          <cell r="R275">
            <v>0</v>
          </cell>
        </row>
        <row r="276">
          <cell r="R276">
            <v>0</v>
          </cell>
        </row>
        <row r="279">
          <cell r="R279">
            <v>0</v>
          </cell>
        </row>
        <row r="280">
          <cell r="R280">
            <v>0</v>
          </cell>
        </row>
        <row r="282">
          <cell r="R282">
            <v>0</v>
          </cell>
        </row>
        <row r="283">
          <cell r="R283">
            <v>0</v>
          </cell>
        </row>
        <row r="285">
          <cell r="R285">
            <v>0</v>
          </cell>
        </row>
        <row r="286">
          <cell r="R286">
            <v>0</v>
          </cell>
        </row>
        <row r="287">
          <cell r="R287">
            <v>0</v>
          </cell>
        </row>
        <row r="288">
          <cell r="R288">
            <v>0</v>
          </cell>
        </row>
        <row r="289">
          <cell r="R289">
            <v>0</v>
          </cell>
        </row>
        <row r="290">
          <cell r="R290">
            <v>0</v>
          </cell>
        </row>
        <row r="291">
          <cell r="R291">
            <v>0</v>
          </cell>
        </row>
        <row r="292">
          <cell r="R292">
            <v>0</v>
          </cell>
        </row>
        <row r="297">
          <cell r="R297">
            <v>0</v>
          </cell>
        </row>
        <row r="298">
          <cell r="R298">
            <v>0</v>
          </cell>
        </row>
        <row r="299">
          <cell r="R299">
            <v>0</v>
          </cell>
        </row>
        <row r="300">
          <cell r="R300">
            <v>0</v>
          </cell>
        </row>
        <row r="301">
          <cell r="R301">
            <v>0</v>
          </cell>
        </row>
        <row r="302">
          <cell r="R302">
            <v>0</v>
          </cell>
        </row>
        <row r="303">
          <cell r="R303">
            <v>0</v>
          </cell>
        </row>
        <row r="304">
          <cell r="R304">
            <v>0</v>
          </cell>
        </row>
        <row r="305">
          <cell r="R305">
            <v>0</v>
          </cell>
        </row>
        <row r="306">
          <cell r="R306">
            <v>0</v>
          </cell>
        </row>
        <row r="307">
          <cell r="R307">
            <v>0</v>
          </cell>
        </row>
        <row r="308">
          <cell r="R308">
            <v>0</v>
          </cell>
        </row>
        <row r="309">
          <cell r="R309">
            <v>0</v>
          </cell>
        </row>
        <row r="310">
          <cell r="R310">
            <v>0</v>
          </cell>
        </row>
        <row r="311">
          <cell r="R311">
            <v>0</v>
          </cell>
        </row>
        <row r="312">
          <cell r="R312">
            <v>0</v>
          </cell>
        </row>
        <row r="313">
          <cell r="R313">
            <v>0</v>
          </cell>
        </row>
        <row r="314">
          <cell r="R314">
            <v>0</v>
          </cell>
        </row>
        <row r="315">
          <cell r="R315">
            <v>0</v>
          </cell>
        </row>
        <row r="316">
          <cell r="R316">
            <v>0</v>
          </cell>
        </row>
        <row r="317">
          <cell r="R317">
            <v>0</v>
          </cell>
        </row>
        <row r="318">
          <cell r="R318">
            <v>0</v>
          </cell>
        </row>
        <row r="319">
          <cell r="R319">
            <v>0</v>
          </cell>
        </row>
        <row r="320">
          <cell r="R320">
            <v>0</v>
          </cell>
        </row>
        <row r="321">
          <cell r="R321">
            <v>0</v>
          </cell>
        </row>
        <row r="322">
          <cell r="R322">
            <v>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7F01"/>
      <sheetName val="17F02"/>
      <sheetName val="17F03"/>
      <sheetName val="SourceData"/>
    </sheetNames>
    <sheetDataSet>
      <sheetData sheetId="0"/>
      <sheetData sheetId="1"/>
      <sheetData sheetId="2"/>
      <sheetData sheetId="3">
        <row r="1">
          <cell r="R1" t="str">
            <v>Reinfs./补强</v>
          </cell>
        </row>
        <row r="2">
          <cell r="R2" t="str">
            <v>Back Foxing Reinf 边条后补强</v>
          </cell>
        </row>
        <row r="3">
          <cell r="R3" t="str">
            <v>Back Foxing Tape Reinf 1 后围条补强1</v>
          </cell>
        </row>
        <row r="4">
          <cell r="R4" t="str">
            <v>Backstay Logo Reinf 后跟条Logo补强</v>
          </cell>
        </row>
        <row r="5">
          <cell r="R5" t="str">
            <v>Back Foxing Tape Reinf 2 后围条补强2</v>
          </cell>
        </row>
        <row r="6">
          <cell r="R6" t="str">
            <v>Back Insert 后接片</v>
          </cell>
        </row>
        <row r="7">
          <cell r="R7" t="str">
            <v>Back Strap Reinf 后饰条补强</v>
          </cell>
        </row>
        <row r="8">
          <cell r="R8" t="str">
            <v>Back Tab Foam 后上片泡棉</v>
          </cell>
        </row>
        <row r="9">
          <cell r="R9" t="str">
            <v>Back Tab Logo Reinf 后上片Logo补强</v>
          </cell>
        </row>
        <row r="10">
          <cell r="R10" t="str">
            <v>Back Tab Perf. Reinf 后上片冲孔补强</v>
          </cell>
        </row>
        <row r="11">
          <cell r="R11" t="str">
            <v>Back Tab Reinf 后上片补强</v>
          </cell>
        </row>
        <row r="12">
          <cell r="R12" t="str">
            <v>Back Tab Underlay Reinf 后上片垫片补强</v>
          </cell>
        </row>
        <row r="13">
          <cell r="R13" t="str">
            <v xml:space="preserve">Backpart  Window Foam 后饰窗泡棉 </v>
          </cell>
        </row>
        <row r="14">
          <cell r="R14" t="str">
            <v>Backpart Window Reinf 后饰窗补强</v>
          </cell>
        </row>
        <row r="15">
          <cell r="R15" t="str">
            <v>Backstay Ball Chain Reinf 后跟条珠链补强</v>
          </cell>
        </row>
        <row r="16">
          <cell r="R16" t="str">
            <v>Backstay Reinf 1 后跟条补强1</v>
          </cell>
        </row>
        <row r="17">
          <cell r="R17" t="str">
            <v>Backstay Reinf 后跟条补强</v>
          </cell>
        </row>
        <row r="18">
          <cell r="R18" t="str">
            <v>Backstay Reinf 2 后跟条补强2</v>
          </cell>
        </row>
        <row r="19">
          <cell r="R19" t="str">
            <v>Bumper Underlay 包头片垫片</v>
          </cell>
        </row>
        <row r="20">
          <cell r="R20" t="str">
            <v>Button Reinforcement 按扣补强</v>
          </cell>
        </row>
        <row r="21">
          <cell r="R21" t="str">
            <v>Collar Bottom Reinforcement 外反口下片补强</v>
          </cell>
        </row>
        <row r="22">
          <cell r="R22" t="str">
            <v>Collar Bottom Reinf Lateral 外反口下片外腰补强</v>
          </cell>
        </row>
        <row r="23">
          <cell r="R23" t="str">
            <v>Collar Bottom Reinf Medial 外反口下片内腰补强</v>
          </cell>
        </row>
        <row r="24">
          <cell r="R24" t="str">
            <v>Collar Foam 1 外反口泡棉 1</v>
          </cell>
        </row>
        <row r="25">
          <cell r="R25" t="str">
            <v>Collar Compression Foam 外反口高周波泡棉</v>
          </cell>
        </row>
        <row r="26">
          <cell r="R26" t="str">
            <v>Collar Foam 2 外反口泡棉 2</v>
          </cell>
        </row>
        <row r="27">
          <cell r="R27" t="str">
            <v>Collar Foam Big 外反口大泡棉</v>
          </cell>
        </row>
        <row r="28">
          <cell r="R28" t="str">
            <v>Collar Foam Reinf 外反口泡棉补强</v>
          </cell>
        </row>
        <row r="29">
          <cell r="R29" t="str">
            <v>Collar Foam Small 外反口小泡棉</v>
          </cell>
        </row>
        <row r="30">
          <cell r="R30" t="str">
            <v>Collar Foam 外反口泡棉</v>
          </cell>
        </row>
        <row r="31">
          <cell r="R31" t="str">
            <v>Collar Gathering Reinf 外反口补强带</v>
          </cell>
        </row>
        <row r="32">
          <cell r="R32" t="str">
            <v>Collar Lining Underlay Reinf 外反口里垫片补强</v>
          </cell>
        </row>
        <row r="33">
          <cell r="R33" t="str">
            <v>Collar Logo Reinf 外反口Logo补强</v>
          </cell>
        </row>
        <row r="34">
          <cell r="R34" t="str">
            <v>Collar Perf. Reinf 外反口冲孔补强</v>
          </cell>
        </row>
        <row r="35">
          <cell r="R35" t="str">
            <v>Collar Perf. Underlay 外反口冲孔垫片</v>
          </cell>
        </row>
        <row r="36">
          <cell r="R36" t="str">
            <v>Collar Reinf 1 外反口补强1</v>
          </cell>
        </row>
        <row r="37">
          <cell r="R37" t="str">
            <v>Collar Reinf 2 外反口补强2</v>
          </cell>
        </row>
        <row r="38">
          <cell r="R38" t="str">
            <v>Eyelet Medial 6 内腰眼扣6</v>
          </cell>
        </row>
        <row r="39">
          <cell r="R39" t="str">
            <v>Collar Reinf Lateral 外反口外腰补强</v>
          </cell>
        </row>
        <row r="40">
          <cell r="R40" t="str">
            <v>Collar Reinf 外反口补强</v>
          </cell>
        </row>
        <row r="41">
          <cell r="R41" t="str">
            <v>Collar Underlay Foam 外反口垫片泡棉</v>
          </cell>
        </row>
        <row r="42">
          <cell r="R42" t="str">
            <v>Collar Underlay Reinf 外反口垫片补强</v>
          </cell>
        </row>
        <row r="43">
          <cell r="R43" t="str">
            <v>Collar Overlay Reinf 外反口盖片补强 </v>
          </cell>
        </row>
        <row r="44">
          <cell r="R44" t="str">
            <v>Counter Reinforcement 后衬补强</v>
          </cell>
        </row>
        <row r="45">
          <cell r="R45" t="str">
            <v>Elastic Reinf 松紧带补强</v>
          </cell>
        </row>
        <row r="46">
          <cell r="R46" t="str">
            <v>Eyelet Lateral 2 外腰眼扣2</v>
          </cell>
        </row>
        <row r="47">
          <cell r="R47" t="str">
            <v>Eyelet Lateral 1 外腰眼扣1</v>
          </cell>
        </row>
        <row r="48">
          <cell r="R48" t="str">
            <v>Eyelet Lateral 3 外腰眼扣3</v>
          </cell>
        </row>
        <row r="49">
          <cell r="R49" t="str">
            <v>Eyelet Lateral 4 外腰眼扣4</v>
          </cell>
        </row>
        <row r="50">
          <cell r="R50" t="str">
            <v>Foxing Tape Skirt Reinf 内围条挡布补强</v>
          </cell>
        </row>
        <row r="51">
          <cell r="R51" t="str">
            <v>Eyelet Medial 2 内腰眼扣2</v>
          </cell>
        </row>
        <row r="52">
          <cell r="R52" t="str">
            <v>Eyelet Medial 3 内腰眼扣3</v>
          </cell>
        </row>
        <row r="53">
          <cell r="R53" t="str">
            <v>Eyelet Lateral 5 外腰眼扣5</v>
          </cell>
        </row>
        <row r="54">
          <cell r="R54" t="str">
            <v>Eyelet Lateral 6 外腰眼扣6</v>
          </cell>
        </row>
        <row r="55">
          <cell r="R55" t="str">
            <v>Eyelet Lateral 7 外腰眼扣7</v>
          </cell>
        </row>
        <row r="56">
          <cell r="R56" t="str">
            <v>Eyelet Lateral 8 外腰眼扣8</v>
          </cell>
        </row>
        <row r="57">
          <cell r="R57" t="str">
            <v>Eyelet Medial 1 内腰眼扣1</v>
          </cell>
        </row>
        <row r="58">
          <cell r="R58" t="str">
            <v>Eyelet Medial 4 内腰眼扣4</v>
          </cell>
        </row>
        <row r="59">
          <cell r="R59" t="str">
            <v>Eyelet Medial 5 内腰眼扣5</v>
          </cell>
        </row>
        <row r="60">
          <cell r="R60" t="str">
            <v>Eyelet Medial 7 内腰眼扣7</v>
          </cell>
        </row>
        <row r="61">
          <cell r="R61" t="str">
            <v>Eyelet Medial 8 内腰眼扣8</v>
          </cell>
        </row>
        <row r="62">
          <cell r="R62" t="str">
            <v>Eyestay Accent Reinforcement 鞋眼片固定补强</v>
          </cell>
        </row>
        <row r="63">
          <cell r="R63" t="str">
            <v>Eyestay Bottom Reinf Lateral 鞋眼片下片外腰补强</v>
          </cell>
        </row>
        <row r="64">
          <cell r="R64" t="str">
            <v>Eyestay Bottom Reinf Medial 鞋眼片下片内腰补强</v>
          </cell>
        </row>
        <row r="65">
          <cell r="R65" t="str">
            <v>Eyestay Bottom Reinf 鞋眼片下片补强</v>
          </cell>
        </row>
        <row r="66">
          <cell r="R66" t="str">
            <v>Eyestay Mid Rein 鞋眼片中片补強</v>
          </cell>
        </row>
        <row r="67">
          <cell r="R67" t="str">
            <v>Eyestay Perf  Reinf 鞋眼冲孔补</v>
          </cell>
        </row>
        <row r="68">
          <cell r="R68" t="str">
            <v>Eyestay Piping Reinf 鞋眼片包边补强</v>
          </cell>
        </row>
        <row r="69">
          <cell r="R69" t="str">
            <v>Eyestay Reinf Lateral 鞋眼片外腰补强</v>
          </cell>
        </row>
        <row r="70">
          <cell r="R70" t="str">
            <v>Eyestay Reinf Medial 鞋眼片内腰补强</v>
          </cell>
        </row>
        <row r="71">
          <cell r="R71" t="str">
            <v>Eyestay Reinf 鞋眼片补强</v>
          </cell>
        </row>
        <row r="72">
          <cell r="R72" t="str">
            <v>Eyestay Reinf 1 鞋眼片补强1</v>
          </cell>
        </row>
        <row r="73">
          <cell r="R73" t="str">
            <v>Eyestay Reinf 2 鞋眼片补强2</v>
          </cell>
        </row>
        <row r="74">
          <cell r="R74" t="str">
            <v>Eyestay Top Reinf Medial 鞋眼片上片内腰补强</v>
          </cell>
        </row>
        <row r="75">
          <cell r="R75" t="str">
            <v>Eyestay Top Reinf 鞋眼片上片补强</v>
          </cell>
        </row>
        <row r="76">
          <cell r="R76" t="str">
            <v>Eyestay Top Reinf 1 鞋眼片上片补强1</v>
          </cell>
        </row>
        <row r="77">
          <cell r="R77" t="str">
            <v>Eyestay Top Reinf 2 鞋眼片上片补强2</v>
          </cell>
        </row>
        <row r="78">
          <cell r="R78" t="str">
            <v>Eyestay Underlay Reinf 鞋眼片垫片补强</v>
          </cell>
        </row>
        <row r="79">
          <cell r="R79" t="str">
            <v>Eyestay Top Reinf Lateral 鞋眼片上片外腰补强</v>
          </cell>
        </row>
        <row r="80">
          <cell r="R80" t="str">
            <v>Eyestay Webbing Reinf L 鞋眼片织带外腰补强</v>
          </cell>
        </row>
        <row r="81">
          <cell r="R81" t="str">
            <v>Eyestay Webbing Reinf M 鞋眼片织带内腰补强</v>
          </cell>
        </row>
        <row r="82">
          <cell r="R82" t="str">
            <v>Eyestay Webbing Reinf 鞋眼片织带补强</v>
          </cell>
        </row>
        <row r="83">
          <cell r="R83" t="str">
            <v>Fore Quarter Medial Lining 上鞋身内里补强</v>
          </cell>
        </row>
        <row r="84">
          <cell r="R84" t="str">
            <v>Foxing Tape Reinf 内围条补强</v>
          </cell>
        </row>
        <row r="85">
          <cell r="R85" t="str">
            <v>Foxing Tape Skirt 内围条挡布</v>
          </cell>
        </row>
        <row r="86">
          <cell r="R86" t="str">
            <v>Friction Reinf 围条补强</v>
          </cell>
        </row>
        <row r="87">
          <cell r="R87" t="str">
            <v>Friction Tape Reinf 1 外围条补强 1</v>
          </cell>
        </row>
        <row r="88">
          <cell r="R88" t="str">
            <v>Friction Tape Reinf 2 外围条补强 2</v>
          </cell>
        </row>
        <row r="89">
          <cell r="R89" t="str">
            <v>Friction Tape Reinf 3 外围条补强 3</v>
          </cell>
        </row>
        <row r="90">
          <cell r="R90" t="str">
            <v>Front Eyestay Feinforcement 前眼补强</v>
          </cell>
        </row>
        <row r="91">
          <cell r="R91" t="str">
            <v>Front Eyestay L/M Reinf  前鞋眼片内/外腰补强</v>
          </cell>
        </row>
        <row r="92">
          <cell r="R92" t="str">
            <v>Front Quarter Perf U'lay 前鞋身冲孔垫片</v>
          </cell>
        </row>
        <row r="93">
          <cell r="R93" t="str">
            <v>Front Quarter Reinf L 前鞋身外腰补强</v>
          </cell>
        </row>
        <row r="94">
          <cell r="R94" t="str">
            <v>Front Quarter Reinf M 前鞋身内腰补强</v>
          </cell>
        </row>
        <row r="95">
          <cell r="R95" t="str">
            <v>Front Quarter Reinf 前鞋身补强</v>
          </cell>
        </row>
        <row r="96">
          <cell r="R96" t="str">
            <v>Front Quarter U'Lay Foam M 前鞋身垫片内腰泡棉</v>
          </cell>
        </row>
        <row r="97">
          <cell r="R97" t="str">
            <v>Heel Counter Reinf 后衬补强</v>
          </cell>
        </row>
        <row r="98">
          <cell r="R98" t="str">
            <v>Heel Counter 后衬</v>
          </cell>
        </row>
        <row r="99">
          <cell r="R99" t="str">
            <v>Heel Extension 后套接片</v>
          </cell>
        </row>
        <row r="100">
          <cell r="R100" t="str">
            <v>Heel Foam 后套泡棉</v>
          </cell>
        </row>
        <row r="101">
          <cell r="R101" t="str">
            <v>Heel Notch Foam Big 后套饰枕大泡棉</v>
          </cell>
        </row>
        <row r="102">
          <cell r="R102" t="str">
            <v>Heel Notch Foam Small 后套饰枕小泡棉</v>
          </cell>
        </row>
        <row r="103">
          <cell r="R103" t="str">
            <v>Heel Notch Reinf 后套饰枕补强</v>
          </cell>
        </row>
        <row r="104">
          <cell r="R104" t="str">
            <v>Heel Piece Bottom Reinf 后套下片补强</v>
          </cell>
        </row>
        <row r="105">
          <cell r="R105" t="str">
            <v>Heel Piece Logo Reinf 后套Logo补强</v>
          </cell>
        </row>
        <row r="106">
          <cell r="R106" t="str">
            <v>Heel Piece Logo Underlay 后套Logo垫片</v>
          </cell>
        </row>
        <row r="107">
          <cell r="R107" t="str">
            <v>Heel Piece Reinf 1 后套补强1</v>
          </cell>
        </row>
        <row r="108">
          <cell r="R108" t="str">
            <v>Heel Piece Reinf 2 后套补强2</v>
          </cell>
        </row>
        <row r="109">
          <cell r="R109" t="str">
            <v>Heel Piece Reinf 3 后套补强3</v>
          </cell>
        </row>
        <row r="110">
          <cell r="R110" t="str">
            <v>Heel Piece Reinf 后套补强</v>
          </cell>
        </row>
        <row r="111">
          <cell r="R111" t="str">
            <v>Heel Piece Seam Reinf 后套合缝补强</v>
          </cell>
        </row>
        <row r="112">
          <cell r="R112" t="str">
            <v>Heel Piece U'lay Reinf L 后套垫片外腰补强</v>
          </cell>
        </row>
        <row r="113">
          <cell r="R113" t="str">
            <v>Heel Piece U'lay Reinf M 后套垫片内腰补强</v>
          </cell>
        </row>
        <row r="114">
          <cell r="R114" t="str">
            <v>Heel Piece Underlay Foam 后套垫片泡棉</v>
          </cell>
        </row>
        <row r="115">
          <cell r="R115" t="str">
            <v>Heel Piece Underlay Reinf 后套垫片补强</v>
          </cell>
        </row>
        <row r="116">
          <cell r="R116" t="str">
            <v>Heel Strap 1 Foam 后拉带1泡棉</v>
          </cell>
        </row>
        <row r="117">
          <cell r="R117" t="str">
            <v>Heel Strap 1 Reinf 后拉带补强1</v>
          </cell>
        </row>
        <row r="118">
          <cell r="R118" t="str">
            <v>Heel Strap 2 Foam 后拉带2泡棉</v>
          </cell>
        </row>
        <row r="119">
          <cell r="R119" t="str">
            <v>Heel Strap 2 Reinf 后拉带补强2</v>
          </cell>
        </row>
        <row r="120">
          <cell r="R120" t="str">
            <v>Heel Strap Reinf Lateral 后拉带外腰补强</v>
          </cell>
        </row>
        <row r="121">
          <cell r="R121" t="str">
            <v>Heel Strap Reinf Medial 后拉带内腰补强</v>
          </cell>
        </row>
        <row r="122">
          <cell r="R122" t="str">
            <v>Heel Stripe Reinf 后跟饰条补强</v>
          </cell>
        </row>
        <row r="123">
          <cell r="R123" t="str">
            <v xml:space="preserve">Inner Back Insert 內层后接片 </v>
          </cell>
        </row>
        <row r="124">
          <cell r="R124" t="str">
            <v>Inner Collar Foam 内-外反口泡棉</v>
          </cell>
        </row>
        <row r="125">
          <cell r="R125" t="str">
            <v>Inner Eyestay Reinf 内鞋眼片补强</v>
          </cell>
        </row>
        <row r="126">
          <cell r="R126" t="str">
            <v>Inner Tongue Logo Reinf 鞋舌Logo补强(內层)</v>
          </cell>
        </row>
        <row r="127">
          <cell r="R127" t="str">
            <v>Instep Strap Logo Reinf 拉带Logo补强</v>
          </cell>
        </row>
        <row r="128">
          <cell r="R128" t="str">
            <v xml:space="preserve">Lining Zig-Zag Reinf 内里拼万能补强 </v>
          </cell>
        </row>
        <row r="129">
          <cell r="R129" t="str">
            <v>Mid Quarter Reinf Lateral 中鞋身外腰补强</v>
          </cell>
        </row>
        <row r="130">
          <cell r="R130" t="str">
            <v>Mid Quarter Reinf Medial 中鞋身内腰补强</v>
          </cell>
        </row>
        <row r="131">
          <cell r="R131" t="str">
            <v>Mid Quarter Seam Rein 中鞋身合缝补强</v>
          </cell>
        </row>
        <row r="132">
          <cell r="R132" t="str">
            <v>Mudguard Reinf Lateral 挡泥片外腰补强</v>
          </cell>
        </row>
        <row r="133">
          <cell r="R133" t="str">
            <v>Mudguard Reinf Medial 挡泥片内腰补强</v>
          </cell>
        </row>
        <row r="134">
          <cell r="R134" t="str">
            <v>Mudguard Reinf 挡泥片补强</v>
          </cell>
        </row>
        <row r="135">
          <cell r="R135" t="str">
            <v xml:space="preserve">Outer Back Insert 外层後接片 </v>
          </cell>
        </row>
        <row r="136">
          <cell r="R136" t="str">
            <v>Outer Eyestay Reinf 外鞋眼片补强</v>
          </cell>
        </row>
        <row r="137">
          <cell r="R137" t="str">
            <v>Outer Tongue Logo Reinf 鞋舌Logo补强(外层)</v>
          </cell>
        </row>
        <row r="138">
          <cell r="R138" t="str">
            <v>Outsole Threads Reinf 大底车线补强</v>
          </cell>
        </row>
        <row r="139">
          <cell r="R139" t="str">
            <v>Quarter Ball Chain Reinf 鞋身珠链补强</v>
          </cell>
        </row>
        <row r="140">
          <cell r="R140" t="str">
            <v>Quarter Chevron Reinf 鞋身月亮补强</v>
          </cell>
        </row>
        <row r="141">
          <cell r="R141" t="str">
            <v>Quarter Chevron U'lay Reinf 鞋身月亮垫片补强</v>
          </cell>
        </row>
        <row r="142">
          <cell r="R142" t="str">
            <v>Quarter Extension Lateral  鞋身接片外</v>
          </cell>
        </row>
        <row r="143">
          <cell r="R143" t="str">
            <v>Quarter Extension Medial  鞋身接片內</v>
          </cell>
        </row>
        <row r="144">
          <cell r="R144" t="str">
            <v>Quarter Extension 鞋身接片</v>
          </cell>
        </row>
        <row r="145">
          <cell r="R145" t="str">
            <v>Quarter Foam L 鞋身外腰泡棉</v>
          </cell>
        </row>
        <row r="146">
          <cell r="R146" t="str">
            <v>Quarter Foam M 鞋身内腰泡棉</v>
          </cell>
        </row>
        <row r="147">
          <cell r="R147" t="str">
            <v>Quarter Foam 鞋身泡棉</v>
          </cell>
        </row>
        <row r="148">
          <cell r="R148" t="str">
            <v>Quarter Logo Reinf 鞋身Logo补强</v>
          </cell>
        </row>
        <row r="149">
          <cell r="R149" t="str">
            <v>Quarter Ornament Reinf 鞋身饰片补强</v>
          </cell>
        </row>
        <row r="150">
          <cell r="R150" t="str">
            <v>Quarter Overlay Reinforcement  鞋身盖片补强</v>
          </cell>
        </row>
        <row r="151">
          <cell r="R151" t="str">
            <v>Quarter Patch Lateral Foam 鞋身饰片泡棉</v>
          </cell>
        </row>
        <row r="152">
          <cell r="R152" t="str">
            <v>Quarter Patch Lateral Reinf 鞋身饰片补强</v>
          </cell>
        </row>
        <row r="153">
          <cell r="R153" t="str">
            <v>Quarter Perf U'lay 1 鞋身冲孔垫1</v>
          </cell>
        </row>
        <row r="154">
          <cell r="R154" t="str">
            <v>Quarter Perf U'lay 2 鞋身冲孔垫2</v>
          </cell>
        </row>
        <row r="155">
          <cell r="R155" t="str">
            <v>Quarter Perf. Reinf 鞋身冲孔补强</v>
          </cell>
        </row>
        <row r="156">
          <cell r="R156" t="str">
            <v>Quarter Reinf 1 鞋身补强1</v>
          </cell>
        </row>
        <row r="157">
          <cell r="R157" t="str">
            <v>Quarter Reinf 2 鞋身补强2</v>
          </cell>
        </row>
        <row r="158">
          <cell r="R158" t="str">
            <v>Quarter Reinf Lateral 鞋身外腰补强</v>
          </cell>
        </row>
        <row r="159">
          <cell r="R159" t="str">
            <v>Quarter Reinf Medial 鞋身内腰补强</v>
          </cell>
        </row>
        <row r="160">
          <cell r="R160" t="str">
            <v>Quarter Reinf 鞋身补强</v>
          </cell>
        </row>
        <row r="161">
          <cell r="R161" t="str">
            <v>Quarter Seam Reinf L1 鞋身合缝补强外1</v>
          </cell>
        </row>
        <row r="162">
          <cell r="R162" t="str">
            <v>Quarter Seam Reinf L2 鞋身合缝补强外2</v>
          </cell>
        </row>
        <row r="163">
          <cell r="R163" t="str">
            <v>Quarter Seam Reinf L3 鞋身合缝补强外3</v>
          </cell>
        </row>
        <row r="164">
          <cell r="R164" t="str">
            <v>Quarter Seam Reinf L4 鞋身合缝补强外4</v>
          </cell>
        </row>
        <row r="165">
          <cell r="R165" t="str">
            <v>Quarter Seam Reinf L5 鞋身合缝补强外5</v>
          </cell>
        </row>
        <row r="166">
          <cell r="R166" t="str">
            <v>Quarter Seam Reinf M1 鞋身合缝补强内1</v>
          </cell>
        </row>
        <row r="167">
          <cell r="R167" t="str">
            <v>Quarter Seam Reinf M2 鞋身合缝补强内2</v>
          </cell>
        </row>
        <row r="168">
          <cell r="R168" t="str">
            <v>Quarter Seam Reinf M3 鞋身合缝补强内3</v>
          </cell>
        </row>
        <row r="169">
          <cell r="R169" t="str">
            <v>Quarter Seam Reinf M4 鞋身合缝补强内4</v>
          </cell>
        </row>
        <row r="170">
          <cell r="R170" t="str">
            <v>Quarter Seam Reinf M5 鞋身合缝补强内5</v>
          </cell>
        </row>
        <row r="171">
          <cell r="R171" t="str">
            <v>Quarter Seam Reinf 鞋身合缝补强</v>
          </cell>
        </row>
        <row r="172">
          <cell r="R172" t="str">
            <v>Quarter Star U'lay Reinf 鞋身星星垫片补强</v>
          </cell>
        </row>
        <row r="173">
          <cell r="R173" t="str">
            <v>Quarter Strap Reinf 鞋身拉带补强</v>
          </cell>
        </row>
        <row r="174">
          <cell r="R174" t="str">
            <v>Quarter Stripe Reinf 鞋身饰条补强</v>
          </cell>
        </row>
        <row r="175">
          <cell r="R175" t="str">
            <v>Quarter Top Reinf M/L 鞋身上片内/外腰补强</v>
          </cell>
        </row>
        <row r="176">
          <cell r="R176" t="str">
            <v>Quarter Underlay Rein 鞋身垫片补强</v>
          </cell>
        </row>
        <row r="177">
          <cell r="R177" t="str">
            <v>Quarter Zig-Zag Reinf 鞋身拼万能补强</v>
          </cell>
        </row>
        <row r="178">
          <cell r="R178" t="str">
            <v>Rear  Quarter Reinf Lateral 后鞋身外腰补强</v>
          </cell>
        </row>
        <row r="179">
          <cell r="R179" t="str">
            <v>Rear Eyestay Reinf 后鞋眼片补强</v>
          </cell>
        </row>
        <row r="180">
          <cell r="R180" t="str">
            <v>Rear Quarter Big Reinforcement 后鞋身大补强</v>
          </cell>
        </row>
        <row r="181">
          <cell r="R181" t="str">
            <v>Rear Quarter Emboss Reinf 后鞋身高周波补强</v>
          </cell>
        </row>
        <row r="182">
          <cell r="R182" t="str">
            <v>Rear Quarter Foam 后鞋身泡棉</v>
          </cell>
        </row>
        <row r="183">
          <cell r="R183" t="str">
            <v>Rear Quarter Perf Underlay 后鞋身冲孔垫片</v>
          </cell>
        </row>
        <row r="184">
          <cell r="R184" t="str">
            <v>Rear Quarter Reinf Lateral 后鞋身外腰补强</v>
          </cell>
        </row>
        <row r="185">
          <cell r="R185" t="str">
            <v>Rear Quarter Reinf Medial 后腰身内腰补强</v>
          </cell>
        </row>
        <row r="186">
          <cell r="R186" t="str">
            <v>Rear Quarter Reinf 后鞋身补强</v>
          </cell>
        </row>
        <row r="187">
          <cell r="R187" t="str">
            <v>Rear Quarter Seam Reinf 后鞋身合缝补强</v>
          </cell>
        </row>
        <row r="188">
          <cell r="R188" t="str">
            <v>Rear Quarter U'Lay Foam L 后鞋身垫片外腰泡棉</v>
          </cell>
        </row>
        <row r="189">
          <cell r="R189" t="str">
            <v>Rear Quarter U'Lay Foam M 后鞋身垫片内腰泡棉</v>
          </cell>
        </row>
        <row r="190">
          <cell r="R190" t="str">
            <v>Rear Quarter U'lay Reinf 后鞋身墊片补强</v>
          </cell>
        </row>
        <row r="191">
          <cell r="R191" t="str">
            <v>Rear Strap L Underlay Reinf 后拉带外腰垫片补强</v>
          </cell>
        </row>
        <row r="192">
          <cell r="R192" t="str">
            <v>Sandal Foot Form 拖鞋泡棉</v>
          </cell>
        </row>
        <row r="193">
          <cell r="R193" t="str">
            <v>Seam Reinf 合缝补强</v>
          </cell>
        </row>
        <row r="194">
          <cell r="R194" t="str">
            <v>Sockliner Label Reinf 鞋垫布标补强</v>
          </cell>
        </row>
        <row r="195">
          <cell r="R195" t="str">
            <v>Sockliner Reinf 鞋垫补强</v>
          </cell>
        </row>
        <row r="196">
          <cell r="R196" t="str">
            <v>Star/Chevron Embroidery Reinf 星星月亮电绣补强</v>
          </cell>
        </row>
        <row r="197">
          <cell r="R197" t="str">
            <v>Star/Chevron Reinf 星星月亮补强</v>
          </cell>
        </row>
        <row r="198">
          <cell r="R198" t="str">
            <v>Strap Reinf 1 拉带补强1</v>
          </cell>
        </row>
        <row r="199">
          <cell r="R199" t="str">
            <v>Strap Reinf 2 拉带补强2</v>
          </cell>
        </row>
        <row r="200">
          <cell r="R200" t="str">
            <v>Strap Reinf 拉带补强</v>
          </cell>
        </row>
        <row r="201">
          <cell r="R201" t="str">
            <v>Throat Openning Reinf 鞋口补强</v>
          </cell>
        </row>
        <row r="202">
          <cell r="R202" t="str">
            <v>Toe Box Reinf 前衬补强</v>
          </cell>
        </row>
        <row r="203">
          <cell r="R203" t="str">
            <v>Toe Box 前衬</v>
          </cell>
        </row>
        <row r="204">
          <cell r="R204" t="str">
            <v>Toe Bumper Underlay Reinf 前护条垫片补强</v>
          </cell>
        </row>
        <row r="205">
          <cell r="R205" t="str">
            <v>Toe Cap Extension 前包接片</v>
          </cell>
        </row>
        <row r="206">
          <cell r="R206" t="str">
            <v>Toe Cap Reinf Lateral 前包外腰补强</v>
          </cell>
        </row>
        <row r="207">
          <cell r="R207" t="str">
            <v>Toe Cap Reinf Medial 前包内腰补强</v>
          </cell>
        </row>
        <row r="208">
          <cell r="R208" t="str">
            <v>Toe Cap Reinf 前包补强</v>
          </cell>
        </row>
        <row r="209">
          <cell r="R209" t="str">
            <v>Toe Cap Skirt 前包挡布</v>
          </cell>
        </row>
        <row r="210">
          <cell r="R210" t="str">
            <v>Toe Cap Strap Reinf 前包拉带补强</v>
          </cell>
        </row>
        <row r="211">
          <cell r="R211" t="str">
            <v>Tongue Ball Chain Reinf 鞋舌珠链补强</v>
          </cell>
        </row>
        <row r="212">
          <cell r="R212" t="str">
            <v>Tongue Bottom Logo Reinf 鞋舌下片Logo补强</v>
          </cell>
        </row>
        <row r="213">
          <cell r="R213" t="str">
            <v>Tongue Bottom Reinf 鞋舌下片补强</v>
          </cell>
        </row>
        <row r="214">
          <cell r="R214" t="str">
            <v>Tongue Bottom U'Lay Foam 鞋舌下片垫片泡棉</v>
          </cell>
        </row>
        <row r="215">
          <cell r="R215" t="str">
            <v>Tongue Foam 1 鞋舌泡棉 1</v>
          </cell>
        </row>
        <row r="216">
          <cell r="R216" t="str">
            <v>Tongue Foam 2 鞋舌泡棉 2</v>
          </cell>
        </row>
        <row r="217">
          <cell r="R217" t="str">
            <v>Tongue Foam Big 鞋舌大泡棉</v>
          </cell>
        </row>
        <row r="218">
          <cell r="R218" t="str">
            <v>Tongue Foam Small 鞋舌小泡棉</v>
          </cell>
        </row>
        <row r="219">
          <cell r="R219" t="str">
            <v>Tongue Foam 鞋舌泡棉</v>
          </cell>
        </row>
        <row r="220">
          <cell r="R220" t="str">
            <v>Tongue Logo Reinf 鞋舌Logo补强</v>
          </cell>
        </row>
        <row r="221">
          <cell r="R221" t="str">
            <v>Tongue Loop Reinf 鞋舌穿孔带补强</v>
          </cell>
        </row>
        <row r="222">
          <cell r="R222" t="str">
            <v>Tongue Loop Underlay Reinf 鞋舌穿孔带垫片补强</v>
          </cell>
        </row>
        <row r="223">
          <cell r="R223" t="str">
            <v>Tongue Patch Foam  Reinforcement  鞋舌盖片泡棉</v>
          </cell>
        </row>
        <row r="224">
          <cell r="R224" t="str">
            <v>Tongue Perf. Reinf 鞋舌冲孔补强</v>
          </cell>
        </row>
        <row r="225">
          <cell r="R225" t="str">
            <v>Tongue Reinf 鞋舌补强</v>
          </cell>
        </row>
        <row r="226">
          <cell r="R226" t="str">
            <v>Tongue U'lay Logo Reinf 鞋舌垫片logo 补强</v>
          </cell>
        </row>
        <row r="227">
          <cell r="R227" t="str">
            <v>Vamp Big Reinforcement 鞋面大补强</v>
          </cell>
        </row>
        <row r="228">
          <cell r="R228" t="str">
            <v>Vamp Elastic Lace Reinf 鞋头松紧带补强</v>
          </cell>
        </row>
        <row r="229">
          <cell r="R229" t="str">
            <v>Vamp Extension 鞋头接片</v>
          </cell>
        </row>
        <row r="230">
          <cell r="R230" t="str">
            <v>Vamp Gathering 缩头补强</v>
          </cell>
        </row>
        <row r="231">
          <cell r="R231" t="str">
            <v xml:space="preserve">Vamp Lining Zig-zag Seam Reinf 鞋头里万能拼缝补强             </v>
          </cell>
        </row>
        <row r="232">
          <cell r="R232" t="str">
            <v>Vamp Overlay Reinf 鞋头盖片补强</v>
          </cell>
        </row>
        <row r="233">
          <cell r="R233" t="str">
            <v>Vamp Perf. Reinf 鞋头冲孔补强</v>
          </cell>
        </row>
        <row r="234">
          <cell r="R234" t="str">
            <v>Vamp Reinf 1 鞋头补强1</v>
          </cell>
        </row>
        <row r="235">
          <cell r="R235" t="str">
            <v>Vamp Reinf 2 鞋头补强2</v>
          </cell>
        </row>
        <row r="236">
          <cell r="R236" t="str">
            <v>Vamp Reinf 鞋头补强</v>
          </cell>
        </row>
        <row r="237">
          <cell r="R237" t="str">
            <v>Vamp Seam Reinf 鞋头合缝补强</v>
          </cell>
        </row>
        <row r="238">
          <cell r="R238" t="str">
            <v>Vamp Stripe Reinf 鞋头饰条补强</v>
          </cell>
        </row>
        <row r="239">
          <cell r="R239" t="str">
            <v>Vamp Underlay Reinf 鞋头垫片补强</v>
          </cell>
        </row>
        <row r="240">
          <cell r="R240" t="str">
            <v>Vamp Zig-Zag Reinf 鞋头拼万能补强</v>
          </cell>
        </row>
        <row r="241">
          <cell r="R241" t="str">
            <v>Vent Eyelets Reinf 透气扣补强</v>
          </cell>
        </row>
        <row r="242">
          <cell r="R242" t="str">
            <v>Y Bar Eyelets Reinf Y形饰条眼扣补强  </v>
          </cell>
        </row>
        <row r="243">
          <cell r="R243" t="str">
            <v>Y Bar Reinf Y形饰条补强</v>
          </cell>
        </row>
        <row r="246">
          <cell r="R246" t="str">
            <v>Unlisted part</v>
          </cell>
        </row>
        <row r="247">
          <cell r="R247">
            <v>0</v>
          </cell>
        </row>
        <row r="248">
          <cell r="R248">
            <v>0</v>
          </cell>
        </row>
        <row r="249">
          <cell r="R249">
            <v>0</v>
          </cell>
        </row>
        <row r="250">
          <cell r="R250">
            <v>0</v>
          </cell>
        </row>
        <row r="251">
          <cell r="R251">
            <v>0</v>
          </cell>
        </row>
        <row r="252">
          <cell r="R252">
            <v>0</v>
          </cell>
        </row>
        <row r="253">
          <cell r="R253">
            <v>0</v>
          </cell>
        </row>
        <row r="254">
          <cell r="R254">
            <v>0</v>
          </cell>
        </row>
        <row r="255">
          <cell r="R255">
            <v>0</v>
          </cell>
        </row>
        <row r="256">
          <cell r="R256">
            <v>0</v>
          </cell>
        </row>
        <row r="257">
          <cell r="R257">
            <v>0</v>
          </cell>
        </row>
        <row r="258">
          <cell r="R258">
            <v>0</v>
          </cell>
        </row>
        <row r="259">
          <cell r="R259">
            <v>0</v>
          </cell>
        </row>
        <row r="260">
          <cell r="R260">
            <v>0</v>
          </cell>
        </row>
        <row r="261">
          <cell r="R261">
            <v>0</v>
          </cell>
        </row>
        <row r="262">
          <cell r="R262">
            <v>0</v>
          </cell>
        </row>
        <row r="263">
          <cell r="R263">
            <v>0</v>
          </cell>
        </row>
        <row r="264">
          <cell r="R264">
            <v>0</v>
          </cell>
        </row>
        <row r="265">
          <cell r="R265">
            <v>0</v>
          </cell>
        </row>
        <row r="268">
          <cell r="R268">
            <v>0</v>
          </cell>
        </row>
        <row r="269">
          <cell r="R269">
            <v>0</v>
          </cell>
        </row>
        <row r="270">
          <cell r="R270">
            <v>0</v>
          </cell>
        </row>
        <row r="271">
          <cell r="R271">
            <v>0</v>
          </cell>
        </row>
        <row r="272">
          <cell r="R272">
            <v>0</v>
          </cell>
        </row>
        <row r="273">
          <cell r="R273">
            <v>0</v>
          </cell>
        </row>
        <row r="274">
          <cell r="R274">
            <v>0</v>
          </cell>
        </row>
        <row r="275">
          <cell r="R275">
            <v>0</v>
          </cell>
        </row>
        <row r="276">
          <cell r="R276">
            <v>0</v>
          </cell>
        </row>
        <row r="279">
          <cell r="R279">
            <v>0</v>
          </cell>
        </row>
        <row r="280">
          <cell r="R280">
            <v>0</v>
          </cell>
        </row>
        <row r="282">
          <cell r="R282">
            <v>0</v>
          </cell>
        </row>
        <row r="283">
          <cell r="R283">
            <v>0</v>
          </cell>
        </row>
        <row r="285">
          <cell r="R285">
            <v>0</v>
          </cell>
        </row>
        <row r="286">
          <cell r="R286">
            <v>0</v>
          </cell>
        </row>
        <row r="287">
          <cell r="R287">
            <v>0</v>
          </cell>
        </row>
        <row r="288">
          <cell r="R288">
            <v>0</v>
          </cell>
        </row>
        <row r="289">
          <cell r="R289">
            <v>0</v>
          </cell>
        </row>
        <row r="290">
          <cell r="R290">
            <v>0</v>
          </cell>
        </row>
        <row r="291">
          <cell r="R291">
            <v>0</v>
          </cell>
        </row>
        <row r="292">
          <cell r="R292">
            <v>0</v>
          </cell>
        </row>
        <row r="297">
          <cell r="R297">
            <v>0</v>
          </cell>
        </row>
        <row r="298">
          <cell r="R298">
            <v>0</v>
          </cell>
        </row>
        <row r="299">
          <cell r="R299">
            <v>0</v>
          </cell>
        </row>
        <row r="300">
          <cell r="R300">
            <v>0</v>
          </cell>
        </row>
        <row r="301">
          <cell r="R301">
            <v>0</v>
          </cell>
        </row>
        <row r="302">
          <cell r="R302">
            <v>0</v>
          </cell>
        </row>
        <row r="303">
          <cell r="R303">
            <v>0</v>
          </cell>
        </row>
        <row r="304">
          <cell r="R304">
            <v>0</v>
          </cell>
        </row>
        <row r="305">
          <cell r="R305">
            <v>0</v>
          </cell>
        </row>
        <row r="306">
          <cell r="R306">
            <v>0</v>
          </cell>
        </row>
        <row r="307">
          <cell r="R307">
            <v>0</v>
          </cell>
        </row>
        <row r="308">
          <cell r="R308">
            <v>0</v>
          </cell>
        </row>
        <row r="309">
          <cell r="R309">
            <v>0</v>
          </cell>
        </row>
        <row r="310">
          <cell r="R310">
            <v>0</v>
          </cell>
        </row>
        <row r="311">
          <cell r="R311">
            <v>0</v>
          </cell>
        </row>
        <row r="312">
          <cell r="R312">
            <v>0</v>
          </cell>
        </row>
        <row r="313">
          <cell r="R313">
            <v>0</v>
          </cell>
        </row>
        <row r="314">
          <cell r="R314">
            <v>0</v>
          </cell>
        </row>
        <row r="315">
          <cell r="R315">
            <v>0</v>
          </cell>
        </row>
        <row r="316">
          <cell r="R316">
            <v>0</v>
          </cell>
        </row>
        <row r="317">
          <cell r="R317">
            <v>0</v>
          </cell>
        </row>
        <row r="318">
          <cell r="R318">
            <v>0</v>
          </cell>
        </row>
        <row r="319">
          <cell r="R319">
            <v>0</v>
          </cell>
        </row>
        <row r="320">
          <cell r="R320">
            <v>0</v>
          </cell>
        </row>
        <row r="321">
          <cell r="R321">
            <v>0</v>
          </cell>
        </row>
        <row r="322">
          <cell r="R322">
            <v>0</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7F01"/>
      <sheetName val="17F02"/>
      <sheetName val="17F03"/>
      <sheetName val="SourceData"/>
    </sheetNames>
    <sheetDataSet>
      <sheetData sheetId="0"/>
      <sheetData sheetId="1"/>
      <sheetData sheetId="2"/>
      <sheetData sheetId="3">
        <row r="1">
          <cell r="R1" t="str">
            <v>Reinfs./补强</v>
          </cell>
        </row>
        <row r="2">
          <cell r="R2" t="str">
            <v>Back Foxing Reinf 边条后补强</v>
          </cell>
        </row>
        <row r="3">
          <cell r="R3" t="str">
            <v>Back Foxing Tape Reinf 1 后围条补强1</v>
          </cell>
        </row>
        <row r="4">
          <cell r="R4" t="str">
            <v>Backstay Logo Reinf 后跟条Logo补强</v>
          </cell>
        </row>
        <row r="5">
          <cell r="R5" t="str">
            <v>Back Foxing Tape Reinf 2 后围条补强2</v>
          </cell>
        </row>
        <row r="6">
          <cell r="R6" t="str">
            <v>Back Insert 后接片</v>
          </cell>
        </row>
        <row r="7">
          <cell r="R7" t="str">
            <v>Back Strap Reinf 后饰条补强</v>
          </cell>
        </row>
        <row r="8">
          <cell r="R8" t="str">
            <v>Back Tab Foam 后上片泡棉</v>
          </cell>
        </row>
        <row r="9">
          <cell r="R9" t="str">
            <v>Back Tab Logo Reinf 后上片Logo补强</v>
          </cell>
        </row>
        <row r="10">
          <cell r="R10" t="str">
            <v>Back Tab Perf. Reinf 后上片冲孔补强</v>
          </cell>
        </row>
        <row r="11">
          <cell r="R11" t="str">
            <v>Back Tab Reinf 后上片补强</v>
          </cell>
        </row>
        <row r="12">
          <cell r="R12" t="str">
            <v>Back Tab Underlay Reinf 后上片垫片补强</v>
          </cell>
        </row>
        <row r="13">
          <cell r="R13" t="str">
            <v xml:space="preserve">Backpart  Window Foam 后饰窗泡棉 </v>
          </cell>
        </row>
        <row r="14">
          <cell r="R14" t="str">
            <v>Backpart Window Reinf 后饰窗补强</v>
          </cell>
        </row>
        <row r="15">
          <cell r="R15" t="str">
            <v>Backstay Ball Chain Reinf 后跟条珠链补强</v>
          </cell>
        </row>
        <row r="16">
          <cell r="R16" t="str">
            <v>Backstay Reinf 1 后跟条补强1</v>
          </cell>
        </row>
        <row r="17">
          <cell r="R17" t="str">
            <v>Backstay Reinf 后跟条补强</v>
          </cell>
        </row>
        <row r="18">
          <cell r="R18" t="str">
            <v>Backstay Reinf 2 后跟条补强2</v>
          </cell>
        </row>
        <row r="19">
          <cell r="R19" t="str">
            <v>Bumper Underlay 包头片垫片</v>
          </cell>
        </row>
        <row r="20">
          <cell r="R20" t="str">
            <v>Button Reinforcement 按扣补强</v>
          </cell>
        </row>
        <row r="21">
          <cell r="R21" t="str">
            <v>Collar Bottom Reinforcement 外反口下片补强</v>
          </cell>
        </row>
        <row r="22">
          <cell r="R22" t="str">
            <v>Collar Bottom Reinf Lateral 外反口下片外腰补强</v>
          </cell>
        </row>
        <row r="23">
          <cell r="R23" t="str">
            <v>Collar Bottom Reinf Medial 外反口下片内腰补强</v>
          </cell>
        </row>
        <row r="24">
          <cell r="R24" t="str">
            <v>Collar Foam 1 外反口泡棉 1</v>
          </cell>
        </row>
        <row r="25">
          <cell r="R25" t="str">
            <v>Collar Compression Foam 外反口高周波泡棉</v>
          </cell>
        </row>
        <row r="26">
          <cell r="R26" t="str">
            <v>Collar Foam 2 外反口泡棉 2</v>
          </cell>
        </row>
        <row r="27">
          <cell r="R27" t="str">
            <v>Collar Foam Big 外反口大泡棉</v>
          </cell>
        </row>
        <row r="28">
          <cell r="R28" t="str">
            <v>Collar Foam Reinf 外反口泡棉补强</v>
          </cell>
        </row>
        <row r="29">
          <cell r="R29" t="str">
            <v>Collar Foam Small 外反口小泡棉</v>
          </cell>
        </row>
        <row r="30">
          <cell r="R30" t="str">
            <v>Collar Foam 外反口泡棉</v>
          </cell>
        </row>
        <row r="31">
          <cell r="R31" t="str">
            <v>Collar Gathering Reinf 外反口补强带</v>
          </cell>
        </row>
        <row r="32">
          <cell r="R32" t="str">
            <v>Collar Lining Underlay Reinf 外反口里垫片补强</v>
          </cell>
        </row>
        <row r="33">
          <cell r="R33" t="str">
            <v>Collar Logo Reinf 外反口Logo补强</v>
          </cell>
        </row>
        <row r="34">
          <cell r="R34" t="str">
            <v>Collar Perf. Reinf 外反口冲孔补强</v>
          </cell>
        </row>
        <row r="35">
          <cell r="R35" t="str">
            <v>Collar Perf. Underlay 外反口冲孔垫片</v>
          </cell>
        </row>
        <row r="36">
          <cell r="R36" t="str">
            <v>Collar Reinf 1 外反口补强1</v>
          </cell>
        </row>
        <row r="37">
          <cell r="R37" t="str">
            <v>Collar Reinf 2 外反口补强2</v>
          </cell>
        </row>
        <row r="38">
          <cell r="R38" t="str">
            <v>Eyelet Medial 6 内腰眼扣6</v>
          </cell>
        </row>
        <row r="39">
          <cell r="R39" t="str">
            <v>Collar Reinf Lateral 外反口外腰补强</v>
          </cell>
        </row>
        <row r="40">
          <cell r="R40" t="str">
            <v>Collar Reinf 外反口补强</v>
          </cell>
        </row>
        <row r="41">
          <cell r="R41" t="str">
            <v>Collar Underlay Foam 外反口垫片泡棉</v>
          </cell>
        </row>
        <row r="42">
          <cell r="R42" t="str">
            <v>Collar Underlay Reinf 外反口垫片补强</v>
          </cell>
        </row>
        <row r="43">
          <cell r="R43" t="str">
            <v>Collar Overlay Reinf 外反口盖片补强 </v>
          </cell>
        </row>
        <row r="44">
          <cell r="R44" t="str">
            <v>Counter Reinforcement 后衬补强</v>
          </cell>
        </row>
        <row r="45">
          <cell r="R45" t="str">
            <v>Elastic Reinf 松紧带补强</v>
          </cell>
        </row>
        <row r="46">
          <cell r="R46" t="str">
            <v>Eyelet Lateral 2 外腰眼扣2</v>
          </cell>
        </row>
        <row r="47">
          <cell r="R47" t="str">
            <v>Eyelet Lateral 1 外腰眼扣1</v>
          </cell>
        </row>
        <row r="48">
          <cell r="R48" t="str">
            <v>Eyelet Lateral 3 外腰眼扣3</v>
          </cell>
        </row>
        <row r="49">
          <cell r="R49" t="str">
            <v>Eyelet Lateral 4 外腰眼扣4</v>
          </cell>
        </row>
        <row r="50">
          <cell r="R50" t="str">
            <v>Foxing Tape Skirt Reinf 内围条挡布补强</v>
          </cell>
        </row>
        <row r="51">
          <cell r="R51" t="str">
            <v>Eyelet Medial 2 内腰眼扣2</v>
          </cell>
        </row>
        <row r="52">
          <cell r="R52" t="str">
            <v>Eyelet Medial 3 内腰眼扣3</v>
          </cell>
        </row>
        <row r="53">
          <cell r="R53" t="str">
            <v>Eyelet Lateral 5 外腰眼扣5</v>
          </cell>
        </row>
        <row r="54">
          <cell r="R54" t="str">
            <v>Eyelet Lateral 6 外腰眼扣6</v>
          </cell>
        </row>
        <row r="55">
          <cell r="R55" t="str">
            <v>Eyelet Lateral 7 外腰眼扣7</v>
          </cell>
        </row>
        <row r="56">
          <cell r="R56" t="str">
            <v>Eyelet Lateral 8 外腰眼扣8</v>
          </cell>
        </row>
        <row r="57">
          <cell r="R57" t="str">
            <v>Eyelet Medial 1 内腰眼扣1</v>
          </cell>
        </row>
        <row r="58">
          <cell r="R58" t="str">
            <v>Eyelet Medial 4 内腰眼扣4</v>
          </cell>
        </row>
        <row r="59">
          <cell r="R59" t="str">
            <v>Eyelet Medial 5 内腰眼扣5</v>
          </cell>
        </row>
        <row r="60">
          <cell r="R60" t="str">
            <v>Eyelet Medial 7 内腰眼扣7</v>
          </cell>
        </row>
        <row r="61">
          <cell r="R61" t="str">
            <v>Eyelet Medial 8 内腰眼扣8</v>
          </cell>
        </row>
        <row r="62">
          <cell r="R62" t="str">
            <v>Eyestay Accent Reinforcement 鞋眼片固定补强</v>
          </cell>
        </row>
        <row r="63">
          <cell r="R63" t="str">
            <v>Eyestay Bottom Reinf Lateral 鞋眼片下片外腰补强</v>
          </cell>
        </row>
        <row r="64">
          <cell r="R64" t="str">
            <v>Eyestay Bottom Reinf Medial 鞋眼片下片内腰补强</v>
          </cell>
        </row>
        <row r="65">
          <cell r="R65" t="str">
            <v>Eyestay Bottom Reinf 鞋眼片下片补强</v>
          </cell>
        </row>
        <row r="66">
          <cell r="R66" t="str">
            <v>Eyestay Mid Rein 鞋眼片中片补強</v>
          </cell>
        </row>
        <row r="67">
          <cell r="R67" t="str">
            <v>Eyestay Perf  Reinf 鞋眼冲孔补</v>
          </cell>
        </row>
        <row r="68">
          <cell r="R68" t="str">
            <v>Eyestay Piping Reinf 鞋眼片包边补强</v>
          </cell>
        </row>
        <row r="69">
          <cell r="R69" t="str">
            <v>Eyestay Reinf Lateral 鞋眼片外腰补强</v>
          </cell>
        </row>
        <row r="70">
          <cell r="R70" t="str">
            <v>Eyestay Reinf Medial 鞋眼片内腰补强</v>
          </cell>
        </row>
        <row r="71">
          <cell r="R71" t="str">
            <v>Eyestay Reinf 鞋眼片补强</v>
          </cell>
        </row>
        <row r="72">
          <cell r="R72" t="str">
            <v>Eyestay Reinf 1 鞋眼片补强1</v>
          </cell>
        </row>
        <row r="73">
          <cell r="R73" t="str">
            <v>Eyestay Reinf 2 鞋眼片补强2</v>
          </cell>
        </row>
        <row r="74">
          <cell r="R74" t="str">
            <v>Eyestay Top Reinf Medial 鞋眼片上片内腰补强</v>
          </cell>
        </row>
        <row r="75">
          <cell r="R75" t="str">
            <v>Eyestay Top Reinf 鞋眼片上片补强</v>
          </cell>
        </row>
        <row r="76">
          <cell r="R76" t="str">
            <v>Eyestay Top Reinf 1 鞋眼片上片补强1</v>
          </cell>
        </row>
        <row r="77">
          <cell r="R77" t="str">
            <v>Eyestay Top Reinf 2 鞋眼片上片补强2</v>
          </cell>
        </row>
        <row r="78">
          <cell r="R78" t="str">
            <v>Eyestay Underlay Reinf 鞋眼片垫片补强</v>
          </cell>
        </row>
        <row r="79">
          <cell r="R79" t="str">
            <v>Eyestay Top Reinf Lateral 鞋眼片上片外腰补强</v>
          </cell>
        </row>
        <row r="80">
          <cell r="R80" t="str">
            <v>Eyestay Webbing Reinf L 鞋眼片织带外腰补强</v>
          </cell>
        </row>
        <row r="81">
          <cell r="R81" t="str">
            <v>Eyestay Webbing Reinf M 鞋眼片织带内腰补强</v>
          </cell>
        </row>
        <row r="82">
          <cell r="R82" t="str">
            <v>Eyestay Webbing Reinf 鞋眼片织带补强</v>
          </cell>
        </row>
        <row r="83">
          <cell r="R83" t="str">
            <v>Fore Quarter Medial Lining 上鞋身内里补强</v>
          </cell>
        </row>
        <row r="84">
          <cell r="R84" t="str">
            <v>Foxing Tape Reinf 内围条补强</v>
          </cell>
        </row>
        <row r="85">
          <cell r="R85" t="str">
            <v>Foxing Tape Skirt 内围条挡布</v>
          </cell>
        </row>
        <row r="86">
          <cell r="R86" t="str">
            <v>Friction Reinf 围条补强</v>
          </cell>
        </row>
        <row r="87">
          <cell r="R87" t="str">
            <v>Friction Tape Reinf 1 外围条补强 1</v>
          </cell>
        </row>
        <row r="88">
          <cell r="R88" t="str">
            <v>Friction Tape Reinf 2 外围条补强 2</v>
          </cell>
        </row>
        <row r="89">
          <cell r="R89" t="str">
            <v>Friction Tape Reinf 3 外围条补强 3</v>
          </cell>
        </row>
        <row r="90">
          <cell r="R90" t="str">
            <v>Front Eyestay Feinforcement 前眼补强</v>
          </cell>
        </row>
        <row r="91">
          <cell r="R91" t="str">
            <v>Front Eyestay L/M Reinf  前鞋眼片内/外腰补强</v>
          </cell>
        </row>
        <row r="92">
          <cell r="R92" t="str">
            <v>Front Quarter Perf U'lay 前鞋身冲孔垫片</v>
          </cell>
        </row>
        <row r="93">
          <cell r="R93" t="str">
            <v>Front Quarter Reinf L 前鞋身外腰补强</v>
          </cell>
        </row>
        <row r="94">
          <cell r="R94" t="str">
            <v>Front Quarter Reinf M 前鞋身内腰补强</v>
          </cell>
        </row>
        <row r="95">
          <cell r="R95" t="str">
            <v>Front Quarter Reinf 前鞋身补强</v>
          </cell>
        </row>
        <row r="96">
          <cell r="R96" t="str">
            <v>Front Quarter U'Lay Foam M 前鞋身垫片内腰泡棉</v>
          </cell>
        </row>
        <row r="97">
          <cell r="R97" t="str">
            <v>Heel Counter Reinf 后衬补强</v>
          </cell>
        </row>
        <row r="98">
          <cell r="R98" t="str">
            <v>Heel Counter 后衬</v>
          </cell>
        </row>
        <row r="99">
          <cell r="R99" t="str">
            <v>Heel Extension 后套接片</v>
          </cell>
        </row>
        <row r="100">
          <cell r="R100" t="str">
            <v>Heel Foam 后套泡棉</v>
          </cell>
        </row>
        <row r="101">
          <cell r="R101" t="str">
            <v>Heel Notch Foam Big 后套饰枕大泡棉</v>
          </cell>
        </row>
        <row r="102">
          <cell r="R102" t="str">
            <v>Heel Notch Foam Small 后套饰枕小泡棉</v>
          </cell>
        </row>
        <row r="103">
          <cell r="R103" t="str">
            <v>Heel Notch Reinf 后套饰枕补强</v>
          </cell>
        </row>
        <row r="104">
          <cell r="R104" t="str">
            <v>Heel Piece Bottom Reinf 后套下片补强</v>
          </cell>
        </row>
        <row r="105">
          <cell r="R105" t="str">
            <v>Heel Piece Logo Reinf 后套Logo补强</v>
          </cell>
        </row>
        <row r="106">
          <cell r="R106" t="str">
            <v>Heel Piece Logo Underlay 后套Logo垫片</v>
          </cell>
        </row>
        <row r="107">
          <cell r="R107" t="str">
            <v>Heel Piece Reinf 1 后套补强1</v>
          </cell>
        </row>
        <row r="108">
          <cell r="R108" t="str">
            <v>Heel Piece Reinf 2 后套补强2</v>
          </cell>
        </row>
        <row r="109">
          <cell r="R109" t="str">
            <v>Heel Piece Reinf 3 后套补强3</v>
          </cell>
        </row>
        <row r="110">
          <cell r="R110" t="str">
            <v>Heel Piece Reinf 后套补强</v>
          </cell>
        </row>
        <row r="111">
          <cell r="R111" t="str">
            <v>Heel Piece Seam Reinf 后套合缝补强</v>
          </cell>
        </row>
        <row r="112">
          <cell r="R112" t="str">
            <v>Heel Piece U'lay Reinf L 后套垫片外腰补强</v>
          </cell>
        </row>
        <row r="113">
          <cell r="R113" t="str">
            <v>Heel Piece U'lay Reinf M 后套垫片内腰补强</v>
          </cell>
        </row>
        <row r="114">
          <cell r="R114" t="str">
            <v>Heel Piece Underlay Foam 后套垫片泡棉</v>
          </cell>
        </row>
        <row r="115">
          <cell r="R115" t="str">
            <v>Heel Piece Underlay Reinf 后套垫片补强</v>
          </cell>
        </row>
        <row r="116">
          <cell r="R116" t="str">
            <v>Heel Strap 1 Foam 后拉带1泡棉</v>
          </cell>
        </row>
        <row r="117">
          <cell r="R117" t="str">
            <v>Heel Strap 1 Reinf 后拉带补强1</v>
          </cell>
        </row>
        <row r="118">
          <cell r="R118" t="str">
            <v>Heel Strap 2 Foam 后拉带2泡棉</v>
          </cell>
        </row>
        <row r="119">
          <cell r="R119" t="str">
            <v>Heel Strap 2 Reinf 后拉带补强2</v>
          </cell>
        </row>
        <row r="120">
          <cell r="R120" t="str">
            <v>Heel Strap Reinf Lateral 后拉带外腰补强</v>
          </cell>
        </row>
        <row r="121">
          <cell r="R121" t="str">
            <v>Heel Strap Reinf Medial 后拉带内腰补强</v>
          </cell>
        </row>
        <row r="122">
          <cell r="R122" t="str">
            <v>Heel Stripe Reinf 后跟饰条补强</v>
          </cell>
        </row>
        <row r="123">
          <cell r="R123" t="str">
            <v xml:space="preserve">Inner Back Insert 內层后接片 </v>
          </cell>
        </row>
        <row r="124">
          <cell r="R124" t="str">
            <v>Inner Collar Foam 内-外反口泡棉</v>
          </cell>
        </row>
        <row r="125">
          <cell r="R125" t="str">
            <v>Inner Eyestay Reinf 内鞋眼片补强</v>
          </cell>
        </row>
        <row r="126">
          <cell r="R126" t="str">
            <v>Inner Tongue Logo Reinf 鞋舌Logo补强(內层)</v>
          </cell>
        </row>
        <row r="127">
          <cell r="R127" t="str">
            <v>Instep Strap Logo Reinf 拉带Logo补强</v>
          </cell>
        </row>
        <row r="128">
          <cell r="R128" t="str">
            <v xml:space="preserve">Lining Zig-Zag Reinf 内里拼万能补强 </v>
          </cell>
        </row>
        <row r="129">
          <cell r="R129" t="str">
            <v>Mid Quarter Reinf Lateral 中鞋身外腰补强</v>
          </cell>
        </row>
        <row r="130">
          <cell r="R130" t="str">
            <v>Mid Quarter Reinf Medial 中鞋身内腰补强</v>
          </cell>
        </row>
        <row r="131">
          <cell r="R131" t="str">
            <v>Mid Quarter Seam Rein 中鞋身合缝补强</v>
          </cell>
        </row>
        <row r="132">
          <cell r="R132" t="str">
            <v>Mudguard Reinf Lateral 挡泥片外腰补强</v>
          </cell>
        </row>
        <row r="133">
          <cell r="R133" t="str">
            <v>Mudguard Reinf Medial 挡泥片内腰补强</v>
          </cell>
        </row>
        <row r="134">
          <cell r="R134" t="str">
            <v>Mudguard Reinf 挡泥片补强</v>
          </cell>
        </row>
        <row r="135">
          <cell r="R135" t="str">
            <v xml:space="preserve">Outer Back Insert 外层後接片 </v>
          </cell>
        </row>
        <row r="136">
          <cell r="R136" t="str">
            <v>Outer Eyestay Reinf 外鞋眼片补强</v>
          </cell>
        </row>
        <row r="137">
          <cell r="R137" t="str">
            <v>Outer Tongue Logo Reinf 鞋舌Logo补强(外层)</v>
          </cell>
        </row>
        <row r="138">
          <cell r="R138" t="str">
            <v>Outsole Threads Reinf 大底车线补强</v>
          </cell>
        </row>
        <row r="139">
          <cell r="R139" t="str">
            <v>Quarter Ball Chain Reinf 鞋身珠链补强</v>
          </cell>
        </row>
        <row r="140">
          <cell r="R140" t="str">
            <v>Quarter Chevron Reinf 鞋身月亮补强</v>
          </cell>
        </row>
        <row r="141">
          <cell r="R141" t="str">
            <v>Quarter Chevron U'lay Reinf 鞋身月亮垫片补强</v>
          </cell>
        </row>
        <row r="142">
          <cell r="R142" t="str">
            <v>Quarter Extension Lateral  鞋身接片外</v>
          </cell>
        </row>
        <row r="143">
          <cell r="R143" t="str">
            <v>Quarter Extension Medial  鞋身接片內</v>
          </cell>
        </row>
        <row r="144">
          <cell r="R144" t="str">
            <v>Quarter Extension 鞋身接片</v>
          </cell>
        </row>
        <row r="145">
          <cell r="R145" t="str">
            <v>Quarter Foam L 鞋身外腰泡棉</v>
          </cell>
        </row>
        <row r="146">
          <cell r="R146" t="str">
            <v>Quarter Foam M 鞋身内腰泡棉</v>
          </cell>
        </row>
        <row r="147">
          <cell r="R147" t="str">
            <v>Quarter Foam 鞋身泡棉</v>
          </cell>
        </row>
        <row r="148">
          <cell r="R148" t="str">
            <v>Quarter Logo Reinf 鞋身Logo补强</v>
          </cell>
        </row>
        <row r="149">
          <cell r="R149" t="str">
            <v>Quarter Ornament Reinf 鞋身饰片补强</v>
          </cell>
        </row>
        <row r="150">
          <cell r="R150" t="str">
            <v>Quarter Overlay Reinforcement  鞋身盖片补强</v>
          </cell>
        </row>
        <row r="151">
          <cell r="R151" t="str">
            <v>Quarter Patch Lateral Foam 鞋身饰片泡棉</v>
          </cell>
        </row>
        <row r="152">
          <cell r="R152" t="str">
            <v>Quarter Patch Lateral Reinf 鞋身饰片补强</v>
          </cell>
        </row>
        <row r="153">
          <cell r="R153" t="str">
            <v>Quarter Perf U'lay 1 鞋身冲孔垫1</v>
          </cell>
        </row>
        <row r="154">
          <cell r="R154" t="str">
            <v>Quarter Perf U'lay 2 鞋身冲孔垫2</v>
          </cell>
        </row>
        <row r="155">
          <cell r="R155" t="str">
            <v>Quarter Perf. Reinf 鞋身冲孔补强</v>
          </cell>
        </row>
        <row r="156">
          <cell r="R156" t="str">
            <v>Quarter Reinf 1 鞋身补强1</v>
          </cell>
        </row>
        <row r="157">
          <cell r="R157" t="str">
            <v>Quarter Reinf 2 鞋身补强2</v>
          </cell>
        </row>
        <row r="158">
          <cell r="R158" t="str">
            <v>Quarter Reinf Lateral 鞋身外腰补强</v>
          </cell>
        </row>
        <row r="159">
          <cell r="R159" t="str">
            <v>Quarter Reinf Medial 鞋身内腰补强</v>
          </cell>
        </row>
        <row r="160">
          <cell r="R160" t="str">
            <v>Quarter Reinf 鞋身补强</v>
          </cell>
        </row>
        <row r="161">
          <cell r="R161" t="str">
            <v>Quarter Seam Reinf L1 鞋身合缝补强外1</v>
          </cell>
        </row>
        <row r="162">
          <cell r="R162" t="str">
            <v>Quarter Seam Reinf L2 鞋身合缝补强外2</v>
          </cell>
        </row>
        <row r="163">
          <cell r="R163" t="str">
            <v>Quarter Seam Reinf L3 鞋身合缝补强外3</v>
          </cell>
        </row>
        <row r="164">
          <cell r="R164" t="str">
            <v>Quarter Seam Reinf L4 鞋身合缝补强外4</v>
          </cell>
        </row>
        <row r="165">
          <cell r="R165" t="str">
            <v>Quarter Seam Reinf L5 鞋身合缝补强外5</v>
          </cell>
        </row>
        <row r="166">
          <cell r="R166" t="str">
            <v>Quarter Seam Reinf M1 鞋身合缝补强内1</v>
          </cell>
        </row>
        <row r="167">
          <cell r="R167" t="str">
            <v>Quarter Seam Reinf M2 鞋身合缝补强内2</v>
          </cell>
        </row>
        <row r="168">
          <cell r="R168" t="str">
            <v>Quarter Seam Reinf M3 鞋身合缝补强内3</v>
          </cell>
        </row>
        <row r="169">
          <cell r="R169" t="str">
            <v>Quarter Seam Reinf M4 鞋身合缝补强内4</v>
          </cell>
        </row>
        <row r="170">
          <cell r="R170" t="str">
            <v>Quarter Seam Reinf M5 鞋身合缝补强内5</v>
          </cell>
        </row>
        <row r="171">
          <cell r="R171" t="str">
            <v>Quarter Seam Reinf 鞋身合缝补强</v>
          </cell>
        </row>
        <row r="172">
          <cell r="R172" t="str">
            <v>Quarter Star U'lay Reinf 鞋身星星垫片补强</v>
          </cell>
        </row>
        <row r="173">
          <cell r="R173" t="str">
            <v>Quarter Strap Reinf 鞋身拉带补强</v>
          </cell>
        </row>
        <row r="174">
          <cell r="R174" t="str">
            <v>Quarter Stripe Reinf 鞋身饰条补强</v>
          </cell>
        </row>
        <row r="175">
          <cell r="R175" t="str">
            <v>Quarter Top Reinf M/L 鞋身上片内/外腰补强</v>
          </cell>
        </row>
        <row r="176">
          <cell r="R176" t="str">
            <v>Quarter Underlay Rein 鞋身垫片补强</v>
          </cell>
        </row>
        <row r="177">
          <cell r="R177" t="str">
            <v>Quarter Zig-Zag Reinf 鞋身拼万能补强</v>
          </cell>
        </row>
        <row r="178">
          <cell r="R178" t="str">
            <v>Rear  Quarter Reinf Lateral 后鞋身外腰补强</v>
          </cell>
        </row>
        <row r="179">
          <cell r="R179" t="str">
            <v>Rear Eyestay Reinf 后鞋眼片补强</v>
          </cell>
        </row>
        <row r="180">
          <cell r="R180" t="str">
            <v>Rear Quarter Big Reinforcement 后鞋身大补强</v>
          </cell>
        </row>
        <row r="181">
          <cell r="R181" t="str">
            <v>Rear Quarter Emboss Reinf 后鞋身高周波补强</v>
          </cell>
        </row>
        <row r="182">
          <cell r="R182" t="str">
            <v>Rear Quarter Foam 后鞋身泡棉</v>
          </cell>
        </row>
        <row r="183">
          <cell r="R183" t="str">
            <v>Rear Quarter Perf Underlay 后鞋身冲孔垫片</v>
          </cell>
        </row>
        <row r="184">
          <cell r="R184" t="str">
            <v>Rear Quarter Reinf Lateral 后鞋身外腰补强</v>
          </cell>
        </row>
        <row r="185">
          <cell r="R185" t="str">
            <v>Rear Quarter Reinf Medial 后腰身内腰补强</v>
          </cell>
        </row>
        <row r="186">
          <cell r="R186" t="str">
            <v>Rear Quarter Reinf 后鞋身补强</v>
          </cell>
        </row>
        <row r="187">
          <cell r="R187" t="str">
            <v>Rear Quarter Seam Reinf 后鞋身合缝补强</v>
          </cell>
        </row>
        <row r="188">
          <cell r="R188" t="str">
            <v>Rear Quarter U'Lay Foam L 后鞋身垫片外腰泡棉</v>
          </cell>
        </row>
        <row r="189">
          <cell r="R189" t="str">
            <v>Rear Quarter U'Lay Foam M 后鞋身垫片内腰泡棉</v>
          </cell>
        </row>
        <row r="190">
          <cell r="R190" t="str">
            <v>Rear Quarter U'lay Reinf 后鞋身墊片补强</v>
          </cell>
        </row>
        <row r="191">
          <cell r="R191" t="str">
            <v>Rear Strap L Underlay Reinf 后拉带外腰垫片补强</v>
          </cell>
        </row>
        <row r="192">
          <cell r="R192" t="str">
            <v>Sandal Foot Form 拖鞋泡棉</v>
          </cell>
        </row>
        <row r="193">
          <cell r="R193" t="str">
            <v>Seam Reinf 合缝补强</v>
          </cell>
        </row>
        <row r="194">
          <cell r="R194" t="str">
            <v>Sockliner Label Reinf 鞋垫布标补强</v>
          </cell>
        </row>
        <row r="195">
          <cell r="R195" t="str">
            <v>Sockliner Reinf 鞋垫补强</v>
          </cell>
        </row>
        <row r="196">
          <cell r="R196" t="str">
            <v>Star/Chevron Embroidery Reinf 星星月亮电绣补强</v>
          </cell>
        </row>
        <row r="197">
          <cell r="R197" t="str">
            <v>Star/Chevron Reinf 星星月亮补强</v>
          </cell>
        </row>
        <row r="198">
          <cell r="R198" t="str">
            <v>Strap Reinf 1 拉带补强1</v>
          </cell>
        </row>
        <row r="199">
          <cell r="R199" t="str">
            <v>Strap Reinf 2 拉带补强2</v>
          </cell>
        </row>
        <row r="200">
          <cell r="R200" t="str">
            <v>Strap Reinf 拉带补强</v>
          </cell>
        </row>
        <row r="201">
          <cell r="R201" t="str">
            <v>Throat Openning Reinf 鞋口补强</v>
          </cell>
        </row>
        <row r="202">
          <cell r="R202" t="str">
            <v>Toe Box Reinf 前衬补强</v>
          </cell>
        </row>
        <row r="203">
          <cell r="R203" t="str">
            <v>Toe Box 前衬</v>
          </cell>
        </row>
        <row r="204">
          <cell r="R204" t="str">
            <v>Toe Bumper Underlay Reinf 前护条垫片补强</v>
          </cell>
        </row>
        <row r="205">
          <cell r="R205" t="str">
            <v>Toe Cap Extension 前包接片</v>
          </cell>
        </row>
        <row r="206">
          <cell r="R206" t="str">
            <v>Toe Cap Reinf Lateral 前包外腰补强</v>
          </cell>
        </row>
        <row r="207">
          <cell r="R207" t="str">
            <v>Toe Cap Reinf Medial 前包内腰补强</v>
          </cell>
        </row>
        <row r="208">
          <cell r="R208" t="str">
            <v>Toe Cap Reinf 前包补强</v>
          </cell>
        </row>
        <row r="209">
          <cell r="R209" t="str">
            <v>Toe Cap Skirt 前包挡布</v>
          </cell>
        </row>
        <row r="210">
          <cell r="R210" t="str">
            <v>Toe Cap Strap Reinf 前包拉带补强</v>
          </cell>
        </row>
        <row r="211">
          <cell r="R211" t="str">
            <v>Tongue Ball Chain Reinf 鞋舌珠链补强</v>
          </cell>
        </row>
        <row r="212">
          <cell r="R212" t="str">
            <v>Tongue Bottom Logo Reinf 鞋舌下片Logo补强</v>
          </cell>
        </row>
        <row r="213">
          <cell r="R213" t="str">
            <v>Tongue Bottom Reinf 鞋舌下片补强</v>
          </cell>
        </row>
        <row r="214">
          <cell r="R214" t="str">
            <v>Tongue Bottom U'Lay Foam 鞋舌下片垫片泡棉</v>
          </cell>
        </row>
        <row r="215">
          <cell r="R215" t="str">
            <v>Tongue Foam 1 鞋舌泡棉 1</v>
          </cell>
        </row>
        <row r="216">
          <cell r="R216" t="str">
            <v>Tongue Foam 2 鞋舌泡棉 2</v>
          </cell>
        </row>
        <row r="217">
          <cell r="R217" t="str">
            <v>Tongue Foam Big 鞋舌大泡棉</v>
          </cell>
        </row>
        <row r="218">
          <cell r="R218" t="str">
            <v>Tongue Foam Small 鞋舌小泡棉</v>
          </cell>
        </row>
        <row r="219">
          <cell r="R219" t="str">
            <v>Tongue Foam 鞋舌泡棉</v>
          </cell>
        </row>
        <row r="220">
          <cell r="R220" t="str">
            <v>Tongue Logo Reinf 鞋舌Logo补强</v>
          </cell>
        </row>
        <row r="221">
          <cell r="R221" t="str">
            <v>Tongue Loop Reinf 鞋舌穿孔带补强</v>
          </cell>
        </row>
        <row r="222">
          <cell r="R222" t="str">
            <v>Tongue Loop Underlay Reinf 鞋舌穿孔带垫片补强</v>
          </cell>
        </row>
        <row r="223">
          <cell r="R223" t="str">
            <v>Tongue Patch Foam  Reinforcement  鞋舌盖片泡棉</v>
          </cell>
        </row>
        <row r="224">
          <cell r="R224" t="str">
            <v>Tongue Perf. Reinf 鞋舌冲孔补强</v>
          </cell>
        </row>
        <row r="225">
          <cell r="R225" t="str">
            <v>Tongue Reinf 鞋舌补强</v>
          </cell>
        </row>
        <row r="226">
          <cell r="R226" t="str">
            <v>Tongue U'lay Logo Reinf 鞋舌垫片logo 补强</v>
          </cell>
        </row>
        <row r="227">
          <cell r="R227" t="str">
            <v>Vamp Big Reinforcement 鞋面大补强</v>
          </cell>
        </row>
        <row r="228">
          <cell r="R228" t="str">
            <v>Vamp Elastic Lace Reinf 鞋头松紧带补强</v>
          </cell>
        </row>
        <row r="229">
          <cell r="R229" t="str">
            <v>Vamp Extension 鞋头接片</v>
          </cell>
        </row>
        <row r="230">
          <cell r="R230" t="str">
            <v>Vamp Gathering 缩头补强</v>
          </cell>
        </row>
        <row r="231">
          <cell r="R231" t="str">
            <v xml:space="preserve">Vamp Lining Zig-zag Seam Reinf 鞋头里万能拼缝补强             </v>
          </cell>
        </row>
        <row r="232">
          <cell r="R232" t="str">
            <v>Vamp Overlay Reinf 鞋头盖片补强</v>
          </cell>
        </row>
        <row r="233">
          <cell r="R233" t="str">
            <v>Vamp Perf. Reinf 鞋头冲孔补强</v>
          </cell>
        </row>
        <row r="234">
          <cell r="R234" t="str">
            <v>Vamp Reinf 1 鞋头补强1</v>
          </cell>
        </row>
        <row r="235">
          <cell r="R235" t="str">
            <v>Vamp Reinf 2 鞋头补强2</v>
          </cell>
        </row>
        <row r="236">
          <cell r="R236" t="str">
            <v>Vamp Reinf 鞋头补强</v>
          </cell>
        </row>
        <row r="237">
          <cell r="R237" t="str">
            <v>Vamp Seam Reinf 鞋头合缝补强</v>
          </cell>
        </row>
        <row r="238">
          <cell r="R238" t="str">
            <v>Vamp Stripe Reinf 鞋头饰条补强</v>
          </cell>
        </row>
        <row r="239">
          <cell r="R239" t="str">
            <v>Vamp Underlay Reinf 鞋头垫片补强</v>
          </cell>
        </row>
        <row r="240">
          <cell r="R240" t="str">
            <v>Vamp Zig-Zag Reinf 鞋头拼万能补强</v>
          </cell>
        </row>
        <row r="241">
          <cell r="R241" t="str">
            <v>Vent Eyelets Reinf 透气扣补强</v>
          </cell>
        </row>
        <row r="242">
          <cell r="R242" t="str">
            <v>Y Bar Eyelets Reinf Y形饰条眼扣补强  </v>
          </cell>
        </row>
        <row r="243">
          <cell r="R243" t="str">
            <v>Y Bar Reinf Y形饰条补强</v>
          </cell>
        </row>
        <row r="246">
          <cell r="R246" t="str">
            <v>Unlisted part</v>
          </cell>
        </row>
        <row r="247">
          <cell r="R247">
            <v>0</v>
          </cell>
        </row>
        <row r="248">
          <cell r="R248">
            <v>0</v>
          </cell>
        </row>
        <row r="249">
          <cell r="R249">
            <v>0</v>
          </cell>
        </row>
        <row r="250">
          <cell r="R250">
            <v>0</v>
          </cell>
        </row>
        <row r="251">
          <cell r="R251">
            <v>0</v>
          </cell>
        </row>
        <row r="252">
          <cell r="R252">
            <v>0</v>
          </cell>
        </row>
        <row r="253">
          <cell r="R253">
            <v>0</v>
          </cell>
        </row>
        <row r="254">
          <cell r="R254">
            <v>0</v>
          </cell>
        </row>
        <row r="255">
          <cell r="R255">
            <v>0</v>
          </cell>
        </row>
        <row r="256">
          <cell r="R256">
            <v>0</v>
          </cell>
        </row>
        <row r="257">
          <cell r="R257">
            <v>0</v>
          </cell>
        </row>
        <row r="258">
          <cell r="R258">
            <v>0</v>
          </cell>
        </row>
        <row r="259">
          <cell r="R259">
            <v>0</v>
          </cell>
        </row>
        <row r="260">
          <cell r="R260">
            <v>0</v>
          </cell>
        </row>
        <row r="261">
          <cell r="R261">
            <v>0</v>
          </cell>
        </row>
        <row r="262">
          <cell r="R262">
            <v>0</v>
          </cell>
        </row>
        <row r="263">
          <cell r="R263">
            <v>0</v>
          </cell>
        </row>
        <row r="264">
          <cell r="R264">
            <v>0</v>
          </cell>
        </row>
        <row r="265">
          <cell r="R265">
            <v>0</v>
          </cell>
        </row>
        <row r="268">
          <cell r="R268">
            <v>0</v>
          </cell>
        </row>
        <row r="269">
          <cell r="R269">
            <v>0</v>
          </cell>
        </row>
        <row r="270">
          <cell r="R270">
            <v>0</v>
          </cell>
        </row>
        <row r="271">
          <cell r="R271">
            <v>0</v>
          </cell>
        </row>
        <row r="272">
          <cell r="R272">
            <v>0</v>
          </cell>
        </row>
        <row r="273">
          <cell r="R273">
            <v>0</v>
          </cell>
        </row>
        <row r="274">
          <cell r="R274">
            <v>0</v>
          </cell>
        </row>
        <row r="275">
          <cell r="R275">
            <v>0</v>
          </cell>
        </row>
        <row r="276">
          <cell r="R276">
            <v>0</v>
          </cell>
        </row>
        <row r="279">
          <cell r="R279">
            <v>0</v>
          </cell>
        </row>
        <row r="280">
          <cell r="R280">
            <v>0</v>
          </cell>
        </row>
        <row r="282">
          <cell r="R282">
            <v>0</v>
          </cell>
        </row>
        <row r="283">
          <cell r="R283">
            <v>0</v>
          </cell>
        </row>
        <row r="285">
          <cell r="R285">
            <v>0</v>
          </cell>
        </row>
        <row r="286">
          <cell r="R286">
            <v>0</v>
          </cell>
        </row>
        <row r="287">
          <cell r="R287">
            <v>0</v>
          </cell>
        </row>
        <row r="288">
          <cell r="R288">
            <v>0</v>
          </cell>
        </row>
        <row r="289">
          <cell r="R289">
            <v>0</v>
          </cell>
        </row>
        <row r="290">
          <cell r="R290">
            <v>0</v>
          </cell>
        </row>
        <row r="291">
          <cell r="R291">
            <v>0</v>
          </cell>
        </row>
        <row r="292">
          <cell r="R292">
            <v>0</v>
          </cell>
        </row>
        <row r="297">
          <cell r="R297">
            <v>0</v>
          </cell>
        </row>
        <row r="298">
          <cell r="R298">
            <v>0</v>
          </cell>
        </row>
        <row r="299">
          <cell r="R299">
            <v>0</v>
          </cell>
        </row>
        <row r="300">
          <cell r="R300">
            <v>0</v>
          </cell>
        </row>
        <row r="301">
          <cell r="R301">
            <v>0</v>
          </cell>
        </row>
        <row r="302">
          <cell r="R302">
            <v>0</v>
          </cell>
        </row>
        <row r="303">
          <cell r="R303">
            <v>0</v>
          </cell>
        </row>
        <row r="304">
          <cell r="R304">
            <v>0</v>
          </cell>
        </row>
        <row r="305">
          <cell r="R305">
            <v>0</v>
          </cell>
        </row>
        <row r="306">
          <cell r="R306">
            <v>0</v>
          </cell>
        </row>
        <row r="307">
          <cell r="R307">
            <v>0</v>
          </cell>
        </row>
        <row r="308">
          <cell r="R308">
            <v>0</v>
          </cell>
        </row>
        <row r="309">
          <cell r="R309">
            <v>0</v>
          </cell>
        </row>
        <row r="310">
          <cell r="R310">
            <v>0</v>
          </cell>
        </row>
        <row r="311">
          <cell r="R311">
            <v>0</v>
          </cell>
        </row>
        <row r="312">
          <cell r="R312">
            <v>0</v>
          </cell>
        </row>
        <row r="313">
          <cell r="R313">
            <v>0</v>
          </cell>
        </row>
        <row r="314">
          <cell r="R314">
            <v>0</v>
          </cell>
        </row>
        <row r="315">
          <cell r="R315">
            <v>0</v>
          </cell>
        </row>
        <row r="316">
          <cell r="R316">
            <v>0</v>
          </cell>
        </row>
        <row r="317">
          <cell r="R317">
            <v>0</v>
          </cell>
        </row>
        <row r="318">
          <cell r="R318">
            <v>0</v>
          </cell>
        </row>
        <row r="319">
          <cell r="R319">
            <v>0</v>
          </cell>
        </row>
        <row r="320">
          <cell r="R320">
            <v>0</v>
          </cell>
        </row>
        <row r="321">
          <cell r="R321">
            <v>0</v>
          </cell>
        </row>
        <row r="322">
          <cell r="R322">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w="19050">
          <a:solidFill>
            <a:sysClr val="windowText" lastClr="000000"/>
          </a:solidFill>
          <a:headEnd type="none" w="med" len="med"/>
          <a:tailEnd type="triangle" w="med" len="med"/>
        </a:ln>
      </a:spPr>
      <a:bodyPr/>
      <a:lstStyle/>
      <a:style>
        <a:lnRef idx="1">
          <a:schemeClr val="accent1"/>
        </a:lnRef>
        <a:fillRef idx="0">
          <a:schemeClr val="accent1"/>
        </a:fillRef>
        <a:effectRef idx="0">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5.xml"/><Relationship Id="rId1" Type="http://schemas.openxmlformats.org/officeDocument/2006/relationships/printerSettings" Target="../printerSettings/printerSettings18.bin"/><Relationship Id="rId4" Type="http://schemas.openxmlformats.org/officeDocument/2006/relationships/comments" Target="../comments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1.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EW43"/>
  <sheetViews>
    <sheetView showGridLines="0" tabSelected="1" view="pageBreakPreview" zoomScale="85" zoomScaleNormal="70" zoomScaleSheetLayoutView="85" workbookViewId="0">
      <selection activeCell="G19" sqref="G19:AA33"/>
    </sheetView>
  </sheetViews>
  <sheetFormatPr defaultColWidth="2.625" defaultRowHeight="15"/>
  <cols>
    <col min="1" max="1" width="2.625" style="165" customWidth="1"/>
    <col min="2" max="3" width="3.125" style="165" customWidth="1"/>
    <col min="4" max="4" width="2.625" style="165" customWidth="1"/>
    <col min="5" max="5" width="3.625" style="165" customWidth="1"/>
    <col min="6" max="6" width="3.875" style="165" customWidth="1"/>
    <col min="7" max="57" width="2.625" style="165"/>
    <col min="58" max="65" width="3.25" style="165" customWidth="1"/>
    <col min="66" max="93" width="2.625" style="165"/>
    <col min="94" max="94" width="4.125" style="165" customWidth="1"/>
    <col min="95" max="95" width="4.625" style="165" customWidth="1"/>
    <col min="96" max="151" width="2.625" style="165"/>
    <col min="152" max="152" width="2.125" style="165" customWidth="1"/>
    <col min="153" max="153" width="6.875" style="8" customWidth="1"/>
    <col min="154" max="16384" width="2.625" style="165"/>
  </cols>
  <sheetData>
    <row r="1" spans="1:153" ht="17.45" customHeight="1" thickBot="1">
      <c r="A1" s="166"/>
      <c r="B1" s="167"/>
      <c r="C1" s="167"/>
      <c r="D1" s="167"/>
      <c r="E1" s="167"/>
      <c r="F1" s="167"/>
      <c r="G1" s="167"/>
      <c r="H1" s="167"/>
      <c r="I1" s="167"/>
      <c r="J1" s="167"/>
      <c r="K1" s="167"/>
      <c r="L1" s="167"/>
      <c r="M1" s="168"/>
      <c r="N1" s="168"/>
      <c r="O1" s="1597" t="s">
        <v>132</v>
      </c>
      <c r="P1" s="1597"/>
      <c r="Q1" s="1597"/>
      <c r="R1" s="1597"/>
      <c r="S1" s="1597"/>
      <c r="T1" s="1597"/>
      <c r="U1" s="1597"/>
      <c r="V1" s="1597"/>
      <c r="W1" s="1597"/>
      <c r="X1" s="1597"/>
      <c r="Y1" s="1597"/>
      <c r="Z1" s="1597"/>
      <c r="AA1" s="1597"/>
      <c r="AB1" s="1597"/>
      <c r="AC1" s="1597"/>
      <c r="AD1" s="1597"/>
      <c r="AE1" s="1597"/>
      <c r="AF1" s="1597"/>
      <c r="AG1" s="1597"/>
      <c r="AH1" s="1597"/>
      <c r="AI1" s="1597"/>
      <c r="AJ1" s="1597"/>
      <c r="AK1" s="1597"/>
      <c r="AL1" s="1597"/>
      <c r="AM1" s="1597"/>
      <c r="AN1" s="1597"/>
      <c r="AO1" s="1597"/>
      <c r="AP1" s="1597"/>
      <c r="AQ1" s="1597"/>
      <c r="AR1" s="1597"/>
      <c r="AS1" s="1597"/>
      <c r="AT1" s="1597"/>
      <c r="AU1" s="1597"/>
      <c r="AV1" s="1597"/>
      <c r="AW1" s="1597"/>
      <c r="AX1" s="1597"/>
      <c r="AY1" s="1597"/>
      <c r="AZ1" s="1597"/>
      <c r="BA1" s="1597"/>
      <c r="BB1" s="221"/>
      <c r="BC1" s="221"/>
      <c r="BD1" s="221"/>
      <c r="BE1" s="221"/>
      <c r="BF1" s="221"/>
      <c r="BG1" s="221"/>
      <c r="BH1" s="221"/>
      <c r="BI1" s="221"/>
      <c r="BJ1" s="221"/>
      <c r="BK1" s="221"/>
      <c r="BL1" s="221"/>
      <c r="BM1" s="221"/>
      <c r="BN1" s="221"/>
      <c r="BO1" s="169"/>
    </row>
    <row r="2" spans="1:153" ht="17.45" customHeight="1" thickBot="1">
      <c r="A2" s="156"/>
      <c r="B2" s="1563" t="s">
        <v>1126</v>
      </c>
      <c r="C2" s="1564"/>
      <c r="D2" s="1564"/>
      <c r="E2" s="1564"/>
      <c r="F2" s="1564"/>
      <c r="G2" s="1564"/>
      <c r="H2" s="1564"/>
      <c r="I2" s="1564"/>
      <c r="J2" s="1564"/>
      <c r="K2" s="1564"/>
      <c r="L2" s="1564"/>
      <c r="M2" s="1564"/>
      <c r="N2" s="1565"/>
      <c r="O2" s="1598"/>
      <c r="P2" s="1598"/>
      <c r="Q2" s="1598"/>
      <c r="R2" s="1598"/>
      <c r="S2" s="1598"/>
      <c r="T2" s="1598"/>
      <c r="U2" s="1598"/>
      <c r="V2" s="1598"/>
      <c r="W2" s="1598"/>
      <c r="X2" s="1598"/>
      <c r="Y2" s="1598"/>
      <c r="Z2" s="1598"/>
      <c r="AA2" s="1598"/>
      <c r="AB2" s="1598"/>
      <c r="AC2" s="1598"/>
      <c r="AD2" s="1598"/>
      <c r="AE2" s="1598"/>
      <c r="AF2" s="1598"/>
      <c r="AG2" s="1598"/>
      <c r="AH2" s="1598"/>
      <c r="AI2" s="1598"/>
      <c r="AJ2" s="1598"/>
      <c r="AK2" s="1598"/>
      <c r="AL2" s="1598"/>
      <c r="AM2" s="1598"/>
      <c r="AN2" s="1598"/>
      <c r="AO2" s="1598"/>
      <c r="AP2" s="1598"/>
      <c r="AQ2" s="1598"/>
      <c r="AR2" s="1598"/>
      <c r="AS2" s="1598"/>
      <c r="AT2" s="1598"/>
      <c r="AU2" s="1598"/>
      <c r="AV2" s="1598"/>
      <c r="AW2" s="1598"/>
      <c r="AX2" s="1598"/>
      <c r="AY2" s="1598"/>
      <c r="AZ2" s="1598"/>
      <c r="BA2" s="1598"/>
      <c r="BB2" s="222"/>
      <c r="BC2" s="222"/>
      <c r="BD2" s="222"/>
      <c r="BE2" s="222"/>
      <c r="BF2" s="222"/>
      <c r="BG2" s="222"/>
      <c r="BH2" s="222"/>
      <c r="BI2" s="222"/>
      <c r="BJ2" s="222"/>
      <c r="BK2" s="222"/>
      <c r="BL2" s="222"/>
      <c r="BM2" s="222"/>
      <c r="BN2" s="222"/>
      <c r="BO2" s="1"/>
      <c r="EW2" s="8" t="s">
        <v>93</v>
      </c>
    </row>
    <row r="3" spans="1:153" ht="17.45" customHeight="1" thickBot="1">
      <c r="A3" s="156"/>
      <c r="B3" s="2"/>
      <c r="C3" s="2"/>
      <c r="D3" s="2"/>
      <c r="E3" s="2"/>
      <c r="F3" s="2"/>
      <c r="G3" s="2"/>
      <c r="H3" s="2"/>
      <c r="I3" s="2"/>
      <c r="J3" s="2"/>
      <c r="K3" s="2"/>
      <c r="L3" s="2"/>
      <c r="M3" s="3"/>
      <c r="N3" s="3"/>
      <c r="O3" s="1599"/>
      <c r="P3" s="1599"/>
      <c r="Q3" s="1599"/>
      <c r="R3" s="1599"/>
      <c r="S3" s="1599"/>
      <c r="T3" s="1599"/>
      <c r="U3" s="1599"/>
      <c r="V3" s="1599"/>
      <c r="W3" s="1599"/>
      <c r="X3" s="1599"/>
      <c r="Y3" s="1599"/>
      <c r="Z3" s="1599"/>
      <c r="AA3" s="1599"/>
      <c r="AB3" s="1599"/>
      <c r="AC3" s="1599"/>
      <c r="AD3" s="1599"/>
      <c r="AE3" s="1599"/>
      <c r="AF3" s="1599"/>
      <c r="AG3" s="1599"/>
      <c r="AH3" s="1599"/>
      <c r="AI3" s="1599"/>
      <c r="AJ3" s="1599"/>
      <c r="AK3" s="1599"/>
      <c r="AL3" s="1599"/>
      <c r="AM3" s="1599"/>
      <c r="AN3" s="1599"/>
      <c r="AO3" s="1599"/>
      <c r="AP3" s="1599"/>
      <c r="AQ3" s="1599"/>
      <c r="AR3" s="1599"/>
      <c r="AS3" s="1599"/>
      <c r="AT3" s="1599"/>
      <c r="AU3" s="1599"/>
      <c r="AV3" s="1599"/>
      <c r="AW3" s="1599"/>
      <c r="AX3" s="1599"/>
      <c r="AY3" s="1599"/>
      <c r="AZ3" s="1599"/>
      <c r="BA3" s="1599"/>
      <c r="BB3" s="222"/>
      <c r="BC3" s="222"/>
      <c r="BD3" s="222"/>
      <c r="BE3" s="222"/>
      <c r="BF3" s="222"/>
      <c r="BG3" s="222"/>
      <c r="BH3" s="222"/>
      <c r="BI3" s="222"/>
      <c r="BJ3" s="222"/>
      <c r="BK3" s="222"/>
      <c r="BL3" s="222"/>
      <c r="BM3" s="222"/>
      <c r="BN3" s="222"/>
      <c r="BO3" s="1"/>
      <c r="EW3" s="8" t="s">
        <v>71</v>
      </c>
    </row>
    <row r="4" spans="1:153" ht="17.45" customHeight="1" thickBot="1">
      <c r="A4" s="157"/>
      <c r="B4" s="1566" t="s">
        <v>0</v>
      </c>
      <c r="C4" s="1567"/>
      <c r="D4" s="1567"/>
      <c r="E4" s="1567"/>
      <c r="F4" s="1567"/>
      <c r="G4" s="1567"/>
      <c r="H4" s="1567"/>
      <c r="I4" s="1567"/>
      <c r="J4" s="1567"/>
      <c r="K4" s="1567"/>
      <c r="L4" s="1567"/>
      <c r="M4" s="1567"/>
      <c r="N4" s="1567"/>
      <c r="O4" s="1567"/>
      <c r="P4" s="1567"/>
      <c r="Q4" s="1567"/>
      <c r="R4" s="1567"/>
      <c r="S4" s="1567"/>
      <c r="T4" s="1567"/>
      <c r="U4" s="1568"/>
      <c r="V4" s="1567"/>
      <c r="W4" s="1568"/>
      <c r="X4" s="1567"/>
      <c r="Y4" s="1567"/>
      <c r="Z4" s="1567"/>
      <c r="AA4" s="1569"/>
      <c r="AB4" s="1573" t="s">
        <v>1</v>
      </c>
      <c r="AC4" s="1567"/>
      <c r="AD4" s="1567"/>
      <c r="AE4" s="1567"/>
      <c r="AF4" s="1567"/>
      <c r="AG4" s="1568"/>
      <c r="AH4" s="1567"/>
      <c r="AI4" s="1567"/>
      <c r="AJ4" s="1567"/>
      <c r="AK4" s="1568"/>
      <c r="AL4" s="1567"/>
      <c r="AM4" s="1567"/>
      <c r="AN4" s="1567"/>
      <c r="AO4" s="1567"/>
      <c r="AP4" s="1567"/>
      <c r="AQ4" s="1567"/>
      <c r="AR4" s="1567"/>
      <c r="AS4" s="1567"/>
      <c r="AT4" s="1567"/>
      <c r="AU4" s="1568"/>
      <c r="AV4" s="1567"/>
      <c r="AW4" s="1567"/>
      <c r="AX4" s="1567"/>
      <c r="AY4" s="1568"/>
      <c r="AZ4" s="1567"/>
      <c r="BA4" s="1567"/>
      <c r="BB4" s="1567"/>
      <c r="BC4" s="1567"/>
      <c r="BD4" s="1574"/>
      <c r="BE4" s="170"/>
      <c r="BF4" s="170"/>
      <c r="BG4" s="202"/>
      <c r="BH4" s="170"/>
      <c r="BI4" s="170"/>
      <c r="BJ4" s="170"/>
      <c r="BK4" s="204"/>
      <c r="BL4" s="170"/>
      <c r="BM4" s="170"/>
      <c r="BN4" s="171"/>
      <c r="BO4" s="4"/>
      <c r="EW4" s="8" t="s">
        <v>84</v>
      </c>
    </row>
    <row r="5" spans="1:153" ht="12.75" customHeight="1" thickBot="1">
      <c r="A5" s="157"/>
      <c r="B5" s="1570"/>
      <c r="C5" s="1571"/>
      <c r="D5" s="1571"/>
      <c r="E5" s="1571"/>
      <c r="F5" s="1571"/>
      <c r="G5" s="1571"/>
      <c r="H5" s="1571"/>
      <c r="I5" s="1571"/>
      <c r="J5" s="1571"/>
      <c r="K5" s="1571"/>
      <c r="L5" s="1571"/>
      <c r="M5" s="1571"/>
      <c r="N5" s="1571"/>
      <c r="O5" s="1571"/>
      <c r="P5" s="1571"/>
      <c r="Q5" s="1571"/>
      <c r="R5" s="1571"/>
      <c r="S5" s="1571"/>
      <c r="T5" s="1571"/>
      <c r="U5" s="1571"/>
      <c r="V5" s="1571"/>
      <c r="W5" s="1571"/>
      <c r="X5" s="1571"/>
      <c r="Y5" s="1571"/>
      <c r="Z5" s="1571"/>
      <c r="AA5" s="1572"/>
      <c r="AB5" s="1575"/>
      <c r="AC5" s="1571"/>
      <c r="AD5" s="1571"/>
      <c r="AE5" s="1571"/>
      <c r="AF5" s="1571"/>
      <c r="AG5" s="1571"/>
      <c r="AH5" s="1571"/>
      <c r="AI5" s="1571"/>
      <c r="AJ5" s="1571"/>
      <c r="AK5" s="1571"/>
      <c r="AL5" s="1571"/>
      <c r="AM5" s="1571"/>
      <c r="AN5" s="1571"/>
      <c r="AO5" s="1571"/>
      <c r="AP5" s="1571"/>
      <c r="AQ5" s="1571"/>
      <c r="AR5" s="1571"/>
      <c r="AS5" s="1571"/>
      <c r="AT5" s="1571"/>
      <c r="AU5" s="1571"/>
      <c r="AV5" s="1571"/>
      <c r="AW5" s="1571"/>
      <c r="AX5" s="1571"/>
      <c r="AY5" s="1571"/>
      <c r="AZ5" s="1571"/>
      <c r="BA5" s="1571"/>
      <c r="BB5" s="1571"/>
      <c r="BC5" s="1571"/>
      <c r="BD5" s="1576"/>
      <c r="BE5" s="5"/>
      <c r="BF5" s="1577" t="s">
        <v>2</v>
      </c>
      <c r="BG5" s="1578"/>
      <c r="BH5" s="1579"/>
      <c r="BI5" s="1580"/>
      <c r="BJ5" s="2"/>
      <c r="BK5" s="2"/>
      <c r="BL5" s="2"/>
      <c r="BM5" s="2"/>
      <c r="BN5" s="6"/>
      <c r="BO5" s="4"/>
      <c r="EW5" s="31" t="s">
        <v>92</v>
      </c>
    </row>
    <row r="6" spans="1:153" ht="17.45" customHeight="1" thickBot="1">
      <c r="A6" s="157"/>
      <c r="B6" s="157"/>
      <c r="C6" s="7"/>
      <c r="D6" s="7"/>
      <c r="E6" s="7"/>
      <c r="F6" s="7"/>
      <c r="G6" s="7"/>
      <c r="H6" s="7"/>
      <c r="I6" s="7"/>
      <c r="J6" s="7"/>
      <c r="K6" s="7"/>
      <c r="L6" s="7"/>
      <c r="M6" s="7"/>
      <c r="N6" s="7"/>
      <c r="O6" s="7"/>
      <c r="P6" s="7"/>
      <c r="Q6" s="7"/>
      <c r="R6" s="7"/>
      <c r="S6" s="7"/>
      <c r="T6" s="7"/>
      <c r="U6" s="7"/>
      <c r="V6" s="7"/>
      <c r="W6" s="7"/>
      <c r="X6" s="7"/>
      <c r="Y6" s="7"/>
      <c r="Z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5"/>
      <c r="BE6" s="5"/>
      <c r="BF6" s="1577" t="s">
        <v>39</v>
      </c>
      <c r="BG6" s="1578"/>
      <c r="BH6" s="1579"/>
      <c r="BI6" s="1581"/>
      <c r="BJ6" s="1582" t="s">
        <v>3</v>
      </c>
      <c r="BK6" s="1578"/>
      <c r="BL6" s="1579"/>
      <c r="BM6" s="1580"/>
      <c r="BN6" s="6"/>
      <c r="BO6" s="4"/>
      <c r="EW6" s="91" t="s">
        <v>72</v>
      </c>
    </row>
    <row r="7" spans="1:153" ht="17.25" customHeight="1">
      <c r="A7" s="157"/>
      <c r="B7" s="180" t="s">
        <v>4</v>
      </c>
      <c r="C7" s="50"/>
      <c r="D7" s="9"/>
      <c r="E7" s="9"/>
      <c r="F7" s="10"/>
      <c r="G7" s="1583">
        <v>43921</v>
      </c>
      <c r="H7" s="1584"/>
      <c r="I7" s="1584"/>
      <c r="J7" s="1584"/>
      <c r="K7" s="1584"/>
      <c r="L7" s="1584"/>
      <c r="M7" s="1584"/>
      <c r="N7" s="1584"/>
      <c r="O7" s="1584"/>
      <c r="P7" s="1584"/>
      <c r="Q7" s="1584"/>
      <c r="R7" s="1584"/>
      <c r="S7" s="1584"/>
      <c r="T7" s="1584"/>
      <c r="U7" s="1584"/>
      <c r="V7" s="1584"/>
      <c r="W7" s="1584"/>
      <c r="X7" s="1584"/>
      <c r="Y7" s="1584"/>
      <c r="Z7" s="1584"/>
      <c r="AA7" s="1585"/>
      <c r="AB7" s="7"/>
      <c r="AC7" s="1586" t="s">
        <v>5</v>
      </c>
      <c r="AD7" s="1587"/>
      <c r="AE7" s="1587"/>
      <c r="AF7" s="1587"/>
      <c r="AG7" s="1587"/>
      <c r="AH7" s="1587"/>
      <c r="AI7" s="1587"/>
      <c r="AJ7" s="1587"/>
      <c r="AK7" s="1587"/>
      <c r="AL7" s="1587"/>
      <c r="AM7" s="1587"/>
      <c r="AN7" s="1587"/>
      <c r="AO7" s="1587"/>
      <c r="AP7" s="1587"/>
      <c r="AQ7" s="1587"/>
      <c r="AR7" s="1588"/>
      <c r="AT7" s="1586" t="s">
        <v>6</v>
      </c>
      <c r="AU7" s="1587"/>
      <c r="AV7" s="1587"/>
      <c r="AW7" s="1587"/>
      <c r="AX7" s="1587"/>
      <c r="AY7" s="1587"/>
      <c r="AZ7" s="1587"/>
      <c r="BA7" s="1587"/>
      <c r="BB7" s="1587"/>
      <c r="BC7" s="1587"/>
      <c r="BD7" s="1588"/>
      <c r="BE7" s="5"/>
      <c r="BF7" s="1589" t="s">
        <v>14</v>
      </c>
      <c r="BG7" s="1590"/>
      <c r="BH7" s="1591"/>
      <c r="BI7" s="1592"/>
      <c r="BJ7" s="1593" t="s">
        <v>97</v>
      </c>
      <c r="BK7" s="1594"/>
      <c r="BL7" s="1595"/>
      <c r="BM7" s="1596"/>
      <c r="BN7" s="6"/>
      <c r="BO7" s="4"/>
      <c r="EW7" s="8" t="s">
        <v>94</v>
      </c>
    </row>
    <row r="8" spans="1:153" ht="17.45" customHeight="1">
      <c r="A8" s="157"/>
      <c r="B8" s="180" t="s">
        <v>7</v>
      </c>
      <c r="C8" s="50"/>
      <c r="D8" s="50"/>
      <c r="E8" s="7"/>
      <c r="F8" s="10"/>
      <c r="G8" s="1600" t="s">
        <v>1330</v>
      </c>
      <c r="H8" s="1601"/>
      <c r="I8" s="1601"/>
      <c r="J8" s="1601"/>
      <c r="K8" s="1601"/>
      <c r="L8" s="1601"/>
      <c r="M8" s="1601"/>
      <c r="N8" s="1601"/>
      <c r="O8" s="1601"/>
      <c r="P8" s="1601"/>
      <c r="Q8" s="1601"/>
      <c r="R8" s="1601"/>
      <c r="S8" s="1601"/>
      <c r="T8" s="1601"/>
      <c r="U8" s="1601"/>
      <c r="V8" s="1601"/>
      <c r="W8" s="1601"/>
      <c r="X8" s="1601"/>
      <c r="Y8" s="1601"/>
      <c r="Z8" s="1601"/>
      <c r="AA8" s="1602"/>
      <c r="AB8" s="7"/>
      <c r="AC8" s="11"/>
      <c r="AD8" s="7"/>
      <c r="AE8" s="7"/>
      <c r="AF8" s="7"/>
      <c r="AG8" s="7"/>
      <c r="AH8" s="7"/>
      <c r="AI8" s="7"/>
      <c r="AJ8" s="1603"/>
      <c r="AK8" s="1603"/>
      <c r="AL8" s="1603"/>
      <c r="AM8" s="1603"/>
      <c r="AN8" s="7"/>
      <c r="AO8" s="7"/>
      <c r="AP8" s="7"/>
      <c r="AQ8" s="7"/>
      <c r="AR8" s="12"/>
      <c r="AT8" s="11"/>
      <c r="AU8" s="201"/>
      <c r="AV8" s="7"/>
      <c r="AW8" s="7"/>
      <c r="AX8" s="7"/>
      <c r="AY8" s="7"/>
      <c r="AZ8" s="7"/>
      <c r="BA8" s="7"/>
      <c r="BB8" s="7"/>
      <c r="BC8" s="7"/>
      <c r="BD8" s="12"/>
      <c r="BE8" s="5"/>
      <c r="BF8" s="1557">
        <v>11</v>
      </c>
      <c r="BG8" s="1558"/>
      <c r="BH8" s="1558"/>
      <c r="BI8" s="1559"/>
      <c r="BJ8" s="1560" t="s">
        <v>97</v>
      </c>
      <c r="BK8" s="1561"/>
      <c r="BL8" s="1561"/>
      <c r="BM8" s="1562"/>
      <c r="BN8" s="6"/>
      <c r="BO8" s="4"/>
      <c r="EW8" s="8" t="s">
        <v>85</v>
      </c>
    </row>
    <row r="9" spans="1:153" ht="17.45" customHeight="1">
      <c r="A9" s="157"/>
      <c r="B9" s="180" t="s">
        <v>8</v>
      </c>
      <c r="C9" s="50"/>
      <c r="D9" s="50"/>
      <c r="E9" s="9"/>
      <c r="F9" s="10"/>
      <c r="G9" s="1600" t="s">
        <v>97</v>
      </c>
      <c r="H9" s="1601"/>
      <c r="I9" s="1601"/>
      <c r="J9" s="1601"/>
      <c r="K9" s="1601"/>
      <c r="L9" s="1601"/>
      <c r="M9" s="1601"/>
      <c r="N9" s="1601"/>
      <c r="O9" s="1601"/>
      <c r="P9" s="1601"/>
      <c r="Q9" s="1601"/>
      <c r="R9" s="1601"/>
      <c r="S9" s="1601"/>
      <c r="T9" s="1601"/>
      <c r="U9" s="1601"/>
      <c r="V9" s="1601"/>
      <c r="W9" s="1601"/>
      <c r="X9" s="1601"/>
      <c r="Y9" s="1601"/>
      <c r="Z9" s="1601"/>
      <c r="AA9" s="1602"/>
      <c r="AB9" s="7"/>
      <c r="AC9" s="11"/>
      <c r="AD9" s="7"/>
      <c r="AE9" s="7"/>
      <c r="AF9" s="7"/>
      <c r="AG9" s="7"/>
      <c r="AH9" s="7"/>
      <c r="AI9" s="7"/>
      <c r="AJ9" s="7"/>
      <c r="AK9" s="7"/>
      <c r="AL9" s="7"/>
      <c r="AM9" s="7"/>
      <c r="AN9" s="7"/>
      <c r="AO9" s="7"/>
      <c r="AP9" s="7"/>
      <c r="AQ9" s="7"/>
      <c r="AR9" s="12"/>
      <c r="AT9" s="11"/>
      <c r="AU9" s="201"/>
      <c r="AV9" s="7"/>
      <c r="AW9" s="7"/>
      <c r="AX9" s="7"/>
      <c r="AY9" s="7"/>
      <c r="AZ9" s="7"/>
      <c r="BA9" s="7"/>
      <c r="BB9" s="7"/>
      <c r="BC9" s="7"/>
      <c r="BD9" s="12"/>
      <c r="BE9" s="5"/>
      <c r="BF9" s="1557" t="s">
        <v>16</v>
      </c>
      <c r="BG9" s="1558"/>
      <c r="BH9" s="1558"/>
      <c r="BI9" s="1559"/>
      <c r="BJ9" s="1560" t="s">
        <v>97</v>
      </c>
      <c r="BK9" s="1561"/>
      <c r="BL9" s="1561"/>
      <c r="BM9" s="1562"/>
      <c r="BN9" s="6"/>
      <c r="BO9" s="4"/>
      <c r="EW9" s="8" t="s">
        <v>86</v>
      </c>
    </row>
    <row r="10" spans="1:153" ht="17.45" customHeight="1">
      <c r="A10" s="157"/>
      <c r="B10" s="180" t="s">
        <v>181</v>
      </c>
      <c r="C10" s="50"/>
      <c r="D10" s="50"/>
      <c r="E10" s="7"/>
      <c r="F10" s="13"/>
      <c r="G10" s="1604" t="s">
        <v>1332</v>
      </c>
      <c r="H10" s="1601"/>
      <c r="I10" s="1601"/>
      <c r="J10" s="1601"/>
      <c r="K10" s="1601"/>
      <c r="L10" s="1601"/>
      <c r="M10" s="1601"/>
      <c r="N10" s="1601"/>
      <c r="O10" s="1601"/>
      <c r="P10" s="1601"/>
      <c r="Q10" s="1601"/>
      <c r="R10" s="1601"/>
      <c r="S10" s="1601"/>
      <c r="T10" s="1601"/>
      <c r="U10" s="1601"/>
      <c r="V10" s="1601"/>
      <c r="W10" s="1601"/>
      <c r="X10" s="1601"/>
      <c r="Y10" s="1601"/>
      <c r="Z10" s="1601"/>
      <c r="AA10" s="1602"/>
      <c r="AB10" s="7"/>
      <c r="AC10" s="11"/>
      <c r="AD10" s="7"/>
      <c r="AE10" s="7"/>
      <c r="AF10" s="7"/>
      <c r="AG10" s="7"/>
      <c r="AH10" s="7"/>
      <c r="AI10" s="7"/>
      <c r="AJ10" s="7"/>
      <c r="AK10" s="7"/>
      <c r="AL10" s="7"/>
      <c r="AM10" s="7"/>
      <c r="AN10" s="7"/>
      <c r="AO10" s="7"/>
      <c r="AP10" s="7"/>
      <c r="AQ10" s="7"/>
      <c r="AR10" s="12"/>
      <c r="AT10" s="11"/>
      <c r="AU10" s="201"/>
      <c r="AV10" s="7"/>
      <c r="AW10" s="7"/>
      <c r="AX10" s="7"/>
      <c r="AY10" s="7"/>
      <c r="AZ10" s="7"/>
      <c r="BA10" s="7"/>
      <c r="BB10" s="7"/>
      <c r="BC10" s="7"/>
      <c r="BD10" s="12"/>
      <c r="BE10" s="5"/>
      <c r="BF10" s="1557">
        <v>12</v>
      </c>
      <c r="BG10" s="1558"/>
      <c r="BH10" s="1558"/>
      <c r="BI10" s="1559"/>
      <c r="BJ10" s="1560" t="s">
        <v>97</v>
      </c>
      <c r="BK10" s="1561"/>
      <c r="BL10" s="1561"/>
      <c r="BM10" s="1562"/>
      <c r="BN10" s="6"/>
      <c r="BO10" s="4"/>
      <c r="EW10" s="8" t="s">
        <v>82</v>
      </c>
    </row>
    <row r="11" spans="1:153" ht="17.45" customHeight="1">
      <c r="A11" s="157"/>
      <c r="B11" s="180" t="s">
        <v>95</v>
      </c>
      <c r="C11" s="77"/>
      <c r="D11" s="77"/>
      <c r="G11" s="1611" t="s">
        <v>1331</v>
      </c>
      <c r="H11" s="1612"/>
      <c r="I11" s="1612"/>
      <c r="J11" s="1612"/>
      <c r="K11" s="1612"/>
      <c r="L11" s="1612"/>
      <c r="M11" s="1612"/>
      <c r="N11" s="1612"/>
      <c r="O11" s="1612"/>
      <c r="P11" s="1612"/>
      <c r="Q11" s="1612"/>
      <c r="R11" s="1612"/>
      <c r="S11" s="1612"/>
      <c r="T11" s="1612"/>
      <c r="U11" s="1612"/>
      <c r="V11" s="1612"/>
      <c r="W11" s="1612"/>
      <c r="X11" s="1612"/>
      <c r="Y11" s="1612"/>
      <c r="Z11" s="1612"/>
      <c r="AA11" s="1613"/>
      <c r="AB11" s="7"/>
      <c r="AC11" s="11"/>
      <c r="AD11" s="7"/>
      <c r="AE11" s="7"/>
      <c r="AI11" s="9"/>
      <c r="AJ11" s="7"/>
      <c r="AK11" s="7"/>
      <c r="AL11" s="7"/>
      <c r="AM11" s="7"/>
      <c r="AN11" s="7"/>
      <c r="AO11" s="7"/>
      <c r="AP11" s="7"/>
      <c r="AQ11" s="7"/>
      <c r="AR11" s="12"/>
      <c r="AT11" s="11"/>
      <c r="AU11" s="201"/>
      <c r="AV11" s="7"/>
      <c r="AW11" s="7"/>
      <c r="AX11" s="7"/>
      <c r="AY11" s="7"/>
      <c r="AZ11" s="7"/>
      <c r="BA11" s="7"/>
      <c r="BB11" s="7"/>
      <c r="BC11" s="7"/>
      <c r="BD11" s="12"/>
      <c r="BE11" s="5"/>
      <c r="BF11" s="1605" t="s">
        <v>148</v>
      </c>
      <c r="BG11" s="1606"/>
      <c r="BH11" s="1606"/>
      <c r="BI11" s="1607"/>
      <c r="BJ11" s="1560" t="s">
        <v>97</v>
      </c>
      <c r="BK11" s="1561"/>
      <c r="BL11" s="1561"/>
      <c r="BM11" s="1562"/>
      <c r="BN11" s="6"/>
      <c r="BO11" s="4"/>
      <c r="CP11" s="90"/>
      <c r="EW11" s="8" t="s">
        <v>83</v>
      </c>
    </row>
    <row r="12" spans="1:153" ht="17.45" customHeight="1">
      <c r="A12" s="157"/>
      <c r="B12" s="497" t="s">
        <v>182</v>
      </c>
      <c r="C12" s="9"/>
      <c r="D12" s="9"/>
      <c r="E12" s="9"/>
      <c r="F12" s="10"/>
      <c r="G12" s="1600" t="s">
        <v>97</v>
      </c>
      <c r="H12" s="1601"/>
      <c r="I12" s="1601"/>
      <c r="J12" s="1601"/>
      <c r="K12" s="1601"/>
      <c r="L12" s="1601"/>
      <c r="M12" s="1601"/>
      <c r="N12" s="1601"/>
      <c r="O12" s="1601"/>
      <c r="P12" s="1601"/>
      <c r="Q12" s="1601"/>
      <c r="R12" s="1601"/>
      <c r="S12" s="1601"/>
      <c r="T12" s="1601"/>
      <c r="U12" s="1601"/>
      <c r="V12" s="1601"/>
      <c r="W12" s="1601"/>
      <c r="X12" s="1601"/>
      <c r="Y12" s="1601"/>
      <c r="Z12" s="1601"/>
      <c r="AA12" s="1602"/>
      <c r="AB12" s="7"/>
      <c r="AC12" s="11"/>
      <c r="AD12" s="7"/>
      <c r="AE12" s="7"/>
      <c r="AF12" s="7"/>
      <c r="AG12" s="7"/>
      <c r="AH12" s="7"/>
      <c r="AI12" s="7"/>
      <c r="AJ12" s="7"/>
      <c r="AK12" s="7"/>
      <c r="AL12" s="7"/>
      <c r="AM12" s="7"/>
      <c r="AN12" s="7"/>
      <c r="AO12" s="7"/>
      <c r="AP12" s="7"/>
      <c r="AQ12" s="7"/>
      <c r="AR12" s="12"/>
      <c r="AT12" s="11"/>
      <c r="AU12" s="201"/>
      <c r="AV12" s="7"/>
      <c r="AW12" s="7"/>
      <c r="AX12" s="7"/>
      <c r="AY12" s="7"/>
      <c r="AZ12" s="7"/>
      <c r="BA12" s="7"/>
      <c r="BB12" s="7"/>
      <c r="BC12" s="7"/>
      <c r="BD12" s="12"/>
      <c r="BE12" s="5"/>
      <c r="BF12" s="1608">
        <v>13</v>
      </c>
      <c r="BG12" s="1609"/>
      <c r="BH12" s="1609"/>
      <c r="BI12" s="1610"/>
      <c r="BJ12" s="1560" t="s">
        <v>97</v>
      </c>
      <c r="BK12" s="1561"/>
      <c r="BL12" s="1561"/>
      <c r="BM12" s="1562"/>
      <c r="BN12" s="6"/>
      <c r="BO12" s="4"/>
      <c r="EW12" s="8" t="s">
        <v>77</v>
      </c>
    </row>
    <row r="13" spans="1:153" ht="17.45" customHeight="1">
      <c r="A13" s="157"/>
      <c r="B13" s="180" t="s">
        <v>9</v>
      </c>
      <c r="C13" s="50"/>
      <c r="D13" s="50"/>
      <c r="E13" s="7"/>
      <c r="F13" s="10"/>
      <c r="G13" s="1614" t="s">
        <v>1333</v>
      </c>
      <c r="H13" s="1601"/>
      <c r="I13" s="1601"/>
      <c r="J13" s="1601"/>
      <c r="K13" s="1601"/>
      <c r="L13" s="1601"/>
      <c r="M13" s="1601"/>
      <c r="N13" s="1601"/>
      <c r="O13" s="1601"/>
      <c r="P13" s="1601"/>
      <c r="Q13" s="1601"/>
      <c r="R13" s="1601"/>
      <c r="S13" s="1601"/>
      <c r="T13" s="1601"/>
      <c r="U13" s="1601"/>
      <c r="V13" s="1601"/>
      <c r="W13" s="1601"/>
      <c r="X13" s="1601"/>
      <c r="Y13" s="1601"/>
      <c r="Z13" s="1601"/>
      <c r="AA13" s="1602"/>
      <c r="AB13" s="7"/>
      <c r="AC13" s="11"/>
      <c r="AD13" s="7"/>
      <c r="AE13" s="7"/>
      <c r="AF13" s="7"/>
      <c r="AG13" s="7"/>
      <c r="AH13" s="7"/>
      <c r="AI13" s="7"/>
      <c r="AJ13" s="7"/>
      <c r="AK13" s="7"/>
      <c r="AL13" s="7"/>
      <c r="AM13" s="7"/>
      <c r="AN13" s="7"/>
      <c r="AO13" s="7"/>
      <c r="AP13" s="7"/>
      <c r="AQ13" s="7"/>
      <c r="AR13" s="12"/>
      <c r="AT13" s="11"/>
      <c r="AU13" s="201"/>
      <c r="AV13" s="7"/>
      <c r="AX13" s="9"/>
      <c r="AY13" s="9"/>
      <c r="AZ13" s="7"/>
      <c r="BA13" s="7"/>
      <c r="BB13" s="7"/>
      <c r="BC13" s="7"/>
      <c r="BD13" s="12"/>
      <c r="BE13" s="5"/>
      <c r="BF13" s="1605" t="s">
        <v>152</v>
      </c>
      <c r="BG13" s="1606"/>
      <c r="BH13" s="1606"/>
      <c r="BI13" s="1607"/>
      <c r="BJ13" s="1560" t="s">
        <v>97</v>
      </c>
      <c r="BK13" s="1561"/>
      <c r="BL13" s="1561"/>
      <c r="BM13" s="1562"/>
      <c r="BN13" s="6"/>
      <c r="BO13" s="4"/>
      <c r="EW13" s="8" t="s">
        <v>78</v>
      </c>
    </row>
    <row r="14" spans="1:153" ht="17.45" customHeight="1">
      <c r="A14" s="157"/>
      <c r="B14" s="180" t="s">
        <v>10</v>
      </c>
      <c r="C14" s="50"/>
      <c r="D14" s="50"/>
      <c r="E14" s="7"/>
      <c r="F14" s="10"/>
      <c r="G14" s="1600" t="s">
        <v>1334</v>
      </c>
      <c r="H14" s="1601"/>
      <c r="I14" s="1601"/>
      <c r="J14" s="1601"/>
      <c r="K14" s="1601"/>
      <c r="L14" s="1601"/>
      <c r="M14" s="1601"/>
      <c r="N14" s="1601"/>
      <c r="O14" s="1601"/>
      <c r="P14" s="1601"/>
      <c r="Q14" s="1601"/>
      <c r="R14" s="1601"/>
      <c r="S14" s="1601"/>
      <c r="T14" s="1601"/>
      <c r="U14" s="1601"/>
      <c r="V14" s="1601"/>
      <c r="W14" s="1601"/>
      <c r="X14" s="1601"/>
      <c r="Y14" s="1601"/>
      <c r="Z14" s="1601"/>
      <c r="AA14" s="1602"/>
      <c r="AB14" s="7"/>
      <c r="AC14" s="14"/>
      <c r="AD14" s="172"/>
      <c r="AE14" s="172"/>
      <c r="AF14" s="172"/>
      <c r="AG14" s="200"/>
      <c r="AH14" s="172"/>
      <c r="AI14" s="172"/>
      <c r="AJ14" s="172"/>
      <c r="AK14" s="200"/>
      <c r="AL14" s="172"/>
      <c r="AM14" s="172"/>
      <c r="AN14" s="172"/>
      <c r="AO14" s="172"/>
      <c r="AP14" s="172"/>
      <c r="AQ14" s="172"/>
      <c r="AR14" s="173"/>
      <c r="AT14" s="11"/>
      <c r="AU14" s="201"/>
      <c r="AV14" s="7"/>
      <c r="AW14" s="7"/>
      <c r="AX14" s="7"/>
      <c r="AY14" s="7"/>
      <c r="AZ14" s="7"/>
      <c r="BA14" s="7"/>
      <c r="BB14" s="7"/>
      <c r="BC14" s="7"/>
      <c r="BD14" s="12"/>
      <c r="BE14" s="5"/>
      <c r="BF14" s="1557">
        <v>1</v>
      </c>
      <c r="BG14" s="1558"/>
      <c r="BH14" s="1558"/>
      <c r="BI14" s="1559"/>
      <c r="BJ14" s="1560" t="s">
        <v>97</v>
      </c>
      <c r="BK14" s="1561"/>
      <c r="BL14" s="1561"/>
      <c r="BM14" s="1562"/>
      <c r="BN14" s="6"/>
      <c r="BO14" s="4"/>
      <c r="EW14" s="8" t="s">
        <v>79</v>
      </c>
    </row>
    <row r="15" spans="1:153" ht="17.45" customHeight="1">
      <c r="A15" s="157"/>
      <c r="B15" s="180" t="s">
        <v>11</v>
      </c>
      <c r="C15" s="50"/>
      <c r="D15" s="50"/>
      <c r="E15" s="7"/>
      <c r="F15" s="10"/>
      <c r="G15" s="1600" t="s">
        <v>1335</v>
      </c>
      <c r="H15" s="1601"/>
      <c r="I15" s="1601"/>
      <c r="J15" s="1601"/>
      <c r="K15" s="1601"/>
      <c r="L15" s="1601"/>
      <c r="M15" s="1601"/>
      <c r="N15" s="1601"/>
      <c r="O15" s="1601"/>
      <c r="P15" s="1601"/>
      <c r="Q15" s="1601"/>
      <c r="R15" s="1601"/>
      <c r="S15" s="1601"/>
      <c r="T15" s="1601"/>
      <c r="U15" s="1601"/>
      <c r="V15" s="1601"/>
      <c r="W15" s="1601"/>
      <c r="X15" s="1601"/>
      <c r="Y15" s="1601"/>
      <c r="Z15" s="1601"/>
      <c r="AA15" s="1602"/>
      <c r="AB15" s="7"/>
      <c r="AC15" s="7"/>
      <c r="AD15" s="7"/>
      <c r="AE15" s="7"/>
      <c r="AF15" s="7"/>
      <c r="AG15" s="7"/>
      <c r="AH15" s="7"/>
      <c r="AI15" s="7"/>
      <c r="AJ15" s="7"/>
      <c r="AK15" s="7"/>
      <c r="AL15" s="7"/>
      <c r="AM15" s="7"/>
      <c r="AN15" s="7"/>
      <c r="AO15" s="7"/>
      <c r="AP15" s="7"/>
      <c r="AQ15" s="7"/>
      <c r="AR15" s="7"/>
      <c r="AT15" s="11"/>
      <c r="AU15" s="201"/>
      <c r="AV15" s="7"/>
      <c r="AW15" s="7"/>
      <c r="AX15" s="7"/>
      <c r="AY15" s="7"/>
      <c r="AZ15" s="7"/>
      <c r="BA15" s="7"/>
      <c r="BB15" s="7"/>
      <c r="BC15" s="7"/>
      <c r="BD15" s="12"/>
      <c r="BE15" s="5"/>
      <c r="BF15" s="1557" t="s">
        <v>153</v>
      </c>
      <c r="BG15" s="1558"/>
      <c r="BH15" s="1558"/>
      <c r="BI15" s="1559"/>
      <c r="BJ15" s="1560" t="s">
        <v>97</v>
      </c>
      <c r="BK15" s="1561"/>
      <c r="BL15" s="1561"/>
      <c r="BM15" s="1562"/>
      <c r="BN15" s="6"/>
      <c r="BO15" s="4"/>
      <c r="EW15" s="8" t="s">
        <v>73</v>
      </c>
    </row>
    <row r="16" spans="1:153" ht="17.45" customHeight="1">
      <c r="A16" s="157"/>
      <c r="B16" s="497" t="s">
        <v>12</v>
      </c>
      <c r="C16" s="77"/>
      <c r="D16" s="15"/>
      <c r="E16" s="15"/>
      <c r="F16" s="15"/>
      <c r="G16" s="1600" t="s">
        <v>1336</v>
      </c>
      <c r="H16" s="1601"/>
      <c r="I16" s="1601"/>
      <c r="J16" s="1601"/>
      <c r="K16" s="1601"/>
      <c r="L16" s="1601"/>
      <c r="M16" s="1601"/>
      <c r="N16" s="1601"/>
      <c r="O16" s="1601"/>
      <c r="P16" s="1601"/>
      <c r="Q16" s="1601"/>
      <c r="R16" s="1601"/>
      <c r="S16" s="1601"/>
      <c r="T16" s="1601"/>
      <c r="U16" s="1601"/>
      <c r="V16" s="1601"/>
      <c r="W16" s="1601"/>
      <c r="X16" s="1601"/>
      <c r="Y16" s="1601"/>
      <c r="Z16" s="1601"/>
      <c r="AA16" s="1602"/>
      <c r="AB16" s="7"/>
      <c r="AC16" s="1586" t="s">
        <v>13</v>
      </c>
      <c r="AD16" s="1587"/>
      <c r="AE16" s="1587"/>
      <c r="AF16" s="1587"/>
      <c r="AG16" s="1587"/>
      <c r="AH16" s="1587"/>
      <c r="AI16" s="1587"/>
      <c r="AJ16" s="1587"/>
      <c r="AK16" s="1587"/>
      <c r="AL16" s="1587"/>
      <c r="AM16" s="1587"/>
      <c r="AN16" s="1587"/>
      <c r="AO16" s="1587"/>
      <c r="AP16" s="1587"/>
      <c r="AQ16" s="1587"/>
      <c r="AR16" s="1588"/>
      <c r="AT16" s="11"/>
      <c r="AU16" s="201"/>
      <c r="AV16" s="7"/>
      <c r="AW16" s="7"/>
      <c r="AX16" s="7"/>
      <c r="AY16" s="7"/>
      <c r="AZ16" s="7"/>
      <c r="BA16" s="7"/>
      <c r="BB16" s="7"/>
      <c r="BC16" s="7"/>
      <c r="BD16" s="12"/>
      <c r="BE16" s="5"/>
      <c r="BF16" s="1557">
        <v>2</v>
      </c>
      <c r="BG16" s="1558"/>
      <c r="BH16" s="1558"/>
      <c r="BI16" s="1559"/>
      <c r="BJ16" s="1560" t="s">
        <v>97</v>
      </c>
      <c r="BK16" s="1561"/>
      <c r="BL16" s="1561"/>
      <c r="BM16" s="1562"/>
      <c r="BN16" s="6"/>
      <c r="BO16" s="4"/>
      <c r="EW16" s="8" t="s">
        <v>74</v>
      </c>
    </row>
    <row r="17" spans="1:153" ht="17.45" customHeight="1">
      <c r="A17" s="157"/>
      <c r="B17" s="180" t="s">
        <v>15</v>
      </c>
      <c r="C17" s="77"/>
      <c r="D17" s="77"/>
      <c r="G17" s="1600" t="s">
        <v>1337</v>
      </c>
      <c r="H17" s="1601"/>
      <c r="I17" s="1601"/>
      <c r="J17" s="1601"/>
      <c r="K17" s="1601"/>
      <c r="L17" s="1601"/>
      <c r="M17" s="1601"/>
      <c r="N17" s="1601"/>
      <c r="O17" s="1601"/>
      <c r="P17" s="1601"/>
      <c r="Q17" s="1601"/>
      <c r="R17" s="1601"/>
      <c r="S17" s="1601"/>
      <c r="T17" s="1601"/>
      <c r="U17" s="1601"/>
      <c r="V17" s="1601"/>
      <c r="W17" s="1601"/>
      <c r="X17" s="1601"/>
      <c r="Y17" s="1601"/>
      <c r="Z17" s="1601"/>
      <c r="AA17" s="1602"/>
      <c r="AB17" s="7"/>
      <c r="AC17" s="11"/>
      <c r="AD17" s="7"/>
      <c r="AE17" s="7"/>
      <c r="AF17" s="7"/>
      <c r="AG17" s="7"/>
      <c r="AH17" s="7"/>
      <c r="AI17" s="7"/>
      <c r="AJ17" s="7"/>
      <c r="AK17" s="7"/>
      <c r="AL17" s="7"/>
      <c r="AM17" s="7"/>
      <c r="AN17" s="7"/>
      <c r="AO17" s="7"/>
      <c r="AP17" s="7"/>
      <c r="AQ17" s="7"/>
      <c r="AR17" s="12"/>
      <c r="AT17" s="11"/>
      <c r="AU17" s="201"/>
      <c r="AV17" s="7"/>
      <c r="AW17" s="7"/>
      <c r="AX17" s="7"/>
      <c r="AY17" s="7"/>
      <c r="AZ17" s="7"/>
      <c r="BA17" s="7"/>
      <c r="BB17" s="7"/>
      <c r="BC17" s="7"/>
      <c r="BD17" s="12"/>
      <c r="BE17" s="5"/>
      <c r="BF17" s="1557" t="s">
        <v>154</v>
      </c>
      <c r="BG17" s="1558"/>
      <c r="BH17" s="1558"/>
      <c r="BI17" s="1559"/>
      <c r="BJ17" s="1560" t="s">
        <v>97</v>
      </c>
      <c r="BK17" s="1561"/>
      <c r="BL17" s="1561"/>
      <c r="BM17" s="1562"/>
      <c r="BN17" s="6"/>
      <c r="BO17" s="4"/>
      <c r="EW17" s="8" t="s">
        <v>75</v>
      </c>
    </row>
    <row r="18" spans="1:153" ht="17.45" customHeight="1">
      <c r="A18" s="157"/>
      <c r="B18" s="158"/>
      <c r="G18" s="1617"/>
      <c r="H18" s="1617"/>
      <c r="I18" s="1617"/>
      <c r="J18" s="1617"/>
      <c r="K18" s="1617"/>
      <c r="L18" s="1617"/>
      <c r="M18" s="1617"/>
      <c r="N18" s="1617"/>
      <c r="O18" s="1617"/>
      <c r="P18" s="1617"/>
      <c r="Q18" s="1617"/>
      <c r="R18" s="1617"/>
      <c r="S18" s="1617"/>
      <c r="T18" s="1617"/>
      <c r="U18" s="1617"/>
      <c r="V18" s="1617"/>
      <c r="W18" s="1617"/>
      <c r="X18" s="1617"/>
      <c r="Y18" s="1617"/>
      <c r="Z18" s="1617"/>
      <c r="AA18" s="8"/>
      <c r="AB18" s="7"/>
      <c r="AC18" s="11"/>
      <c r="AD18" s="7"/>
      <c r="AE18" s="7"/>
      <c r="AF18" s="7"/>
      <c r="AG18" s="7"/>
      <c r="AH18" s="7"/>
      <c r="AI18" s="7"/>
      <c r="AJ18" s="7"/>
      <c r="AK18" s="7"/>
      <c r="AL18" s="7"/>
      <c r="AM18" s="7"/>
      <c r="AN18" s="7"/>
      <c r="AO18" s="7"/>
      <c r="AP18" s="7"/>
      <c r="AQ18" s="7"/>
      <c r="AR18" s="12"/>
      <c r="AT18" s="11"/>
      <c r="AU18" s="201"/>
      <c r="AV18" s="7"/>
      <c r="AW18" s="7"/>
      <c r="AX18" s="7"/>
      <c r="AY18" s="7"/>
      <c r="AZ18" s="7"/>
      <c r="BA18" s="7"/>
      <c r="BB18" s="7"/>
      <c r="BC18" s="7"/>
      <c r="BD18" s="12"/>
      <c r="BE18" s="5"/>
      <c r="BF18" s="1557">
        <v>3</v>
      </c>
      <c r="BG18" s="1558"/>
      <c r="BH18" s="1558"/>
      <c r="BI18" s="1559"/>
      <c r="BJ18" s="1560" t="s">
        <v>97</v>
      </c>
      <c r="BK18" s="1561"/>
      <c r="BL18" s="1561"/>
      <c r="BM18" s="1562"/>
      <c r="BN18" s="6"/>
      <c r="BO18" s="4"/>
      <c r="EW18" s="8" t="s">
        <v>76</v>
      </c>
    </row>
    <row r="19" spans="1:153" ht="17.45" customHeight="1">
      <c r="A19" s="157"/>
      <c r="B19" s="158"/>
      <c r="G19" s="1652" t="s">
        <v>1299</v>
      </c>
      <c r="H19" s="1653"/>
      <c r="I19" s="1653"/>
      <c r="J19" s="1653"/>
      <c r="K19" s="1653"/>
      <c r="L19" s="1653"/>
      <c r="M19" s="1653"/>
      <c r="N19" s="1653"/>
      <c r="O19" s="1653"/>
      <c r="P19" s="1653"/>
      <c r="Q19" s="1653"/>
      <c r="R19" s="1653"/>
      <c r="S19" s="1653"/>
      <c r="T19" s="1653"/>
      <c r="U19" s="1653"/>
      <c r="V19" s="1653"/>
      <c r="W19" s="1653"/>
      <c r="X19" s="1653"/>
      <c r="Y19" s="1653"/>
      <c r="Z19" s="1653"/>
      <c r="AA19" s="1654"/>
      <c r="AB19" s="7"/>
      <c r="AC19" s="11"/>
      <c r="AD19" s="7"/>
      <c r="AE19" s="7"/>
      <c r="AF19" s="7"/>
      <c r="AG19" s="7"/>
      <c r="AI19" s="9"/>
      <c r="AJ19" s="7"/>
      <c r="AK19" s="7"/>
      <c r="AL19" s="7"/>
      <c r="AM19" s="7"/>
      <c r="AN19" s="7"/>
      <c r="AO19" s="7"/>
      <c r="AP19" s="7"/>
      <c r="AQ19" s="7"/>
      <c r="AR19" s="12"/>
      <c r="AT19" s="14"/>
      <c r="AU19" s="200"/>
      <c r="AV19" s="172"/>
      <c r="AW19" s="172"/>
      <c r="AX19" s="172"/>
      <c r="AY19" s="200"/>
      <c r="AZ19" s="172"/>
      <c r="BA19" s="172"/>
      <c r="BB19" s="172"/>
      <c r="BC19" s="172"/>
      <c r="BD19" s="173"/>
      <c r="BE19" s="5"/>
      <c r="BF19" s="1557" t="s">
        <v>104</v>
      </c>
      <c r="BG19" s="1558"/>
      <c r="BH19" s="1558"/>
      <c r="BI19" s="1559"/>
      <c r="BJ19" s="1560" t="s">
        <v>97</v>
      </c>
      <c r="BK19" s="1561"/>
      <c r="BL19" s="1561"/>
      <c r="BM19" s="1562"/>
      <c r="BN19" s="6"/>
      <c r="BO19" s="4"/>
      <c r="EW19" s="8" t="s">
        <v>81</v>
      </c>
    </row>
    <row r="20" spans="1:153" ht="17.45" customHeight="1">
      <c r="A20" s="157"/>
      <c r="B20" s="158"/>
      <c r="G20" s="1655"/>
      <c r="H20" s="1656"/>
      <c r="I20" s="1656"/>
      <c r="J20" s="1656"/>
      <c r="K20" s="1656"/>
      <c r="L20" s="1656"/>
      <c r="M20" s="1656"/>
      <c r="N20" s="1656"/>
      <c r="O20" s="1656"/>
      <c r="P20" s="1656"/>
      <c r="Q20" s="1656"/>
      <c r="R20" s="1656"/>
      <c r="S20" s="1656"/>
      <c r="T20" s="1656"/>
      <c r="U20" s="1656"/>
      <c r="V20" s="1656"/>
      <c r="W20" s="1656"/>
      <c r="X20" s="1656"/>
      <c r="Y20" s="1656"/>
      <c r="Z20" s="1656"/>
      <c r="AA20" s="1657"/>
      <c r="AB20" s="7"/>
      <c r="AC20" s="11"/>
      <c r="AD20" s="7"/>
      <c r="AE20" s="7"/>
      <c r="AF20" s="7"/>
      <c r="AG20" s="7"/>
      <c r="AH20" s="7"/>
      <c r="AI20" s="7"/>
      <c r="AJ20" s="7"/>
      <c r="AK20" s="7"/>
      <c r="AL20" s="7"/>
      <c r="AM20" s="7"/>
      <c r="AN20" s="7"/>
      <c r="AO20" s="7"/>
      <c r="AP20" s="7"/>
      <c r="AQ20" s="7"/>
      <c r="AR20" s="12"/>
      <c r="AS20" s="7"/>
      <c r="AT20" s="7"/>
      <c r="AU20" s="7"/>
      <c r="AV20" s="7"/>
      <c r="AW20" s="7"/>
      <c r="AX20" s="7"/>
      <c r="AY20" s="7"/>
      <c r="AZ20" s="7"/>
      <c r="BA20" s="7"/>
      <c r="BB20" s="7"/>
      <c r="BC20" s="7"/>
      <c r="BD20" s="5"/>
      <c r="BE20" s="5"/>
      <c r="BF20" s="1557">
        <v>4</v>
      </c>
      <c r="BG20" s="1558"/>
      <c r="BH20" s="1558"/>
      <c r="BI20" s="1559"/>
      <c r="BJ20" s="1560" t="s">
        <v>97</v>
      </c>
      <c r="BK20" s="1561"/>
      <c r="BL20" s="1561"/>
      <c r="BM20" s="1562"/>
      <c r="BN20" s="6"/>
      <c r="BO20" s="4"/>
      <c r="EW20" s="8" t="s">
        <v>87</v>
      </c>
    </row>
    <row r="21" spans="1:153" ht="17.45" customHeight="1">
      <c r="A21" s="157"/>
      <c r="B21" s="1618" t="s">
        <v>1301</v>
      </c>
      <c r="C21" s="1619"/>
      <c r="D21" s="1619"/>
      <c r="E21" s="1619"/>
      <c r="F21" s="1619"/>
      <c r="G21" s="1655"/>
      <c r="H21" s="1656"/>
      <c r="I21" s="1656"/>
      <c r="J21" s="1656"/>
      <c r="K21" s="1656"/>
      <c r="L21" s="1656"/>
      <c r="M21" s="1656"/>
      <c r="N21" s="1656"/>
      <c r="O21" s="1656"/>
      <c r="P21" s="1656"/>
      <c r="Q21" s="1656"/>
      <c r="R21" s="1656"/>
      <c r="S21" s="1656"/>
      <c r="T21" s="1656"/>
      <c r="U21" s="1656"/>
      <c r="V21" s="1656"/>
      <c r="W21" s="1656"/>
      <c r="X21" s="1656"/>
      <c r="Y21" s="1656"/>
      <c r="Z21" s="1656"/>
      <c r="AA21" s="1657"/>
      <c r="AB21" s="7"/>
      <c r="AC21" s="11"/>
      <c r="AD21" s="7"/>
      <c r="AE21" s="7"/>
      <c r="AF21" s="7"/>
      <c r="AG21" s="7"/>
      <c r="AH21" s="7"/>
      <c r="AI21" s="7"/>
      <c r="AJ21" s="7"/>
      <c r="AK21" s="7"/>
      <c r="AL21" s="7"/>
      <c r="AM21" s="7"/>
      <c r="AN21" s="7"/>
      <c r="AO21" s="7"/>
      <c r="AP21" s="7"/>
      <c r="AQ21" s="7"/>
      <c r="AR21" s="12"/>
      <c r="AT21" s="1586" t="s">
        <v>17</v>
      </c>
      <c r="AU21" s="1587"/>
      <c r="AV21" s="1587"/>
      <c r="AW21" s="1587"/>
      <c r="AX21" s="1587"/>
      <c r="AY21" s="1587"/>
      <c r="AZ21" s="1587"/>
      <c r="BA21" s="1587"/>
      <c r="BB21" s="1587"/>
      <c r="BC21" s="1587"/>
      <c r="BD21" s="1588"/>
      <c r="BE21" s="5"/>
      <c r="BF21" s="1557" t="s">
        <v>103</v>
      </c>
      <c r="BG21" s="1558"/>
      <c r="BH21" s="1558"/>
      <c r="BI21" s="1559"/>
      <c r="BJ21" s="1560" t="s">
        <v>97</v>
      </c>
      <c r="BK21" s="1561"/>
      <c r="BL21" s="1561"/>
      <c r="BM21" s="1562"/>
      <c r="BN21" s="6"/>
      <c r="BO21" s="4"/>
      <c r="EW21" s="8" t="s">
        <v>88</v>
      </c>
    </row>
    <row r="22" spans="1:153" ht="17.45" customHeight="1">
      <c r="A22" s="157"/>
      <c r="B22" s="1618"/>
      <c r="C22" s="1619"/>
      <c r="D22" s="1619"/>
      <c r="E22" s="1619"/>
      <c r="F22" s="1619"/>
      <c r="G22" s="1655"/>
      <c r="H22" s="1656"/>
      <c r="I22" s="1656"/>
      <c r="J22" s="1656"/>
      <c r="K22" s="1656"/>
      <c r="L22" s="1656"/>
      <c r="M22" s="1656"/>
      <c r="N22" s="1656"/>
      <c r="O22" s="1656"/>
      <c r="P22" s="1656"/>
      <c r="Q22" s="1656"/>
      <c r="R22" s="1656"/>
      <c r="S22" s="1656"/>
      <c r="T22" s="1656"/>
      <c r="U22" s="1656"/>
      <c r="V22" s="1656"/>
      <c r="W22" s="1656"/>
      <c r="X22" s="1656"/>
      <c r="Y22" s="1656"/>
      <c r="Z22" s="1656"/>
      <c r="AA22" s="1657"/>
      <c r="AB22" s="7"/>
      <c r="AC22" s="11"/>
      <c r="AD22" s="7"/>
      <c r="AE22" s="7"/>
      <c r="AF22" s="7"/>
      <c r="AG22" s="7"/>
      <c r="AH22" s="7"/>
      <c r="AI22" s="7"/>
      <c r="AJ22" s="7"/>
      <c r="AK22" s="7"/>
      <c r="AL22" s="7"/>
      <c r="AM22" s="7"/>
      <c r="AN22" s="7"/>
      <c r="AO22" s="7"/>
      <c r="AP22" s="7"/>
      <c r="AQ22" s="7"/>
      <c r="AR22" s="12"/>
      <c r="AT22" s="11"/>
      <c r="AU22" s="201"/>
      <c r="AV22" s="7"/>
      <c r="AW22" s="7"/>
      <c r="AX22" s="7"/>
      <c r="AY22" s="7"/>
      <c r="AZ22" s="7"/>
      <c r="BA22" s="7"/>
      <c r="BB22" s="7"/>
      <c r="BC22" s="7"/>
      <c r="BD22" s="12"/>
      <c r="BE22" s="5"/>
      <c r="BF22" s="1557">
        <v>5</v>
      </c>
      <c r="BG22" s="1558"/>
      <c r="BH22" s="1558"/>
      <c r="BI22" s="1559"/>
      <c r="BJ22" s="1560" t="s">
        <v>97</v>
      </c>
      <c r="BK22" s="1561"/>
      <c r="BL22" s="1561"/>
      <c r="BM22" s="1562"/>
      <c r="BN22" s="6"/>
      <c r="BO22" s="4"/>
      <c r="EW22" s="8" t="s">
        <v>89</v>
      </c>
    </row>
    <row r="23" spans="1:153" ht="17.45" customHeight="1">
      <c r="A23" s="157"/>
      <c r="B23" s="1618"/>
      <c r="C23" s="1619"/>
      <c r="D23" s="1619"/>
      <c r="E23" s="1619"/>
      <c r="F23" s="1619"/>
      <c r="G23" s="1655"/>
      <c r="H23" s="1656"/>
      <c r="I23" s="1656"/>
      <c r="J23" s="1656"/>
      <c r="K23" s="1656"/>
      <c r="L23" s="1656"/>
      <c r="M23" s="1656"/>
      <c r="N23" s="1656"/>
      <c r="O23" s="1656"/>
      <c r="P23" s="1656"/>
      <c r="Q23" s="1656"/>
      <c r="R23" s="1656"/>
      <c r="S23" s="1656"/>
      <c r="T23" s="1656"/>
      <c r="U23" s="1656"/>
      <c r="V23" s="1656"/>
      <c r="W23" s="1656"/>
      <c r="X23" s="1656"/>
      <c r="Y23" s="1656"/>
      <c r="Z23" s="1656"/>
      <c r="AA23" s="1657"/>
      <c r="AB23" s="7"/>
      <c r="AC23" s="14"/>
      <c r="AD23" s="172"/>
      <c r="AE23" s="172"/>
      <c r="AF23" s="172"/>
      <c r="AG23" s="200"/>
      <c r="AH23" s="172"/>
      <c r="AI23" s="172"/>
      <c r="AJ23" s="172"/>
      <c r="AK23" s="200"/>
      <c r="AL23" s="172"/>
      <c r="AM23" s="172"/>
      <c r="AN23" s="172"/>
      <c r="AO23" s="172"/>
      <c r="AP23" s="172"/>
      <c r="AQ23" s="172"/>
      <c r="AR23" s="173"/>
      <c r="AT23" s="11"/>
      <c r="AU23" s="201"/>
      <c r="AV23" s="7"/>
      <c r="AW23" s="7"/>
      <c r="AX23" s="7"/>
      <c r="AY23" s="7"/>
      <c r="AZ23" s="7"/>
      <c r="BA23" s="7"/>
      <c r="BB23" s="7"/>
      <c r="BC23" s="7"/>
      <c r="BD23" s="12"/>
      <c r="BE23" s="5"/>
      <c r="BF23" s="1557" t="s">
        <v>44</v>
      </c>
      <c r="BG23" s="1558"/>
      <c r="BH23" s="1558"/>
      <c r="BI23" s="1559"/>
      <c r="BJ23" s="1560" t="s">
        <v>97</v>
      </c>
      <c r="BK23" s="1561"/>
      <c r="BL23" s="1561"/>
      <c r="BM23" s="1562"/>
      <c r="BN23" s="6"/>
      <c r="BO23" s="4"/>
      <c r="EW23" s="8" t="s">
        <v>90</v>
      </c>
    </row>
    <row r="24" spans="1:153" ht="17.45" customHeight="1">
      <c r="A24" s="157"/>
      <c r="B24" s="1615" t="s">
        <v>1300</v>
      </c>
      <c r="C24" s="1616"/>
      <c r="D24" s="1616"/>
      <c r="E24" s="1616"/>
      <c r="F24" s="1616"/>
      <c r="G24" s="1655"/>
      <c r="H24" s="1656"/>
      <c r="I24" s="1656"/>
      <c r="J24" s="1656"/>
      <c r="K24" s="1656"/>
      <c r="L24" s="1656"/>
      <c r="M24" s="1656"/>
      <c r="N24" s="1656"/>
      <c r="O24" s="1656"/>
      <c r="P24" s="1656"/>
      <c r="Q24" s="1656"/>
      <c r="R24" s="1656"/>
      <c r="S24" s="1656"/>
      <c r="T24" s="1656"/>
      <c r="U24" s="1656"/>
      <c r="V24" s="1656"/>
      <c r="W24" s="1656"/>
      <c r="X24" s="1656"/>
      <c r="Y24" s="1656"/>
      <c r="Z24" s="1656"/>
      <c r="AA24" s="1657"/>
      <c r="AB24" s="7"/>
      <c r="AC24" s="7"/>
      <c r="AD24" s="7"/>
      <c r="AE24" s="7"/>
      <c r="AF24" s="7"/>
      <c r="AG24" s="7"/>
      <c r="AH24" s="7"/>
      <c r="AI24" s="7"/>
      <c r="AJ24" s="7"/>
      <c r="AK24" s="7"/>
      <c r="AL24" s="7"/>
      <c r="AM24" s="7"/>
      <c r="AN24" s="7"/>
      <c r="AO24" s="7"/>
      <c r="AP24" s="7"/>
      <c r="AQ24" s="7"/>
      <c r="AR24" s="7"/>
      <c r="AT24" s="11"/>
      <c r="AU24" s="201"/>
      <c r="AV24" s="7"/>
      <c r="AW24" s="7"/>
      <c r="AX24" s="7"/>
      <c r="AY24" s="7"/>
      <c r="AZ24" s="7"/>
      <c r="BA24" s="7"/>
      <c r="BB24" s="7"/>
      <c r="BC24" s="7"/>
      <c r="BD24" s="12"/>
      <c r="BE24" s="5"/>
      <c r="BF24" s="1557">
        <v>6</v>
      </c>
      <c r="BG24" s="1558"/>
      <c r="BH24" s="1558"/>
      <c r="BI24" s="1559"/>
      <c r="BJ24" s="1560" t="s">
        <v>97</v>
      </c>
      <c r="BK24" s="1561"/>
      <c r="BL24" s="1561"/>
      <c r="BM24" s="1562"/>
      <c r="BN24" s="6"/>
      <c r="BO24" s="4"/>
      <c r="EW24" s="8" t="s">
        <v>80</v>
      </c>
    </row>
    <row r="25" spans="1:153" ht="17.45" customHeight="1">
      <c r="A25" s="157"/>
      <c r="B25" s="1615"/>
      <c r="C25" s="1616"/>
      <c r="D25" s="1616"/>
      <c r="E25" s="1616"/>
      <c r="F25" s="1616"/>
      <c r="G25" s="1655"/>
      <c r="H25" s="1656"/>
      <c r="I25" s="1656"/>
      <c r="J25" s="1656"/>
      <c r="K25" s="1656"/>
      <c r="L25" s="1656"/>
      <c r="M25" s="1656"/>
      <c r="N25" s="1656"/>
      <c r="O25" s="1656"/>
      <c r="P25" s="1656"/>
      <c r="Q25" s="1656"/>
      <c r="R25" s="1656"/>
      <c r="S25" s="1656"/>
      <c r="T25" s="1656"/>
      <c r="U25" s="1656"/>
      <c r="V25" s="1656"/>
      <c r="W25" s="1656"/>
      <c r="X25" s="1656"/>
      <c r="Y25" s="1656"/>
      <c r="Z25" s="1656"/>
      <c r="AA25" s="1657"/>
      <c r="AB25" s="7"/>
      <c r="AC25" s="1586" t="s">
        <v>1298</v>
      </c>
      <c r="AD25" s="1587"/>
      <c r="AE25" s="1587"/>
      <c r="AF25" s="1587"/>
      <c r="AG25" s="1587"/>
      <c r="AH25" s="1587"/>
      <c r="AI25" s="1587"/>
      <c r="AJ25" s="1587"/>
      <c r="AK25" s="1587"/>
      <c r="AL25" s="1587"/>
      <c r="AM25" s="1587"/>
      <c r="AN25" s="1587"/>
      <c r="AO25" s="1587"/>
      <c r="AP25" s="1587"/>
      <c r="AQ25" s="1587"/>
      <c r="AR25" s="1588"/>
      <c r="AT25" s="11"/>
      <c r="AU25" s="201"/>
      <c r="AV25" s="7"/>
      <c r="AW25" s="7"/>
      <c r="AX25" s="7"/>
      <c r="AY25" s="7"/>
      <c r="AZ25" s="7"/>
      <c r="BA25" s="7"/>
      <c r="BB25" s="7"/>
      <c r="BC25" s="7"/>
      <c r="BD25" s="12"/>
      <c r="BE25" s="5"/>
      <c r="BF25" s="1557"/>
      <c r="BG25" s="1558"/>
      <c r="BH25" s="1558"/>
      <c r="BI25" s="1559"/>
      <c r="BJ25" s="1560"/>
      <c r="BK25" s="1561"/>
      <c r="BL25" s="1561"/>
      <c r="BM25" s="1562"/>
      <c r="BN25" s="6"/>
      <c r="BO25" s="4"/>
      <c r="EW25" s="8" t="s">
        <v>91</v>
      </c>
    </row>
    <row r="26" spans="1:153" ht="17.45" customHeight="1">
      <c r="A26" s="157"/>
      <c r="B26" s="1615"/>
      <c r="C26" s="1616"/>
      <c r="D26" s="1616"/>
      <c r="E26" s="1616"/>
      <c r="F26" s="1616"/>
      <c r="G26" s="1655"/>
      <c r="H26" s="1656"/>
      <c r="I26" s="1656"/>
      <c r="J26" s="1656"/>
      <c r="K26" s="1656"/>
      <c r="L26" s="1656"/>
      <c r="M26" s="1656"/>
      <c r="N26" s="1656"/>
      <c r="O26" s="1656"/>
      <c r="P26" s="1656"/>
      <c r="Q26" s="1656"/>
      <c r="R26" s="1656"/>
      <c r="S26" s="1656"/>
      <c r="T26" s="1656"/>
      <c r="U26" s="1656"/>
      <c r="V26" s="1656"/>
      <c r="W26" s="1656"/>
      <c r="X26" s="1656"/>
      <c r="Y26" s="1656"/>
      <c r="Z26" s="1656"/>
      <c r="AA26" s="1657"/>
      <c r="AB26" s="7"/>
      <c r="AC26" s="11"/>
      <c r="AD26" s="7"/>
      <c r="AE26" s="7"/>
      <c r="AF26" s="7"/>
      <c r="AG26" s="7"/>
      <c r="AH26" s="7"/>
      <c r="AI26" s="7"/>
      <c r="AJ26" s="7"/>
      <c r="AK26" s="7"/>
      <c r="AL26" s="7"/>
      <c r="AM26" s="7"/>
      <c r="AN26" s="7"/>
      <c r="AO26" s="7"/>
      <c r="AP26" s="7"/>
      <c r="AQ26" s="7"/>
      <c r="AR26" s="12"/>
      <c r="AT26" s="11"/>
      <c r="AU26" s="201"/>
      <c r="AV26" s="7"/>
      <c r="AW26" s="7"/>
      <c r="AX26" s="7"/>
      <c r="AY26" s="7"/>
      <c r="AZ26" s="7"/>
      <c r="BA26" s="7"/>
      <c r="BB26" s="7"/>
      <c r="BC26" s="7"/>
      <c r="BD26" s="12"/>
      <c r="BE26" s="5"/>
      <c r="BF26" s="1557"/>
      <c r="BG26" s="1558"/>
      <c r="BH26" s="1558"/>
      <c r="BI26" s="1638"/>
      <c r="BJ26" s="1639"/>
      <c r="BK26" s="1639"/>
      <c r="BL26" s="1639"/>
      <c r="BM26" s="1640"/>
      <c r="BN26" s="6"/>
      <c r="BO26" s="4"/>
    </row>
    <row r="27" spans="1:153" ht="17.45" customHeight="1">
      <c r="A27" s="157"/>
      <c r="B27" s="1615"/>
      <c r="C27" s="1616"/>
      <c r="D27" s="1616"/>
      <c r="E27" s="1616"/>
      <c r="F27" s="1616"/>
      <c r="G27" s="1655"/>
      <c r="H27" s="1656"/>
      <c r="I27" s="1656"/>
      <c r="J27" s="1656"/>
      <c r="K27" s="1656"/>
      <c r="L27" s="1656"/>
      <c r="M27" s="1656"/>
      <c r="N27" s="1656"/>
      <c r="O27" s="1656"/>
      <c r="P27" s="1656"/>
      <c r="Q27" s="1656"/>
      <c r="R27" s="1656"/>
      <c r="S27" s="1656"/>
      <c r="T27" s="1656"/>
      <c r="U27" s="1656"/>
      <c r="V27" s="1656"/>
      <c r="W27" s="1656"/>
      <c r="X27" s="1656"/>
      <c r="Y27" s="1656"/>
      <c r="Z27" s="1656"/>
      <c r="AA27" s="1657"/>
      <c r="AB27" s="7"/>
      <c r="AC27" s="11"/>
      <c r="AD27" s="7"/>
      <c r="AE27" s="7"/>
      <c r="AF27" s="7"/>
      <c r="AG27" s="7"/>
      <c r="AH27" s="7"/>
      <c r="AI27" s="7"/>
      <c r="AJ27" s="7"/>
      <c r="AK27" s="7"/>
      <c r="AL27" s="7"/>
      <c r="AM27" s="7"/>
      <c r="AN27" s="7"/>
      <c r="AO27" s="7"/>
      <c r="AP27" s="7"/>
      <c r="AQ27" s="7"/>
      <c r="AR27" s="12"/>
      <c r="AT27" s="11"/>
      <c r="AU27" s="201"/>
      <c r="AV27" s="7"/>
      <c r="AX27" s="9"/>
      <c r="AY27" s="9"/>
      <c r="AZ27" s="7"/>
      <c r="BA27" s="7"/>
      <c r="BB27" s="7"/>
      <c r="BC27" s="7"/>
      <c r="BD27" s="12"/>
      <c r="BE27" s="5"/>
      <c r="BF27" s="1671"/>
      <c r="BG27" s="1672"/>
      <c r="BH27" s="1672"/>
      <c r="BI27" s="1673"/>
      <c r="BJ27" s="1674"/>
      <c r="BK27" s="1674"/>
      <c r="BL27" s="1674"/>
      <c r="BM27" s="1675"/>
      <c r="BN27" s="6"/>
      <c r="BO27" s="4"/>
    </row>
    <row r="28" spans="1:153" ht="17.45" customHeight="1" thickBot="1">
      <c r="A28" s="157"/>
      <c r="B28" s="1615"/>
      <c r="C28" s="1616"/>
      <c r="D28" s="1616"/>
      <c r="E28" s="1616"/>
      <c r="F28" s="1616"/>
      <c r="G28" s="1655"/>
      <c r="H28" s="1656"/>
      <c r="I28" s="1656"/>
      <c r="J28" s="1656"/>
      <c r="K28" s="1656"/>
      <c r="L28" s="1656"/>
      <c r="M28" s="1656"/>
      <c r="N28" s="1656"/>
      <c r="O28" s="1656"/>
      <c r="P28" s="1656"/>
      <c r="Q28" s="1656"/>
      <c r="R28" s="1656"/>
      <c r="S28" s="1656"/>
      <c r="T28" s="1656"/>
      <c r="U28" s="1656"/>
      <c r="V28" s="1656"/>
      <c r="W28" s="1656"/>
      <c r="X28" s="1656"/>
      <c r="Y28" s="1656"/>
      <c r="Z28" s="1656"/>
      <c r="AA28" s="1657"/>
      <c r="AB28" s="7"/>
      <c r="AC28" s="11"/>
      <c r="AD28" s="7"/>
      <c r="AE28" s="7"/>
      <c r="AF28" s="7"/>
      <c r="AG28" s="7"/>
      <c r="AH28" s="7"/>
      <c r="AI28" s="7"/>
      <c r="AJ28" s="7"/>
      <c r="AK28" s="7"/>
      <c r="AL28" s="7"/>
      <c r="AM28" s="7"/>
      <c r="AN28" s="7"/>
      <c r="AO28" s="7"/>
      <c r="AP28" s="7"/>
      <c r="AQ28" s="7"/>
      <c r="AR28" s="12"/>
      <c r="AT28" s="11"/>
      <c r="AU28" s="201"/>
      <c r="AV28" s="7"/>
      <c r="AW28" s="7"/>
      <c r="AX28" s="7"/>
      <c r="AY28" s="7"/>
      <c r="AZ28" s="7"/>
      <c r="BA28" s="7"/>
      <c r="BB28" s="7"/>
      <c r="BC28" s="7"/>
      <c r="BD28" s="12"/>
      <c r="BE28" s="5"/>
      <c r="BF28" s="1676"/>
      <c r="BG28" s="1677"/>
      <c r="BH28" s="1677"/>
      <c r="BI28" s="1678"/>
      <c r="BJ28" s="1679"/>
      <c r="BK28" s="1679"/>
      <c r="BL28" s="1679"/>
      <c r="BM28" s="1680"/>
      <c r="BN28" s="6"/>
      <c r="BO28" s="4"/>
    </row>
    <row r="29" spans="1:153" ht="17.45" customHeight="1" thickTop="1">
      <c r="A29" s="157"/>
      <c r="B29" s="159"/>
      <c r="C29" s="16"/>
      <c r="D29" s="16"/>
      <c r="E29" s="16"/>
      <c r="F29" s="16"/>
      <c r="G29" s="1655"/>
      <c r="H29" s="1656"/>
      <c r="I29" s="1656"/>
      <c r="J29" s="1656"/>
      <c r="K29" s="1656"/>
      <c r="L29" s="1656"/>
      <c r="M29" s="1656"/>
      <c r="N29" s="1656"/>
      <c r="O29" s="1656"/>
      <c r="P29" s="1656"/>
      <c r="Q29" s="1656"/>
      <c r="R29" s="1656"/>
      <c r="S29" s="1656"/>
      <c r="T29" s="1656"/>
      <c r="U29" s="1656"/>
      <c r="V29" s="1656"/>
      <c r="W29" s="1656"/>
      <c r="X29" s="1656"/>
      <c r="Y29" s="1656"/>
      <c r="Z29" s="1656"/>
      <c r="AA29" s="1657"/>
      <c r="AB29" s="7"/>
      <c r="AC29" s="11"/>
      <c r="AD29" s="7"/>
      <c r="AE29" s="7"/>
      <c r="AF29" s="7"/>
      <c r="AG29" s="7"/>
      <c r="AI29" s="9"/>
      <c r="AJ29" s="7"/>
      <c r="AK29" s="7"/>
      <c r="AL29" s="7"/>
      <c r="AM29" s="7"/>
      <c r="AN29" s="7"/>
      <c r="AO29" s="7"/>
      <c r="AP29" s="7"/>
      <c r="AQ29" s="7"/>
      <c r="AR29" s="12"/>
      <c r="AT29" s="11"/>
      <c r="AU29" s="201"/>
      <c r="AV29" s="7"/>
      <c r="AW29" s="7"/>
      <c r="AX29" s="7"/>
      <c r="AY29" s="7"/>
      <c r="AZ29" s="7"/>
      <c r="BA29" s="7"/>
      <c r="BB29" s="7"/>
      <c r="BC29" s="7"/>
      <c r="BD29" s="12"/>
      <c r="BE29" s="5"/>
      <c r="BF29" s="1634" t="s">
        <v>38</v>
      </c>
      <c r="BG29" s="1635"/>
      <c r="BH29" s="1636"/>
      <c r="BI29" s="1636"/>
      <c r="BJ29" s="1636"/>
      <c r="BK29" s="1636"/>
      <c r="BL29" s="1636"/>
      <c r="BM29" s="1637"/>
      <c r="BN29" s="6"/>
      <c r="BO29" s="4"/>
    </row>
    <row r="30" spans="1:153" ht="17.25" customHeight="1">
      <c r="A30" s="157"/>
      <c r="B30" s="140"/>
      <c r="C30" s="9"/>
      <c r="D30" s="9"/>
      <c r="E30" s="9"/>
      <c r="F30" s="9"/>
      <c r="G30" s="1655"/>
      <c r="H30" s="1656"/>
      <c r="I30" s="1656"/>
      <c r="J30" s="1656"/>
      <c r="K30" s="1656"/>
      <c r="L30" s="1656"/>
      <c r="M30" s="1656"/>
      <c r="N30" s="1656"/>
      <c r="O30" s="1656"/>
      <c r="P30" s="1656"/>
      <c r="Q30" s="1656"/>
      <c r="R30" s="1656"/>
      <c r="S30" s="1656"/>
      <c r="T30" s="1656"/>
      <c r="U30" s="1656"/>
      <c r="V30" s="1656"/>
      <c r="W30" s="1656"/>
      <c r="X30" s="1656"/>
      <c r="Y30" s="1656"/>
      <c r="Z30" s="1656"/>
      <c r="AA30" s="1657"/>
      <c r="AB30" s="7"/>
      <c r="AC30" s="11"/>
      <c r="AD30" s="7"/>
      <c r="AE30" s="7"/>
      <c r="AF30" s="7"/>
      <c r="AG30" s="7"/>
      <c r="AH30" s="7"/>
      <c r="AI30" s="7"/>
      <c r="AJ30" s="7"/>
      <c r="AK30" s="7"/>
      <c r="AL30" s="7"/>
      <c r="AM30" s="7"/>
      <c r="AN30" s="7"/>
      <c r="AO30" s="7"/>
      <c r="AP30" s="7"/>
      <c r="AQ30" s="7"/>
      <c r="AR30" s="12"/>
      <c r="AT30" s="11"/>
      <c r="AU30" s="201"/>
      <c r="AV30" s="7"/>
      <c r="AW30" s="7"/>
      <c r="AX30" s="7"/>
      <c r="AY30" s="7"/>
      <c r="AZ30" s="7"/>
      <c r="BA30" s="7"/>
      <c r="BB30" s="7"/>
      <c r="BC30" s="7"/>
      <c r="BD30" s="12"/>
      <c r="BE30" s="5"/>
      <c r="BF30" s="1624"/>
      <c r="BG30" s="1625"/>
      <c r="BH30" s="1625"/>
      <c r="BI30" s="1625"/>
      <c r="BJ30" s="1625"/>
      <c r="BK30" s="1625"/>
      <c r="BL30" s="1625"/>
      <c r="BM30" s="1626"/>
      <c r="BN30" s="6"/>
      <c r="BO30" s="4"/>
      <c r="BT30" s="18"/>
    </row>
    <row r="31" spans="1:153" ht="17.25" customHeight="1" thickBot="1">
      <c r="A31" s="157"/>
      <c r="B31" s="140"/>
      <c r="C31" s="9"/>
      <c r="D31" s="9"/>
      <c r="E31" s="9"/>
      <c r="F31" s="9"/>
      <c r="G31" s="1655"/>
      <c r="H31" s="1656"/>
      <c r="I31" s="1656"/>
      <c r="J31" s="1656"/>
      <c r="K31" s="1656"/>
      <c r="L31" s="1656"/>
      <c r="M31" s="1656"/>
      <c r="N31" s="1656"/>
      <c r="O31" s="1656"/>
      <c r="P31" s="1656"/>
      <c r="Q31" s="1656"/>
      <c r="R31" s="1656"/>
      <c r="S31" s="1656"/>
      <c r="T31" s="1656"/>
      <c r="U31" s="1656"/>
      <c r="V31" s="1656"/>
      <c r="W31" s="1656"/>
      <c r="X31" s="1656"/>
      <c r="Y31" s="1656"/>
      <c r="Z31" s="1656"/>
      <c r="AA31" s="1657"/>
      <c r="AB31" s="7"/>
      <c r="AC31" s="11"/>
      <c r="AD31" s="7"/>
      <c r="AE31" s="7"/>
      <c r="AF31" s="7"/>
      <c r="AG31" s="7"/>
      <c r="AH31" s="7"/>
      <c r="AI31" s="7"/>
      <c r="AJ31" s="7"/>
      <c r="AK31" s="7"/>
      <c r="AL31" s="7"/>
      <c r="AM31" s="7"/>
      <c r="AN31" s="7"/>
      <c r="AO31" s="7"/>
      <c r="AP31" s="7"/>
      <c r="AQ31" s="7"/>
      <c r="AR31" s="12"/>
      <c r="AT31" s="11"/>
      <c r="AU31" s="201"/>
      <c r="AV31" s="7"/>
      <c r="AW31" s="7"/>
      <c r="AX31" s="7"/>
      <c r="AY31" s="7"/>
      <c r="AZ31" s="7"/>
      <c r="BA31" s="7"/>
      <c r="BB31" s="7"/>
      <c r="BC31" s="7"/>
      <c r="BD31" s="12"/>
      <c r="BE31" s="5"/>
      <c r="BF31" s="1627"/>
      <c r="BG31" s="1628"/>
      <c r="BH31" s="1628"/>
      <c r="BI31" s="1628"/>
      <c r="BJ31" s="1628"/>
      <c r="BK31" s="1628"/>
      <c r="BL31" s="1628"/>
      <c r="BM31" s="1629"/>
      <c r="BN31" s="6"/>
      <c r="BO31" s="4"/>
    </row>
    <row r="32" spans="1:153" ht="17.45" customHeight="1" thickBot="1">
      <c r="A32" s="157"/>
      <c r="B32" s="140"/>
      <c r="C32" s="9"/>
      <c r="D32" s="9"/>
      <c r="E32" s="9"/>
      <c r="F32" s="9"/>
      <c r="G32" s="1655"/>
      <c r="H32" s="1656"/>
      <c r="I32" s="1656"/>
      <c r="J32" s="1656"/>
      <c r="K32" s="1656"/>
      <c r="L32" s="1656"/>
      <c r="M32" s="1656"/>
      <c r="N32" s="1656"/>
      <c r="O32" s="1656"/>
      <c r="P32" s="1656"/>
      <c r="Q32" s="1656"/>
      <c r="R32" s="1656"/>
      <c r="S32" s="1656"/>
      <c r="T32" s="1656"/>
      <c r="U32" s="1656"/>
      <c r="V32" s="1656"/>
      <c r="W32" s="1656"/>
      <c r="X32" s="1656"/>
      <c r="Y32" s="1656"/>
      <c r="Z32" s="1656"/>
      <c r="AA32" s="1657"/>
      <c r="AB32" s="7"/>
      <c r="AC32" s="11"/>
      <c r="AD32" s="7"/>
      <c r="AE32" s="7"/>
      <c r="AF32" s="7"/>
      <c r="AG32" s="7"/>
      <c r="AH32" s="7"/>
      <c r="AI32" s="7"/>
      <c r="AJ32" s="7"/>
      <c r="AK32" s="7"/>
      <c r="AL32" s="7"/>
      <c r="AM32" s="7"/>
      <c r="AN32" s="7"/>
      <c r="AO32" s="7"/>
      <c r="AP32" s="7"/>
      <c r="AQ32" s="7"/>
      <c r="AR32" s="12"/>
      <c r="AT32" s="11"/>
      <c r="AU32" s="201"/>
      <c r="AV32" s="7" t="s">
        <v>18</v>
      </c>
      <c r="AW32" s="7"/>
      <c r="AX32" s="7"/>
      <c r="AY32" s="7"/>
      <c r="AZ32" s="7"/>
      <c r="BA32" s="7"/>
      <c r="BB32" s="7"/>
      <c r="BC32" s="7"/>
      <c r="BD32" s="12"/>
      <c r="BE32" s="5"/>
      <c r="BF32" s="61"/>
      <c r="BG32" s="61"/>
      <c r="BH32" s="61"/>
      <c r="BI32" s="61"/>
      <c r="BJ32" s="61"/>
      <c r="BK32" s="61"/>
      <c r="BL32" s="61"/>
      <c r="BM32" s="61"/>
      <c r="BN32" s="6"/>
      <c r="BO32" s="4"/>
    </row>
    <row r="33" spans="1:67" s="165" customFormat="1" ht="22.5" customHeight="1" thickBot="1">
      <c r="A33" s="157"/>
      <c r="B33" s="140"/>
      <c r="C33" s="9"/>
      <c r="D33" s="9"/>
      <c r="E33" s="9"/>
      <c r="F33" s="9"/>
      <c r="G33" s="1658"/>
      <c r="H33" s="1659"/>
      <c r="I33" s="1659"/>
      <c r="J33" s="1659"/>
      <c r="K33" s="1659"/>
      <c r="L33" s="1659"/>
      <c r="M33" s="1659"/>
      <c r="N33" s="1659"/>
      <c r="O33" s="1659"/>
      <c r="P33" s="1659"/>
      <c r="Q33" s="1659"/>
      <c r="R33" s="1659"/>
      <c r="S33" s="1659"/>
      <c r="T33" s="1659"/>
      <c r="U33" s="1659"/>
      <c r="V33" s="1659"/>
      <c r="W33" s="1659"/>
      <c r="X33" s="1659"/>
      <c r="Y33" s="1659"/>
      <c r="Z33" s="1659"/>
      <c r="AA33" s="1660"/>
      <c r="AB33" s="7"/>
      <c r="AC33" s="14"/>
      <c r="AD33" s="172"/>
      <c r="AE33" s="172"/>
      <c r="AF33" s="172"/>
      <c r="AG33" s="200"/>
      <c r="AH33" s="172"/>
      <c r="AI33" s="172"/>
      <c r="AJ33" s="172"/>
      <c r="AK33" s="200"/>
      <c r="AL33" s="172"/>
      <c r="AM33" s="172"/>
      <c r="AN33" s="172"/>
      <c r="AO33" s="172"/>
      <c r="AP33" s="172"/>
      <c r="AQ33" s="172"/>
      <c r="AR33" s="173"/>
      <c r="AT33" s="14"/>
      <c r="AU33" s="200"/>
      <c r="AV33" s="172"/>
      <c r="AW33" s="172"/>
      <c r="AX33" s="172"/>
      <c r="AY33" s="200"/>
      <c r="AZ33" s="172"/>
      <c r="BA33" s="172"/>
      <c r="BB33" s="172"/>
      <c r="BC33" s="172"/>
      <c r="BD33" s="173"/>
      <c r="BE33" s="5"/>
      <c r="BF33" s="1630" t="s">
        <v>131</v>
      </c>
      <c r="BG33" s="1631"/>
      <c r="BH33" s="1632"/>
      <c r="BI33" s="1632"/>
      <c r="BJ33" s="1632"/>
      <c r="BK33" s="1631"/>
      <c r="BL33" s="1632"/>
      <c r="BM33" s="1633"/>
      <c r="BN33" s="6"/>
      <c r="BO33" s="4"/>
    </row>
    <row r="34" spans="1:67" s="165" customFormat="1" ht="49.5" customHeight="1" thickBot="1">
      <c r="A34" s="157"/>
      <c r="B34" s="140"/>
      <c r="C34" s="9"/>
      <c r="D34" s="9"/>
      <c r="E34" s="9"/>
      <c r="F34" s="9"/>
      <c r="Q34" s="616"/>
      <c r="R34" s="616"/>
      <c r="S34" s="616"/>
      <c r="T34" s="616"/>
      <c r="U34" s="616"/>
      <c r="V34" s="616"/>
      <c r="W34" s="616"/>
      <c r="X34" s="616"/>
      <c r="Y34" s="616"/>
      <c r="Z34" s="616"/>
      <c r="AA34" s="616"/>
      <c r="AB34" s="617"/>
      <c r="AC34" s="617"/>
      <c r="AD34" s="617"/>
      <c r="AE34" s="94"/>
      <c r="AF34" s="94"/>
      <c r="AG34" s="94"/>
      <c r="AH34" s="94"/>
      <c r="AI34" s="7"/>
      <c r="AJ34" s="7"/>
      <c r="AK34" s="7"/>
      <c r="AL34" s="7"/>
      <c r="AM34" s="7"/>
      <c r="AN34" s="7"/>
      <c r="AO34" s="7"/>
      <c r="AP34" s="7"/>
      <c r="AQ34" s="7"/>
      <c r="AR34" s="7"/>
      <c r="AS34" s="7"/>
      <c r="AT34" s="7"/>
      <c r="AU34" s="7"/>
      <c r="AV34" s="7"/>
      <c r="AW34" s="7"/>
      <c r="AX34" s="7"/>
      <c r="AY34" s="7"/>
      <c r="AZ34" s="7"/>
      <c r="BA34" s="7"/>
      <c r="BB34" s="7"/>
      <c r="BC34" s="7"/>
      <c r="BD34" s="5"/>
      <c r="BE34" s="5"/>
      <c r="BF34" s="174"/>
      <c r="BG34" s="203"/>
      <c r="BH34" s="175"/>
      <c r="BI34" s="175"/>
      <c r="BJ34" s="175"/>
      <c r="BK34" s="203"/>
      <c r="BL34" s="175"/>
      <c r="BM34" s="176"/>
      <c r="BN34" s="6"/>
      <c r="BO34" s="4"/>
    </row>
    <row r="35" spans="1:67" s="165" customFormat="1" ht="17.45" customHeight="1" thickBot="1">
      <c r="A35" s="157"/>
      <c r="B35" s="157"/>
      <c r="C35" s="7"/>
      <c r="D35" s="7"/>
      <c r="E35" s="7"/>
      <c r="F35" s="7"/>
      <c r="G35" s="95"/>
      <c r="H35" s="1670"/>
      <c r="I35" s="1670"/>
      <c r="J35" s="1670"/>
      <c r="K35" s="1670"/>
      <c r="L35" s="1670"/>
      <c r="M35" s="1670"/>
      <c r="N35" s="1670"/>
      <c r="O35" s="1670"/>
      <c r="P35" s="520"/>
      <c r="Q35" s="1669" t="s">
        <v>128</v>
      </c>
      <c r="R35" s="1647"/>
      <c r="S35" s="1647"/>
      <c r="T35" s="1647"/>
      <c r="U35" s="1647"/>
      <c r="V35" s="1647"/>
      <c r="W35" s="1647"/>
      <c r="X35" s="1647"/>
      <c r="Y35" s="1647"/>
      <c r="Z35" s="1647"/>
      <c r="AA35" s="1647"/>
      <c r="AB35" s="1647"/>
      <c r="AC35" s="1647"/>
      <c r="AD35" s="1647"/>
      <c r="AE35" s="1644"/>
      <c r="AF35" s="1644"/>
      <c r="AG35" s="1644"/>
      <c r="AH35" s="1644"/>
      <c r="AI35" s="1644"/>
      <c r="AJ35" s="1644"/>
      <c r="AK35" s="1644"/>
      <c r="AL35" s="1644"/>
      <c r="AM35" s="1644"/>
      <c r="AN35" s="1644"/>
      <c r="AO35" s="1644"/>
      <c r="AP35" s="1644"/>
      <c r="AQ35" s="1644"/>
      <c r="AR35" s="1644"/>
      <c r="AS35" s="1644"/>
      <c r="AT35" s="1644"/>
      <c r="AU35" s="1644"/>
      <c r="AV35" s="1644"/>
      <c r="AW35" s="1644"/>
      <c r="AX35" s="1644"/>
      <c r="AY35" s="1644"/>
      <c r="AZ35" s="1644"/>
      <c r="BA35" s="1644"/>
      <c r="BB35" s="1644"/>
      <c r="BC35" s="1644"/>
      <c r="BD35" s="1645"/>
      <c r="BE35" s="7"/>
      <c r="BF35" s="177"/>
      <c r="BG35" s="160"/>
      <c r="BH35" s="160"/>
      <c r="BI35" s="160"/>
      <c r="BJ35" s="160"/>
      <c r="BK35" s="160"/>
      <c r="BL35" s="160"/>
      <c r="BM35" s="161"/>
      <c r="BN35" s="4"/>
      <c r="BO35" s="4"/>
    </row>
    <row r="36" spans="1:67" s="165" customFormat="1" ht="17.45" customHeight="1" thickBot="1">
      <c r="A36" s="157"/>
      <c r="B36" s="1661"/>
      <c r="C36" s="1662"/>
      <c r="D36" s="1662"/>
      <c r="E36" s="1662"/>
      <c r="F36" s="1662"/>
      <c r="G36" s="95"/>
      <c r="H36" s="1670"/>
      <c r="I36" s="1670"/>
      <c r="J36" s="1670"/>
      <c r="K36" s="1670"/>
      <c r="L36" s="1670"/>
      <c r="M36" s="1670"/>
      <c r="N36" s="1670"/>
      <c r="O36" s="1670"/>
      <c r="P36" s="211"/>
      <c r="Q36" s="1649"/>
      <c r="R36" s="1650"/>
      <c r="S36" s="1650"/>
      <c r="T36" s="1650"/>
      <c r="U36" s="1650"/>
      <c r="V36" s="1650"/>
      <c r="W36" s="1650"/>
      <c r="X36" s="1650"/>
      <c r="Y36" s="1650"/>
      <c r="Z36" s="1650"/>
      <c r="AA36" s="1650"/>
      <c r="AB36" s="1650"/>
      <c r="AC36" s="1650"/>
      <c r="AD36" s="1650"/>
      <c r="AE36" s="1650"/>
      <c r="AF36" s="1650"/>
      <c r="AG36" s="1650"/>
      <c r="AH36" s="1650"/>
      <c r="AI36" s="1650"/>
      <c r="AJ36" s="1650"/>
      <c r="AK36" s="1650"/>
      <c r="AL36" s="1650"/>
      <c r="AM36" s="1650"/>
      <c r="AN36" s="1650"/>
      <c r="AO36" s="1650"/>
      <c r="AP36" s="1650"/>
      <c r="AQ36" s="1650"/>
      <c r="AR36" s="1650"/>
      <c r="AS36" s="1650"/>
      <c r="AT36" s="1650"/>
      <c r="AU36" s="1650"/>
      <c r="AV36" s="1650"/>
      <c r="AW36" s="1650"/>
      <c r="AX36" s="1650"/>
      <c r="AY36" s="1650"/>
      <c r="AZ36" s="1650"/>
      <c r="BA36" s="1650"/>
      <c r="BB36" s="1650"/>
      <c r="BC36" s="1650"/>
      <c r="BD36" s="1651"/>
      <c r="BF36" s="1620"/>
      <c r="BG36" s="1621"/>
      <c r="BH36" s="1622"/>
      <c r="BI36" s="1622"/>
      <c r="BJ36" s="1622"/>
      <c r="BK36" s="1621"/>
      <c r="BL36" s="1622"/>
      <c r="BM36" s="1623"/>
      <c r="BN36" s="4"/>
      <c r="BO36" s="4"/>
    </row>
    <row r="37" spans="1:67" s="165" customFormat="1" ht="17.45" customHeight="1" thickBot="1">
      <c r="A37" s="157"/>
      <c r="B37" s="1663"/>
      <c r="C37" s="1664"/>
      <c r="D37" s="1664"/>
      <c r="E37" s="1664"/>
      <c r="F37" s="1664"/>
      <c r="G37" s="95"/>
      <c r="H37" s="1670"/>
      <c r="I37" s="1670"/>
      <c r="J37" s="1670"/>
      <c r="K37" s="1670"/>
      <c r="L37" s="1670"/>
      <c r="M37" s="1670"/>
      <c r="N37" s="1670"/>
      <c r="O37" s="1670"/>
      <c r="P37" s="211"/>
      <c r="Q37" s="1643" t="s">
        <v>127</v>
      </c>
      <c r="R37" s="1644"/>
      <c r="S37" s="1644"/>
      <c r="T37" s="1644"/>
      <c r="U37" s="1644"/>
      <c r="V37" s="1644"/>
      <c r="W37" s="1644"/>
      <c r="X37" s="1644"/>
      <c r="Y37" s="1644"/>
      <c r="Z37" s="1645"/>
      <c r="AA37" s="1643" t="s">
        <v>111</v>
      </c>
      <c r="AB37" s="1644"/>
      <c r="AC37" s="1644"/>
      <c r="AD37" s="1644"/>
      <c r="AE37" s="1644"/>
      <c r="AF37" s="1644"/>
      <c r="AG37" s="1644"/>
      <c r="AH37" s="1644"/>
      <c r="AI37" s="1644"/>
      <c r="AJ37" s="1645"/>
      <c r="AK37" s="1643" t="s">
        <v>146</v>
      </c>
      <c r="AL37" s="1644"/>
      <c r="AM37" s="1644"/>
      <c r="AN37" s="1644"/>
      <c r="AO37" s="1644"/>
      <c r="AP37" s="1644"/>
      <c r="AQ37" s="1644"/>
      <c r="AR37" s="1644"/>
      <c r="AS37" s="1644"/>
      <c r="AT37" s="1645"/>
      <c r="AU37" s="1643" t="s">
        <v>147</v>
      </c>
      <c r="AV37" s="1644"/>
      <c r="AW37" s="1644"/>
      <c r="AX37" s="1644"/>
      <c r="AY37" s="1644"/>
      <c r="AZ37" s="1644"/>
      <c r="BA37" s="1644"/>
      <c r="BB37" s="1644"/>
      <c r="BC37" s="1644"/>
      <c r="BD37" s="1645"/>
      <c r="BN37" s="19"/>
      <c r="BO37" s="4"/>
    </row>
    <row r="38" spans="1:67" s="165" customFormat="1" ht="17.45" customHeight="1" thickBot="1">
      <c r="A38" s="157"/>
      <c r="B38" s="157"/>
      <c r="C38" s="7"/>
      <c r="D38" s="7"/>
      <c r="E38" s="7"/>
      <c r="F38" s="7"/>
      <c r="G38" s="95"/>
      <c r="H38" s="1670"/>
      <c r="I38" s="1670"/>
      <c r="J38" s="1670"/>
      <c r="K38" s="1670"/>
      <c r="L38" s="1670"/>
      <c r="M38" s="1670"/>
      <c r="N38" s="1670"/>
      <c r="O38" s="1670"/>
      <c r="P38" s="211"/>
      <c r="Q38" s="1649"/>
      <c r="R38" s="1650"/>
      <c r="S38" s="1650"/>
      <c r="T38" s="1650"/>
      <c r="U38" s="1650"/>
      <c r="V38" s="1650"/>
      <c r="W38" s="1650"/>
      <c r="X38" s="1650"/>
      <c r="Y38" s="1650"/>
      <c r="Z38" s="1651"/>
      <c r="AA38" s="1649"/>
      <c r="AB38" s="1650"/>
      <c r="AC38" s="1650"/>
      <c r="AD38" s="1650"/>
      <c r="AE38" s="1650"/>
      <c r="AF38" s="1650"/>
      <c r="AG38" s="1650"/>
      <c r="AH38" s="1650"/>
      <c r="AI38" s="1650"/>
      <c r="AJ38" s="1651"/>
      <c r="AK38" s="1649"/>
      <c r="AL38" s="1650"/>
      <c r="AM38" s="1650"/>
      <c r="AN38" s="1650"/>
      <c r="AO38" s="1650"/>
      <c r="AP38" s="1650"/>
      <c r="AQ38" s="1650"/>
      <c r="AR38" s="1650"/>
      <c r="AS38" s="1650"/>
      <c r="AT38" s="1651"/>
      <c r="AU38" s="1649"/>
      <c r="AV38" s="1650"/>
      <c r="AW38" s="1650"/>
      <c r="AX38" s="1650"/>
      <c r="AY38" s="1650"/>
      <c r="AZ38" s="1650"/>
      <c r="BA38" s="1650"/>
      <c r="BB38" s="1650"/>
      <c r="BC38" s="1650"/>
      <c r="BD38" s="1651"/>
      <c r="BF38" s="1665" t="s">
        <v>173</v>
      </c>
      <c r="BG38" s="1666"/>
      <c r="BH38" s="1667"/>
      <c r="BI38" s="1667"/>
      <c r="BJ38" s="1667"/>
      <c r="BK38" s="1666"/>
      <c r="BL38" s="1667"/>
      <c r="BM38" s="1668"/>
      <c r="BN38" s="19"/>
      <c r="BO38" s="4"/>
    </row>
    <row r="39" spans="1:67" s="165" customFormat="1" ht="17.45" customHeight="1">
      <c r="A39" s="157"/>
      <c r="B39" s="157"/>
      <c r="C39" s="7"/>
      <c r="D39" s="7"/>
      <c r="E39" s="7"/>
      <c r="F39" s="7"/>
      <c r="G39" s="58"/>
      <c r="H39" s="210"/>
      <c r="I39" s="205"/>
      <c r="J39" s="205"/>
      <c r="K39" s="205"/>
      <c r="L39" s="205"/>
      <c r="M39" s="205"/>
      <c r="N39" s="205"/>
      <c r="O39" s="205"/>
      <c r="P39" s="212"/>
      <c r="Q39" s="1643"/>
      <c r="R39" s="1644"/>
      <c r="S39" s="1644"/>
      <c r="T39" s="1644"/>
      <c r="U39" s="1644"/>
      <c r="V39" s="1644"/>
      <c r="W39" s="1644"/>
      <c r="X39" s="1644"/>
      <c r="Y39" s="1644"/>
      <c r="Z39" s="1645"/>
      <c r="AA39" s="1643"/>
      <c r="AB39" s="1644"/>
      <c r="AC39" s="1644"/>
      <c r="AD39" s="1644"/>
      <c r="AE39" s="1644"/>
      <c r="AF39" s="1644"/>
      <c r="AG39" s="1644"/>
      <c r="AH39" s="1644"/>
      <c r="AI39" s="1644"/>
      <c r="AJ39" s="1645"/>
      <c r="AK39" s="1643"/>
      <c r="AL39" s="1644"/>
      <c r="AM39" s="1644"/>
      <c r="AN39" s="1644"/>
      <c r="AO39" s="1644"/>
      <c r="AP39" s="1644"/>
      <c r="AQ39" s="1644"/>
      <c r="AR39" s="1644"/>
      <c r="AS39" s="1644"/>
      <c r="AT39" s="1645"/>
      <c r="AU39" s="1643"/>
      <c r="AV39" s="1644"/>
      <c r="AW39" s="1644"/>
      <c r="AX39" s="1644"/>
      <c r="AY39" s="1644"/>
      <c r="AZ39" s="1644"/>
      <c r="BA39" s="1644"/>
      <c r="BB39" s="1644"/>
      <c r="BC39" s="1644"/>
      <c r="BD39" s="1645"/>
      <c r="BF39" s="162"/>
      <c r="BG39" s="61"/>
      <c r="BH39" s="61"/>
      <c r="BI39" s="61"/>
      <c r="BJ39" s="61"/>
      <c r="BK39" s="61"/>
      <c r="BL39" s="61"/>
      <c r="BM39" s="62"/>
      <c r="BN39" s="19"/>
      <c r="BO39" s="4"/>
    </row>
    <row r="40" spans="1:67" s="165" customFormat="1" ht="17.45" customHeight="1" thickBot="1">
      <c r="A40" s="157"/>
      <c r="B40" s="1641"/>
      <c r="C40" s="1642"/>
      <c r="D40" s="1642"/>
      <c r="E40" s="1642"/>
      <c r="F40" s="1642"/>
      <c r="G40" s="93"/>
      <c r="H40" s="206"/>
      <c r="I40" s="206"/>
      <c r="J40" s="206"/>
      <c r="K40" s="206"/>
      <c r="L40" s="206"/>
      <c r="M40" s="206"/>
      <c r="N40" s="206"/>
      <c r="O40" s="206"/>
      <c r="P40" s="207"/>
      <c r="Q40" s="1646"/>
      <c r="R40" s="1647"/>
      <c r="S40" s="1647"/>
      <c r="T40" s="1647"/>
      <c r="U40" s="1647"/>
      <c r="V40" s="1647"/>
      <c r="W40" s="1647"/>
      <c r="X40" s="1647"/>
      <c r="Y40" s="1647"/>
      <c r="Z40" s="1648"/>
      <c r="AA40" s="1646"/>
      <c r="AB40" s="1647"/>
      <c r="AC40" s="1647"/>
      <c r="AD40" s="1647"/>
      <c r="AE40" s="1647"/>
      <c r="AF40" s="1647"/>
      <c r="AG40" s="1647"/>
      <c r="AH40" s="1647"/>
      <c r="AI40" s="1647"/>
      <c r="AJ40" s="1648"/>
      <c r="AK40" s="1646"/>
      <c r="AL40" s="1647"/>
      <c r="AM40" s="1647"/>
      <c r="AN40" s="1647"/>
      <c r="AO40" s="1647"/>
      <c r="AP40" s="1647"/>
      <c r="AQ40" s="1647"/>
      <c r="AR40" s="1647"/>
      <c r="AS40" s="1647"/>
      <c r="AT40" s="1648"/>
      <c r="AU40" s="1646"/>
      <c r="AV40" s="1647"/>
      <c r="AW40" s="1647"/>
      <c r="AX40" s="1647"/>
      <c r="AY40" s="1647"/>
      <c r="AZ40" s="1647"/>
      <c r="BA40" s="1647"/>
      <c r="BB40" s="1647"/>
      <c r="BC40" s="1647"/>
      <c r="BD40" s="1648"/>
      <c r="BF40" s="162"/>
      <c r="BG40" s="61"/>
      <c r="BH40" s="61"/>
      <c r="BI40" s="61"/>
      <c r="BJ40" s="61"/>
      <c r="BK40" s="61"/>
      <c r="BL40" s="61"/>
      <c r="BM40" s="62"/>
      <c r="BN40" s="19"/>
      <c r="BO40" s="4"/>
    </row>
    <row r="41" spans="1:67" s="165" customFormat="1" ht="17.45" customHeight="1" thickBot="1">
      <c r="A41" s="157"/>
      <c r="B41" s="157"/>
      <c r="C41" s="7"/>
      <c r="D41" s="7"/>
      <c r="E41" s="7"/>
      <c r="F41" s="7"/>
      <c r="G41" s="93"/>
      <c r="H41" s="206"/>
      <c r="I41" s="206"/>
      <c r="J41" s="206"/>
      <c r="K41" s="206"/>
      <c r="L41" s="206"/>
      <c r="M41" s="206"/>
      <c r="N41" s="206"/>
      <c r="O41" s="206"/>
      <c r="P41" s="207"/>
      <c r="Q41" s="1646"/>
      <c r="R41" s="1647"/>
      <c r="S41" s="1647"/>
      <c r="T41" s="1647"/>
      <c r="U41" s="1647"/>
      <c r="V41" s="1647"/>
      <c r="W41" s="1647"/>
      <c r="X41" s="1647"/>
      <c r="Y41" s="1647"/>
      <c r="Z41" s="1648"/>
      <c r="AA41" s="1646"/>
      <c r="AB41" s="1647"/>
      <c r="AC41" s="1647"/>
      <c r="AD41" s="1647"/>
      <c r="AE41" s="1647"/>
      <c r="AF41" s="1647"/>
      <c r="AG41" s="1647"/>
      <c r="AH41" s="1647"/>
      <c r="AI41" s="1647"/>
      <c r="AJ41" s="1648"/>
      <c r="AK41" s="1646"/>
      <c r="AL41" s="1647"/>
      <c r="AM41" s="1647"/>
      <c r="AN41" s="1647"/>
      <c r="AO41" s="1647"/>
      <c r="AP41" s="1647"/>
      <c r="AQ41" s="1647"/>
      <c r="AR41" s="1647"/>
      <c r="AS41" s="1647"/>
      <c r="AT41" s="1648"/>
      <c r="AU41" s="1646"/>
      <c r="AV41" s="1647"/>
      <c r="AW41" s="1647"/>
      <c r="AX41" s="1647"/>
      <c r="AY41" s="1647"/>
      <c r="AZ41" s="1647"/>
      <c r="BA41" s="1647"/>
      <c r="BB41" s="1647"/>
      <c r="BC41" s="1647"/>
      <c r="BD41" s="1648"/>
      <c r="BE41" s="7"/>
      <c r="BF41" s="1620"/>
      <c r="BG41" s="1621"/>
      <c r="BH41" s="1622"/>
      <c r="BI41" s="1622"/>
      <c r="BJ41" s="1622"/>
      <c r="BK41" s="1621"/>
      <c r="BL41" s="1622"/>
      <c r="BM41" s="1623"/>
      <c r="BN41" s="4"/>
      <c r="BO41" s="4"/>
    </row>
    <row r="42" spans="1:67" s="165" customFormat="1" ht="17.45" customHeight="1" thickBot="1">
      <c r="A42" s="157"/>
      <c r="B42" s="178"/>
      <c r="C42" s="163"/>
      <c r="D42" s="163"/>
      <c r="E42" s="163"/>
      <c r="F42" s="163"/>
      <c r="G42" s="163"/>
      <c r="H42" s="208"/>
      <c r="I42" s="208"/>
      <c r="J42" s="208"/>
      <c r="K42" s="208"/>
      <c r="L42" s="208"/>
      <c r="M42" s="208"/>
      <c r="N42" s="208"/>
      <c r="O42" s="208"/>
      <c r="P42" s="209"/>
      <c r="Q42" s="1649"/>
      <c r="R42" s="1650"/>
      <c r="S42" s="1650"/>
      <c r="T42" s="1650"/>
      <c r="U42" s="1650"/>
      <c r="V42" s="1650"/>
      <c r="W42" s="1650"/>
      <c r="X42" s="1650"/>
      <c r="Y42" s="1650"/>
      <c r="Z42" s="1651"/>
      <c r="AA42" s="1649"/>
      <c r="AB42" s="1650"/>
      <c r="AC42" s="1650"/>
      <c r="AD42" s="1650"/>
      <c r="AE42" s="1650"/>
      <c r="AF42" s="1650"/>
      <c r="AG42" s="1650"/>
      <c r="AH42" s="1650"/>
      <c r="AI42" s="1650"/>
      <c r="AJ42" s="1651"/>
      <c r="AK42" s="1649"/>
      <c r="AL42" s="1650"/>
      <c r="AM42" s="1650"/>
      <c r="AN42" s="1650"/>
      <c r="AO42" s="1650"/>
      <c r="AP42" s="1650"/>
      <c r="AQ42" s="1650"/>
      <c r="AR42" s="1650"/>
      <c r="AS42" s="1650"/>
      <c r="AT42" s="1651"/>
      <c r="AU42" s="1649"/>
      <c r="AV42" s="1650"/>
      <c r="AW42" s="1650"/>
      <c r="AX42" s="1650"/>
      <c r="AY42" s="1650"/>
      <c r="AZ42" s="1650"/>
      <c r="BA42" s="1650"/>
      <c r="BB42" s="1650"/>
      <c r="BC42" s="1650"/>
      <c r="BD42" s="1651"/>
      <c r="BE42" s="163"/>
      <c r="BF42" s="163"/>
      <c r="BG42" s="163"/>
      <c r="BH42" s="163"/>
      <c r="BI42" s="163"/>
      <c r="BJ42" s="163"/>
      <c r="BK42" s="163"/>
      <c r="BL42" s="163"/>
      <c r="BM42" s="163"/>
      <c r="BN42" s="164"/>
      <c r="BO42" s="4"/>
    </row>
    <row r="43" spans="1:67" s="165" customFormat="1" ht="17.45" customHeight="1" thickBot="1">
      <c r="A43" s="179"/>
      <c r="B43" s="163"/>
      <c r="C43" s="163"/>
      <c r="D43" s="163"/>
      <c r="E43" s="163"/>
      <c r="F43" s="163"/>
      <c r="G43" s="163"/>
      <c r="H43" s="163"/>
      <c r="I43" s="163"/>
      <c r="J43" s="163"/>
      <c r="K43" s="163"/>
      <c r="L43" s="163"/>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c r="AR43" s="163"/>
      <c r="AS43" s="163"/>
      <c r="AT43" s="163"/>
      <c r="AU43" s="163"/>
      <c r="AV43" s="163"/>
      <c r="AW43" s="163"/>
      <c r="AX43" s="163"/>
      <c r="AY43" s="163"/>
      <c r="AZ43" s="163"/>
      <c r="BA43" s="163"/>
      <c r="BB43" s="163"/>
      <c r="BC43" s="163"/>
      <c r="BD43" s="163"/>
      <c r="BE43" s="163"/>
      <c r="BF43" s="163"/>
      <c r="BG43" s="163"/>
      <c r="BH43" s="163"/>
      <c r="BI43" s="163"/>
      <c r="BJ43" s="163"/>
      <c r="BK43" s="163"/>
      <c r="BL43" s="163"/>
      <c r="BM43" s="163"/>
      <c r="BN43" s="163"/>
      <c r="BO43" s="164"/>
    </row>
  </sheetData>
  <mergeCells count="91">
    <mergeCell ref="G19:AA33"/>
    <mergeCell ref="B36:F36"/>
    <mergeCell ref="BF36:BM36"/>
    <mergeCell ref="B37:F37"/>
    <mergeCell ref="BF38:BM38"/>
    <mergeCell ref="Q37:Z38"/>
    <mergeCell ref="AA37:AJ38"/>
    <mergeCell ref="AK37:AT38"/>
    <mergeCell ref="AU37:BD38"/>
    <mergeCell ref="Q35:BD36"/>
    <mergeCell ref="H35:O38"/>
    <mergeCell ref="BF27:BI27"/>
    <mergeCell ref="BJ27:BM27"/>
    <mergeCell ref="BF28:BI28"/>
    <mergeCell ref="BJ28:BM28"/>
    <mergeCell ref="BF19:BI19"/>
    <mergeCell ref="B40:F40"/>
    <mergeCell ref="Q39:Z42"/>
    <mergeCell ref="AA39:AJ42"/>
    <mergeCell ref="AK39:AT42"/>
    <mergeCell ref="AU39:BD42"/>
    <mergeCell ref="AC25:AR25"/>
    <mergeCell ref="BF25:BI25"/>
    <mergeCell ref="BJ25:BM25"/>
    <mergeCell ref="BF26:BI26"/>
    <mergeCell ref="BJ26:BM26"/>
    <mergeCell ref="BJ22:BM22"/>
    <mergeCell ref="BF23:BI23"/>
    <mergeCell ref="BJ23:BM23"/>
    <mergeCell ref="BF41:BM41"/>
    <mergeCell ref="BF30:BM31"/>
    <mergeCell ref="BF33:BM33"/>
    <mergeCell ref="BJ24:BM24"/>
    <mergeCell ref="BF29:BM29"/>
    <mergeCell ref="B24:F28"/>
    <mergeCell ref="BF24:BI24"/>
    <mergeCell ref="BF17:BI17"/>
    <mergeCell ref="BJ17:BM17"/>
    <mergeCell ref="G18:Z18"/>
    <mergeCell ref="BF18:BI18"/>
    <mergeCell ref="BJ18:BM18"/>
    <mergeCell ref="G17:AA17"/>
    <mergeCell ref="BJ19:BM19"/>
    <mergeCell ref="BF20:BI20"/>
    <mergeCell ref="BJ20:BM20"/>
    <mergeCell ref="B21:F23"/>
    <mergeCell ref="AT21:BD21"/>
    <mergeCell ref="BF21:BI21"/>
    <mergeCell ref="BJ21:BM21"/>
    <mergeCell ref="BF22:BI22"/>
    <mergeCell ref="BF15:BI15"/>
    <mergeCell ref="BJ15:BM15"/>
    <mergeCell ref="G16:AA16"/>
    <mergeCell ref="AC16:AR16"/>
    <mergeCell ref="BF16:BI16"/>
    <mergeCell ref="BJ16:BM16"/>
    <mergeCell ref="G15:AA15"/>
    <mergeCell ref="BF13:BI13"/>
    <mergeCell ref="BJ13:BM13"/>
    <mergeCell ref="G14:AA14"/>
    <mergeCell ref="BF14:BI14"/>
    <mergeCell ref="BJ14:BM14"/>
    <mergeCell ref="G13:AA13"/>
    <mergeCell ref="BF11:BI11"/>
    <mergeCell ref="BJ11:BM11"/>
    <mergeCell ref="G12:AA12"/>
    <mergeCell ref="BF12:BI12"/>
    <mergeCell ref="BJ12:BM12"/>
    <mergeCell ref="G11:AA11"/>
    <mergeCell ref="BF9:BI9"/>
    <mergeCell ref="BJ9:BM9"/>
    <mergeCell ref="G10:AA10"/>
    <mergeCell ref="BF10:BI10"/>
    <mergeCell ref="BJ10:BM10"/>
    <mergeCell ref="G9:AA9"/>
    <mergeCell ref="BF8:BI8"/>
    <mergeCell ref="BJ8:BM8"/>
    <mergeCell ref="B2:N2"/>
    <mergeCell ref="B4:AA5"/>
    <mergeCell ref="AB4:BD5"/>
    <mergeCell ref="BF5:BI5"/>
    <mergeCell ref="BF6:BI6"/>
    <mergeCell ref="BJ6:BM6"/>
    <mergeCell ref="G7:AA7"/>
    <mergeCell ref="AC7:AR7"/>
    <mergeCell ref="AT7:BD7"/>
    <mergeCell ref="BF7:BI7"/>
    <mergeCell ref="BJ7:BM7"/>
    <mergeCell ref="O1:BA3"/>
    <mergeCell ref="G8:AA8"/>
    <mergeCell ref="AJ8:AM8"/>
  </mergeCells>
  <phoneticPr fontId="53" type="noConversion"/>
  <dataValidations count="1">
    <dataValidation type="list" allowBlank="1" showInputMessage="1" showErrorMessage="1" prompt="Please Select IDS tool from List" sqref="BF30:BG30">
      <formula1>$EW:$EW</formula1>
    </dataValidation>
  </dataValidations>
  <printOptions horizontalCentered="1" verticalCentered="1"/>
  <pageMargins left="0.19685039370078741" right="0.19685039370078741" top="0.59055118110236227" bottom="0.39370078740157483" header="0.19685039370078741" footer="0.19685039370078741"/>
  <pageSetup paperSize="9" scale="70" orientation="landscape" r:id="rId1"/>
  <headerFooter alignWithMargins="0">
    <oddHeader>&amp;L&amp;12NIKE-CONVERSE, INC. Confidential&amp;RVer.16.0
PB:1-0</oddHeader>
    <oddFooter>&amp;C&amp;"Arial,굵게"&amp;A</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44"/>
  <sheetViews>
    <sheetView showGridLines="0" view="pageBreakPreview" zoomScale="90" zoomScaleNormal="82" zoomScaleSheetLayoutView="90" workbookViewId="0">
      <selection activeCell="T34" sqref="T34"/>
    </sheetView>
  </sheetViews>
  <sheetFormatPr defaultColWidth="2.625" defaultRowHeight="14.25"/>
  <cols>
    <col min="1" max="1" width="2.625" style="151"/>
    <col min="2" max="28" width="2.75" style="151" customWidth="1"/>
    <col min="29" max="29" width="1.375" style="151" customWidth="1"/>
    <col min="30" max="59" width="2.75" style="151" customWidth="1"/>
    <col min="60" max="60" width="4.375" style="151" customWidth="1"/>
    <col min="61" max="65" width="2.75" style="151" customWidth="1"/>
    <col min="66" max="16384" width="2.625" style="151"/>
  </cols>
  <sheetData>
    <row r="1" spans="1:66" ht="18.75" customHeight="1" thickBot="1">
      <c r="A1" s="181"/>
      <c r="B1" s="1685" t="str">
        <f>Cover!B2:N2</f>
        <v>PRODUCTION CONFIRMATION</v>
      </c>
      <c r="C1" s="1686"/>
      <c r="D1" s="1686"/>
      <c r="E1" s="1686"/>
      <c r="F1" s="1686"/>
      <c r="G1" s="1686"/>
      <c r="H1" s="1686"/>
      <c r="I1" s="1686"/>
      <c r="J1" s="1686"/>
      <c r="K1" s="1686"/>
      <c r="L1" s="1686"/>
      <c r="M1" s="1686"/>
      <c r="N1" s="1686"/>
      <c r="O1" s="1686"/>
      <c r="P1" s="1687"/>
      <c r="Q1" s="182"/>
      <c r="R1" s="182"/>
      <c r="S1" s="182"/>
      <c r="T1" s="182"/>
      <c r="U1" s="182"/>
      <c r="V1" s="1688" t="s">
        <v>1061</v>
      </c>
      <c r="W1" s="1689"/>
      <c r="X1" s="1689"/>
      <c r="Y1" s="1689"/>
      <c r="Z1" s="1689"/>
      <c r="AA1" s="1689"/>
      <c r="AB1" s="1689"/>
      <c r="AC1" s="1689"/>
      <c r="AD1" s="1689"/>
      <c r="AE1" s="1689"/>
      <c r="AF1" s="1689"/>
      <c r="AG1" s="1689"/>
      <c r="AH1" s="1689"/>
      <c r="AI1" s="1689"/>
      <c r="AJ1" s="1689"/>
      <c r="AK1" s="1689"/>
      <c r="AL1" s="1689"/>
      <c r="AM1" s="1689"/>
      <c r="AN1" s="1689"/>
      <c r="AO1" s="1689"/>
      <c r="AP1" s="1689"/>
      <c r="AQ1" s="1689"/>
      <c r="AR1" s="1689"/>
      <c r="AS1" s="1689"/>
      <c r="AT1" s="182"/>
      <c r="AU1" s="182"/>
      <c r="AV1" s="182"/>
      <c r="AW1" s="182"/>
      <c r="AX1" s="182"/>
      <c r="AY1" s="182"/>
      <c r="AZ1" s="182"/>
      <c r="BA1" s="182"/>
      <c r="BB1" s="182"/>
      <c r="BC1" s="182"/>
      <c r="BD1" s="182"/>
      <c r="BE1" s="182"/>
      <c r="BF1" s="182"/>
      <c r="BG1" s="182"/>
      <c r="BH1" s="182"/>
      <c r="BI1" s="182"/>
      <c r="BJ1" s="182"/>
      <c r="BK1" s="182"/>
      <c r="BL1" s="182"/>
      <c r="BM1" s="182"/>
      <c r="BN1" s="183"/>
    </row>
    <row r="2" spans="1:66" ht="18.75" customHeight="1">
      <c r="A2" s="180"/>
      <c r="B2" s="185" t="s">
        <v>19</v>
      </c>
      <c r="C2" s="186"/>
      <c r="D2" s="186"/>
      <c r="E2" s="186"/>
      <c r="F2" s="186"/>
      <c r="G2" s="186" t="str">
        <f>Cover!G8:AA8</f>
        <v>Chuck Taylor All Star Street</v>
      </c>
      <c r="H2" s="187"/>
      <c r="I2" s="187"/>
      <c r="J2" s="187"/>
      <c r="K2" s="187"/>
      <c r="L2" s="187"/>
      <c r="M2" s="187"/>
      <c r="N2" s="187"/>
      <c r="O2" s="187"/>
      <c r="P2" s="188"/>
      <c r="Q2" s="40"/>
      <c r="R2" s="40"/>
      <c r="S2" s="40"/>
      <c r="T2" s="40"/>
      <c r="U2" s="40"/>
      <c r="V2" s="1690"/>
      <c r="W2" s="1690"/>
      <c r="X2" s="1690"/>
      <c r="Y2" s="1690"/>
      <c r="Z2" s="1690"/>
      <c r="AA2" s="1690"/>
      <c r="AB2" s="1690"/>
      <c r="AC2" s="1690"/>
      <c r="AD2" s="1690"/>
      <c r="AE2" s="1690"/>
      <c r="AF2" s="1690"/>
      <c r="AG2" s="1690"/>
      <c r="AH2" s="1690"/>
      <c r="AI2" s="1690"/>
      <c r="AJ2" s="1690"/>
      <c r="AK2" s="1690"/>
      <c r="AL2" s="1690"/>
      <c r="AM2" s="1690"/>
      <c r="AN2" s="1690"/>
      <c r="AO2" s="1690"/>
      <c r="AP2" s="1690"/>
      <c r="AQ2" s="1690"/>
      <c r="AR2" s="1690"/>
      <c r="AS2" s="1690"/>
      <c r="AT2" s="40"/>
      <c r="AU2" s="40"/>
      <c r="AV2" s="40"/>
      <c r="AW2" s="40"/>
      <c r="AX2" s="40"/>
      <c r="AY2" s="40"/>
      <c r="AZ2" s="40"/>
      <c r="BA2" s="40"/>
      <c r="BB2" s="40"/>
      <c r="BC2" s="40"/>
      <c r="BD2" s="40"/>
      <c r="BE2" s="53"/>
      <c r="BF2" s="53"/>
      <c r="BG2" s="53"/>
      <c r="BH2" s="53"/>
      <c r="BI2" s="40"/>
      <c r="BJ2" s="40"/>
      <c r="BK2" s="40"/>
      <c r="BL2" s="40"/>
      <c r="BM2" s="40"/>
      <c r="BN2" s="189"/>
    </row>
    <row r="3" spans="1:66" ht="18.75" customHeight="1" thickBot="1">
      <c r="A3" s="180"/>
      <c r="B3" s="190" t="s">
        <v>96</v>
      </c>
      <c r="C3" s="191"/>
      <c r="D3" s="191"/>
      <c r="E3" s="191"/>
      <c r="F3" s="191"/>
      <c r="G3" s="191"/>
      <c r="H3" s="191"/>
      <c r="I3" s="191" t="str">
        <f>Cover!G11</f>
        <v>669288C/F</v>
      </c>
      <c r="J3" s="191"/>
      <c r="K3" s="191"/>
      <c r="L3" s="191"/>
      <c r="M3" s="191"/>
      <c r="N3" s="191"/>
      <c r="O3" s="191"/>
      <c r="P3" s="224"/>
      <c r="Q3" s="40"/>
      <c r="R3" s="40"/>
      <c r="S3" s="40"/>
      <c r="T3" s="40"/>
      <c r="U3" s="40"/>
      <c r="V3" s="1691"/>
      <c r="W3" s="1691"/>
      <c r="X3" s="1691"/>
      <c r="Y3" s="1691"/>
      <c r="Z3" s="1691"/>
      <c r="AA3" s="1691"/>
      <c r="AB3" s="1691"/>
      <c r="AC3" s="1691"/>
      <c r="AD3" s="1691"/>
      <c r="AE3" s="1691"/>
      <c r="AF3" s="1691"/>
      <c r="AG3" s="1691"/>
      <c r="AH3" s="1691"/>
      <c r="AI3" s="1691"/>
      <c r="AJ3" s="1691"/>
      <c r="AK3" s="1691"/>
      <c r="AL3" s="1691"/>
      <c r="AM3" s="1691"/>
      <c r="AN3" s="1691"/>
      <c r="AO3" s="1691"/>
      <c r="AP3" s="1691"/>
      <c r="AQ3" s="1691"/>
      <c r="AR3" s="1691"/>
      <c r="AS3" s="1691"/>
      <c r="AT3" s="40"/>
      <c r="AU3" s="40"/>
      <c r="AV3" s="40"/>
      <c r="AW3" s="40"/>
      <c r="AX3" s="40"/>
      <c r="AY3" s="40"/>
      <c r="AZ3" s="40"/>
      <c r="BA3" s="40"/>
      <c r="BB3" s="40"/>
      <c r="BC3" s="40"/>
      <c r="BD3" s="40"/>
      <c r="BE3" s="40"/>
      <c r="BF3" s="40"/>
      <c r="BG3" s="40"/>
      <c r="BH3" s="153"/>
      <c r="BI3" s="153"/>
      <c r="BJ3" s="153"/>
      <c r="BK3" s="153"/>
      <c r="BL3" s="153"/>
      <c r="BM3" s="153"/>
      <c r="BN3" s="189"/>
    </row>
    <row r="4" spans="1:66" ht="36.75" customHeight="1" thickBot="1">
      <c r="A4" s="180"/>
      <c r="B4" s="1692"/>
      <c r="C4" s="1693"/>
      <c r="D4" s="1693"/>
      <c r="E4" s="1694" t="s">
        <v>1062</v>
      </c>
      <c r="F4" s="1693"/>
      <c r="G4" s="1693"/>
      <c r="H4" s="1693"/>
      <c r="I4" s="1693"/>
      <c r="J4" s="1693"/>
      <c r="K4" s="1693"/>
      <c r="L4" s="1693"/>
      <c r="M4" s="1693"/>
      <c r="N4" s="1693"/>
      <c r="O4" s="1693"/>
      <c r="P4" s="1693"/>
      <c r="Q4" s="1693"/>
      <c r="R4" s="1693"/>
      <c r="S4" s="1693"/>
      <c r="T4" s="1693"/>
      <c r="U4" s="1693"/>
      <c r="V4" s="1693"/>
      <c r="W4" s="1693"/>
      <c r="X4" s="1693"/>
      <c r="Y4" s="1693"/>
      <c r="Z4" s="1693"/>
      <c r="AA4" s="1693"/>
      <c r="AB4" s="1693"/>
      <c r="AC4" s="1693"/>
      <c r="AD4" s="1695" t="s">
        <v>1063</v>
      </c>
      <c r="AE4" s="1695"/>
      <c r="AF4" s="1695"/>
      <c r="AG4" s="1696"/>
      <c r="AH4" s="1697"/>
      <c r="AI4" s="1693"/>
      <c r="AJ4" s="1693"/>
      <c r="AK4" s="1698" t="str">
        <f>E4</f>
        <v xml:space="preserve">Description
内容 Nội dung </v>
      </c>
      <c r="AL4" s="1698"/>
      <c r="AM4" s="1698"/>
      <c r="AN4" s="1698"/>
      <c r="AO4" s="1698"/>
      <c r="AP4" s="1698"/>
      <c r="AQ4" s="1698"/>
      <c r="AR4" s="1698"/>
      <c r="AS4" s="1698"/>
      <c r="AT4" s="1698"/>
      <c r="AU4" s="1698"/>
      <c r="AV4" s="1698"/>
      <c r="AW4" s="1698"/>
      <c r="AX4" s="1698"/>
      <c r="AY4" s="1698"/>
      <c r="AZ4" s="1698"/>
      <c r="BA4" s="1698"/>
      <c r="BB4" s="1698"/>
      <c r="BC4" s="1698"/>
      <c r="BD4" s="1698"/>
      <c r="BE4" s="1698"/>
      <c r="BF4" s="1698"/>
      <c r="BG4" s="1698"/>
      <c r="BH4" s="1698"/>
      <c r="BI4" s="1698"/>
      <c r="BJ4" s="1695" t="str">
        <f>AD4</f>
        <v>Page NO
页数 Số trang</v>
      </c>
      <c r="BK4" s="1695"/>
      <c r="BL4" s="1695"/>
      <c r="BM4" s="1699"/>
      <c r="BN4" s="642"/>
    </row>
    <row r="5" spans="1:66" ht="16.7" customHeight="1">
      <c r="A5" s="180"/>
      <c r="B5" s="192"/>
      <c r="C5" s="193"/>
      <c r="D5" s="193"/>
      <c r="E5" s="193"/>
      <c r="F5" s="193"/>
      <c r="G5" s="193"/>
      <c r="H5" s="193"/>
      <c r="I5" s="193"/>
      <c r="J5" s="193"/>
      <c r="K5" s="193"/>
      <c r="L5" s="193"/>
      <c r="M5" s="193"/>
      <c r="N5" s="193"/>
      <c r="O5" s="193"/>
      <c r="P5" s="193"/>
      <c r="Q5" s="193"/>
      <c r="R5" s="193"/>
      <c r="S5" s="193"/>
      <c r="T5" s="193"/>
      <c r="U5" s="193"/>
      <c r="V5" s="193"/>
      <c r="W5" s="193"/>
      <c r="X5" s="193"/>
      <c r="Y5" s="193"/>
      <c r="Z5" s="193"/>
      <c r="AA5" s="193"/>
      <c r="AB5" s="193"/>
      <c r="AC5" s="193"/>
      <c r="AD5" s="1700"/>
      <c r="AE5" s="1700"/>
      <c r="AF5" s="1700"/>
      <c r="AG5" s="1701"/>
      <c r="AH5" s="1323"/>
      <c r="AI5" s="193"/>
      <c r="AJ5" s="193"/>
      <c r="AK5" s="193"/>
      <c r="AL5" s="193"/>
      <c r="AM5" s="193"/>
      <c r="AN5" s="193"/>
      <c r="AO5" s="193"/>
      <c r="AP5" s="193"/>
      <c r="AQ5" s="193"/>
      <c r="AR5" s="193"/>
      <c r="AS5" s="193"/>
      <c r="AT5" s="193"/>
      <c r="AU5" s="193"/>
      <c r="AV5" s="193"/>
      <c r="AW5" s="193"/>
      <c r="AX5" s="193"/>
      <c r="AY5" s="193"/>
      <c r="AZ5" s="193"/>
      <c r="BA5" s="193"/>
      <c r="BB5" s="193"/>
      <c r="BC5" s="193"/>
      <c r="BD5" s="193"/>
      <c r="BE5" s="193"/>
      <c r="BF5" s="193"/>
      <c r="BG5" s="193"/>
      <c r="BH5" s="193"/>
      <c r="BI5" s="193"/>
      <c r="BJ5" s="1701"/>
      <c r="BK5" s="1701"/>
      <c r="BL5" s="1701"/>
      <c r="BM5" s="1702"/>
      <c r="BN5" s="642"/>
    </row>
    <row r="6" spans="1:66" ht="16.7" customHeight="1">
      <c r="A6" s="180"/>
      <c r="B6" s="192" t="s">
        <v>1043</v>
      </c>
      <c r="C6" s="193"/>
      <c r="D6" s="193"/>
      <c r="E6" s="193"/>
      <c r="F6" s="193"/>
      <c r="G6" s="193"/>
      <c r="H6" s="193"/>
      <c r="I6" s="193"/>
      <c r="J6" s="193"/>
      <c r="K6" s="193"/>
      <c r="L6" s="193"/>
      <c r="M6" s="193"/>
      <c r="N6" s="193"/>
      <c r="O6" s="193"/>
      <c r="P6" s="193"/>
      <c r="Q6" s="193"/>
      <c r="R6" s="193"/>
      <c r="S6" s="193"/>
      <c r="T6" s="193"/>
      <c r="U6" s="193"/>
      <c r="V6" s="193"/>
      <c r="W6" s="193"/>
      <c r="X6" s="193"/>
      <c r="Y6" s="193"/>
      <c r="Z6" s="193"/>
      <c r="AA6" s="193"/>
      <c r="AB6" s="193"/>
      <c r="AC6" s="193"/>
      <c r="AD6" s="1681">
        <v>1</v>
      </c>
      <c r="AE6" s="1681"/>
      <c r="AF6" s="1681"/>
      <c r="AG6" s="1683"/>
      <c r="AH6" s="1325" t="s">
        <v>1051</v>
      </c>
      <c r="AI6" s="193"/>
      <c r="AJ6" s="193"/>
      <c r="AK6" s="193"/>
      <c r="AL6" s="193"/>
      <c r="AM6" s="193"/>
      <c r="AN6" s="193"/>
      <c r="AO6" s="193"/>
      <c r="AP6" s="193"/>
      <c r="AQ6" s="193"/>
      <c r="AR6" s="193"/>
      <c r="AS6" s="193"/>
      <c r="AT6" s="193"/>
      <c r="AU6" s="193"/>
      <c r="AV6" s="193"/>
      <c r="AW6" s="193"/>
      <c r="AX6" s="193"/>
      <c r="AY6" s="193"/>
      <c r="AZ6" s="193"/>
      <c r="BA6" s="193"/>
      <c r="BB6" s="193"/>
      <c r="BC6" s="193"/>
      <c r="BD6" s="193"/>
      <c r="BE6" s="193"/>
      <c r="BF6" s="193"/>
      <c r="BG6" s="193"/>
      <c r="BH6" s="193"/>
      <c r="BI6" s="193"/>
      <c r="BJ6" s="1683">
        <v>20</v>
      </c>
      <c r="BK6" s="1683"/>
      <c r="BL6" s="1683"/>
      <c r="BM6" s="1684"/>
      <c r="BN6" s="1092"/>
    </row>
    <row r="7" spans="1:66" ht="16.7" customHeight="1">
      <c r="A7" s="180"/>
      <c r="B7" s="192"/>
      <c r="C7" s="193"/>
      <c r="D7" s="193"/>
      <c r="E7" s="193"/>
      <c r="F7" s="193"/>
      <c r="G7" s="193"/>
      <c r="H7" s="193"/>
      <c r="I7" s="193"/>
      <c r="J7" s="193"/>
      <c r="K7" s="193"/>
      <c r="L7" s="193"/>
      <c r="M7" s="193"/>
      <c r="N7" s="193"/>
      <c r="O7" s="193"/>
      <c r="P7" s="193"/>
      <c r="Q7" s="193"/>
      <c r="R7" s="193"/>
      <c r="S7" s="193"/>
      <c r="T7" s="193"/>
      <c r="U7" s="193"/>
      <c r="V7" s="193"/>
      <c r="W7" s="193"/>
      <c r="X7" s="193"/>
      <c r="Y7" s="193"/>
      <c r="Z7" s="193"/>
      <c r="AA7" s="193"/>
      <c r="AB7" s="193"/>
      <c r="AC7" s="193"/>
      <c r="AD7" s="1293"/>
      <c r="AE7" s="1293"/>
      <c r="AF7" s="1293"/>
      <c r="AG7" s="1293"/>
      <c r="AH7" s="1324"/>
      <c r="AI7" s="193"/>
      <c r="AJ7" s="193"/>
      <c r="AK7" s="193"/>
      <c r="AL7" s="193"/>
      <c r="AM7" s="193"/>
      <c r="AN7" s="193"/>
      <c r="AO7" s="193"/>
      <c r="AP7" s="193"/>
      <c r="AQ7" s="193"/>
      <c r="AR7" s="193"/>
      <c r="AS7" s="193"/>
      <c r="AT7" s="193"/>
      <c r="AU7" s="193"/>
      <c r="AV7" s="193"/>
      <c r="AW7" s="193"/>
      <c r="AX7" s="193"/>
      <c r="AY7" s="193"/>
      <c r="AZ7" s="193"/>
      <c r="BA7" s="193"/>
      <c r="BB7" s="193"/>
      <c r="BC7" s="193"/>
      <c r="BD7" s="193"/>
      <c r="BE7" s="193"/>
      <c r="BF7" s="193"/>
      <c r="BG7" s="193"/>
      <c r="BH7" s="193"/>
      <c r="BI7" s="193"/>
      <c r="BJ7" s="1293"/>
      <c r="BK7" s="1293"/>
      <c r="BL7" s="1293"/>
      <c r="BM7" s="1292"/>
      <c r="BN7" s="1092"/>
    </row>
    <row r="8" spans="1:66" ht="16.7" customHeight="1">
      <c r="A8" s="180"/>
      <c r="B8" s="192" t="s">
        <v>371</v>
      </c>
      <c r="C8" s="193"/>
      <c r="D8" s="193"/>
      <c r="E8" s="193"/>
      <c r="F8" s="193"/>
      <c r="G8" s="193"/>
      <c r="H8" s="193"/>
      <c r="I8" s="193"/>
      <c r="J8" s="193"/>
      <c r="K8" s="193"/>
      <c r="L8" s="193"/>
      <c r="M8" s="193"/>
      <c r="N8" s="193"/>
      <c r="O8" s="193"/>
      <c r="P8" s="193"/>
      <c r="Q8" s="193"/>
      <c r="R8" s="193"/>
      <c r="S8" s="193"/>
      <c r="T8" s="193"/>
      <c r="U8" s="193"/>
      <c r="V8" s="193"/>
      <c r="W8" s="193"/>
      <c r="X8" s="193"/>
      <c r="Y8" s="193"/>
      <c r="Z8" s="193"/>
      <c r="AA8" s="193"/>
      <c r="AB8" s="193"/>
      <c r="AC8" s="193"/>
      <c r="AD8" s="1681">
        <v>2</v>
      </c>
      <c r="AE8" s="1681"/>
      <c r="AF8" s="1681"/>
      <c r="AG8" s="1683"/>
      <c r="AH8" s="1324" t="s">
        <v>1048</v>
      </c>
      <c r="AI8" s="193"/>
      <c r="AJ8" s="193"/>
      <c r="AK8" s="193"/>
      <c r="AL8" s="193"/>
      <c r="AM8" s="193"/>
      <c r="AN8" s="193"/>
      <c r="AO8" s="193"/>
      <c r="AP8" s="193"/>
      <c r="AQ8" s="193"/>
      <c r="AR8" s="193"/>
      <c r="AS8" s="193"/>
      <c r="AT8" s="193"/>
      <c r="AU8" s="193"/>
      <c r="AV8" s="193"/>
      <c r="AW8" s="193"/>
      <c r="AX8" s="193"/>
      <c r="AY8" s="193"/>
      <c r="AZ8" s="193"/>
      <c r="BA8" s="193"/>
      <c r="BB8" s="193"/>
      <c r="BC8" s="193"/>
      <c r="BD8" s="193"/>
      <c r="BE8" s="193"/>
      <c r="BF8" s="193"/>
      <c r="BG8" s="193"/>
      <c r="BH8" s="193"/>
      <c r="BI8" s="193"/>
      <c r="BJ8" s="1683">
        <v>21</v>
      </c>
      <c r="BK8" s="1683"/>
      <c r="BL8" s="1683"/>
      <c r="BM8" s="1684"/>
      <c r="BN8" s="1092"/>
    </row>
    <row r="9" spans="1:66" ht="16.7" customHeight="1">
      <c r="A9" s="180"/>
      <c r="B9" s="192"/>
      <c r="C9" s="193"/>
      <c r="D9" s="193"/>
      <c r="E9" s="193"/>
      <c r="F9" s="193"/>
      <c r="G9" s="193"/>
      <c r="H9" s="193"/>
      <c r="I9" s="193"/>
      <c r="J9" s="193"/>
      <c r="K9" s="193"/>
      <c r="L9" s="193"/>
      <c r="M9" s="193"/>
      <c r="N9" s="193"/>
      <c r="O9" s="193"/>
      <c r="P9" s="193"/>
      <c r="Q9" s="193"/>
      <c r="R9" s="193"/>
      <c r="S9" s="193"/>
      <c r="T9" s="193"/>
      <c r="U9" s="193"/>
      <c r="V9" s="193"/>
      <c r="W9" s="193"/>
      <c r="X9" s="193"/>
      <c r="Y9" s="193"/>
      <c r="Z9" s="193"/>
      <c r="AA9" s="193"/>
      <c r="AB9" s="193"/>
      <c r="AC9" s="193"/>
      <c r="AD9" s="1681"/>
      <c r="AE9" s="1681"/>
      <c r="AF9" s="1681"/>
      <c r="AG9" s="1682"/>
      <c r="AH9" s="193"/>
      <c r="AI9" s="193"/>
      <c r="AJ9" s="193"/>
      <c r="AK9" s="193"/>
      <c r="AL9" s="193"/>
      <c r="AM9" s="193"/>
      <c r="AN9" s="193"/>
      <c r="AO9" s="193"/>
      <c r="AP9" s="193"/>
      <c r="AQ9" s="193"/>
      <c r="AR9" s="193"/>
      <c r="AS9" s="193"/>
      <c r="AT9" s="193"/>
      <c r="AU9" s="193"/>
      <c r="AV9" s="193"/>
      <c r="AW9" s="193"/>
      <c r="AX9" s="193"/>
      <c r="AY9" s="193"/>
      <c r="AZ9" s="193"/>
      <c r="BA9" s="193"/>
      <c r="BB9" s="193"/>
      <c r="BC9" s="193"/>
      <c r="BD9" s="193"/>
      <c r="BE9" s="193"/>
      <c r="BF9" s="193"/>
      <c r="BG9" s="193"/>
      <c r="BH9" s="193"/>
      <c r="BI9" s="193"/>
      <c r="BJ9" s="1683"/>
      <c r="BK9" s="1683"/>
      <c r="BL9" s="1683"/>
      <c r="BM9" s="1684"/>
      <c r="BN9" s="1092"/>
    </row>
    <row r="10" spans="1:66" ht="16.7" customHeight="1">
      <c r="A10" s="180"/>
      <c r="B10" s="192" t="s">
        <v>1042</v>
      </c>
      <c r="C10" s="193"/>
      <c r="D10" s="193"/>
      <c r="E10" s="193"/>
      <c r="F10" s="193"/>
      <c r="G10" s="193"/>
      <c r="H10" s="193"/>
      <c r="I10" s="193"/>
      <c r="J10" s="193"/>
      <c r="K10" s="193"/>
      <c r="L10" s="193"/>
      <c r="M10" s="193"/>
      <c r="N10" s="193"/>
      <c r="O10" s="193"/>
      <c r="P10" s="193"/>
      <c r="Q10" s="193"/>
      <c r="R10" s="193"/>
      <c r="S10" s="193"/>
      <c r="T10" s="193"/>
      <c r="U10" s="193"/>
      <c r="V10" s="193"/>
      <c r="W10" s="193"/>
      <c r="X10" s="193"/>
      <c r="Y10" s="193"/>
      <c r="Z10" s="193"/>
      <c r="AA10" s="193"/>
      <c r="AB10" s="193"/>
      <c r="AC10" s="193"/>
      <c r="AD10" s="1681" t="s">
        <v>1044</v>
      </c>
      <c r="AE10" s="1681"/>
      <c r="AF10" s="1681"/>
      <c r="AG10" s="1682"/>
      <c r="AH10" s="193" t="s">
        <v>1054</v>
      </c>
      <c r="AI10" s="193"/>
      <c r="AJ10" s="193"/>
      <c r="AK10" s="193"/>
      <c r="AL10" s="193"/>
      <c r="AM10" s="193"/>
      <c r="AN10" s="193"/>
      <c r="AO10" s="193"/>
      <c r="AP10" s="193"/>
      <c r="AQ10" s="193"/>
      <c r="AR10" s="193"/>
      <c r="AS10" s="193"/>
      <c r="AT10" s="193"/>
      <c r="AU10" s="193"/>
      <c r="AV10" s="193"/>
      <c r="AW10" s="193"/>
      <c r="AX10" s="193"/>
      <c r="AY10" s="193"/>
      <c r="AZ10" s="193"/>
      <c r="BA10" s="193"/>
      <c r="BB10" s="193"/>
      <c r="BC10" s="193"/>
      <c r="BD10" s="193"/>
      <c r="BE10" s="193"/>
      <c r="BF10" s="193"/>
      <c r="BG10" s="193"/>
      <c r="BH10" s="193"/>
      <c r="BI10" s="193"/>
      <c r="BJ10" s="1683">
        <v>22</v>
      </c>
      <c r="BK10" s="1683"/>
      <c r="BL10" s="1683"/>
      <c r="BM10" s="1684"/>
      <c r="BN10" s="1092"/>
    </row>
    <row r="11" spans="1:66" ht="16.7" customHeight="1">
      <c r="A11" s="180"/>
      <c r="B11" s="192"/>
      <c r="C11" s="193"/>
      <c r="D11" s="193"/>
      <c r="E11" s="193"/>
      <c r="F11" s="193"/>
      <c r="G11" s="193"/>
      <c r="H11" s="193"/>
      <c r="I11" s="193"/>
      <c r="J11" s="193"/>
      <c r="K11" s="193"/>
      <c r="L11" s="193"/>
      <c r="M11" s="193"/>
      <c r="N11" s="193"/>
      <c r="O11" s="193"/>
      <c r="P11" s="193"/>
      <c r="Q11" s="193"/>
      <c r="R11" s="193"/>
      <c r="S11" s="193"/>
      <c r="T11" s="193"/>
      <c r="U11" s="193"/>
      <c r="V11" s="193"/>
      <c r="W11" s="193"/>
      <c r="X11" s="193"/>
      <c r="Y11" s="193"/>
      <c r="Z11" s="193"/>
      <c r="AA11" s="193"/>
      <c r="AB11" s="193"/>
      <c r="AC11" s="193"/>
      <c r="AD11" s="1681"/>
      <c r="AE11" s="1681"/>
      <c r="AF11" s="1681"/>
      <c r="AG11" s="1682"/>
      <c r="AH11" s="193"/>
      <c r="AI11" s="193"/>
      <c r="AJ11" s="193"/>
      <c r="AK11" s="193"/>
      <c r="AL11" s="193"/>
      <c r="AM11" s="193"/>
      <c r="AN11" s="193"/>
      <c r="AO11" s="193"/>
      <c r="AP11" s="193"/>
      <c r="AQ11" s="193"/>
      <c r="AR11" s="193"/>
      <c r="AS11" s="193"/>
      <c r="AT11" s="193"/>
      <c r="AU11" s="193"/>
      <c r="AV11" s="193"/>
      <c r="AW11" s="193"/>
      <c r="AX11" s="193"/>
      <c r="AY11" s="193"/>
      <c r="AZ11" s="193"/>
      <c r="BA11" s="193"/>
      <c r="BB11" s="193"/>
      <c r="BC11" s="193"/>
      <c r="BD11" s="193"/>
      <c r="BE11" s="193"/>
      <c r="BF11" s="193"/>
      <c r="BG11" s="193"/>
      <c r="BH11" s="193"/>
      <c r="BI11" s="193"/>
      <c r="BJ11" s="1683"/>
      <c r="BK11" s="1683"/>
      <c r="BL11" s="1683"/>
      <c r="BM11" s="1684"/>
      <c r="BN11" s="1092"/>
    </row>
    <row r="12" spans="1:66" ht="16.7" customHeight="1">
      <c r="A12" s="180"/>
      <c r="B12" s="192" t="s">
        <v>372</v>
      </c>
      <c r="C12" s="193"/>
      <c r="D12" s="193"/>
      <c r="E12" s="193"/>
      <c r="F12" s="193"/>
      <c r="G12" s="193"/>
      <c r="H12" s="193"/>
      <c r="I12" s="193"/>
      <c r="J12" s="193"/>
      <c r="K12" s="193"/>
      <c r="L12" s="193"/>
      <c r="M12" s="193"/>
      <c r="N12" s="193"/>
      <c r="O12" s="193"/>
      <c r="P12" s="193"/>
      <c r="Q12" s="193"/>
      <c r="R12" s="193"/>
      <c r="S12" s="193"/>
      <c r="T12" s="193"/>
      <c r="U12" s="193"/>
      <c r="V12" s="193"/>
      <c r="W12" s="193"/>
      <c r="X12" s="193"/>
      <c r="Y12" s="193"/>
      <c r="Z12" s="193"/>
      <c r="AA12" s="193"/>
      <c r="AB12" s="193"/>
      <c r="AC12" s="193"/>
      <c r="AD12" s="1681">
        <v>4</v>
      </c>
      <c r="AE12" s="1681"/>
      <c r="AF12" s="1681"/>
      <c r="AG12" s="1682"/>
      <c r="AH12" s="1703" t="s">
        <v>373</v>
      </c>
      <c r="AI12" s="1704"/>
      <c r="AJ12" s="1704"/>
      <c r="AK12" s="1704"/>
      <c r="AL12" s="1704"/>
      <c r="AM12" s="1704"/>
      <c r="AN12" s="1704"/>
      <c r="AO12" s="1704"/>
      <c r="AP12" s="1704"/>
      <c r="AQ12" s="1704"/>
      <c r="AR12" s="1704"/>
      <c r="AS12" s="1704"/>
      <c r="AT12" s="1704"/>
      <c r="AU12" s="1704"/>
      <c r="AV12" s="1704"/>
      <c r="AW12" s="1704"/>
      <c r="AX12" s="1704"/>
      <c r="AY12" s="1704"/>
      <c r="AZ12" s="1704"/>
      <c r="BA12" s="1704"/>
      <c r="BB12" s="1704"/>
      <c r="BC12" s="1704"/>
      <c r="BD12" s="1704"/>
      <c r="BE12" s="1704"/>
      <c r="BF12" s="1704"/>
      <c r="BG12" s="1704"/>
      <c r="BH12" s="1704"/>
      <c r="BI12" s="1704"/>
      <c r="BJ12" s="1683" t="s">
        <v>1285</v>
      </c>
      <c r="BK12" s="1683"/>
      <c r="BL12" s="1683"/>
      <c r="BM12" s="1684"/>
      <c r="BN12" s="1092"/>
    </row>
    <row r="13" spans="1:66" ht="16.7" customHeight="1">
      <c r="A13" s="180"/>
      <c r="B13" s="192"/>
      <c r="C13" s="193"/>
      <c r="D13" s="193"/>
      <c r="E13" s="193"/>
      <c r="F13" s="193"/>
      <c r="G13" s="193"/>
      <c r="H13" s="193"/>
      <c r="I13" s="193"/>
      <c r="J13" s="193"/>
      <c r="K13" s="193"/>
      <c r="L13" s="193"/>
      <c r="M13" s="193"/>
      <c r="N13" s="193"/>
      <c r="O13" s="193"/>
      <c r="P13" s="193"/>
      <c r="Q13" s="193"/>
      <c r="R13" s="193"/>
      <c r="S13" s="193"/>
      <c r="T13" s="193"/>
      <c r="U13" s="193"/>
      <c r="V13" s="193"/>
      <c r="W13" s="193"/>
      <c r="X13" s="193"/>
      <c r="Y13" s="193"/>
      <c r="Z13" s="193"/>
      <c r="AA13" s="193"/>
      <c r="AB13" s="193"/>
      <c r="AC13" s="193"/>
      <c r="AD13" s="1681"/>
      <c r="AE13" s="1681"/>
      <c r="AF13" s="1681"/>
      <c r="AG13" s="1682"/>
      <c r="AH13" s="193"/>
      <c r="AI13" s="193"/>
      <c r="AJ13" s="193"/>
      <c r="AK13" s="193"/>
      <c r="AL13" s="193"/>
      <c r="AM13" s="193"/>
      <c r="AN13" s="193"/>
      <c r="AO13" s="193"/>
      <c r="AP13" s="193"/>
      <c r="AQ13" s="193"/>
      <c r="AR13" s="193"/>
      <c r="AS13" s="193"/>
      <c r="AT13" s="193"/>
      <c r="AU13" s="193"/>
      <c r="AV13" s="193"/>
      <c r="AW13" s="193"/>
      <c r="AX13" s="193"/>
      <c r="AY13" s="193"/>
      <c r="AZ13" s="193"/>
      <c r="BA13" s="193"/>
      <c r="BB13" s="193"/>
      <c r="BC13" s="193"/>
      <c r="BD13" s="193"/>
      <c r="BE13" s="193"/>
      <c r="BF13" s="193"/>
      <c r="BG13" s="193"/>
      <c r="BH13" s="193"/>
      <c r="BI13" s="193"/>
      <c r="BJ13" s="1683"/>
      <c r="BK13" s="1683"/>
      <c r="BL13" s="1683"/>
      <c r="BM13" s="1684"/>
      <c r="BN13" s="1092"/>
    </row>
    <row r="14" spans="1:66" ht="16.7" customHeight="1">
      <c r="A14" s="180"/>
      <c r="B14" s="192" t="s">
        <v>1045</v>
      </c>
      <c r="C14" s="193"/>
      <c r="D14" s="193"/>
      <c r="E14" s="193"/>
      <c r="F14" s="193"/>
      <c r="G14" s="193"/>
      <c r="H14" s="193"/>
      <c r="I14" s="193"/>
      <c r="J14" s="193"/>
      <c r="K14" s="193"/>
      <c r="L14" s="193"/>
      <c r="M14" s="193"/>
      <c r="N14" s="193"/>
      <c r="O14" s="193"/>
      <c r="P14" s="193"/>
      <c r="Q14" s="193"/>
      <c r="R14" s="193"/>
      <c r="S14" s="193"/>
      <c r="T14" s="193"/>
      <c r="U14" s="193"/>
      <c r="V14" s="193"/>
      <c r="W14" s="193"/>
      <c r="X14" s="193"/>
      <c r="Y14" s="193"/>
      <c r="Z14" s="193"/>
      <c r="AA14" s="193"/>
      <c r="AB14" s="193"/>
      <c r="AC14" s="193"/>
      <c r="AD14" s="1681">
        <v>5</v>
      </c>
      <c r="AE14" s="1681"/>
      <c r="AF14" s="1681"/>
      <c r="AG14" s="1682"/>
      <c r="AH14" s="193" t="s">
        <v>1053</v>
      </c>
      <c r="AI14" s="193"/>
      <c r="AJ14" s="193"/>
      <c r="AK14" s="193"/>
      <c r="AL14" s="193"/>
      <c r="AM14" s="193"/>
      <c r="AN14" s="193"/>
      <c r="AO14" s="193"/>
      <c r="AP14" s="193"/>
      <c r="AQ14" s="193"/>
      <c r="AR14" s="193"/>
      <c r="AS14" s="193"/>
      <c r="AT14" s="193"/>
      <c r="AU14" s="193"/>
      <c r="AV14" s="193"/>
      <c r="AW14" s="193"/>
      <c r="AX14" s="193"/>
      <c r="AY14" s="193"/>
      <c r="AZ14" s="193"/>
      <c r="BA14" s="193"/>
      <c r="BB14" s="193"/>
      <c r="BC14" s="193"/>
      <c r="BD14" s="193"/>
      <c r="BE14" s="193"/>
      <c r="BF14" s="193"/>
      <c r="BG14" s="193"/>
      <c r="BH14" s="193"/>
      <c r="BI14" s="193"/>
      <c r="BJ14" s="1683">
        <v>24</v>
      </c>
      <c r="BK14" s="1683"/>
      <c r="BL14" s="1683"/>
      <c r="BM14" s="1684"/>
      <c r="BN14" s="1092"/>
    </row>
    <row r="15" spans="1:66" ht="16.7" customHeight="1">
      <c r="A15" s="180"/>
      <c r="B15" s="192"/>
      <c r="C15" s="193"/>
      <c r="D15" s="193"/>
      <c r="E15" s="193"/>
      <c r="F15" s="193"/>
      <c r="G15" s="193"/>
      <c r="H15" s="193"/>
      <c r="I15" s="193"/>
      <c r="J15" s="193"/>
      <c r="K15" s="193"/>
      <c r="L15" s="193"/>
      <c r="M15" s="193"/>
      <c r="N15" s="193"/>
      <c r="O15" s="193"/>
      <c r="P15" s="193"/>
      <c r="Q15" s="193"/>
      <c r="R15" s="193"/>
      <c r="S15" s="193"/>
      <c r="T15" s="193"/>
      <c r="U15" s="193"/>
      <c r="V15" s="193"/>
      <c r="W15" s="193"/>
      <c r="X15" s="193"/>
      <c r="Y15" s="193"/>
      <c r="Z15" s="193"/>
      <c r="AA15" s="193"/>
      <c r="AB15" s="193"/>
      <c r="AC15" s="193"/>
      <c r="AD15" s="1681"/>
      <c r="AE15" s="1681"/>
      <c r="AF15" s="1681"/>
      <c r="AG15" s="1682"/>
      <c r="AH15" s="193"/>
      <c r="AI15" s="193"/>
      <c r="AJ15" s="193"/>
      <c r="AK15" s="193"/>
      <c r="AL15" s="193"/>
      <c r="AM15" s="193"/>
      <c r="AN15" s="193"/>
      <c r="AO15" s="193"/>
      <c r="AP15" s="193"/>
      <c r="AQ15" s="193"/>
      <c r="AR15" s="193"/>
      <c r="AS15" s="193"/>
      <c r="AT15" s="193"/>
      <c r="AU15" s="193"/>
      <c r="AV15" s="193"/>
      <c r="AW15" s="193"/>
      <c r="AX15" s="193"/>
      <c r="AY15" s="193"/>
      <c r="AZ15" s="193"/>
      <c r="BA15" s="193"/>
      <c r="BB15" s="193"/>
      <c r="BC15" s="193"/>
      <c r="BD15" s="193"/>
      <c r="BE15" s="193"/>
      <c r="BF15" s="193"/>
      <c r="BG15" s="193"/>
      <c r="BH15" s="193"/>
      <c r="BI15" s="193"/>
      <c r="BJ15" s="1681"/>
      <c r="BK15" s="1681"/>
      <c r="BL15" s="1681"/>
      <c r="BM15" s="1705"/>
      <c r="BN15" s="1092"/>
    </row>
    <row r="16" spans="1:66" ht="16.7" customHeight="1">
      <c r="A16" s="180"/>
      <c r="B16" s="192" t="s">
        <v>1046</v>
      </c>
      <c r="C16" s="193"/>
      <c r="D16" s="193"/>
      <c r="E16" s="193"/>
      <c r="F16" s="193"/>
      <c r="G16" s="193"/>
      <c r="H16" s="193"/>
      <c r="I16" s="193"/>
      <c r="J16" s="193"/>
      <c r="K16" s="193"/>
      <c r="L16" s="193"/>
      <c r="M16" s="193"/>
      <c r="N16" s="193"/>
      <c r="O16" s="193"/>
      <c r="P16" s="193"/>
      <c r="Q16" s="193"/>
      <c r="R16" s="193"/>
      <c r="S16" s="193"/>
      <c r="T16" s="193"/>
      <c r="U16" s="193"/>
      <c r="V16" s="193"/>
      <c r="W16" s="193"/>
      <c r="X16" s="193"/>
      <c r="Y16" s="193"/>
      <c r="Z16" s="193"/>
      <c r="AA16" s="193"/>
      <c r="AB16" s="193"/>
      <c r="AC16" s="193"/>
      <c r="AD16" s="1681">
        <v>6</v>
      </c>
      <c r="AE16" s="1681"/>
      <c r="AF16" s="1681"/>
      <c r="AG16" s="1682"/>
      <c r="AH16" s="1703" t="s">
        <v>1055</v>
      </c>
      <c r="AI16" s="1704"/>
      <c r="AJ16" s="1704"/>
      <c r="AK16" s="1704"/>
      <c r="AL16" s="1704"/>
      <c r="AM16" s="1704"/>
      <c r="AN16" s="1704"/>
      <c r="AO16" s="1704"/>
      <c r="AP16" s="1704"/>
      <c r="AQ16" s="1704"/>
      <c r="AR16" s="1704"/>
      <c r="AS16" s="1704"/>
      <c r="AT16" s="1704"/>
      <c r="AU16" s="1704"/>
      <c r="AV16" s="1704"/>
      <c r="AW16" s="1704"/>
      <c r="AX16" s="1704"/>
      <c r="AY16" s="1704"/>
      <c r="AZ16" s="1704"/>
      <c r="BA16" s="1704"/>
      <c r="BB16" s="1704"/>
      <c r="BC16" s="1704"/>
      <c r="BD16" s="1704"/>
      <c r="BE16" s="1704"/>
      <c r="BF16" s="1704"/>
      <c r="BG16" s="1704"/>
      <c r="BH16" s="1704"/>
      <c r="BI16" s="1704"/>
      <c r="BJ16" s="1681">
        <v>25</v>
      </c>
      <c r="BK16" s="1681"/>
      <c r="BL16" s="1681"/>
      <c r="BM16" s="1705"/>
      <c r="BN16" s="1092"/>
    </row>
    <row r="17" spans="1:66" ht="16.7" customHeight="1">
      <c r="A17" s="180"/>
      <c r="B17" s="192"/>
      <c r="C17" s="193"/>
      <c r="D17" s="193"/>
      <c r="E17" s="193"/>
      <c r="F17" s="193"/>
      <c r="G17" s="193"/>
      <c r="H17" s="193"/>
      <c r="I17" s="193"/>
      <c r="J17" s="193"/>
      <c r="K17" s="193"/>
      <c r="L17" s="193"/>
      <c r="M17" s="193"/>
      <c r="N17" s="193"/>
      <c r="O17" s="193"/>
      <c r="P17" s="193"/>
      <c r="Q17" s="193"/>
      <c r="R17" s="193"/>
      <c r="S17" s="193"/>
      <c r="T17" s="193"/>
      <c r="U17" s="193"/>
      <c r="V17" s="193"/>
      <c r="W17" s="193"/>
      <c r="X17" s="193"/>
      <c r="Y17" s="193"/>
      <c r="Z17" s="193"/>
      <c r="AA17" s="193"/>
      <c r="AB17" s="193"/>
      <c r="AC17" s="193"/>
      <c r="AD17" s="1681"/>
      <c r="AE17" s="1681"/>
      <c r="AF17" s="1681"/>
      <c r="AG17" s="1682"/>
      <c r="AH17" s="193"/>
      <c r="AI17" s="193"/>
      <c r="AJ17" s="193"/>
      <c r="AK17" s="193"/>
      <c r="AL17" s="193"/>
      <c r="AM17" s="193"/>
      <c r="AN17" s="193"/>
      <c r="AO17" s="193"/>
      <c r="AP17" s="193"/>
      <c r="AQ17" s="193"/>
      <c r="AR17" s="193"/>
      <c r="AS17" s="193"/>
      <c r="AT17" s="193"/>
      <c r="AU17" s="193"/>
      <c r="AV17" s="193"/>
      <c r="AW17" s="193"/>
      <c r="AX17" s="193"/>
      <c r="AY17" s="193"/>
      <c r="AZ17" s="193"/>
      <c r="BA17" s="193"/>
      <c r="BB17" s="193"/>
      <c r="BC17" s="193"/>
      <c r="BD17" s="193"/>
      <c r="BE17" s="193"/>
      <c r="BF17" s="193"/>
      <c r="BG17" s="193"/>
      <c r="BH17" s="193"/>
      <c r="BI17" s="193"/>
      <c r="BJ17" s="1681"/>
      <c r="BK17" s="1681"/>
      <c r="BL17" s="1681"/>
      <c r="BM17" s="1705"/>
      <c r="BN17" s="1092"/>
    </row>
    <row r="18" spans="1:66" ht="16.7" customHeight="1">
      <c r="A18" s="180"/>
      <c r="B18" s="1707" t="s">
        <v>374</v>
      </c>
      <c r="C18" s="1708"/>
      <c r="D18" s="1708"/>
      <c r="E18" s="1708"/>
      <c r="F18" s="1708"/>
      <c r="G18" s="1708"/>
      <c r="H18" s="1708"/>
      <c r="I18" s="1708"/>
      <c r="J18" s="1708"/>
      <c r="K18" s="1708"/>
      <c r="L18" s="1708"/>
      <c r="M18" s="1708"/>
      <c r="N18" s="1708"/>
      <c r="O18" s="1708"/>
      <c r="P18" s="1708"/>
      <c r="Q18" s="1708"/>
      <c r="R18" s="1708"/>
      <c r="S18" s="1708"/>
      <c r="T18" s="1708"/>
      <c r="U18" s="1708"/>
      <c r="V18" s="1708"/>
      <c r="W18" s="1708"/>
      <c r="X18" s="1708"/>
      <c r="Y18" s="1708"/>
      <c r="Z18" s="1708"/>
      <c r="AA18" s="1708"/>
      <c r="AB18" s="1708"/>
      <c r="AC18" s="1708"/>
      <c r="AD18" s="1681" t="s">
        <v>1281</v>
      </c>
      <c r="AE18" s="1681"/>
      <c r="AF18" s="1681"/>
      <c r="AG18" s="1682"/>
      <c r="AH18" s="193" t="s">
        <v>377</v>
      </c>
      <c r="AI18" s="193"/>
      <c r="AJ18" s="193"/>
      <c r="AK18" s="193"/>
      <c r="AL18" s="193"/>
      <c r="AM18" s="193"/>
      <c r="AN18" s="193"/>
      <c r="AO18" s="193"/>
      <c r="AP18" s="193"/>
      <c r="AQ18" s="193"/>
      <c r="AR18" s="193"/>
      <c r="AS18" s="193"/>
      <c r="AT18" s="193"/>
      <c r="AU18" s="193"/>
      <c r="AV18" s="193"/>
      <c r="AW18" s="193"/>
      <c r="AX18" s="193"/>
      <c r="AY18" s="193"/>
      <c r="AZ18" s="193"/>
      <c r="BA18" s="193"/>
      <c r="BB18" s="193"/>
      <c r="BC18" s="193"/>
      <c r="BD18" s="193"/>
      <c r="BE18" s="193"/>
      <c r="BF18" s="193"/>
      <c r="BG18" s="193"/>
      <c r="BH18" s="193"/>
      <c r="BI18" s="193"/>
      <c r="BJ18" s="1681">
        <v>26</v>
      </c>
      <c r="BK18" s="1681"/>
      <c r="BL18" s="1681"/>
      <c r="BM18" s="1705"/>
      <c r="BN18" s="1092"/>
    </row>
    <row r="19" spans="1:66" ht="16.7" customHeight="1">
      <c r="A19" s="180"/>
      <c r="B19" s="192"/>
      <c r="C19" s="193"/>
      <c r="D19" s="193"/>
      <c r="E19" s="193"/>
      <c r="F19" s="193"/>
      <c r="G19" s="193"/>
      <c r="H19" s="193"/>
      <c r="I19" s="193"/>
      <c r="J19" s="193"/>
      <c r="K19" s="193"/>
      <c r="L19" s="193"/>
      <c r="M19" s="193"/>
      <c r="N19" s="193"/>
      <c r="O19" s="193"/>
      <c r="P19" s="193"/>
      <c r="Q19" s="193"/>
      <c r="R19" s="193"/>
      <c r="S19" s="193"/>
      <c r="T19" s="193"/>
      <c r="U19" s="193"/>
      <c r="V19" s="193"/>
      <c r="W19" s="193"/>
      <c r="X19" s="193"/>
      <c r="Y19" s="193"/>
      <c r="Z19" s="193"/>
      <c r="AA19" s="193"/>
      <c r="AB19" s="193"/>
      <c r="AC19" s="193"/>
      <c r="AD19" s="1681"/>
      <c r="AE19" s="1681"/>
      <c r="AF19" s="1681"/>
      <c r="AG19" s="1682"/>
      <c r="AH19" s="1326"/>
      <c r="AI19" s="1326"/>
      <c r="AJ19" s="1326"/>
      <c r="AK19" s="1326"/>
      <c r="AL19" s="1326"/>
      <c r="AM19" s="1326"/>
      <c r="AN19" s="1326"/>
      <c r="AO19" s="1326"/>
      <c r="AP19" s="1326"/>
      <c r="AQ19" s="1326"/>
      <c r="AR19" s="1326"/>
      <c r="AS19" s="1326"/>
      <c r="AT19" s="1326"/>
      <c r="AU19" s="1326"/>
      <c r="AV19" s="1326"/>
      <c r="AW19" s="1326"/>
      <c r="AX19" s="1326"/>
      <c r="AY19" s="1326"/>
      <c r="AZ19" s="1326"/>
      <c r="BA19" s="1326"/>
      <c r="BB19" s="1326"/>
      <c r="BC19" s="1326"/>
      <c r="BD19" s="1326"/>
      <c r="BE19" s="1326"/>
      <c r="BF19" s="1326"/>
      <c r="BG19" s="1326"/>
      <c r="BH19" s="1326"/>
      <c r="BI19" s="1326"/>
      <c r="BJ19" s="1681"/>
      <c r="BK19" s="1681"/>
      <c r="BL19" s="1681"/>
      <c r="BM19" s="1705"/>
      <c r="BN19" s="1092"/>
    </row>
    <row r="20" spans="1:66" ht="16.7" customHeight="1">
      <c r="A20" s="180"/>
      <c r="B20" s="192" t="s">
        <v>375</v>
      </c>
      <c r="C20" s="193"/>
      <c r="D20" s="193"/>
      <c r="E20" s="193"/>
      <c r="F20" s="193"/>
      <c r="G20" s="193"/>
      <c r="H20" s="193"/>
      <c r="I20" s="193"/>
      <c r="J20" s="193"/>
      <c r="K20" s="193"/>
      <c r="L20" s="193"/>
      <c r="M20" s="193"/>
      <c r="N20" s="193"/>
      <c r="O20" s="193"/>
      <c r="P20" s="193"/>
      <c r="Q20" s="193"/>
      <c r="R20" s="193"/>
      <c r="S20" s="193"/>
      <c r="T20" s="193"/>
      <c r="U20" s="193"/>
      <c r="V20" s="193"/>
      <c r="W20" s="193"/>
      <c r="X20" s="193"/>
      <c r="Y20" s="193"/>
      <c r="Z20" s="193"/>
      <c r="AA20" s="193"/>
      <c r="AB20" s="193"/>
      <c r="AC20" s="193"/>
      <c r="AD20" s="1681">
        <v>8</v>
      </c>
      <c r="AE20" s="1681"/>
      <c r="AF20" s="1681"/>
      <c r="AG20" s="1682"/>
      <c r="AH20" s="193" t="s">
        <v>1052</v>
      </c>
      <c r="AI20" s="193"/>
      <c r="AJ20" s="193"/>
      <c r="AK20" s="193"/>
      <c r="AL20" s="193"/>
      <c r="AM20" s="193"/>
      <c r="AN20" s="193"/>
      <c r="AO20" s="193"/>
      <c r="AP20" s="193"/>
      <c r="AQ20" s="193"/>
      <c r="AR20" s="193"/>
      <c r="AS20" s="193"/>
      <c r="AT20" s="193"/>
      <c r="AU20" s="193"/>
      <c r="AV20" s="193"/>
      <c r="AW20" s="193"/>
      <c r="AX20" s="193"/>
      <c r="AY20" s="193"/>
      <c r="AZ20" s="193"/>
      <c r="BA20" s="193"/>
      <c r="BB20" s="193"/>
      <c r="BC20" s="193"/>
      <c r="BD20" s="193"/>
      <c r="BE20" s="193"/>
      <c r="BF20" s="193"/>
      <c r="BG20" s="193"/>
      <c r="BH20" s="193"/>
      <c r="BI20" s="193"/>
      <c r="BJ20" s="1681">
        <v>27</v>
      </c>
      <c r="BK20" s="1681"/>
      <c r="BL20" s="1681"/>
      <c r="BM20" s="1705"/>
      <c r="BN20" s="1092"/>
    </row>
    <row r="21" spans="1:66" ht="16.7" customHeight="1">
      <c r="A21" s="180"/>
      <c r="B21" s="192"/>
      <c r="C21" s="193"/>
      <c r="D21" s="193"/>
      <c r="E21" s="193"/>
      <c r="F21" s="193"/>
      <c r="G21" s="193"/>
      <c r="H21" s="193"/>
      <c r="I21" s="193"/>
      <c r="J21" s="193"/>
      <c r="K21" s="193"/>
      <c r="L21" s="193"/>
      <c r="M21" s="193"/>
      <c r="N21" s="193"/>
      <c r="O21" s="193"/>
      <c r="P21" s="193"/>
      <c r="Q21" s="193"/>
      <c r="R21" s="193"/>
      <c r="S21" s="193"/>
      <c r="T21" s="193"/>
      <c r="U21" s="193"/>
      <c r="V21" s="193"/>
      <c r="W21" s="193"/>
      <c r="X21" s="193"/>
      <c r="Y21" s="193"/>
      <c r="Z21" s="193"/>
      <c r="AA21" s="193"/>
      <c r="AB21" s="193"/>
      <c r="AC21" s="193"/>
      <c r="AD21" s="1681"/>
      <c r="AE21" s="1681"/>
      <c r="AF21" s="1681"/>
      <c r="AG21" s="1682"/>
      <c r="AH21" s="193"/>
      <c r="AI21" s="193"/>
      <c r="AJ21" s="193"/>
      <c r="AK21" s="193"/>
      <c r="AL21" s="193"/>
      <c r="AM21" s="193"/>
      <c r="AN21" s="193"/>
      <c r="AO21" s="193"/>
      <c r="AP21" s="193"/>
      <c r="AQ21" s="193"/>
      <c r="AR21" s="193"/>
      <c r="AS21" s="193"/>
      <c r="AT21" s="193"/>
      <c r="AU21" s="193"/>
      <c r="AV21" s="193"/>
      <c r="AW21" s="193"/>
      <c r="AX21" s="193"/>
      <c r="AY21" s="193"/>
      <c r="AZ21" s="193"/>
      <c r="BA21" s="193"/>
      <c r="BB21" s="193"/>
      <c r="BC21" s="193"/>
      <c r="BD21" s="193"/>
      <c r="BE21" s="193"/>
      <c r="BF21" s="193"/>
      <c r="BG21" s="193"/>
      <c r="BH21" s="193"/>
      <c r="BI21" s="193"/>
      <c r="BJ21" s="1681"/>
      <c r="BK21" s="1681"/>
      <c r="BL21" s="1681"/>
      <c r="BM21" s="1705"/>
      <c r="BN21" s="1092"/>
    </row>
    <row r="22" spans="1:66" ht="16.7" customHeight="1">
      <c r="A22" s="180"/>
      <c r="B22" s="192" t="s">
        <v>376</v>
      </c>
      <c r="C22" s="193"/>
      <c r="D22" s="193"/>
      <c r="E22" s="193"/>
      <c r="F22" s="193"/>
      <c r="G22" s="193"/>
      <c r="H22" s="193"/>
      <c r="I22" s="193"/>
      <c r="J22" s="193"/>
      <c r="K22" s="193"/>
      <c r="L22" s="193"/>
      <c r="M22" s="193"/>
      <c r="N22" s="193"/>
      <c r="O22" s="193"/>
      <c r="P22" s="193"/>
      <c r="Q22" s="193"/>
      <c r="R22" s="193"/>
      <c r="S22" s="193"/>
      <c r="T22" s="193"/>
      <c r="U22" s="193"/>
      <c r="V22" s="193"/>
      <c r="W22" s="193"/>
      <c r="X22" s="193"/>
      <c r="Y22" s="193"/>
      <c r="Z22" s="193"/>
      <c r="AA22" s="193"/>
      <c r="AB22" s="193"/>
      <c r="AC22" s="193"/>
      <c r="AD22" s="1681">
        <v>9</v>
      </c>
      <c r="AE22" s="1681"/>
      <c r="AF22" s="1681"/>
      <c r="AG22" s="1706"/>
      <c r="AH22" s="193" t="s">
        <v>379</v>
      </c>
      <c r="AI22" s="193"/>
      <c r="AJ22" s="193"/>
      <c r="AK22" s="193"/>
      <c r="AL22" s="193"/>
      <c r="AM22" s="193"/>
      <c r="AN22" s="193"/>
      <c r="AO22" s="193"/>
      <c r="AP22" s="193"/>
      <c r="AQ22" s="193"/>
      <c r="AR22" s="193"/>
      <c r="AS22" s="193"/>
      <c r="AT22" s="193"/>
      <c r="AU22" s="193"/>
      <c r="AV22" s="193"/>
      <c r="AW22" s="193"/>
      <c r="AX22" s="193"/>
      <c r="AY22" s="193"/>
      <c r="AZ22" s="193"/>
      <c r="BA22" s="193"/>
      <c r="BB22" s="193"/>
      <c r="BC22" s="193"/>
      <c r="BD22" s="193"/>
      <c r="BE22" s="193"/>
      <c r="BF22" s="193"/>
      <c r="BG22" s="193"/>
      <c r="BH22" s="193"/>
      <c r="BI22" s="193"/>
      <c r="BJ22" s="1681">
        <v>28</v>
      </c>
      <c r="BK22" s="1681"/>
      <c r="BL22" s="1681"/>
      <c r="BM22" s="1684"/>
      <c r="BN22" s="1092"/>
    </row>
    <row r="23" spans="1:66" ht="16.7" customHeight="1">
      <c r="A23" s="180"/>
      <c r="B23" s="192"/>
      <c r="C23" s="193"/>
      <c r="D23" s="193"/>
      <c r="E23" s="193"/>
      <c r="F23" s="193"/>
      <c r="G23" s="193"/>
      <c r="H23" s="193"/>
      <c r="I23" s="193"/>
      <c r="J23" s="193"/>
      <c r="K23" s="193"/>
      <c r="L23" s="193"/>
      <c r="M23" s="193"/>
      <c r="N23" s="193"/>
      <c r="O23" s="193"/>
      <c r="P23" s="193"/>
      <c r="Q23" s="193"/>
      <c r="R23" s="193"/>
      <c r="S23" s="193"/>
      <c r="T23" s="193"/>
      <c r="U23" s="193"/>
      <c r="V23" s="193"/>
      <c r="W23" s="193"/>
      <c r="X23" s="193"/>
      <c r="Y23" s="193"/>
      <c r="Z23" s="193"/>
      <c r="AA23" s="193"/>
      <c r="AB23" s="193"/>
      <c r="AC23" s="193"/>
      <c r="AD23" s="1072"/>
      <c r="AE23" s="1072"/>
      <c r="AF23" s="1072"/>
      <c r="AG23" s="1074"/>
      <c r="AH23" s="193"/>
      <c r="AI23" s="193"/>
      <c r="AJ23" s="193"/>
      <c r="AK23" s="193"/>
      <c r="AL23" s="193"/>
      <c r="AM23" s="193"/>
      <c r="AN23" s="193"/>
      <c r="AO23" s="193"/>
      <c r="AP23" s="193"/>
      <c r="AQ23" s="193"/>
      <c r="AR23" s="193"/>
      <c r="AS23" s="193"/>
      <c r="AT23" s="193"/>
      <c r="AU23" s="193"/>
      <c r="AV23" s="193"/>
      <c r="AW23" s="193"/>
      <c r="AX23" s="193"/>
      <c r="AY23" s="193"/>
      <c r="AZ23" s="193"/>
      <c r="BA23" s="193"/>
      <c r="BB23" s="193"/>
      <c r="BC23" s="193"/>
      <c r="BD23" s="193"/>
      <c r="BE23" s="193"/>
      <c r="BF23" s="193"/>
      <c r="BG23" s="193"/>
      <c r="BH23" s="193"/>
      <c r="BI23" s="193"/>
      <c r="BJ23" s="1072"/>
      <c r="BK23" s="1072"/>
      <c r="BL23" s="1072"/>
      <c r="BM23" s="1073"/>
      <c r="BN23" s="1092"/>
    </row>
    <row r="24" spans="1:66" ht="16.7" customHeight="1">
      <c r="A24" s="180"/>
      <c r="B24" s="192" t="s">
        <v>378</v>
      </c>
      <c r="C24" s="193"/>
      <c r="D24" s="193"/>
      <c r="E24" s="193"/>
      <c r="F24" s="193"/>
      <c r="G24" s="193"/>
      <c r="H24" s="193"/>
      <c r="I24" s="193"/>
      <c r="J24" s="193"/>
      <c r="K24" s="193"/>
      <c r="L24" s="193"/>
      <c r="M24" s="193"/>
      <c r="N24" s="193"/>
      <c r="O24" s="193"/>
      <c r="P24" s="193"/>
      <c r="Q24" s="193"/>
      <c r="R24" s="193"/>
      <c r="S24" s="193"/>
      <c r="T24" s="193"/>
      <c r="U24" s="193"/>
      <c r="V24" s="193"/>
      <c r="W24" s="193"/>
      <c r="X24" s="193"/>
      <c r="Y24" s="193"/>
      <c r="Z24" s="193"/>
      <c r="AA24" s="193" t="s">
        <v>18</v>
      </c>
      <c r="AB24" s="193"/>
      <c r="AC24" s="193"/>
      <c r="AD24" s="1681">
        <v>10</v>
      </c>
      <c r="AE24" s="1681"/>
      <c r="AF24" s="1681"/>
      <c r="AG24" s="1706"/>
      <c r="AH24" s="193" t="s">
        <v>380</v>
      </c>
      <c r="AI24" s="193"/>
      <c r="AJ24" s="193"/>
      <c r="AK24" s="193"/>
      <c r="AL24" s="193"/>
      <c r="AM24" s="193"/>
      <c r="AN24" s="193"/>
      <c r="AO24" s="193"/>
      <c r="AP24" s="193"/>
      <c r="AQ24" s="193"/>
      <c r="AR24" s="193"/>
      <c r="AS24" s="193"/>
      <c r="AT24" s="193"/>
      <c r="AU24" s="193"/>
      <c r="AV24" s="193"/>
      <c r="AW24" s="193"/>
      <c r="AX24" s="193"/>
      <c r="AY24" s="193"/>
      <c r="AZ24" s="193"/>
      <c r="BA24" s="193"/>
      <c r="BB24" s="193"/>
      <c r="BC24" s="193"/>
      <c r="BD24" s="193"/>
      <c r="BE24" s="193"/>
      <c r="BF24" s="193"/>
      <c r="BG24" s="193"/>
      <c r="BH24" s="193"/>
      <c r="BI24" s="193"/>
      <c r="BJ24" s="1681">
        <v>29</v>
      </c>
      <c r="BK24" s="1681"/>
      <c r="BL24" s="1681"/>
      <c r="BM24" s="1684"/>
      <c r="BN24" s="1092"/>
    </row>
    <row r="25" spans="1:66" ht="16.7" customHeight="1">
      <c r="A25" s="180"/>
      <c r="B25" s="192"/>
      <c r="C25" s="193"/>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c r="AC25" s="193"/>
      <c r="AD25" s="1072"/>
      <c r="AE25" s="1072"/>
      <c r="AF25" s="1072"/>
      <c r="AG25" s="1074"/>
      <c r="AH25" s="193"/>
      <c r="AI25" s="193"/>
      <c r="AJ25" s="193"/>
      <c r="AK25" s="193"/>
      <c r="AL25" s="193"/>
      <c r="AM25" s="193"/>
      <c r="AN25" s="193"/>
      <c r="AO25" s="193"/>
      <c r="AP25" s="193"/>
      <c r="AQ25" s="193"/>
      <c r="AR25" s="193"/>
      <c r="AS25" s="193"/>
      <c r="AT25" s="193"/>
      <c r="AU25" s="193"/>
      <c r="AV25" s="193"/>
      <c r="AW25" s="193"/>
      <c r="AX25" s="193"/>
      <c r="AY25" s="193"/>
      <c r="AZ25" s="193"/>
      <c r="BA25" s="193"/>
      <c r="BB25" s="193"/>
      <c r="BC25" s="193"/>
      <c r="BD25" s="193"/>
      <c r="BE25" s="193"/>
      <c r="BF25" s="193"/>
      <c r="BG25" s="193"/>
      <c r="BH25" s="193"/>
      <c r="BI25" s="193"/>
      <c r="BJ25" s="1072"/>
      <c r="BK25" s="1072"/>
      <c r="BL25" s="1072"/>
      <c r="BM25" s="1073"/>
      <c r="BN25" s="1092"/>
    </row>
    <row r="26" spans="1:66" ht="16.7" customHeight="1">
      <c r="A26" s="180"/>
      <c r="B26" s="192" t="s">
        <v>1292</v>
      </c>
      <c r="C26" s="193"/>
      <c r="D26" s="193"/>
      <c r="E26" s="193"/>
      <c r="F26" s="193"/>
      <c r="G26" s="193"/>
      <c r="H26" s="193"/>
      <c r="I26" s="193"/>
      <c r="J26" s="193"/>
      <c r="K26" s="193"/>
      <c r="L26" s="193"/>
      <c r="M26" s="193"/>
      <c r="N26" s="193"/>
      <c r="O26" s="193"/>
      <c r="P26" s="193"/>
      <c r="Q26" s="193"/>
      <c r="R26" s="193"/>
      <c r="S26" s="193"/>
      <c r="T26" s="193"/>
      <c r="U26" s="193"/>
      <c r="V26" s="193"/>
      <c r="W26" s="193"/>
      <c r="X26" s="193"/>
      <c r="Y26" s="193"/>
      <c r="Z26" s="193"/>
      <c r="AA26" s="193"/>
      <c r="AB26" s="193"/>
      <c r="AC26" s="193"/>
      <c r="AD26" s="1681">
        <v>11</v>
      </c>
      <c r="AE26" s="1681"/>
      <c r="AF26" s="1681"/>
      <c r="AG26" s="1706"/>
      <c r="AH26" s="193" t="s">
        <v>381</v>
      </c>
      <c r="AI26" s="193"/>
      <c r="AJ26" s="193"/>
      <c r="AK26" s="193"/>
      <c r="AL26" s="193"/>
      <c r="AM26" s="193"/>
      <c r="AN26" s="193"/>
      <c r="AO26" s="193"/>
      <c r="AP26" s="193"/>
      <c r="AQ26" s="193"/>
      <c r="AR26" s="193"/>
      <c r="AS26" s="193"/>
      <c r="AT26" s="193"/>
      <c r="AU26" s="193"/>
      <c r="AV26" s="193"/>
      <c r="AW26" s="193"/>
      <c r="AX26" s="193"/>
      <c r="AY26" s="193"/>
      <c r="AZ26" s="193"/>
      <c r="BA26" s="193"/>
      <c r="BB26" s="193"/>
      <c r="BC26" s="193"/>
      <c r="BD26" s="193"/>
      <c r="BE26" s="193"/>
      <c r="BF26" s="193"/>
      <c r="BG26" s="193"/>
      <c r="BH26" s="193"/>
      <c r="BI26" s="193"/>
      <c r="BJ26" s="1681">
        <v>30</v>
      </c>
      <c r="BK26" s="1681"/>
      <c r="BL26" s="1681"/>
      <c r="BM26" s="1705"/>
      <c r="BN26" s="1092"/>
    </row>
    <row r="27" spans="1:66" ht="16.7" customHeight="1">
      <c r="A27" s="180"/>
      <c r="B27" s="192"/>
      <c r="C27" s="193"/>
      <c r="D27" s="193"/>
      <c r="E27" s="193"/>
      <c r="F27" s="193"/>
      <c r="G27" s="193"/>
      <c r="H27" s="193"/>
      <c r="I27" s="193"/>
      <c r="J27" s="193"/>
      <c r="K27" s="193"/>
      <c r="L27" s="193"/>
      <c r="M27" s="193"/>
      <c r="N27" s="193"/>
      <c r="O27" s="193"/>
      <c r="P27" s="193"/>
      <c r="Q27" s="193"/>
      <c r="R27" s="193"/>
      <c r="S27" s="193"/>
      <c r="T27" s="193"/>
      <c r="U27" s="193"/>
      <c r="V27" s="193"/>
      <c r="W27" s="193"/>
      <c r="X27" s="193"/>
      <c r="Y27" s="193"/>
      <c r="Z27" s="193"/>
      <c r="AA27" s="193"/>
      <c r="AB27" s="193"/>
      <c r="AC27" s="193"/>
      <c r="AD27" s="1681"/>
      <c r="AE27" s="1681"/>
      <c r="AF27" s="1681"/>
      <c r="AG27" s="1682"/>
      <c r="AH27" s="193"/>
      <c r="AI27" s="193"/>
      <c r="AJ27" s="193"/>
      <c r="AK27" s="193"/>
      <c r="AL27" s="193"/>
      <c r="AM27" s="193"/>
      <c r="AN27" s="193"/>
      <c r="AO27" s="193"/>
      <c r="AP27" s="193"/>
      <c r="AQ27" s="193"/>
      <c r="AR27" s="193"/>
      <c r="AS27" s="193"/>
      <c r="AT27" s="193"/>
      <c r="AU27" s="193"/>
      <c r="AV27" s="193"/>
      <c r="AW27" s="193"/>
      <c r="AX27" s="193"/>
      <c r="AY27" s="193"/>
      <c r="AZ27" s="193"/>
      <c r="BA27" s="193"/>
      <c r="BB27" s="193"/>
      <c r="BC27" s="193"/>
      <c r="BD27" s="193"/>
      <c r="BE27" s="193"/>
      <c r="BF27" s="193"/>
      <c r="BG27" s="193"/>
      <c r="BH27" s="193"/>
      <c r="BI27" s="193"/>
      <c r="BJ27" s="1681"/>
      <c r="BK27" s="1681"/>
      <c r="BL27" s="1681"/>
      <c r="BM27" s="1705"/>
      <c r="BN27" s="1092"/>
    </row>
    <row r="28" spans="1:66" ht="16.7" customHeight="1">
      <c r="A28" s="180"/>
      <c r="B28" s="192" t="s">
        <v>1047</v>
      </c>
      <c r="C28" s="193"/>
      <c r="D28" s="193"/>
      <c r="E28" s="193"/>
      <c r="F28" s="193"/>
      <c r="G28" s="193"/>
      <c r="H28" s="193"/>
      <c r="I28" s="193"/>
      <c r="J28" s="193"/>
      <c r="K28" s="193"/>
      <c r="L28" s="193"/>
      <c r="M28" s="193"/>
      <c r="N28" s="193"/>
      <c r="O28" s="193"/>
      <c r="P28" s="193"/>
      <c r="Q28" s="193"/>
      <c r="R28" s="193"/>
      <c r="S28" s="193"/>
      <c r="T28" s="193"/>
      <c r="U28" s="193"/>
      <c r="V28" s="193"/>
      <c r="W28" s="193"/>
      <c r="X28" s="193"/>
      <c r="Y28" s="193"/>
      <c r="Z28" s="193"/>
      <c r="AA28" s="193"/>
      <c r="AB28" s="193"/>
      <c r="AC28" s="193"/>
      <c r="AD28" s="1681">
        <v>12</v>
      </c>
      <c r="AE28" s="1681"/>
      <c r="AF28" s="1681"/>
      <c r="AG28" s="1682"/>
      <c r="AH28" s="193" t="s">
        <v>383</v>
      </c>
      <c r="AI28" s="193"/>
      <c r="AJ28" s="193"/>
      <c r="AK28" s="193"/>
      <c r="AL28" s="193"/>
      <c r="AM28" s="193"/>
      <c r="AN28" s="193"/>
      <c r="AO28" s="193"/>
      <c r="AP28" s="193"/>
      <c r="AQ28" s="193"/>
      <c r="AR28" s="193"/>
      <c r="AS28" s="193"/>
      <c r="AT28" s="193"/>
      <c r="AU28" s="193"/>
      <c r="AV28" s="193"/>
      <c r="AW28" s="193"/>
      <c r="AX28" s="193"/>
      <c r="AY28" s="193"/>
      <c r="AZ28" s="193"/>
      <c r="BA28" s="193"/>
      <c r="BB28" s="193"/>
      <c r="BC28" s="193"/>
      <c r="BD28" s="193"/>
      <c r="BE28" s="193"/>
      <c r="BF28" s="193"/>
      <c r="BG28" s="193"/>
      <c r="BH28" s="193"/>
      <c r="BI28" s="193"/>
      <c r="BJ28" s="1681">
        <v>31</v>
      </c>
      <c r="BK28" s="1681"/>
      <c r="BL28" s="1681"/>
      <c r="BM28" s="1705"/>
      <c r="BN28" s="1092"/>
    </row>
    <row r="29" spans="1:66" ht="16.7" customHeight="1">
      <c r="A29" s="180"/>
      <c r="B29" s="192"/>
      <c r="C29" s="193"/>
      <c r="D29" s="193"/>
      <c r="E29" s="193"/>
      <c r="F29" s="193"/>
      <c r="G29" s="193"/>
      <c r="H29" s="193"/>
      <c r="I29" s="193"/>
      <c r="J29" s="193"/>
      <c r="K29" s="193"/>
      <c r="L29" s="193"/>
      <c r="M29" s="193"/>
      <c r="N29" s="193"/>
      <c r="O29" s="193"/>
      <c r="P29" s="193"/>
      <c r="Q29" s="193"/>
      <c r="R29" s="193"/>
      <c r="S29" s="193"/>
      <c r="T29" s="193"/>
      <c r="U29" s="193"/>
      <c r="V29" s="193"/>
      <c r="W29" s="193"/>
      <c r="X29" s="193"/>
      <c r="Y29" s="193"/>
      <c r="Z29" s="193"/>
      <c r="AA29" s="193"/>
      <c r="AB29" s="193"/>
      <c r="AC29" s="193"/>
      <c r="AD29" s="1681"/>
      <c r="AE29" s="1681"/>
      <c r="AF29" s="1681"/>
      <c r="AG29" s="1682"/>
      <c r="AH29" s="193"/>
      <c r="AI29" s="193"/>
      <c r="AJ29" s="193"/>
      <c r="AK29" s="193"/>
      <c r="AL29" s="193"/>
      <c r="AM29" s="193"/>
      <c r="AN29" s="193"/>
      <c r="AO29" s="193"/>
      <c r="AP29" s="193"/>
      <c r="AQ29" s="193"/>
      <c r="AR29" s="193"/>
      <c r="AS29" s="193"/>
      <c r="AT29" s="193"/>
      <c r="AU29" s="193"/>
      <c r="AV29" s="193"/>
      <c r="AW29" s="193"/>
      <c r="AX29" s="193"/>
      <c r="AY29" s="193"/>
      <c r="AZ29" s="193"/>
      <c r="BA29" s="193"/>
      <c r="BB29" s="193"/>
      <c r="BC29" s="193"/>
      <c r="BD29" s="193"/>
      <c r="BE29" s="193"/>
      <c r="BF29" s="193"/>
      <c r="BG29" s="193"/>
      <c r="BH29" s="193"/>
      <c r="BI29" s="193"/>
      <c r="BJ29" s="1681"/>
      <c r="BK29" s="1681"/>
      <c r="BL29" s="1681"/>
      <c r="BM29" s="1684"/>
      <c r="BN29" s="1092"/>
    </row>
    <row r="30" spans="1:66" ht="16.7" customHeight="1">
      <c r="A30" s="180"/>
      <c r="B30" s="192" t="s">
        <v>1291</v>
      </c>
      <c r="C30" s="193"/>
      <c r="D30" s="193"/>
      <c r="E30" s="193"/>
      <c r="F30" s="193"/>
      <c r="G30" s="193"/>
      <c r="H30" s="193"/>
      <c r="I30" s="193"/>
      <c r="J30" s="193"/>
      <c r="K30" s="193"/>
      <c r="L30" s="193"/>
      <c r="M30" s="193"/>
      <c r="N30" s="193"/>
      <c r="O30" s="193"/>
      <c r="P30" s="193"/>
      <c r="Q30" s="193"/>
      <c r="R30" s="193"/>
      <c r="S30" s="193"/>
      <c r="T30" s="193"/>
      <c r="U30" s="193"/>
      <c r="V30" s="193"/>
      <c r="W30" s="193"/>
      <c r="X30" s="193"/>
      <c r="Y30" s="193"/>
      <c r="Z30" s="193"/>
      <c r="AA30" s="193"/>
      <c r="AB30" s="193"/>
      <c r="AC30" s="193"/>
      <c r="AD30" s="1681" t="s">
        <v>1282</v>
      </c>
      <c r="AE30" s="1681"/>
      <c r="AF30" s="1681"/>
      <c r="AG30" s="1682"/>
      <c r="AH30" s="193" t="s">
        <v>385</v>
      </c>
      <c r="AI30" s="193"/>
      <c r="AJ30" s="193"/>
      <c r="AK30" s="193"/>
      <c r="AL30" s="193"/>
      <c r="AM30" s="193"/>
      <c r="AN30" s="193"/>
      <c r="AO30" s="193"/>
      <c r="AP30" s="193"/>
      <c r="AQ30" s="193"/>
      <c r="AR30" s="193"/>
      <c r="AS30" s="193"/>
      <c r="AT30" s="193"/>
      <c r="AU30" s="193"/>
      <c r="AV30" s="193"/>
      <c r="AW30" s="193"/>
      <c r="AX30" s="193"/>
      <c r="AY30" s="193"/>
      <c r="AZ30" s="193"/>
      <c r="BA30" s="193"/>
      <c r="BB30" s="193"/>
      <c r="BC30" s="193"/>
      <c r="BD30" s="193"/>
      <c r="BE30" s="193"/>
      <c r="BF30" s="193"/>
      <c r="BG30" s="193"/>
      <c r="BH30" s="193"/>
      <c r="BI30" s="193"/>
      <c r="BJ30" s="1681" t="s">
        <v>1286</v>
      </c>
      <c r="BK30" s="1681"/>
      <c r="BL30" s="1681"/>
      <c r="BM30" s="1684"/>
      <c r="BN30" s="1092"/>
    </row>
    <row r="31" spans="1:66" ht="16.7" customHeight="1">
      <c r="A31" s="180"/>
      <c r="B31" s="192"/>
      <c r="C31" s="193"/>
      <c r="D31" s="193"/>
      <c r="E31" s="193"/>
      <c r="F31" s="193"/>
      <c r="G31" s="193"/>
      <c r="H31" s="193"/>
      <c r="I31" s="193"/>
      <c r="J31" s="193"/>
      <c r="K31" s="193"/>
      <c r="L31" s="193"/>
      <c r="M31" s="193"/>
      <c r="N31" s="193"/>
      <c r="O31" s="193"/>
      <c r="P31" s="193"/>
      <c r="Q31" s="193"/>
      <c r="R31" s="193"/>
      <c r="S31" s="193"/>
      <c r="T31" s="193"/>
      <c r="U31" s="193"/>
      <c r="V31" s="193"/>
      <c r="W31" s="193"/>
      <c r="X31" s="193"/>
      <c r="Y31" s="193"/>
      <c r="Z31" s="193"/>
      <c r="AA31" s="193"/>
      <c r="AB31" s="193"/>
      <c r="AC31" s="193"/>
      <c r="AD31" s="1681"/>
      <c r="AE31" s="1681"/>
      <c r="AF31" s="1681"/>
      <c r="AG31" s="1682"/>
      <c r="AH31" s="193"/>
      <c r="AI31" s="193"/>
      <c r="AJ31" s="193"/>
      <c r="AK31" s="193"/>
      <c r="AL31" s="193"/>
      <c r="AM31" s="193"/>
      <c r="AN31" s="193"/>
      <c r="AO31" s="193"/>
      <c r="AP31" s="193"/>
      <c r="AQ31" s="193"/>
      <c r="AR31" s="193"/>
      <c r="AS31" s="193"/>
      <c r="AT31" s="193"/>
      <c r="AU31" s="193"/>
      <c r="AV31" s="193"/>
      <c r="AW31" s="193"/>
      <c r="AX31" s="193"/>
      <c r="AY31" s="193"/>
      <c r="AZ31" s="193"/>
      <c r="BA31" s="193" t="s">
        <v>1287</v>
      </c>
      <c r="BB31" s="193"/>
      <c r="BC31" s="193"/>
      <c r="BD31" s="193"/>
      <c r="BE31" s="193"/>
      <c r="BF31" s="193"/>
      <c r="BG31" s="193"/>
      <c r="BH31" s="193"/>
      <c r="BI31" s="193"/>
      <c r="BJ31" s="1681"/>
      <c r="BK31" s="1681"/>
      <c r="BL31" s="1681"/>
      <c r="BM31" s="1684"/>
      <c r="BN31" s="1092"/>
    </row>
    <row r="32" spans="1:66" ht="16.7" customHeight="1">
      <c r="A32" s="180"/>
      <c r="B32" s="192" t="s">
        <v>382</v>
      </c>
      <c r="C32" s="193"/>
      <c r="D32" s="193"/>
      <c r="E32" s="193"/>
      <c r="F32" s="193"/>
      <c r="G32" s="193"/>
      <c r="H32" s="193"/>
      <c r="I32" s="193"/>
      <c r="J32" s="193"/>
      <c r="K32" s="193"/>
      <c r="L32" s="193"/>
      <c r="M32" s="193"/>
      <c r="N32" s="193"/>
      <c r="O32" s="193"/>
      <c r="P32" s="193"/>
      <c r="Q32" s="193"/>
      <c r="R32" s="193"/>
      <c r="S32" s="193"/>
      <c r="T32" s="193"/>
      <c r="U32" s="193"/>
      <c r="V32" s="193"/>
      <c r="W32" s="193"/>
      <c r="X32" s="193"/>
      <c r="Y32" s="193"/>
      <c r="Z32" s="193"/>
      <c r="AA32" s="193"/>
      <c r="AB32" s="193"/>
      <c r="AC32" s="193"/>
      <c r="AD32" s="1681">
        <v>14</v>
      </c>
      <c r="AE32" s="1681"/>
      <c r="AF32" s="1681"/>
      <c r="AG32" s="1682"/>
      <c r="AH32" s="193" t="s">
        <v>387</v>
      </c>
      <c r="AI32" s="193"/>
      <c r="AJ32" s="193"/>
      <c r="AK32" s="193"/>
      <c r="AL32" s="193"/>
      <c r="AM32" s="193"/>
      <c r="AN32" s="193"/>
      <c r="AO32" s="193"/>
      <c r="AP32" s="193"/>
      <c r="AQ32" s="193"/>
      <c r="AR32" s="193"/>
      <c r="AS32" s="193"/>
      <c r="AT32" s="193"/>
      <c r="AU32" s="193"/>
      <c r="AV32" s="193"/>
      <c r="AW32" s="193"/>
      <c r="AX32" s="193"/>
      <c r="AY32" s="193"/>
      <c r="AZ32" s="193"/>
      <c r="BA32" s="193"/>
      <c r="BB32" s="193"/>
      <c r="BC32" s="193"/>
      <c r="BD32" s="193"/>
      <c r="BE32" s="193"/>
      <c r="BF32" s="193"/>
      <c r="BG32" s="193"/>
      <c r="BH32" s="193"/>
      <c r="BI32" s="193"/>
      <c r="BJ32" s="1681">
        <v>33</v>
      </c>
      <c r="BK32" s="1681"/>
      <c r="BL32" s="1681"/>
      <c r="BM32" s="1684"/>
      <c r="BN32" s="1092"/>
    </row>
    <row r="33" spans="1:66" ht="16.7" customHeight="1">
      <c r="A33" s="180"/>
      <c r="B33" s="192"/>
      <c r="C33" s="193"/>
      <c r="D33" s="193"/>
      <c r="E33" s="193"/>
      <c r="F33" s="193"/>
      <c r="G33" s="193"/>
      <c r="H33" s="193"/>
      <c r="I33" s="193"/>
      <c r="J33" s="193"/>
      <c r="K33" s="193"/>
      <c r="L33" s="193"/>
      <c r="M33" s="193"/>
      <c r="N33" s="193"/>
      <c r="O33" s="193"/>
      <c r="P33" s="193"/>
      <c r="Q33" s="193"/>
      <c r="R33" s="193"/>
      <c r="S33" s="193"/>
      <c r="T33" s="193"/>
      <c r="U33" s="193"/>
      <c r="V33" s="193"/>
      <c r="W33" s="193"/>
      <c r="X33" s="193"/>
      <c r="Y33" s="193"/>
      <c r="Z33" s="193"/>
      <c r="AA33" s="193"/>
      <c r="AB33" s="193"/>
      <c r="AC33" s="193"/>
      <c r="AD33" s="1681"/>
      <c r="AE33" s="1681"/>
      <c r="AF33" s="1681"/>
      <c r="AG33" s="1682"/>
      <c r="AH33" s="193"/>
      <c r="AI33" s="193"/>
      <c r="AJ33" s="193"/>
      <c r="AK33" s="193"/>
      <c r="AL33" s="193"/>
      <c r="AM33" s="193"/>
      <c r="AN33" s="193"/>
      <c r="AO33" s="193"/>
      <c r="AP33" s="193"/>
      <c r="AQ33" s="193"/>
      <c r="AR33" s="193"/>
      <c r="AS33" s="193"/>
      <c r="AT33" s="193"/>
      <c r="AU33" s="193"/>
      <c r="AV33" s="193"/>
      <c r="AW33" s="193"/>
      <c r="AX33" s="193"/>
      <c r="AY33" s="193"/>
      <c r="AZ33" s="193"/>
      <c r="BA33" s="193"/>
      <c r="BB33" s="193"/>
      <c r="BC33" s="193"/>
      <c r="BD33" s="193"/>
      <c r="BE33" s="193"/>
      <c r="BF33" s="193"/>
      <c r="BG33" s="193"/>
      <c r="BH33" s="193"/>
      <c r="BI33" s="193"/>
      <c r="BJ33" s="1681"/>
      <c r="BK33" s="1681"/>
      <c r="BL33" s="1681"/>
      <c r="BM33" s="1705"/>
      <c r="BN33" s="1092"/>
    </row>
    <row r="34" spans="1:66" ht="16.7" customHeight="1">
      <c r="A34" s="180"/>
      <c r="B34" s="192" t="s">
        <v>384</v>
      </c>
      <c r="C34" s="193"/>
      <c r="D34" s="193"/>
      <c r="E34" s="193"/>
      <c r="F34" s="193"/>
      <c r="G34" s="193"/>
      <c r="H34" s="193"/>
      <c r="I34" s="193"/>
      <c r="J34" s="193"/>
      <c r="K34" s="193"/>
      <c r="L34" s="193"/>
      <c r="M34" s="193"/>
      <c r="N34" s="193"/>
      <c r="O34" s="193"/>
      <c r="P34" s="193"/>
      <c r="Q34" s="193"/>
      <c r="R34" s="193"/>
      <c r="S34" s="193"/>
      <c r="T34" s="193"/>
      <c r="U34" s="193"/>
      <c r="V34" s="193"/>
      <c r="W34" s="193"/>
      <c r="X34" s="193"/>
      <c r="Y34" s="193"/>
      <c r="Z34" s="193"/>
      <c r="AA34" s="193"/>
      <c r="AB34" s="193"/>
      <c r="AC34" s="193"/>
      <c r="AD34" s="1681" t="s">
        <v>1283</v>
      </c>
      <c r="AE34" s="1681"/>
      <c r="AF34" s="1681"/>
      <c r="AG34" s="1682"/>
      <c r="AH34" s="193" t="s">
        <v>388</v>
      </c>
      <c r="AI34" s="193"/>
      <c r="AJ34" s="193"/>
      <c r="AK34" s="193"/>
      <c r="AL34" s="193"/>
      <c r="AM34" s="193"/>
      <c r="AN34" s="193"/>
      <c r="AO34" s="193"/>
      <c r="AP34" s="193"/>
      <c r="AQ34" s="193"/>
      <c r="AR34" s="193"/>
      <c r="AS34" s="193"/>
      <c r="AT34" s="193"/>
      <c r="AU34" s="193"/>
      <c r="AV34" s="193"/>
      <c r="AW34" s="193"/>
      <c r="AX34" s="193"/>
      <c r="AY34" s="193"/>
      <c r="AZ34" s="193"/>
      <c r="BA34" s="193"/>
      <c r="BB34" s="193"/>
      <c r="BC34" s="193"/>
      <c r="BD34" s="193"/>
      <c r="BE34" s="193"/>
      <c r="BF34" s="193"/>
      <c r="BG34" s="193"/>
      <c r="BH34" s="193"/>
      <c r="BI34" s="193"/>
      <c r="BJ34" s="1681">
        <v>34</v>
      </c>
      <c r="BK34" s="1681"/>
      <c r="BL34" s="1681"/>
      <c r="BM34" s="1705"/>
      <c r="BN34" s="1092"/>
    </row>
    <row r="35" spans="1:66" ht="16.7" customHeight="1">
      <c r="A35" s="180"/>
      <c r="B35" s="192"/>
      <c r="C35" s="193"/>
      <c r="D35" s="193"/>
      <c r="E35" s="193"/>
      <c r="F35" s="193"/>
      <c r="G35" s="193"/>
      <c r="H35" s="193"/>
      <c r="I35" s="193"/>
      <c r="J35" s="193"/>
      <c r="K35" s="193"/>
      <c r="L35" s="193"/>
      <c r="M35" s="193"/>
      <c r="N35" s="193"/>
      <c r="O35" s="193"/>
      <c r="P35" s="193"/>
      <c r="Q35" s="193"/>
      <c r="R35" s="193"/>
      <c r="S35" s="193"/>
      <c r="T35" s="193"/>
      <c r="U35" s="193"/>
      <c r="V35" s="193"/>
      <c r="W35" s="193"/>
      <c r="X35" s="193"/>
      <c r="Y35" s="193"/>
      <c r="Z35" s="193"/>
      <c r="AA35" s="193"/>
      <c r="AB35" s="193"/>
      <c r="AC35" s="193"/>
      <c r="AD35" s="1681"/>
      <c r="AE35" s="1681"/>
      <c r="AF35" s="1681"/>
      <c r="AG35" s="1682"/>
      <c r="AH35" s="193"/>
      <c r="AI35" s="193"/>
      <c r="AJ35" s="193"/>
      <c r="AK35" s="193"/>
      <c r="AL35" s="193"/>
      <c r="AM35" s="193"/>
      <c r="AN35" s="193"/>
      <c r="AO35" s="193"/>
      <c r="AP35" s="193"/>
      <c r="AQ35" s="193"/>
      <c r="AR35" s="193"/>
      <c r="AS35" s="193"/>
      <c r="AT35" s="193"/>
      <c r="AU35" s="193"/>
      <c r="AV35" s="193"/>
      <c r="AW35" s="193"/>
      <c r="AX35" s="193"/>
      <c r="AY35" s="193"/>
      <c r="AZ35" s="193"/>
      <c r="BA35" s="193"/>
      <c r="BB35" s="193"/>
      <c r="BC35" s="193"/>
      <c r="BD35" s="193"/>
      <c r="BE35" s="193"/>
      <c r="BF35" s="193"/>
      <c r="BG35" s="193"/>
      <c r="BH35" s="193"/>
      <c r="BI35" s="193"/>
      <c r="BJ35" s="1681"/>
      <c r="BK35" s="1681"/>
      <c r="BL35" s="1681"/>
      <c r="BM35" s="1705"/>
      <c r="BN35" s="1092"/>
    </row>
    <row r="36" spans="1:66" ht="16.7" customHeight="1">
      <c r="A36" s="180"/>
      <c r="B36" s="192" t="s">
        <v>386</v>
      </c>
      <c r="C36" s="193"/>
      <c r="D36" s="193"/>
      <c r="E36" s="193"/>
      <c r="F36" s="193"/>
      <c r="G36" s="193"/>
      <c r="H36" s="193"/>
      <c r="I36" s="193"/>
      <c r="J36" s="193"/>
      <c r="K36" s="193"/>
      <c r="L36" s="193"/>
      <c r="M36" s="193"/>
      <c r="N36" s="193"/>
      <c r="O36" s="193"/>
      <c r="P36" s="193"/>
      <c r="Q36" s="193"/>
      <c r="R36" s="193"/>
      <c r="S36" s="193"/>
      <c r="T36" s="193"/>
      <c r="U36" s="193"/>
      <c r="V36" s="193"/>
      <c r="W36" s="193"/>
      <c r="X36" s="193"/>
      <c r="Y36" s="193"/>
      <c r="Z36" s="193"/>
      <c r="AA36" s="193"/>
      <c r="AB36" s="193"/>
      <c r="AC36" s="193"/>
      <c r="AD36" s="1681">
        <v>16</v>
      </c>
      <c r="AE36" s="1681"/>
      <c r="AF36" s="1681"/>
      <c r="AG36" s="1682"/>
      <c r="AH36" s="193" t="s">
        <v>1288</v>
      </c>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93"/>
      <c r="BF36" s="193"/>
      <c r="BG36" s="193"/>
      <c r="BH36" s="193"/>
      <c r="BI36" s="193"/>
      <c r="BJ36" s="1681">
        <v>35</v>
      </c>
      <c r="BK36" s="1681"/>
      <c r="BL36" s="1681"/>
      <c r="BM36" s="1705"/>
      <c r="BN36" s="1092"/>
    </row>
    <row r="37" spans="1:66" ht="16.7" customHeight="1">
      <c r="A37" s="180"/>
      <c r="B37" s="439"/>
      <c r="C37" s="193"/>
      <c r="D37" s="193"/>
      <c r="E37" s="193"/>
      <c r="F37" s="193"/>
      <c r="G37" s="193"/>
      <c r="H37" s="193"/>
      <c r="I37" s="193"/>
      <c r="J37" s="193"/>
      <c r="K37" s="193"/>
      <c r="L37" s="193"/>
      <c r="M37" s="193"/>
      <c r="N37" s="193"/>
      <c r="O37" s="193"/>
      <c r="P37" s="193"/>
      <c r="Q37" s="193"/>
      <c r="R37" s="193"/>
      <c r="S37" s="193"/>
      <c r="T37" s="193"/>
      <c r="U37" s="193"/>
      <c r="V37" s="193"/>
      <c r="W37" s="193"/>
      <c r="X37" s="193"/>
      <c r="Y37" s="193"/>
      <c r="Z37" s="193"/>
      <c r="AA37" s="193"/>
      <c r="AB37" s="193"/>
      <c r="AC37" s="193"/>
      <c r="AD37" s="1681"/>
      <c r="AE37" s="1681"/>
      <c r="AF37" s="1681"/>
      <c r="AG37" s="1682"/>
      <c r="AH37" s="193"/>
      <c r="AI37" s="193"/>
      <c r="AJ37" s="193"/>
      <c r="AK37" s="193"/>
      <c r="AL37" s="193"/>
      <c r="AM37" s="193"/>
      <c r="AN37" s="193"/>
      <c r="AO37" s="193"/>
      <c r="AP37" s="193"/>
      <c r="AQ37" s="193"/>
      <c r="AR37" s="193"/>
      <c r="AS37" s="193"/>
      <c r="AT37" s="193"/>
      <c r="AU37" s="193"/>
      <c r="AV37" s="193"/>
      <c r="AW37" s="193"/>
      <c r="AX37" s="193"/>
      <c r="AY37" s="193"/>
      <c r="AZ37" s="193"/>
      <c r="BA37" s="193"/>
      <c r="BB37" s="193"/>
      <c r="BC37" s="193"/>
      <c r="BD37" s="193"/>
      <c r="BE37" s="193"/>
      <c r="BF37" s="193"/>
      <c r="BG37" s="193"/>
      <c r="BH37" s="193"/>
      <c r="BI37" s="193"/>
      <c r="BJ37" s="1681"/>
      <c r="BK37" s="1681"/>
      <c r="BL37" s="1681"/>
      <c r="BM37" s="1705"/>
      <c r="BN37" s="1092"/>
    </row>
    <row r="38" spans="1:66" ht="16.7" customHeight="1">
      <c r="A38" s="180"/>
      <c r="B38" s="192" t="s">
        <v>1049</v>
      </c>
      <c r="C38" s="193"/>
      <c r="D38" s="193"/>
      <c r="E38" s="193"/>
      <c r="F38" s="193"/>
      <c r="G38" s="193"/>
      <c r="H38" s="193"/>
      <c r="I38" s="193"/>
      <c r="J38" s="193"/>
      <c r="K38" s="193"/>
      <c r="L38" s="193"/>
      <c r="M38" s="193"/>
      <c r="N38" s="193"/>
      <c r="O38" s="193"/>
      <c r="P38" s="193"/>
      <c r="Q38" s="193"/>
      <c r="R38" s="193"/>
      <c r="S38" s="193"/>
      <c r="T38" s="193"/>
      <c r="U38" s="193"/>
      <c r="V38" s="193"/>
      <c r="W38" s="193"/>
      <c r="X38" s="193"/>
      <c r="Y38" s="193"/>
      <c r="Z38" s="193"/>
      <c r="AA38" s="193"/>
      <c r="AB38" s="193"/>
      <c r="AC38" s="193"/>
      <c r="AD38" s="1681">
        <v>17</v>
      </c>
      <c r="AE38" s="1681"/>
      <c r="AF38" s="1681"/>
      <c r="AG38" s="1682"/>
      <c r="AH38" s="193" t="s">
        <v>1289</v>
      </c>
      <c r="AI38" s="193"/>
      <c r="AJ38" s="193"/>
      <c r="AK38" s="193"/>
      <c r="AL38" s="193"/>
      <c r="AM38" s="193"/>
      <c r="AN38" s="193"/>
      <c r="AO38" s="193"/>
      <c r="AP38" s="193"/>
      <c r="AQ38" s="193"/>
      <c r="AR38" s="193"/>
      <c r="AS38" s="193"/>
      <c r="AT38" s="193"/>
      <c r="AU38" s="193"/>
      <c r="AV38" s="193"/>
      <c r="AW38" s="193"/>
      <c r="AX38" s="193"/>
      <c r="AY38" s="193"/>
      <c r="AZ38" s="193"/>
      <c r="BA38" s="193"/>
      <c r="BB38" s="193"/>
      <c r="BC38" s="193"/>
      <c r="BD38" s="193"/>
      <c r="BE38" s="193"/>
      <c r="BF38" s="193"/>
      <c r="BG38" s="193"/>
      <c r="BH38" s="193"/>
      <c r="BI38" s="193"/>
      <c r="BJ38" s="1681">
        <v>36</v>
      </c>
      <c r="BK38" s="1681"/>
      <c r="BL38" s="1681"/>
      <c r="BM38" s="1705"/>
      <c r="BN38" s="1092"/>
    </row>
    <row r="39" spans="1:66" ht="16.7" customHeight="1">
      <c r="A39" s="180"/>
      <c r="B39" s="192"/>
      <c r="C39" s="193"/>
      <c r="D39" s="193"/>
      <c r="E39" s="193"/>
      <c r="F39" s="193"/>
      <c r="G39" s="193"/>
      <c r="H39" s="193"/>
      <c r="I39" s="193"/>
      <c r="J39" s="193"/>
      <c r="K39" s="193"/>
      <c r="L39" s="193"/>
      <c r="M39" s="193"/>
      <c r="N39" s="193"/>
      <c r="O39" s="193"/>
      <c r="P39" s="193"/>
      <c r="Q39" s="193"/>
      <c r="R39" s="193"/>
      <c r="S39" s="193"/>
      <c r="T39" s="193"/>
      <c r="U39" s="193"/>
      <c r="V39" s="193"/>
      <c r="W39" s="193"/>
      <c r="X39" s="193"/>
      <c r="Y39" s="193"/>
      <c r="Z39" s="193"/>
      <c r="AA39" s="193"/>
      <c r="AB39" s="193"/>
      <c r="AC39" s="193"/>
      <c r="AD39" s="1681"/>
      <c r="AE39" s="1681"/>
      <c r="AF39" s="1681"/>
      <c r="AG39" s="1682"/>
      <c r="AH39" s="193"/>
      <c r="AI39" s="193"/>
      <c r="AJ39" s="193"/>
      <c r="AK39" s="193"/>
      <c r="AL39" s="193"/>
      <c r="AM39" s="193"/>
      <c r="AN39" s="193"/>
      <c r="AO39" s="193"/>
      <c r="AP39" s="193"/>
      <c r="AQ39" s="193"/>
      <c r="AR39" s="193"/>
      <c r="AS39" s="193"/>
      <c r="AT39" s="193"/>
      <c r="AU39" s="193"/>
      <c r="AV39" s="193"/>
      <c r="AW39" s="193"/>
      <c r="AX39" s="193"/>
      <c r="AY39" s="193"/>
      <c r="AZ39" s="193"/>
      <c r="BA39" s="193"/>
      <c r="BB39" s="193"/>
      <c r="BC39" s="193"/>
      <c r="BD39" s="193"/>
      <c r="BE39" s="193"/>
      <c r="BF39" s="193"/>
      <c r="BG39" s="193"/>
      <c r="BH39" s="193"/>
      <c r="BI39" s="193"/>
      <c r="BJ39" s="1681"/>
      <c r="BK39" s="1681"/>
      <c r="BL39" s="1681"/>
      <c r="BM39" s="1705"/>
      <c r="BN39" s="1294"/>
    </row>
    <row r="40" spans="1:66" ht="16.7" customHeight="1">
      <c r="A40" s="489"/>
      <c r="B40" s="192" t="s">
        <v>1290</v>
      </c>
      <c r="C40" s="193"/>
      <c r="D40" s="193"/>
      <c r="E40" s="193"/>
      <c r="F40" s="193"/>
      <c r="G40" s="193"/>
      <c r="H40" s="193"/>
      <c r="I40" s="193"/>
      <c r="J40" s="193"/>
      <c r="K40" s="193"/>
      <c r="L40" s="193"/>
      <c r="M40" s="193"/>
      <c r="N40" s="193"/>
      <c r="O40" s="193"/>
      <c r="P40" s="193"/>
      <c r="Q40" s="193"/>
      <c r="R40" s="193"/>
      <c r="S40" s="193"/>
      <c r="T40" s="193"/>
      <c r="U40" s="193"/>
      <c r="V40" s="193"/>
      <c r="W40" s="193"/>
      <c r="X40" s="193"/>
      <c r="Y40" s="193"/>
      <c r="Z40" s="193"/>
      <c r="AA40" s="193"/>
      <c r="AB40" s="193"/>
      <c r="AC40" s="193"/>
      <c r="AD40" s="1681">
        <v>18</v>
      </c>
      <c r="AE40" s="1681"/>
      <c r="AF40" s="1681"/>
      <c r="AG40" s="1682"/>
      <c r="AH40" s="193" t="s">
        <v>389</v>
      </c>
      <c r="AI40" s="193"/>
      <c r="AJ40" s="193"/>
      <c r="AK40" s="193"/>
      <c r="AL40" s="193"/>
      <c r="AM40" s="193"/>
      <c r="AN40" s="193"/>
      <c r="AO40" s="193"/>
      <c r="AP40" s="193"/>
      <c r="AQ40" s="193"/>
      <c r="AR40" s="193"/>
      <c r="AS40" s="193"/>
      <c r="AT40" s="193"/>
      <c r="AU40" s="193"/>
      <c r="AV40" s="193"/>
      <c r="AW40" s="193"/>
      <c r="AX40" s="193"/>
      <c r="AY40" s="193"/>
      <c r="AZ40" s="193"/>
      <c r="BA40" s="193"/>
      <c r="BB40" s="193"/>
      <c r="BC40" s="193"/>
      <c r="BD40" s="193"/>
      <c r="BE40" s="193"/>
      <c r="BF40" s="193"/>
      <c r="BG40" s="193"/>
      <c r="BH40" s="193"/>
      <c r="BI40" s="193"/>
      <c r="BJ40" s="1681">
        <v>37</v>
      </c>
      <c r="BK40" s="1681"/>
      <c r="BL40" s="1681"/>
      <c r="BM40" s="1684"/>
      <c r="BN40" s="1294"/>
    </row>
    <row r="41" spans="1:66" ht="16.7" customHeight="1">
      <c r="A41" s="489"/>
      <c r="B41" s="192"/>
      <c r="C41" s="193"/>
      <c r="D41" s="193"/>
      <c r="E41" s="193"/>
      <c r="F41" s="193"/>
      <c r="G41" s="193"/>
      <c r="H41" s="193"/>
      <c r="I41" s="193"/>
      <c r="J41" s="193"/>
      <c r="K41" s="193"/>
      <c r="L41" s="193"/>
      <c r="M41" s="193"/>
      <c r="N41" s="193"/>
      <c r="O41" s="193"/>
      <c r="P41" s="193"/>
      <c r="Q41" s="193"/>
      <c r="R41" s="193"/>
      <c r="S41" s="193"/>
      <c r="T41" s="193"/>
      <c r="U41" s="193"/>
      <c r="V41" s="193"/>
      <c r="W41" s="193"/>
      <c r="X41" s="193"/>
      <c r="Y41" s="193"/>
      <c r="Z41" s="193"/>
      <c r="AA41" s="193"/>
      <c r="AB41" s="193"/>
      <c r="AC41" s="193"/>
      <c r="AD41" s="1681"/>
      <c r="AE41" s="1681"/>
      <c r="AF41" s="1681"/>
      <c r="AG41" s="1682"/>
      <c r="AH41" s="193"/>
      <c r="AI41" s="193"/>
      <c r="AJ41" s="193"/>
      <c r="AK41" s="193"/>
      <c r="AL41" s="193"/>
      <c r="AM41" s="193"/>
      <c r="AN41" s="193"/>
      <c r="AO41" s="193"/>
      <c r="AP41" s="193"/>
      <c r="AQ41" s="193"/>
      <c r="AR41" s="193"/>
      <c r="AS41" s="193"/>
      <c r="AT41" s="193"/>
      <c r="AU41" s="193"/>
      <c r="AV41" s="193"/>
      <c r="AW41" s="193"/>
      <c r="AX41" s="193"/>
      <c r="AY41" s="193"/>
      <c r="AZ41" s="193"/>
      <c r="BA41" s="193"/>
      <c r="BB41" s="193"/>
      <c r="BC41" s="193"/>
      <c r="BD41" s="193"/>
      <c r="BE41" s="193"/>
      <c r="BF41" s="193"/>
      <c r="BG41" s="193"/>
      <c r="BH41" s="193"/>
      <c r="BI41" s="193"/>
      <c r="BJ41" s="1681"/>
      <c r="BK41" s="1681"/>
      <c r="BL41" s="1681"/>
      <c r="BM41" s="1705"/>
      <c r="BN41" s="1092"/>
    </row>
    <row r="42" spans="1:66" s="52" customFormat="1" ht="15.95" customHeight="1">
      <c r="A42" s="180"/>
      <c r="B42" s="529" t="s">
        <v>1050</v>
      </c>
      <c r="C42" s="193"/>
      <c r="D42" s="193"/>
      <c r="E42" s="193"/>
      <c r="F42" s="193"/>
      <c r="G42" s="193"/>
      <c r="H42" s="193"/>
      <c r="I42" s="193"/>
      <c r="J42" s="193"/>
      <c r="K42" s="193"/>
      <c r="L42" s="193"/>
      <c r="M42" s="193"/>
      <c r="N42" s="193"/>
      <c r="O42" s="193"/>
      <c r="P42" s="193"/>
      <c r="Q42" s="193"/>
      <c r="R42" s="193"/>
      <c r="S42" s="193"/>
      <c r="T42" s="193"/>
      <c r="U42" s="193"/>
      <c r="V42" s="193"/>
      <c r="W42" s="193"/>
      <c r="X42" s="193"/>
      <c r="Y42" s="193"/>
      <c r="Z42" s="193"/>
      <c r="AA42" s="193"/>
      <c r="AB42" s="193"/>
      <c r="AC42" s="193"/>
      <c r="AD42" s="1681" t="s">
        <v>1284</v>
      </c>
      <c r="AE42" s="1681"/>
      <c r="AF42" s="1681"/>
      <c r="AG42" s="1682"/>
      <c r="AH42" s="193"/>
      <c r="AI42" s="193"/>
      <c r="AJ42" s="193"/>
      <c r="AK42" s="193"/>
      <c r="AL42" s="193"/>
      <c r="AM42" s="193"/>
      <c r="AN42" s="193"/>
      <c r="AO42" s="193"/>
      <c r="AP42" s="193"/>
      <c r="AQ42" s="193"/>
      <c r="AR42" s="193"/>
      <c r="AS42" s="193"/>
      <c r="AT42" s="193"/>
      <c r="AU42" s="193"/>
      <c r="AV42" s="193"/>
      <c r="AW42" s="193"/>
      <c r="AX42" s="193"/>
      <c r="AY42" s="193"/>
      <c r="AZ42" s="193"/>
      <c r="BA42" s="193"/>
      <c r="BB42" s="193"/>
      <c r="BC42" s="193"/>
      <c r="BD42" s="193"/>
      <c r="BE42" s="193"/>
      <c r="BF42" s="193"/>
      <c r="BG42" s="193"/>
      <c r="BH42" s="193"/>
      <c r="BI42" s="193"/>
      <c r="BJ42" s="1681"/>
      <c r="BK42" s="1681"/>
      <c r="BL42" s="1681"/>
      <c r="BM42" s="1705"/>
      <c r="BN42" s="1092"/>
    </row>
    <row r="43" spans="1:66" ht="15" thickBot="1">
      <c r="A43" s="194"/>
      <c r="B43" s="192"/>
      <c r="C43" s="193"/>
      <c r="D43" s="193"/>
      <c r="E43" s="193"/>
      <c r="F43" s="193"/>
      <c r="G43" s="193"/>
      <c r="H43" s="193"/>
      <c r="I43" s="193"/>
      <c r="J43" s="193"/>
      <c r="K43" s="193"/>
      <c r="L43" s="193"/>
      <c r="M43" s="193"/>
      <c r="N43" s="193"/>
      <c r="O43" s="193"/>
      <c r="P43" s="193"/>
      <c r="Q43" s="193"/>
      <c r="R43" s="193"/>
      <c r="S43" s="193"/>
      <c r="T43" s="193"/>
      <c r="U43" s="193"/>
      <c r="V43" s="193"/>
      <c r="W43" s="193"/>
      <c r="X43" s="193"/>
      <c r="Y43" s="193"/>
      <c r="Z43" s="193"/>
      <c r="AA43" s="193"/>
      <c r="AB43" s="193"/>
      <c r="AC43" s="193"/>
      <c r="AD43" s="1709"/>
      <c r="AE43" s="1709"/>
      <c r="AF43" s="1709"/>
      <c r="AG43" s="1710"/>
      <c r="AH43" s="1105"/>
      <c r="AI43" s="1105"/>
      <c r="AJ43" s="1105"/>
      <c r="AK43" s="1091"/>
      <c r="AL43" s="1091"/>
      <c r="AM43" s="1091"/>
      <c r="AN43" s="1091"/>
      <c r="AO43" s="1091"/>
      <c r="AP43" s="1091"/>
      <c r="AQ43" s="1091"/>
      <c r="AR43" s="1091"/>
      <c r="AS43" s="1091"/>
      <c r="AT43" s="1091"/>
      <c r="AU43" s="1091"/>
      <c r="AV43" s="1091"/>
      <c r="AW43" s="1091"/>
      <c r="AX43" s="1091"/>
      <c r="AY43" s="1091"/>
      <c r="AZ43" s="1091"/>
      <c r="BA43" s="1091"/>
      <c r="BB43" s="1091"/>
      <c r="BC43" s="1091"/>
      <c r="BD43" s="1091"/>
      <c r="BE43" s="1091"/>
      <c r="BF43" s="1091"/>
      <c r="BG43" s="1091"/>
      <c r="BH43" s="1091"/>
      <c r="BI43" s="1091"/>
      <c r="BJ43" s="1709"/>
      <c r="BK43" s="1709"/>
      <c r="BL43" s="1709"/>
      <c r="BM43" s="1711"/>
      <c r="BN43" s="1092"/>
    </row>
    <row r="44" spans="1:66" ht="15" thickBot="1">
      <c r="A44" s="258"/>
      <c r="B44" s="195" t="s">
        <v>126</v>
      </c>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105" t="s">
        <v>133</v>
      </c>
      <c r="AE44" s="1105"/>
      <c r="AF44" s="1105"/>
      <c r="AG44" s="1105"/>
      <c r="AH44" s="1105"/>
      <c r="AI44" s="1105"/>
      <c r="AJ44" s="1105"/>
      <c r="AK44" s="195"/>
      <c r="AL44" s="195"/>
      <c r="AM44" s="195"/>
      <c r="AN44" s="195"/>
      <c r="AO44" s="195"/>
      <c r="AP44" s="195"/>
      <c r="AQ44" s="195"/>
      <c r="AR44" s="195"/>
      <c r="AS44" s="195"/>
      <c r="AT44" s="195"/>
      <c r="AU44" s="195"/>
      <c r="AV44" s="195"/>
      <c r="AW44" s="195"/>
      <c r="AX44" s="195"/>
      <c r="AY44" s="195"/>
      <c r="AZ44" s="195"/>
      <c r="BA44" s="195"/>
      <c r="BB44" s="195"/>
      <c r="BC44" s="195"/>
      <c r="BD44" s="195"/>
      <c r="BE44" s="195" t="s">
        <v>1060</v>
      </c>
      <c r="BF44" s="196"/>
      <c r="BG44" s="195"/>
      <c r="BH44" s="195"/>
      <c r="BI44" s="195"/>
      <c r="BJ44" s="1105"/>
      <c r="BK44" s="1105"/>
      <c r="BL44" s="1105"/>
      <c r="BM44" s="1105"/>
      <c r="BN44" s="197"/>
    </row>
  </sheetData>
  <mergeCells count="83">
    <mergeCell ref="B18:AC18"/>
    <mergeCell ref="AD42:AG42"/>
    <mergeCell ref="BJ42:BM42"/>
    <mergeCell ref="AD43:AG43"/>
    <mergeCell ref="BJ43:BM43"/>
    <mergeCell ref="AD39:AG39"/>
    <mergeCell ref="BJ39:BM39"/>
    <mergeCell ref="AD40:AG40"/>
    <mergeCell ref="BJ40:BM40"/>
    <mergeCell ref="AD41:AG41"/>
    <mergeCell ref="BJ41:BM41"/>
    <mergeCell ref="AD36:AG36"/>
    <mergeCell ref="BJ36:BM36"/>
    <mergeCell ref="AD37:AG37"/>
    <mergeCell ref="BJ37:BM37"/>
    <mergeCell ref="AD38:AG38"/>
    <mergeCell ref="AD32:AG32"/>
    <mergeCell ref="BJ32:BM32"/>
    <mergeCell ref="BJ38:BM38"/>
    <mergeCell ref="AD33:AG33"/>
    <mergeCell ref="BJ33:BM33"/>
    <mergeCell ref="AD34:AG34"/>
    <mergeCell ref="BJ34:BM34"/>
    <mergeCell ref="AD35:AG35"/>
    <mergeCell ref="BJ35:BM35"/>
    <mergeCell ref="AD29:AG29"/>
    <mergeCell ref="BJ29:BM29"/>
    <mergeCell ref="AD30:AG30"/>
    <mergeCell ref="BJ30:BM30"/>
    <mergeCell ref="AD31:AG31"/>
    <mergeCell ref="BJ31:BM31"/>
    <mergeCell ref="AD21:AG21"/>
    <mergeCell ref="BJ21:BM21"/>
    <mergeCell ref="AD27:AG27"/>
    <mergeCell ref="BJ27:BM27"/>
    <mergeCell ref="AD28:AG28"/>
    <mergeCell ref="BJ28:BM28"/>
    <mergeCell ref="AD22:AG22"/>
    <mergeCell ref="AD24:AG24"/>
    <mergeCell ref="AD26:AG26"/>
    <mergeCell ref="BJ22:BM22"/>
    <mergeCell ref="BJ24:BM24"/>
    <mergeCell ref="BJ26:BM26"/>
    <mergeCell ref="AD18:AG18"/>
    <mergeCell ref="BJ18:BM18"/>
    <mergeCell ref="AD19:AG19"/>
    <mergeCell ref="BJ19:BM19"/>
    <mergeCell ref="AD20:AG20"/>
    <mergeCell ref="BJ20:BM20"/>
    <mergeCell ref="AH16:BI16"/>
    <mergeCell ref="AD16:AG16"/>
    <mergeCell ref="BJ16:BM16"/>
    <mergeCell ref="AD17:AG17"/>
    <mergeCell ref="BJ17:BM17"/>
    <mergeCell ref="AD13:AG13"/>
    <mergeCell ref="BJ13:BM13"/>
    <mergeCell ref="AD14:AG14"/>
    <mergeCell ref="BJ14:BM14"/>
    <mergeCell ref="AD15:AG15"/>
    <mergeCell ref="BJ15:BM15"/>
    <mergeCell ref="AD10:AG10"/>
    <mergeCell ref="BJ10:BM10"/>
    <mergeCell ref="AD11:AG11"/>
    <mergeCell ref="BJ11:BM11"/>
    <mergeCell ref="AD12:AG12"/>
    <mergeCell ref="BJ12:BM12"/>
    <mergeCell ref="AH12:BI12"/>
    <mergeCell ref="AD9:AG9"/>
    <mergeCell ref="BJ9:BM9"/>
    <mergeCell ref="B1:P1"/>
    <mergeCell ref="V1:AS3"/>
    <mergeCell ref="B4:D4"/>
    <mergeCell ref="E4:AC4"/>
    <mergeCell ref="AD4:AG4"/>
    <mergeCell ref="AH4:AJ4"/>
    <mergeCell ref="AK4:BI4"/>
    <mergeCell ref="BJ4:BM4"/>
    <mergeCell ref="AD5:AG5"/>
    <mergeCell ref="BJ5:BM5"/>
    <mergeCell ref="AD8:AG8"/>
    <mergeCell ref="BJ8:BM8"/>
    <mergeCell ref="AD6:AG6"/>
    <mergeCell ref="BJ6:BM6"/>
  </mergeCells>
  <phoneticPr fontId="53" type="noConversion"/>
  <printOptions horizontalCentered="1" verticalCentered="1"/>
  <pageMargins left="0.196850393700787" right="0.196850393700787" top="0.59055118110236204" bottom="0.59055118110236204" header="0.196850393700787" footer="0.196850393700787"/>
  <pageSetup paperSize="9" scale="70" orientation="landscape" r:id="rId1"/>
  <headerFooter alignWithMargins="0">
    <oddHeader>&amp;L&amp;12NIKE-CONVERSE, INC. Confidential&amp;RVer.16.0
PB:1-0</oddHeader>
    <oddFooter>&amp;C&amp;A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D36"/>
  <sheetViews>
    <sheetView showGridLines="0" view="pageBreakPreview" zoomScale="68" zoomScaleNormal="85" zoomScaleSheetLayoutView="68" workbookViewId="0">
      <selection activeCell="BD7" sqref="BD7:BF11"/>
    </sheetView>
  </sheetViews>
  <sheetFormatPr defaultColWidth="2.625" defaultRowHeight="14.25"/>
  <cols>
    <col min="1" max="2" width="2.625" style="1231" customWidth="1"/>
    <col min="3" max="7" width="3.75" style="1231" customWidth="1"/>
    <col min="8" max="8" width="2.625" style="1231" customWidth="1"/>
    <col min="9" max="18" width="4.125" style="1231" customWidth="1"/>
    <col min="19" max="21" width="2.625" style="1231" customWidth="1"/>
    <col min="22" max="22" width="3.125" style="1231" customWidth="1"/>
    <col min="23" max="23" width="15.75" style="1231" customWidth="1"/>
    <col min="24" max="24" width="10.875" style="1231" customWidth="1"/>
    <col min="25" max="27" width="5.375" style="1231" customWidth="1"/>
    <col min="28" max="28" width="2.625" style="1231" customWidth="1"/>
    <col min="29" max="33" width="3.625" style="1231" customWidth="1"/>
    <col min="34" max="34" width="4.75" style="1231" customWidth="1"/>
    <col min="35" max="35" width="2.625" style="1231"/>
    <col min="36" max="39" width="3.625" style="1231" customWidth="1"/>
    <col min="40" max="40" width="5.125" style="1231" customWidth="1"/>
    <col min="41" max="41" width="3.625" style="1231" customWidth="1"/>
    <col min="42" max="54" width="2.625" style="1231"/>
    <col min="55" max="55" width="3.75" style="1231" customWidth="1"/>
    <col min="56" max="56" width="4.5" style="1231" customWidth="1"/>
    <col min="57" max="57" width="3.75" style="1231" customWidth="1"/>
    <col min="58" max="58" width="2.625" style="1231" customWidth="1"/>
    <col min="59" max="16384" width="2.625" style="1231"/>
  </cols>
  <sheetData>
    <row r="1" spans="1:108" s="1200" customFormat="1" ht="24" customHeight="1" thickBot="1">
      <c r="A1" s="1196"/>
      <c r="B1" s="1809" t="str">
        <f>Cover!B2</f>
        <v>PRODUCTION CONFIRMATION</v>
      </c>
      <c r="C1" s="1810"/>
      <c r="D1" s="1810"/>
      <c r="E1" s="1810"/>
      <c r="F1" s="1810"/>
      <c r="G1" s="1810"/>
      <c r="H1" s="1810"/>
      <c r="I1" s="1810"/>
      <c r="J1" s="1810"/>
      <c r="K1" s="1810"/>
      <c r="L1" s="1810"/>
      <c r="M1" s="1810"/>
      <c r="N1" s="1810"/>
      <c r="O1" s="1810"/>
      <c r="P1" s="1811"/>
      <c r="Q1" s="1197"/>
      <c r="R1" s="1197"/>
      <c r="S1" s="1812" t="s">
        <v>843</v>
      </c>
      <c r="T1" s="1812"/>
      <c r="U1" s="1812"/>
      <c r="V1" s="1812"/>
      <c r="W1" s="1812"/>
      <c r="X1" s="1812"/>
      <c r="Y1" s="1812"/>
      <c r="Z1" s="1812"/>
      <c r="AA1" s="1812"/>
      <c r="AB1" s="1812"/>
      <c r="AC1" s="1812"/>
      <c r="AD1" s="1812"/>
      <c r="AE1" s="1812"/>
      <c r="AF1" s="1812"/>
      <c r="AG1" s="1812"/>
      <c r="AH1" s="1812"/>
      <c r="AI1" s="1812"/>
      <c r="AJ1" s="1812"/>
      <c r="AK1" s="1812"/>
      <c r="AL1" s="1812"/>
      <c r="AM1" s="1197"/>
      <c r="AN1" s="1197"/>
      <c r="AO1" s="1197"/>
      <c r="AP1" s="1197"/>
      <c r="AQ1" s="1197"/>
      <c r="AR1" s="1197"/>
      <c r="AS1" s="1197"/>
      <c r="AT1" s="1197"/>
      <c r="AU1" s="1197"/>
      <c r="AV1" s="1197"/>
      <c r="AW1" s="1197"/>
      <c r="AX1" s="1197"/>
      <c r="AY1" s="1198"/>
      <c r="AZ1" s="1198"/>
      <c r="BA1" s="1198"/>
      <c r="BB1" s="1198"/>
      <c r="BC1" s="1198"/>
      <c r="BD1" s="1198"/>
      <c r="BE1" s="1198"/>
      <c r="BF1" s="1198"/>
      <c r="BG1" s="1199"/>
    </row>
    <row r="2" spans="1:108" s="1200" customFormat="1" ht="24" customHeight="1">
      <c r="A2" s="1201"/>
      <c r="B2" s="1202" t="s">
        <v>19</v>
      </c>
      <c r="C2" s="1203"/>
      <c r="D2" s="1203"/>
      <c r="E2" s="1203"/>
      <c r="F2" s="1203"/>
      <c r="G2" s="1203" t="str">
        <f>Cover!G8</f>
        <v>Chuck Taylor All Star Street</v>
      </c>
      <c r="H2" s="1204"/>
      <c r="I2" s="1204"/>
      <c r="J2" s="1204"/>
      <c r="K2" s="1204"/>
      <c r="L2" s="1204"/>
      <c r="M2" s="1204"/>
      <c r="N2" s="1204"/>
      <c r="O2" s="1204"/>
      <c r="P2" s="1205"/>
      <c r="Q2" s="1206"/>
      <c r="R2" s="1206"/>
      <c r="S2" s="1813"/>
      <c r="T2" s="1813"/>
      <c r="U2" s="1813"/>
      <c r="V2" s="1813"/>
      <c r="W2" s="1813"/>
      <c r="X2" s="1813"/>
      <c r="Y2" s="1813"/>
      <c r="Z2" s="1813"/>
      <c r="AA2" s="1813"/>
      <c r="AB2" s="1813"/>
      <c r="AC2" s="1813"/>
      <c r="AD2" s="1813"/>
      <c r="AE2" s="1813"/>
      <c r="AF2" s="1813"/>
      <c r="AG2" s="1813"/>
      <c r="AH2" s="1813"/>
      <c r="AI2" s="1813"/>
      <c r="AJ2" s="1813"/>
      <c r="AK2" s="1813"/>
      <c r="AL2" s="1813"/>
      <c r="AM2" s="1206"/>
      <c r="AN2" s="1206"/>
      <c r="AO2" s="1206"/>
      <c r="AP2" s="1206"/>
      <c r="AQ2" s="1206"/>
      <c r="AR2" s="1206"/>
      <c r="AS2" s="1206"/>
      <c r="AT2" s="1206"/>
      <c r="AU2" s="1206"/>
      <c r="AV2" s="1206"/>
      <c r="AW2" s="1206"/>
      <c r="AX2" s="1206"/>
      <c r="AY2" s="1207"/>
      <c r="AZ2" s="1208"/>
      <c r="BA2" s="1815" t="s">
        <v>21</v>
      </c>
      <c r="BB2" s="1816"/>
      <c r="BC2" s="1816"/>
      <c r="BD2" s="1816">
        <v>1</v>
      </c>
      <c r="BE2" s="1816"/>
      <c r="BF2" s="1819"/>
      <c r="BG2" s="1209"/>
    </row>
    <row r="3" spans="1:108" s="1200" customFormat="1" ht="24" customHeight="1" thickBot="1">
      <c r="A3" s="1201"/>
      <c r="B3" s="1210" t="s">
        <v>96</v>
      </c>
      <c r="C3" s="1211"/>
      <c r="D3" s="1211"/>
      <c r="E3" s="1211"/>
      <c r="F3" s="1211"/>
      <c r="G3" s="1211"/>
      <c r="H3" s="1211"/>
      <c r="I3" s="1211" t="str">
        <f>Cover!G11</f>
        <v>669288C/F</v>
      </c>
      <c r="J3" s="1211"/>
      <c r="K3" s="1211"/>
      <c r="L3" s="1211"/>
      <c r="M3" s="1211"/>
      <c r="N3" s="1211"/>
      <c r="O3" s="1211"/>
      <c r="P3" s="1212"/>
      <c r="Q3" s="1213"/>
      <c r="R3" s="1213"/>
      <c r="S3" s="1814"/>
      <c r="T3" s="1814"/>
      <c r="U3" s="1814"/>
      <c r="V3" s="1814"/>
      <c r="W3" s="1814"/>
      <c r="X3" s="1814"/>
      <c r="Y3" s="1814"/>
      <c r="Z3" s="1814"/>
      <c r="AA3" s="1814"/>
      <c r="AB3" s="1814"/>
      <c r="AC3" s="1814"/>
      <c r="AD3" s="1814"/>
      <c r="AE3" s="1814"/>
      <c r="AF3" s="1814"/>
      <c r="AG3" s="1814"/>
      <c r="AH3" s="1814"/>
      <c r="AI3" s="1814"/>
      <c r="AJ3" s="1814"/>
      <c r="AK3" s="1814"/>
      <c r="AL3" s="1814"/>
      <c r="AM3" s="1213"/>
      <c r="AN3" s="1213"/>
      <c r="AO3" s="1213"/>
      <c r="AP3" s="1213"/>
      <c r="AQ3" s="1213"/>
      <c r="AR3" s="1213"/>
      <c r="AS3" s="1213"/>
      <c r="AT3" s="1213"/>
      <c r="AU3" s="1213"/>
      <c r="AV3" s="1213"/>
      <c r="AW3" s="1213"/>
      <c r="AX3" s="1213"/>
      <c r="AY3" s="1214"/>
      <c r="AZ3" s="1209"/>
      <c r="BA3" s="1817"/>
      <c r="BB3" s="1818"/>
      <c r="BC3" s="1818"/>
      <c r="BD3" s="1818"/>
      <c r="BE3" s="1818"/>
      <c r="BF3" s="1820"/>
      <c r="BG3" s="1209"/>
    </row>
    <row r="4" spans="1:108" s="1200" customFormat="1" ht="16.5" customHeight="1" thickBot="1">
      <c r="A4" s="1201"/>
      <c r="B4" s="1196"/>
      <c r="C4" s="1198"/>
      <c r="D4" s="1198"/>
      <c r="E4" s="1198"/>
      <c r="F4" s="1198"/>
      <c r="G4" s="1198"/>
      <c r="H4" s="1198"/>
      <c r="I4" s="1198"/>
      <c r="J4" s="1198"/>
      <c r="K4" s="1198"/>
      <c r="L4" s="1198"/>
      <c r="M4" s="1198"/>
      <c r="N4" s="1198"/>
      <c r="O4" s="1198"/>
      <c r="P4" s="1198"/>
      <c r="Q4" s="1198"/>
      <c r="R4" s="1198"/>
      <c r="S4" s="1198"/>
      <c r="T4" s="1198"/>
      <c r="U4" s="1198"/>
      <c r="V4" s="1198"/>
      <c r="W4" s="1198"/>
      <c r="X4" s="1198"/>
      <c r="Y4" s="1198"/>
      <c r="Z4" s="1198"/>
      <c r="AA4" s="1198"/>
      <c r="AB4" s="1198"/>
      <c r="AC4" s="1198"/>
      <c r="AD4" s="1198"/>
      <c r="AE4" s="1198"/>
      <c r="AF4" s="1198"/>
      <c r="AG4" s="1198"/>
      <c r="AH4" s="1198"/>
      <c r="AI4" s="1198"/>
      <c r="AJ4" s="1198"/>
      <c r="AK4" s="1198"/>
      <c r="AL4" s="1198"/>
      <c r="AM4" s="1198"/>
      <c r="AN4" s="1198"/>
      <c r="AO4" s="1198"/>
      <c r="AP4" s="1198"/>
      <c r="AQ4" s="1198"/>
      <c r="AR4" s="1198"/>
      <c r="AS4" s="1198"/>
      <c r="AT4" s="1198"/>
      <c r="AU4" s="1198"/>
      <c r="AV4" s="1198"/>
      <c r="AW4" s="1198"/>
      <c r="AX4" s="1198"/>
      <c r="AY4" s="1198"/>
      <c r="AZ4" s="1198"/>
      <c r="BA4" s="1214"/>
      <c r="BB4" s="1214"/>
      <c r="BC4" s="1214"/>
      <c r="BD4" s="1214"/>
      <c r="BE4" s="1214"/>
      <c r="BF4" s="1209"/>
      <c r="BG4" s="1209"/>
    </row>
    <row r="5" spans="1:108" s="1200" customFormat="1" ht="20.100000000000001" customHeight="1" thickBot="1">
      <c r="A5" s="1201"/>
      <c r="B5" s="1201"/>
      <c r="C5" s="1215"/>
      <c r="D5" s="1215"/>
      <c r="E5" s="1215"/>
      <c r="F5" s="1215"/>
      <c r="G5" s="1215"/>
      <c r="H5" s="1215"/>
      <c r="I5" s="1215"/>
      <c r="J5" s="1215"/>
      <c r="K5" s="1215"/>
      <c r="L5" s="1215"/>
      <c r="M5" s="1215"/>
      <c r="N5" s="1215"/>
      <c r="O5" s="1215"/>
      <c r="P5" s="1215"/>
      <c r="Q5" s="1215"/>
      <c r="R5" s="1215"/>
      <c r="S5" s="1215"/>
      <c r="T5" s="1215"/>
      <c r="U5" s="1215"/>
      <c r="V5" s="1215"/>
      <c r="W5" s="1215"/>
      <c r="X5" s="1215"/>
      <c r="Y5" s="1215"/>
      <c r="Z5" s="1215"/>
      <c r="AA5" s="1215"/>
      <c r="AB5" s="1215"/>
      <c r="AC5" s="1215"/>
      <c r="AD5" s="1763" t="s">
        <v>844</v>
      </c>
      <c r="AE5" s="1764"/>
      <c r="AF5" s="1764"/>
      <c r="AG5" s="1764"/>
      <c r="AH5" s="1764"/>
      <c r="AI5" s="1764"/>
      <c r="AJ5" s="1764"/>
      <c r="AK5" s="1764"/>
      <c r="AL5" s="1764"/>
      <c r="AM5" s="1764"/>
      <c r="AN5" s="1764"/>
      <c r="AO5" s="1764"/>
      <c r="AP5" s="1764"/>
      <c r="AQ5" s="1764"/>
      <c r="AR5" s="1764"/>
      <c r="AS5" s="1764"/>
      <c r="AT5" s="1764"/>
      <c r="AU5" s="1764"/>
      <c r="AV5" s="1764"/>
      <c r="AW5" s="1764"/>
      <c r="AX5" s="1764"/>
      <c r="AY5" s="1764"/>
      <c r="AZ5" s="1764"/>
      <c r="BA5" s="1764"/>
      <c r="BB5" s="1764"/>
      <c r="BC5" s="1765"/>
      <c r="BD5" s="1215"/>
      <c r="BE5" s="1215"/>
      <c r="BF5" s="1209"/>
      <c r="BG5" s="1209"/>
    </row>
    <row r="6" spans="1:108" s="1200" customFormat="1" ht="32.25" customHeight="1" thickBot="1">
      <c r="A6" s="1201"/>
      <c r="B6" s="1201"/>
      <c r="C6" s="1215"/>
      <c r="D6" s="1215"/>
      <c r="E6" s="1215"/>
      <c r="F6" s="1215"/>
      <c r="G6" s="1215"/>
      <c r="H6" s="1215"/>
      <c r="I6" s="1215"/>
      <c r="J6" s="1215"/>
      <c r="K6" s="1215"/>
      <c r="L6" s="1215"/>
      <c r="M6" s="1215"/>
      <c r="N6" s="1215"/>
      <c r="O6" s="1215"/>
      <c r="P6" s="1215"/>
      <c r="Q6" s="1215"/>
      <c r="R6" s="1215"/>
      <c r="S6" s="1215"/>
      <c r="T6" s="1215"/>
      <c r="U6" s="1215"/>
      <c r="V6" s="1215"/>
      <c r="W6" s="1763" t="s">
        <v>1322</v>
      </c>
      <c r="X6" s="1764"/>
      <c r="Y6" s="1764"/>
      <c r="Z6" s="1764"/>
      <c r="AA6" s="1764"/>
      <c r="AB6" s="1766"/>
      <c r="AC6" s="1215"/>
      <c r="AD6" s="1216"/>
      <c r="AE6" s="1216"/>
      <c r="AF6" s="1216"/>
      <c r="AG6" s="1216"/>
      <c r="AH6" s="1216"/>
      <c r="AI6" s="1216"/>
      <c r="AJ6" s="1216"/>
      <c r="AK6" s="1216"/>
      <c r="AL6" s="1216"/>
      <c r="AM6" s="1216"/>
      <c r="AN6" s="1216"/>
      <c r="AO6" s="1216"/>
      <c r="AP6" s="1216"/>
      <c r="AQ6" s="1216"/>
      <c r="AR6" s="1216"/>
      <c r="AS6" s="1216"/>
      <c r="AT6" s="1216"/>
      <c r="AU6" s="1216"/>
      <c r="AV6" s="1216"/>
      <c r="AW6" s="1216"/>
      <c r="AX6" s="1216"/>
      <c r="AY6" s="1216"/>
      <c r="AZ6" s="1216"/>
      <c r="BA6" s="1216"/>
      <c r="BB6" s="1216"/>
      <c r="BC6" s="1216"/>
      <c r="BD6" s="1215"/>
      <c r="BE6" s="1215"/>
      <c r="BF6" s="1209"/>
      <c r="BG6" s="1209"/>
    </row>
    <row r="7" spans="1:108" s="1200" customFormat="1" ht="54.75" customHeight="1" thickBot="1">
      <c r="A7" s="1201"/>
      <c r="B7" s="1201"/>
      <c r="C7" s="1215"/>
      <c r="D7" s="1767" t="s">
        <v>1311</v>
      </c>
      <c r="E7" s="1768"/>
      <c r="F7" s="1768"/>
      <c r="G7" s="1768"/>
      <c r="H7" s="1769"/>
      <c r="I7" s="1214"/>
      <c r="J7" s="1776" t="s">
        <v>1302</v>
      </c>
      <c r="K7" s="1764"/>
      <c r="L7" s="1764"/>
      <c r="M7" s="1764"/>
      <c r="N7" s="1764"/>
      <c r="O7" s="1764"/>
      <c r="P7" s="1764"/>
      <c r="Q7" s="1764"/>
      <c r="R7" s="1764"/>
      <c r="S7" s="1765"/>
      <c r="T7" s="1214"/>
      <c r="U7" s="1214"/>
      <c r="V7" s="1214"/>
      <c r="W7" s="1807" t="s">
        <v>1319</v>
      </c>
      <c r="X7" s="1808"/>
      <c r="Y7" s="1778" t="s">
        <v>1323</v>
      </c>
      <c r="Z7" s="1779"/>
      <c r="AA7" s="1779"/>
      <c r="AB7" s="1780"/>
      <c r="AC7" s="1215"/>
      <c r="AD7" s="1781" t="s">
        <v>1307</v>
      </c>
      <c r="AE7" s="1782"/>
      <c r="AF7" s="1782"/>
      <c r="AG7" s="1782"/>
      <c r="AH7" s="1782"/>
      <c r="AI7" s="1783"/>
      <c r="AJ7" s="1217"/>
      <c r="AK7" s="1781" t="s">
        <v>845</v>
      </c>
      <c r="AL7" s="1779"/>
      <c r="AM7" s="1779"/>
      <c r="AN7" s="1779"/>
      <c r="AO7" s="1779"/>
      <c r="AP7" s="1780"/>
      <c r="AQ7" s="1217"/>
      <c r="AR7" s="1781" t="s">
        <v>846</v>
      </c>
      <c r="AS7" s="1779"/>
      <c r="AT7" s="1779"/>
      <c r="AU7" s="1779"/>
      <c r="AV7" s="1780"/>
      <c r="AW7" s="1217"/>
      <c r="AX7" s="1781" t="s">
        <v>847</v>
      </c>
      <c r="AY7" s="1779"/>
      <c r="AZ7" s="1779"/>
      <c r="BA7" s="1779"/>
      <c r="BB7" s="1780"/>
      <c r="BC7" s="1217"/>
      <c r="BD7" s="1791" t="s">
        <v>1326</v>
      </c>
      <c r="BE7" s="1792"/>
      <c r="BF7" s="1793"/>
      <c r="BG7" s="1209"/>
      <c r="BI7" s="1218"/>
      <c r="BJ7" s="1218"/>
      <c r="BK7" s="1218"/>
      <c r="BL7" s="1218"/>
      <c r="BM7" s="1218"/>
      <c r="BN7" s="1218"/>
      <c r="BO7" s="1218"/>
      <c r="BP7" s="1218"/>
      <c r="DD7" s="1219" t="s">
        <v>848</v>
      </c>
    </row>
    <row r="8" spans="1:108" s="1200" customFormat="1" ht="30" customHeight="1">
      <c r="A8" s="1201"/>
      <c r="B8" s="1201"/>
      <c r="C8" s="1215"/>
      <c r="D8" s="1770"/>
      <c r="E8" s="1771"/>
      <c r="F8" s="1771"/>
      <c r="G8" s="1771"/>
      <c r="H8" s="1772"/>
      <c r="I8" s="1214"/>
      <c r="J8" s="1214"/>
      <c r="K8" s="1214"/>
      <c r="L8" s="1214"/>
      <c r="M8" s="1214"/>
      <c r="N8" s="1214"/>
      <c r="O8" s="1214"/>
      <c r="P8" s="1214"/>
      <c r="Q8" s="1214"/>
      <c r="R8" s="1214"/>
      <c r="S8" s="1214"/>
      <c r="T8" s="1214"/>
      <c r="U8" s="1214"/>
      <c r="V8" s="1214"/>
      <c r="W8" s="1744" t="s">
        <v>1328</v>
      </c>
      <c r="X8" s="1800"/>
      <c r="Y8" s="1801" t="s">
        <v>1325</v>
      </c>
      <c r="Z8" s="1754"/>
      <c r="AA8" s="1754"/>
      <c r="AB8" s="1755"/>
      <c r="AC8" s="1215"/>
      <c r="AD8" s="1747" t="s">
        <v>1317</v>
      </c>
      <c r="AE8" s="1748"/>
      <c r="AF8" s="1748"/>
      <c r="AG8" s="1748"/>
      <c r="AH8" s="1748"/>
      <c r="AI8" s="1749"/>
      <c r="AJ8" s="1215"/>
      <c r="AK8" s="1747" t="s">
        <v>1317</v>
      </c>
      <c r="AL8" s="1748"/>
      <c r="AM8" s="1748"/>
      <c r="AN8" s="1748"/>
      <c r="AO8" s="1748"/>
      <c r="AP8" s="1749"/>
      <c r="AQ8" s="1215"/>
      <c r="AR8" s="1753" t="s">
        <v>849</v>
      </c>
      <c r="AS8" s="1754"/>
      <c r="AT8" s="1754"/>
      <c r="AU8" s="1754"/>
      <c r="AV8" s="1755"/>
      <c r="AW8" s="1215"/>
      <c r="AX8" s="1753" t="s">
        <v>849</v>
      </c>
      <c r="AY8" s="1754"/>
      <c r="AZ8" s="1754"/>
      <c r="BA8" s="1754"/>
      <c r="BB8" s="1755"/>
      <c r="BC8" s="1215"/>
      <c r="BD8" s="1794"/>
      <c r="BE8" s="1795"/>
      <c r="BF8" s="1796"/>
      <c r="BG8" s="1209"/>
      <c r="DD8" s="1219" t="s">
        <v>850</v>
      </c>
    </row>
    <row r="9" spans="1:108" s="1200" customFormat="1" ht="51" customHeight="1" thickBot="1">
      <c r="A9" s="1201"/>
      <c r="B9" s="1201"/>
      <c r="C9" s="1215"/>
      <c r="D9" s="1773"/>
      <c r="E9" s="1774"/>
      <c r="F9" s="1774"/>
      <c r="G9" s="1774"/>
      <c r="H9" s="1775"/>
      <c r="I9" s="1214">
        <v>1</v>
      </c>
      <c r="J9" s="1721" t="s">
        <v>1314</v>
      </c>
      <c r="K9" s="1722"/>
      <c r="L9" s="1722"/>
      <c r="M9" s="1722"/>
      <c r="N9" s="1722"/>
      <c r="O9" s="1722"/>
      <c r="P9" s="1722"/>
      <c r="Q9" s="1722"/>
      <c r="R9" s="1722"/>
      <c r="S9" s="1723"/>
      <c r="T9" s="1214"/>
      <c r="U9" s="1214"/>
      <c r="V9" s="1214"/>
      <c r="W9" s="1805" t="s">
        <v>1320</v>
      </c>
      <c r="X9" s="1806"/>
      <c r="Y9" s="1802"/>
      <c r="Z9" s="1757"/>
      <c r="AA9" s="1757"/>
      <c r="AB9" s="1758"/>
      <c r="AC9" s="1215"/>
      <c r="AD9" s="1750"/>
      <c r="AE9" s="1751"/>
      <c r="AF9" s="1751"/>
      <c r="AG9" s="1751"/>
      <c r="AH9" s="1751"/>
      <c r="AI9" s="1752"/>
      <c r="AJ9" s="1215"/>
      <c r="AK9" s="1750"/>
      <c r="AL9" s="1751"/>
      <c r="AM9" s="1751"/>
      <c r="AN9" s="1751"/>
      <c r="AO9" s="1751"/>
      <c r="AP9" s="1752"/>
      <c r="AQ9" s="1215"/>
      <c r="AR9" s="1756"/>
      <c r="AS9" s="1757"/>
      <c r="AT9" s="1757"/>
      <c r="AU9" s="1757"/>
      <c r="AV9" s="1758"/>
      <c r="AW9" s="1215"/>
      <c r="AX9" s="1756"/>
      <c r="AY9" s="1757"/>
      <c r="AZ9" s="1757"/>
      <c r="BA9" s="1757"/>
      <c r="BB9" s="1758"/>
      <c r="BC9" s="1215"/>
      <c r="BD9" s="1794"/>
      <c r="BE9" s="1795"/>
      <c r="BF9" s="1796"/>
      <c r="BG9" s="1209"/>
      <c r="DD9" s="1219" t="s">
        <v>851</v>
      </c>
    </row>
    <row r="10" spans="1:108" s="1200" customFormat="1" ht="36" customHeight="1">
      <c r="A10" s="1201"/>
      <c r="B10" s="1201"/>
      <c r="C10" s="1215"/>
      <c r="D10" s="1712" t="s">
        <v>1310</v>
      </c>
      <c r="E10" s="1713"/>
      <c r="F10" s="1713"/>
      <c r="G10" s="1713"/>
      <c r="H10" s="1714"/>
      <c r="I10" s="1214"/>
      <c r="J10" s="1784" t="s">
        <v>1315</v>
      </c>
      <c r="K10" s="1785"/>
      <c r="L10" s="1785"/>
      <c r="M10" s="1785"/>
      <c r="N10" s="1785"/>
      <c r="O10" s="1785"/>
      <c r="P10" s="1785"/>
      <c r="Q10" s="1785"/>
      <c r="R10" s="1785"/>
      <c r="S10" s="1786"/>
      <c r="T10" s="1214"/>
      <c r="U10" s="1214"/>
      <c r="V10" s="1214"/>
      <c r="W10" s="1729" t="s">
        <v>1329</v>
      </c>
      <c r="X10" s="1787"/>
      <c r="Y10" s="1802"/>
      <c r="Z10" s="1757"/>
      <c r="AA10" s="1757"/>
      <c r="AB10" s="1758"/>
      <c r="AC10" s="1215"/>
      <c r="AD10" s="1724" t="s">
        <v>1316</v>
      </c>
      <c r="AE10" s="1727"/>
      <c r="AF10" s="1727"/>
      <c r="AG10" s="1727"/>
      <c r="AH10" s="1727"/>
      <c r="AI10" s="1730"/>
      <c r="AJ10" s="1215"/>
      <c r="AK10" s="1724" t="s">
        <v>852</v>
      </c>
      <c r="AL10" s="1727"/>
      <c r="AM10" s="1727"/>
      <c r="AN10" s="1727"/>
      <c r="AO10" s="1727"/>
      <c r="AP10" s="1730"/>
      <c r="AQ10" s="1215"/>
      <c r="AR10" s="1756"/>
      <c r="AS10" s="1757"/>
      <c r="AT10" s="1757"/>
      <c r="AU10" s="1757"/>
      <c r="AV10" s="1758"/>
      <c r="AW10" s="1215"/>
      <c r="AX10" s="1756"/>
      <c r="AY10" s="1757"/>
      <c r="AZ10" s="1757"/>
      <c r="BA10" s="1757"/>
      <c r="BB10" s="1758"/>
      <c r="BC10" s="1215"/>
      <c r="BD10" s="1794"/>
      <c r="BE10" s="1795"/>
      <c r="BF10" s="1796"/>
      <c r="BG10" s="1209"/>
      <c r="DD10" s="1200" t="s">
        <v>853</v>
      </c>
    </row>
    <row r="11" spans="1:108" s="1200" customFormat="1" ht="53.25" customHeight="1" thickBot="1">
      <c r="A11" s="1201"/>
      <c r="B11" s="1201"/>
      <c r="C11" s="1215"/>
      <c r="D11" s="1715"/>
      <c r="E11" s="1716"/>
      <c r="F11" s="1716"/>
      <c r="G11" s="1716"/>
      <c r="H11" s="1717"/>
      <c r="I11" s="1214">
        <v>2</v>
      </c>
      <c r="J11" s="1721" t="s">
        <v>1327</v>
      </c>
      <c r="K11" s="1722"/>
      <c r="L11" s="1722"/>
      <c r="M11" s="1722"/>
      <c r="N11" s="1722"/>
      <c r="O11" s="1722"/>
      <c r="P11" s="1722"/>
      <c r="Q11" s="1722"/>
      <c r="R11" s="1722"/>
      <c r="S11" s="1723"/>
      <c r="T11" s="1214"/>
      <c r="U11" s="1214"/>
      <c r="V11" s="1214"/>
      <c r="W11" s="1788" t="s">
        <v>1321</v>
      </c>
      <c r="X11" s="1789"/>
      <c r="Y11" s="1803"/>
      <c r="Z11" s="1760"/>
      <c r="AA11" s="1760"/>
      <c r="AB11" s="1804"/>
      <c r="AC11" s="1215"/>
      <c r="AD11" s="1788" t="s">
        <v>1318</v>
      </c>
      <c r="AE11" s="1732"/>
      <c r="AF11" s="1732"/>
      <c r="AG11" s="1732"/>
      <c r="AH11" s="1732"/>
      <c r="AI11" s="1733"/>
      <c r="AJ11" s="1215"/>
      <c r="AK11" s="1790" t="s">
        <v>854</v>
      </c>
      <c r="AL11" s="1732"/>
      <c r="AM11" s="1732"/>
      <c r="AN11" s="1732"/>
      <c r="AO11" s="1732"/>
      <c r="AP11" s="1733"/>
      <c r="AQ11" s="1215"/>
      <c r="AR11" s="1759"/>
      <c r="AS11" s="1760"/>
      <c r="AT11" s="1760"/>
      <c r="AU11" s="1760"/>
      <c r="AV11" s="1804"/>
      <c r="AW11" s="1215"/>
      <c r="AX11" s="1759"/>
      <c r="AY11" s="1760"/>
      <c r="AZ11" s="1760"/>
      <c r="BA11" s="1760"/>
      <c r="BB11" s="1804"/>
      <c r="BC11" s="1215"/>
      <c r="BD11" s="1797"/>
      <c r="BE11" s="1798"/>
      <c r="BF11" s="1799"/>
      <c r="BG11" s="1209"/>
    </row>
    <row r="12" spans="1:108" s="1200" customFormat="1" ht="35.25" customHeight="1" thickBot="1">
      <c r="A12" s="1201"/>
      <c r="B12" s="1201"/>
      <c r="C12" s="1215"/>
      <c r="D12" s="1718"/>
      <c r="E12" s="1719"/>
      <c r="F12" s="1719"/>
      <c r="G12" s="1719"/>
      <c r="H12" s="1762"/>
      <c r="I12" s="1214"/>
      <c r="J12" s="1784" t="s">
        <v>1313</v>
      </c>
      <c r="K12" s="1785"/>
      <c r="L12" s="1785"/>
      <c r="M12" s="1785"/>
      <c r="N12" s="1785"/>
      <c r="O12" s="1785"/>
      <c r="P12" s="1785"/>
      <c r="Q12" s="1785"/>
      <c r="R12" s="1785"/>
      <c r="S12" s="1786"/>
      <c r="T12" s="1214"/>
      <c r="U12" s="1214"/>
      <c r="V12" s="1214"/>
      <c r="W12" s="1214"/>
      <c r="X12" s="1214"/>
      <c r="Y12" s="1214"/>
      <c r="Z12" s="1214"/>
      <c r="AA12" s="1214"/>
      <c r="AB12" s="1214"/>
      <c r="AC12" s="1215"/>
      <c r="AD12" s="1215"/>
      <c r="AE12" s="1215"/>
      <c r="AF12" s="1215"/>
      <c r="AG12" s="1215"/>
      <c r="AH12" s="1215"/>
      <c r="AI12" s="1215"/>
      <c r="AJ12" s="1215"/>
      <c r="AK12" s="1215"/>
      <c r="AL12" s="1215"/>
      <c r="AM12" s="1215"/>
      <c r="AN12" s="1215"/>
      <c r="AO12" s="1215"/>
      <c r="AP12" s="1215"/>
      <c r="AQ12" s="1215"/>
      <c r="AR12" s="1215"/>
      <c r="AS12" s="1215"/>
      <c r="AT12" s="1215"/>
      <c r="AU12" s="1215"/>
      <c r="AV12" s="1215"/>
      <c r="AW12" s="1215"/>
      <c r="AX12" s="1215"/>
      <c r="AY12" s="1215"/>
      <c r="AZ12" s="1215"/>
      <c r="BA12" s="1215"/>
      <c r="BB12" s="1215"/>
      <c r="BC12" s="1215"/>
      <c r="BD12" s="1215"/>
      <c r="BE12" s="1215"/>
      <c r="BF12" s="1209"/>
      <c r="BG12" s="1209"/>
    </row>
    <row r="13" spans="1:108" s="1200" customFormat="1" ht="20.100000000000001" customHeight="1" thickBot="1">
      <c r="A13" s="1201"/>
      <c r="B13" s="1201"/>
      <c r="C13" s="1215"/>
      <c r="D13" s="1220"/>
      <c r="E13" s="1220"/>
      <c r="F13" s="1220"/>
      <c r="G13" s="1220"/>
      <c r="H13" s="1220"/>
      <c r="I13" s="1214"/>
      <c r="J13" s="1221"/>
      <c r="K13" s="1221"/>
      <c r="L13" s="1221"/>
      <c r="M13" s="1221"/>
      <c r="N13" s="1221"/>
      <c r="O13" s="1221"/>
      <c r="P13" s="1221"/>
      <c r="Q13" s="1221"/>
      <c r="R13" s="1221"/>
      <c r="S13" s="1214"/>
      <c r="T13" s="1214"/>
      <c r="U13" s="1214"/>
      <c r="V13" s="1214"/>
      <c r="AB13" s="1214"/>
      <c r="AC13" s="1215"/>
      <c r="AD13" s="1215"/>
      <c r="AE13" s="1215"/>
      <c r="AF13" s="1215"/>
      <c r="AG13" s="1215"/>
      <c r="AH13" s="1215"/>
      <c r="AI13" s="1215"/>
      <c r="AJ13" s="1215"/>
      <c r="AK13" s="1215"/>
      <c r="AL13" s="1215"/>
      <c r="AM13" s="1215"/>
      <c r="AN13" s="1215"/>
      <c r="AO13" s="1215"/>
      <c r="AP13" s="1215"/>
      <c r="AQ13" s="1215"/>
      <c r="AR13" s="1215"/>
      <c r="AS13" s="1215"/>
      <c r="AT13" s="1215"/>
      <c r="AU13" s="1215"/>
      <c r="AV13" s="1215"/>
      <c r="AW13" s="1215"/>
      <c r="AX13" s="1215"/>
      <c r="AY13" s="1215"/>
      <c r="AZ13" s="1215"/>
      <c r="BA13" s="1215"/>
      <c r="BB13" s="1215"/>
      <c r="BC13" s="1215"/>
      <c r="BD13" s="1215"/>
      <c r="BE13" s="1215"/>
      <c r="BF13" s="1209"/>
      <c r="BG13" s="1209"/>
    </row>
    <row r="14" spans="1:108" s="1200" customFormat="1" ht="20.100000000000001" customHeight="1">
      <c r="A14" s="1201"/>
      <c r="B14" s="1201"/>
      <c r="C14" s="1215"/>
      <c r="D14" s="1712" t="s">
        <v>1312</v>
      </c>
      <c r="E14" s="1713"/>
      <c r="F14" s="1713"/>
      <c r="G14" s="1713"/>
      <c r="H14" s="1714"/>
      <c r="I14" s="1214"/>
      <c r="J14" s="1218"/>
      <c r="K14" s="1218"/>
      <c r="L14" s="1218"/>
      <c r="M14" s="1218"/>
      <c r="N14" s="1218"/>
      <c r="O14" s="1218"/>
      <c r="P14" s="1218"/>
      <c r="Q14" s="1218"/>
      <c r="R14" s="1218"/>
      <c r="S14" s="1218"/>
      <c r="T14" s="1218"/>
      <c r="U14" s="1218"/>
      <c r="V14" s="1218"/>
      <c r="W14" s="1218"/>
      <c r="X14" s="1218"/>
      <c r="Y14" s="1218"/>
      <c r="Z14" s="1218"/>
      <c r="AA14" s="1218"/>
      <c r="AB14" s="1218"/>
      <c r="AC14" s="1218"/>
      <c r="AD14" s="1218"/>
      <c r="AE14" s="1218"/>
      <c r="AF14" s="1218"/>
      <c r="AG14" s="1218"/>
      <c r="AH14" s="1218"/>
      <c r="AI14" s="1218"/>
      <c r="AJ14" s="1218"/>
      <c r="AK14" s="1218"/>
      <c r="AL14" s="1218"/>
      <c r="AM14" s="1218"/>
      <c r="AN14" s="1218"/>
      <c r="AO14" s="1218"/>
      <c r="AP14" s="1218"/>
      <c r="AQ14" s="1218"/>
      <c r="AR14" s="1218"/>
      <c r="AS14" s="1218"/>
      <c r="AT14" s="1218"/>
      <c r="AU14" s="1218"/>
      <c r="AV14" s="1218"/>
      <c r="AW14" s="1218"/>
      <c r="AX14" s="1218"/>
      <c r="AY14" s="1218"/>
      <c r="AZ14" s="1218"/>
      <c r="BA14" s="1218"/>
      <c r="BB14" s="1218"/>
      <c r="BC14" s="1215"/>
      <c r="BD14" s="1215"/>
      <c r="BE14" s="1215"/>
      <c r="BF14" s="1209"/>
      <c r="BG14" s="1209"/>
    </row>
    <row r="15" spans="1:108" s="1200" customFormat="1" ht="20.100000000000001" customHeight="1" thickBot="1">
      <c r="A15" s="1201"/>
      <c r="B15" s="1201"/>
      <c r="C15" s="1215"/>
      <c r="D15" s="1718"/>
      <c r="E15" s="1719"/>
      <c r="F15" s="1719"/>
      <c r="G15" s="1719"/>
      <c r="H15" s="1762"/>
      <c r="I15" s="1214"/>
      <c r="J15" s="1218"/>
      <c r="K15" s="1218"/>
      <c r="L15" s="1218"/>
      <c r="M15" s="1218"/>
      <c r="N15" s="1218"/>
      <c r="O15" s="1218"/>
      <c r="P15" s="1218"/>
      <c r="Q15" s="1218"/>
      <c r="R15" s="1218"/>
      <c r="S15" s="1218"/>
      <c r="T15" s="1218"/>
      <c r="U15" s="1218"/>
      <c r="V15" s="1218"/>
      <c r="W15" s="1218"/>
      <c r="X15" s="1218"/>
      <c r="Y15" s="1218"/>
      <c r="Z15" s="1218"/>
      <c r="AA15" s="1218"/>
      <c r="AB15" s="1218"/>
      <c r="AC15" s="1218"/>
      <c r="AD15" s="1218"/>
      <c r="AE15" s="1218"/>
      <c r="AF15" s="1218"/>
      <c r="AG15" s="1218"/>
      <c r="AH15" s="1218"/>
      <c r="AI15" s="1218"/>
      <c r="AJ15" s="1218"/>
      <c r="AK15" s="1218"/>
      <c r="AL15" s="1218"/>
      <c r="AM15" s="1218"/>
      <c r="AN15" s="1218"/>
      <c r="AO15" s="1218"/>
      <c r="AP15" s="1218"/>
      <c r="AQ15" s="1218"/>
      <c r="AR15" s="1218"/>
      <c r="AS15" s="1218"/>
      <c r="AT15" s="1218"/>
      <c r="AU15" s="1218"/>
      <c r="AV15" s="1218"/>
      <c r="AW15" s="1218"/>
      <c r="AX15" s="1218"/>
      <c r="AY15" s="1218"/>
      <c r="AZ15" s="1218"/>
      <c r="BA15" s="1218"/>
      <c r="BB15" s="1218"/>
      <c r="BC15" s="1215"/>
      <c r="BD15" s="1215"/>
      <c r="BE15" s="1215"/>
      <c r="BF15" s="1209"/>
      <c r="BG15" s="1209"/>
    </row>
    <row r="16" spans="1:108" s="1200" customFormat="1" ht="15" customHeight="1">
      <c r="A16" s="1201"/>
      <c r="B16" s="1201"/>
      <c r="C16" s="1215"/>
      <c r="D16" s="1712" t="s">
        <v>1324</v>
      </c>
      <c r="E16" s="1713"/>
      <c r="F16" s="1713"/>
      <c r="G16" s="1713"/>
      <c r="H16" s="1714"/>
      <c r="I16" s="1214"/>
      <c r="J16" s="1218"/>
      <c r="K16" s="1218"/>
      <c r="L16" s="1218"/>
      <c r="M16" s="1218"/>
      <c r="N16" s="1218"/>
      <c r="O16" s="1218"/>
      <c r="P16" s="1218"/>
      <c r="Q16" s="1218"/>
      <c r="R16" s="1218"/>
      <c r="S16" s="1218"/>
      <c r="T16" s="1218"/>
      <c r="U16" s="1218"/>
      <c r="V16" s="1218"/>
      <c r="W16" s="1218"/>
      <c r="X16" s="1218"/>
      <c r="Y16" s="1218"/>
      <c r="Z16" s="1218"/>
      <c r="AA16" s="1218"/>
      <c r="AB16" s="1218"/>
      <c r="AC16" s="1218"/>
      <c r="AD16" s="1218"/>
      <c r="AE16" s="1218"/>
      <c r="AF16" s="1218"/>
      <c r="AG16" s="1218"/>
      <c r="AH16" s="1218"/>
      <c r="AI16" s="1218"/>
      <c r="AJ16" s="1218"/>
      <c r="AK16" s="1218"/>
      <c r="AL16" s="1218"/>
      <c r="AM16" s="1218"/>
      <c r="AN16" s="1218"/>
      <c r="AO16" s="1218"/>
      <c r="AP16" s="1218"/>
      <c r="AQ16" s="1218"/>
      <c r="AR16" s="1218"/>
      <c r="AS16" s="1218"/>
      <c r="AT16" s="1218"/>
      <c r="AU16" s="1218"/>
      <c r="AV16" s="1218"/>
      <c r="AW16" s="1218"/>
      <c r="AX16" s="1218"/>
      <c r="AY16" s="1218"/>
      <c r="AZ16" s="1218"/>
      <c r="BA16" s="1218"/>
      <c r="BB16" s="1218"/>
      <c r="BC16" s="1215"/>
      <c r="BD16" s="1215"/>
      <c r="BE16" s="1215"/>
      <c r="BF16" s="1209"/>
      <c r="BG16" s="1209"/>
    </row>
    <row r="17" spans="1:59" s="1200" customFormat="1" ht="14.25" customHeight="1">
      <c r="A17" s="1201"/>
      <c r="B17" s="1201"/>
      <c r="C17" s="1215"/>
      <c r="D17" s="1715"/>
      <c r="E17" s="1716"/>
      <c r="F17" s="1716"/>
      <c r="G17" s="1716"/>
      <c r="H17" s="1717"/>
      <c r="I17" s="1214"/>
      <c r="J17" s="1218"/>
      <c r="K17" s="1218"/>
      <c r="L17" s="1218"/>
      <c r="M17" s="1218"/>
      <c r="N17" s="1218"/>
      <c r="O17" s="1218"/>
      <c r="P17" s="1218"/>
      <c r="Q17" s="1218"/>
      <c r="R17" s="1218"/>
      <c r="S17" s="1218"/>
      <c r="T17" s="1218"/>
      <c r="U17" s="1218"/>
      <c r="V17" s="1218"/>
      <c r="W17" s="1218"/>
      <c r="X17" s="1218"/>
      <c r="Y17" s="1218"/>
      <c r="Z17" s="1218"/>
      <c r="AA17" s="1218"/>
      <c r="AB17" s="1218"/>
      <c r="AC17" s="1218"/>
      <c r="AD17" s="1218"/>
      <c r="AE17" s="1218"/>
      <c r="AF17" s="1218"/>
      <c r="AG17" s="1218"/>
      <c r="AH17" s="1218"/>
      <c r="AI17" s="1218"/>
      <c r="AJ17" s="1218"/>
      <c r="AK17" s="1218"/>
      <c r="AL17" s="1218"/>
      <c r="AM17" s="1218"/>
      <c r="AN17" s="1218"/>
      <c r="AO17" s="1218"/>
      <c r="AP17" s="1218"/>
      <c r="AQ17" s="1218"/>
      <c r="AR17" s="1218"/>
      <c r="AS17" s="1218"/>
      <c r="AT17" s="1218"/>
      <c r="AU17" s="1218"/>
      <c r="AV17" s="1218"/>
      <c r="AW17" s="1218"/>
      <c r="AX17" s="1218"/>
      <c r="AY17" s="1218"/>
      <c r="AZ17" s="1218"/>
      <c r="BA17" s="1218"/>
      <c r="BB17" s="1218"/>
      <c r="BC17" s="1215"/>
      <c r="BD17" s="1215"/>
      <c r="BE17" s="1215"/>
      <c r="BF17" s="1209"/>
      <c r="BG17" s="1209"/>
    </row>
    <row r="18" spans="1:59" s="1200" customFormat="1" ht="14.25" customHeight="1" thickBot="1">
      <c r="A18" s="1201"/>
      <c r="B18" s="1201"/>
      <c r="C18" s="1215"/>
      <c r="D18" s="1718"/>
      <c r="E18" s="1719"/>
      <c r="F18" s="1719"/>
      <c r="G18" s="1719"/>
      <c r="H18" s="1762"/>
      <c r="I18" s="1214"/>
      <c r="J18" s="1218"/>
      <c r="K18" s="1218"/>
      <c r="L18" s="1218"/>
      <c r="M18" s="1218"/>
      <c r="N18" s="1218"/>
      <c r="O18" s="1218"/>
      <c r="P18" s="1218"/>
      <c r="Q18" s="1218"/>
      <c r="R18" s="1218"/>
      <c r="S18" s="1218"/>
      <c r="T18" s="1218"/>
      <c r="U18" s="1218"/>
      <c r="V18" s="1218"/>
      <c r="W18" s="1218"/>
      <c r="X18" s="1218"/>
      <c r="Y18" s="1218"/>
      <c r="Z18" s="1218"/>
      <c r="AA18" s="1218"/>
      <c r="AB18" s="1218"/>
      <c r="AC18" s="1218"/>
      <c r="AD18" s="1218"/>
      <c r="AE18" s="1218"/>
      <c r="AF18" s="1218"/>
      <c r="AG18" s="1218"/>
      <c r="AH18" s="1218"/>
      <c r="AI18" s="1218"/>
      <c r="AJ18" s="1218"/>
      <c r="AK18" s="1218"/>
      <c r="AL18" s="1218"/>
      <c r="AM18" s="1218"/>
      <c r="AN18" s="1218"/>
      <c r="AO18" s="1218"/>
      <c r="AP18" s="1218"/>
      <c r="AQ18" s="1218"/>
      <c r="AR18" s="1218"/>
      <c r="AS18" s="1218"/>
      <c r="AT18" s="1218"/>
      <c r="AU18" s="1218"/>
      <c r="AV18" s="1218"/>
      <c r="AW18" s="1218"/>
      <c r="AX18" s="1218"/>
      <c r="AY18" s="1218"/>
      <c r="AZ18" s="1218"/>
      <c r="BA18" s="1218"/>
      <c r="BB18" s="1218"/>
      <c r="BC18" s="1215"/>
      <c r="BD18" s="1215"/>
      <c r="BE18" s="1215"/>
      <c r="BF18" s="1209"/>
      <c r="BG18" s="1209"/>
    </row>
    <row r="19" spans="1:59" s="1200" customFormat="1" ht="6.75" customHeight="1" thickBot="1">
      <c r="A19" s="1201"/>
      <c r="B19" s="1222"/>
      <c r="C19" s="1223"/>
      <c r="D19" s="1223"/>
      <c r="E19" s="1223"/>
      <c r="F19" s="1223"/>
      <c r="G19" s="1223"/>
      <c r="H19" s="1223"/>
      <c r="I19" s="1223"/>
      <c r="J19" s="1223"/>
      <c r="K19" s="1223"/>
      <c r="L19" s="1223"/>
      <c r="M19" s="1223"/>
      <c r="N19" s="1223"/>
      <c r="O19" s="1223"/>
      <c r="P19" s="1223"/>
      <c r="Q19" s="1223"/>
      <c r="R19" s="1223"/>
      <c r="S19" s="1223"/>
      <c r="T19" s="1223"/>
      <c r="U19" s="1223"/>
      <c r="V19" s="1223"/>
      <c r="W19" s="1223"/>
      <c r="X19" s="1223"/>
      <c r="Y19" s="1223"/>
      <c r="Z19" s="1223"/>
      <c r="AA19" s="1223"/>
      <c r="AB19" s="1223"/>
      <c r="AC19" s="1223"/>
      <c r="AD19" s="1223"/>
      <c r="AE19" s="1223"/>
      <c r="AF19" s="1223"/>
      <c r="AG19" s="1223"/>
      <c r="AH19" s="1223"/>
      <c r="AI19" s="1223"/>
      <c r="AJ19" s="1223"/>
      <c r="AK19" s="1223"/>
      <c r="AL19" s="1223"/>
      <c r="AM19" s="1223"/>
      <c r="AN19" s="1223"/>
      <c r="AO19" s="1223"/>
      <c r="AP19" s="1223"/>
      <c r="AQ19" s="1223"/>
      <c r="AR19" s="1223"/>
      <c r="AS19" s="1223"/>
      <c r="AT19" s="1223"/>
      <c r="AU19" s="1223"/>
      <c r="AV19" s="1223"/>
      <c r="AW19" s="1223"/>
      <c r="AX19" s="1223"/>
      <c r="AY19" s="1223"/>
      <c r="AZ19" s="1223"/>
      <c r="BA19" s="1223"/>
      <c r="BB19" s="1223"/>
      <c r="BC19" s="1223"/>
      <c r="BD19" s="1223"/>
      <c r="BE19" s="1223"/>
      <c r="BF19" s="1224"/>
      <c r="BG19" s="1209"/>
    </row>
    <row r="20" spans="1:59" s="1200" customFormat="1" ht="7.5" customHeight="1" thickTop="1" thickBot="1">
      <c r="A20" s="1201"/>
      <c r="B20" s="1196"/>
      <c r="C20" s="1198"/>
      <c r="D20" s="1198"/>
      <c r="E20" s="1198"/>
      <c r="F20" s="1198"/>
      <c r="G20" s="1198"/>
      <c r="H20" s="1198"/>
      <c r="I20" s="1198"/>
      <c r="J20" s="1198"/>
      <c r="K20" s="1198"/>
      <c r="L20" s="1198"/>
      <c r="M20" s="1198"/>
      <c r="N20" s="1198"/>
      <c r="O20" s="1198"/>
      <c r="P20" s="1198"/>
      <c r="Q20" s="1198"/>
      <c r="R20" s="1198"/>
      <c r="S20" s="1198"/>
      <c r="T20" s="1198"/>
      <c r="U20" s="1198"/>
      <c r="V20" s="1198"/>
      <c r="W20" s="1198"/>
      <c r="X20" s="1198"/>
      <c r="Y20" s="1198"/>
      <c r="Z20" s="1198"/>
      <c r="AA20" s="1198"/>
      <c r="AB20" s="1198"/>
      <c r="AC20" s="1198"/>
      <c r="AD20" s="1198"/>
      <c r="AE20" s="1198"/>
      <c r="AF20" s="1198"/>
      <c r="AG20" s="1198"/>
      <c r="AH20" s="1198"/>
      <c r="AI20" s="1198"/>
      <c r="AJ20" s="1198"/>
      <c r="AK20" s="1198"/>
      <c r="AL20" s="1198"/>
      <c r="AM20" s="1198"/>
      <c r="AN20" s="1198"/>
      <c r="AO20" s="1198"/>
      <c r="AP20" s="1198"/>
      <c r="AQ20" s="1198"/>
      <c r="AR20" s="1198"/>
      <c r="AS20" s="1198"/>
      <c r="AT20" s="1198"/>
      <c r="AU20" s="1198"/>
      <c r="AV20" s="1198"/>
      <c r="AW20" s="1198"/>
      <c r="AX20" s="1198"/>
      <c r="AY20" s="1198"/>
      <c r="AZ20" s="1198"/>
      <c r="BA20" s="1215"/>
      <c r="BB20" s="1215"/>
      <c r="BC20" s="1215"/>
      <c r="BD20" s="1215"/>
      <c r="BE20" s="1215"/>
      <c r="BF20" s="1209"/>
      <c r="BG20" s="1209"/>
    </row>
    <row r="21" spans="1:59" s="1200" customFormat="1" ht="31.5" customHeight="1" thickBot="1">
      <c r="A21" s="1201"/>
      <c r="B21" s="1201"/>
      <c r="C21" s="1215"/>
      <c r="D21" s="1215"/>
      <c r="E21" s="1215"/>
      <c r="F21" s="1215"/>
      <c r="G21" s="1215"/>
      <c r="H21" s="1215"/>
      <c r="I21" s="1215"/>
      <c r="J21" s="1215"/>
      <c r="K21" s="1215"/>
      <c r="L21" s="1215"/>
      <c r="M21" s="1215"/>
      <c r="N21" s="1215"/>
      <c r="O21" s="1215"/>
      <c r="P21" s="1215"/>
      <c r="Q21" s="1215"/>
      <c r="R21" s="1215"/>
      <c r="S21" s="1215"/>
      <c r="T21" s="1215"/>
      <c r="U21" s="1215"/>
      <c r="V21" s="1215"/>
      <c r="W21" s="1215"/>
      <c r="X21" s="1215"/>
      <c r="Y21" s="1215"/>
      <c r="Z21" s="1215"/>
      <c r="AA21" s="1215"/>
      <c r="AB21" s="1215"/>
      <c r="AC21" s="1763" t="s">
        <v>844</v>
      </c>
      <c r="AD21" s="1764"/>
      <c r="AE21" s="1764"/>
      <c r="AF21" s="1764"/>
      <c r="AG21" s="1764"/>
      <c r="AH21" s="1764"/>
      <c r="AI21" s="1764"/>
      <c r="AJ21" s="1764"/>
      <c r="AK21" s="1764"/>
      <c r="AL21" s="1764"/>
      <c r="AM21" s="1764"/>
      <c r="AN21" s="1764"/>
      <c r="AO21" s="1764"/>
      <c r="AP21" s="1764"/>
      <c r="AQ21" s="1764"/>
      <c r="AR21" s="1764"/>
      <c r="AS21" s="1764"/>
      <c r="AT21" s="1764"/>
      <c r="AU21" s="1764"/>
      <c r="AV21" s="1764"/>
      <c r="AW21" s="1764"/>
      <c r="AX21" s="1764"/>
      <c r="AY21" s="1764"/>
      <c r="AZ21" s="1764"/>
      <c r="BA21" s="1764"/>
      <c r="BB21" s="1765"/>
      <c r="BC21" s="1215"/>
      <c r="BD21" s="1215"/>
      <c r="BE21" s="1215"/>
      <c r="BF21" s="1209"/>
      <c r="BG21" s="1209"/>
    </row>
    <row r="22" spans="1:59" s="1200" customFormat="1" ht="30" customHeight="1" thickBot="1">
      <c r="A22" s="1201"/>
      <c r="B22" s="1201"/>
      <c r="C22" s="1215"/>
      <c r="D22" s="1215"/>
      <c r="E22" s="1215"/>
      <c r="F22" s="1215"/>
      <c r="G22" s="1215"/>
      <c r="H22" s="1215"/>
      <c r="I22" s="1215"/>
      <c r="J22" s="1215"/>
      <c r="K22" s="1215"/>
      <c r="L22" s="1215"/>
      <c r="M22" s="1215"/>
      <c r="N22" s="1215"/>
      <c r="O22" s="1215"/>
      <c r="P22" s="1215"/>
      <c r="Q22" s="1215"/>
      <c r="R22" s="1215"/>
      <c r="S22" s="1215"/>
      <c r="T22" s="1215"/>
      <c r="U22" s="1215"/>
      <c r="V22" s="1763" t="s">
        <v>1305</v>
      </c>
      <c r="W22" s="1764"/>
      <c r="X22" s="1764"/>
      <c r="Y22" s="1764"/>
      <c r="Z22" s="1764"/>
      <c r="AA22" s="1766"/>
      <c r="AB22" s="1215"/>
      <c r="AC22" s="1216"/>
      <c r="AD22" s="1216"/>
      <c r="AE22" s="1216"/>
      <c r="AF22" s="1216"/>
      <c r="AG22" s="1216"/>
      <c r="AH22" s="1216"/>
      <c r="AI22" s="1216"/>
      <c r="AJ22" s="1216"/>
      <c r="AK22" s="1216"/>
      <c r="AL22" s="1216"/>
      <c r="AM22" s="1216"/>
      <c r="AN22" s="1216"/>
      <c r="AO22" s="1216"/>
      <c r="AP22" s="1216"/>
      <c r="AQ22" s="1216"/>
      <c r="AR22" s="1216"/>
      <c r="AS22" s="1216"/>
      <c r="AT22" s="1216"/>
      <c r="AU22" s="1216"/>
      <c r="AV22" s="1216"/>
      <c r="AW22" s="1216"/>
      <c r="AX22" s="1216"/>
      <c r="AY22" s="1216"/>
      <c r="AZ22" s="1216"/>
      <c r="BA22" s="1216"/>
      <c r="BB22" s="1216"/>
      <c r="BC22" s="1215"/>
      <c r="BD22" s="1215"/>
      <c r="BE22" s="1215"/>
      <c r="BF22" s="1209"/>
      <c r="BG22" s="1209"/>
    </row>
    <row r="23" spans="1:59" s="1200" customFormat="1" ht="51" customHeight="1" thickBot="1">
      <c r="A23" s="1201"/>
      <c r="B23" s="1201"/>
      <c r="C23" s="1767" t="s">
        <v>1303</v>
      </c>
      <c r="D23" s="1768"/>
      <c r="E23" s="1768"/>
      <c r="F23" s="1768"/>
      <c r="G23" s="1769"/>
      <c r="H23" s="1214"/>
      <c r="I23" s="1776" t="s">
        <v>1302</v>
      </c>
      <c r="J23" s="1764"/>
      <c r="K23" s="1764"/>
      <c r="L23" s="1764"/>
      <c r="M23" s="1764"/>
      <c r="N23" s="1764"/>
      <c r="O23" s="1764"/>
      <c r="P23" s="1764"/>
      <c r="Q23" s="1764"/>
      <c r="R23" s="1765"/>
      <c r="S23" s="1214"/>
      <c r="T23" s="1214"/>
      <c r="U23" s="1214"/>
      <c r="V23" s="1776" t="s">
        <v>855</v>
      </c>
      <c r="W23" s="1777"/>
      <c r="X23" s="1778" t="s">
        <v>1306</v>
      </c>
      <c r="Y23" s="1779"/>
      <c r="Z23" s="1779"/>
      <c r="AA23" s="1780"/>
      <c r="AB23" s="1214"/>
      <c r="AC23" s="1781" t="s">
        <v>1307</v>
      </c>
      <c r="AD23" s="1782"/>
      <c r="AE23" s="1782"/>
      <c r="AF23" s="1782"/>
      <c r="AG23" s="1782"/>
      <c r="AH23" s="1783"/>
      <c r="AI23" s="1217"/>
      <c r="AJ23" s="1781" t="s">
        <v>845</v>
      </c>
      <c r="AK23" s="1779"/>
      <c r="AL23" s="1779"/>
      <c r="AM23" s="1779"/>
      <c r="AN23" s="1779"/>
      <c r="AO23" s="1780"/>
      <c r="AP23" s="1217"/>
      <c r="AQ23" s="1781" t="s">
        <v>1308</v>
      </c>
      <c r="AR23" s="1779"/>
      <c r="AS23" s="1779"/>
      <c r="AT23" s="1779"/>
      <c r="AU23" s="1780"/>
      <c r="AV23" s="1217"/>
      <c r="AW23" s="1781" t="s">
        <v>1309</v>
      </c>
      <c r="AX23" s="1779"/>
      <c r="AY23" s="1779"/>
      <c r="AZ23" s="1779"/>
      <c r="BA23" s="1780"/>
      <c r="BB23" s="1217"/>
      <c r="BC23" s="1735"/>
      <c r="BD23" s="1736"/>
      <c r="BE23" s="1737"/>
      <c r="BF23" s="1209"/>
      <c r="BG23" s="1209"/>
    </row>
    <row r="24" spans="1:59" s="1200" customFormat="1" ht="36.75" customHeight="1">
      <c r="A24" s="1201"/>
      <c r="B24" s="1201"/>
      <c r="C24" s="1770"/>
      <c r="D24" s="1771"/>
      <c r="E24" s="1771"/>
      <c r="F24" s="1771"/>
      <c r="G24" s="1772"/>
      <c r="H24" s="1214"/>
      <c r="I24" s="1214"/>
      <c r="J24" s="1214"/>
      <c r="K24" s="1214"/>
      <c r="L24" s="1214"/>
      <c r="M24" s="1214"/>
      <c r="N24" s="1214"/>
      <c r="O24" s="1214"/>
      <c r="P24" s="1214"/>
      <c r="Q24" s="1214"/>
      <c r="R24" s="1214"/>
      <c r="S24" s="1214"/>
      <c r="T24" s="1214"/>
      <c r="U24" s="1214"/>
      <c r="V24" s="1744"/>
      <c r="W24" s="1745"/>
      <c r="X24" s="1745"/>
      <c r="Y24" s="1745"/>
      <c r="Z24" s="1745"/>
      <c r="AA24" s="1746"/>
      <c r="AB24" s="1214"/>
      <c r="AC24" s="1747"/>
      <c r="AD24" s="1748"/>
      <c r="AE24" s="1748"/>
      <c r="AF24" s="1748"/>
      <c r="AG24" s="1748"/>
      <c r="AH24" s="1749"/>
      <c r="AI24" s="1215"/>
      <c r="AJ24" s="1747"/>
      <c r="AK24" s="1748"/>
      <c r="AL24" s="1748"/>
      <c r="AM24" s="1748"/>
      <c r="AN24" s="1748"/>
      <c r="AO24" s="1749"/>
      <c r="AP24" s="1215"/>
      <c r="AQ24" s="1753"/>
      <c r="AR24" s="1754"/>
      <c r="AS24" s="1754"/>
      <c r="AT24" s="1754"/>
      <c r="AU24" s="1755"/>
      <c r="AV24" s="1215"/>
      <c r="AW24" s="1753"/>
      <c r="AX24" s="1754"/>
      <c r="AY24" s="1754"/>
      <c r="AZ24" s="1754"/>
      <c r="BA24" s="1755"/>
      <c r="BB24" s="1215"/>
      <c r="BC24" s="1738"/>
      <c r="BD24" s="1739"/>
      <c r="BE24" s="1740"/>
      <c r="BF24" s="1209"/>
      <c r="BG24" s="1209"/>
    </row>
    <row r="25" spans="1:59" s="1200" customFormat="1" ht="34.5" customHeight="1" thickBot="1">
      <c r="A25" s="1201"/>
      <c r="B25" s="1201"/>
      <c r="C25" s="1773"/>
      <c r="D25" s="1774"/>
      <c r="E25" s="1774"/>
      <c r="F25" s="1774"/>
      <c r="G25" s="1775"/>
      <c r="H25" s="1214">
        <v>1</v>
      </c>
      <c r="I25" s="1721"/>
      <c r="J25" s="1722"/>
      <c r="K25" s="1722"/>
      <c r="L25" s="1722"/>
      <c r="M25" s="1722"/>
      <c r="N25" s="1722"/>
      <c r="O25" s="1722"/>
      <c r="P25" s="1722"/>
      <c r="Q25" s="1722"/>
      <c r="R25" s="1723"/>
      <c r="S25" s="1214"/>
      <c r="T25" s="1214"/>
      <c r="U25" s="1214"/>
      <c r="V25" s="1724"/>
      <c r="W25" s="1722"/>
      <c r="X25" s="1722"/>
      <c r="Y25" s="1722"/>
      <c r="Z25" s="1722"/>
      <c r="AA25" s="1725"/>
      <c r="AB25" s="1214"/>
      <c r="AC25" s="1750"/>
      <c r="AD25" s="1751"/>
      <c r="AE25" s="1751"/>
      <c r="AF25" s="1751"/>
      <c r="AG25" s="1751"/>
      <c r="AH25" s="1752"/>
      <c r="AI25" s="1215"/>
      <c r="AJ25" s="1750"/>
      <c r="AK25" s="1751"/>
      <c r="AL25" s="1751"/>
      <c r="AM25" s="1751"/>
      <c r="AN25" s="1751"/>
      <c r="AO25" s="1752"/>
      <c r="AP25" s="1215"/>
      <c r="AQ25" s="1756"/>
      <c r="AR25" s="1757"/>
      <c r="AS25" s="1757"/>
      <c r="AT25" s="1757"/>
      <c r="AU25" s="1758"/>
      <c r="AV25" s="1215"/>
      <c r="AW25" s="1756"/>
      <c r="AX25" s="1757"/>
      <c r="AY25" s="1757"/>
      <c r="AZ25" s="1757"/>
      <c r="BA25" s="1758"/>
      <c r="BB25" s="1215"/>
      <c r="BC25" s="1738"/>
      <c r="BD25" s="1739"/>
      <c r="BE25" s="1740"/>
      <c r="BF25" s="1209"/>
      <c r="BG25" s="1209"/>
    </row>
    <row r="26" spans="1:59" s="1200" customFormat="1" ht="34.5" customHeight="1">
      <c r="A26" s="1201"/>
      <c r="B26" s="1201"/>
      <c r="C26" s="1712"/>
      <c r="D26" s="1713"/>
      <c r="E26" s="1713"/>
      <c r="F26" s="1713"/>
      <c r="G26" s="1714"/>
      <c r="H26" s="1214"/>
      <c r="I26" s="1726"/>
      <c r="J26" s="1727"/>
      <c r="K26" s="1727"/>
      <c r="L26" s="1727"/>
      <c r="M26" s="1727"/>
      <c r="N26" s="1727"/>
      <c r="O26" s="1727"/>
      <c r="P26" s="1727"/>
      <c r="Q26" s="1727"/>
      <c r="R26" s="1728"/>
      <c r="S26" s="1214"/>
      <c r="T26" s="1214"/>
      <c r="U26" s="1214"/>
      <c r="V26" s="1729"/>
      <c r="W26" s="1727"/>
      <c r="X26" s="1727"/>
      <c r="Y26" s="1727"/>
      <c r="Z26" s="1727"/>
      <c r="AA26" s="1730"/>
      <c r="AB26" s="1214"/>
      <c r="AC26" s="1724"/>
      <c r="AD26" s="1727"/>
      <c r="AE26" s="1727"/>
      <c r="AF26" s="1727"/>
      <c r="AG26" s="1727"/>
      <c r="AH26" s="1730"/>
      <c r="AI26" s="1215"/>
      <c r="AJ26" s="1724"/>
      <c r="AK26" s="1727"/>
      <c r="AL26" s="1727"/>
      <c r="AM26" s="1727"/>
      <c r="AN26" s="1727"/>
      <c r="AO26" s="1730"/>
      <c r="AP26" s="1215"/>
      <c r="AQ26" s="1756"/>
      <c r="AR26" s="1757"/>
      <c r="AS26" s="1757"/>
      <c r="AT26" s="1757"/>
      <c r="AU26" s="1758"/>
      <c r="AV26" s="1215"/>
      <c r="AW26" s="1756"/>
      <c r="AX26" s="1757"/>
      <c r="AY26" s="1757"/>
      <c r="AZ26" s="1757"/>
      <c r="BA26" s="1758"/>
      <c r="BB26" s="1215"/>
      <c r="BC26" s="1738"/>
      <c r="BD26" s="1739"/>
      <c r="BE26" s="1740"/>
      <c r="BF26" s="1209"/>
      <c r="BG26" s="1209"/>
    </row>
    <row r="27" spans="1:59" s="1200" customFormat="1" ht="34.5" customHeight="1" thickBot="1">
      <c r="A27" s="1201"/>
      <c r="B27" s="1201"/>
      <c r="C27" s="1715"/>
      <c r="D27" s="1716"/>
      <c r="E27" s="1716"/>
      <c r="F27" s="1716"/>
      <c r="G27" s="1717"/>
      <c r="H27" s="1214">
        <v>2</v>
      </c>
      <c r="I27" s="1721"/>
      <c r="J27" s="1722"/>
      <c r="K27" s="1722"/>
      <c r="L27" s="1722"/>
      <c r="M27" s="1722"/>
      <c r="N27" s="1722"/>
      <c r="O27" s="1722"/>
      <c r="P27" s="1722"/>
      <c r="Q27" s="1722"/>
      <c r="R27" s="1723"/>
      <c r="S27" s="1214"/>
      <c r="T27" s="1214"/>
      <c r="U27" s="1214"/>
      <c r="V27" s="1731"/>
      <c r="W27" s="1732"/>
      <c r="X27" s="1732"/>
      <c r="Y27" s="1732"/>
      <c r="Z27" s="1732"/>
      <c r="AA27" s="1733"/>
      <c r="AB27" s="1214"/>
      <c r="AC27" s="1734"/>
      <c r="AD27" s="1732"/>
      <c r="AE27" s="1732"/>
      <c r="AF27" s="1732"/>
      <c r="AG27" s="1732"/>
      <c r="AH27" s="1733"/>
      <c r="AI27" s="1215"/>
      <c r="AJ27" s="1734"/>
      <c r="AK27" s="1732"/>
      <c r="AL27" s="1732"/>
      <c r="AM27" s="1732"/>
      <c r="AN27" s="1732"/>
      <c r="AO27" s="1733"/>
      <c r="AP27" s="1215"/>
      <c r="AQ27" s="1759"/>
      <c r="AR27" s="1760"/>
      <c r="AS27" s="1760"/>
      <c r="AT27" s="1760"/>
      <c r="AU27" s="1761"/>
      <c r="AV27" s="1215"/>
      <c r="AW27" s="1759"/>
      <c r="AX27" s="1760"/>
      <c r="AY27" s="1760"/>
      <c r="AZ27" s="1760"/>
      <c r="BA27" s="1761"/>
      <c r="BB27" s="1215"/>
      <c r="BC27" s="1741"/>
      <c r="BD27" s="1742"/>
      <c r="BE27" s="1743"/>
      <c r="BF27" s="1209"/>
      <c r="BG27" s="1209"/>
    </row>
    <row r="28" spans="1:59" s="1200" customFormat="1" ht="34.5" customHeight="1" thickBot="1">
      <c r="A28" s="1201"/>
      <c r="B28" s="1201"/>
      <c r="C28" s="1718"/>
      <c r="D28" s="1719"/>
      <c r="E28" s="1719"/>
      <c r="F28" s="1719"/>
      <c r="G28" s="1720"/>
      <c r="H28" s="1214"/>
      <c r="I28" s="1726"/>
      <c r="J28" s="1727"/>
      <c r="K28" s="1727"/>
      <c r="L28" s="1727"/>
      <c r="M28" s="1727"/>
      <c r="N28" s="1727"/>
      <c r="O28" s="1727"/>
      <c r="P28" s="1727"/>
      <c r="Q28" s="1727"/>
      <c r="R28" s="1728"/>
      <c r="S28" s="1214"/>
      <c r="T28" s="1214"/>
      <c r="U28" s="1214"/>
      <c r="V28" s="1214"/>
      <c r="W28" s="1214"/>
      <c r="X28" s="1214"/>
      <c r="Y28" s="1214"/>
      <c r="Z28" s="1214"/>
      <c r="AA28" s="1214"/>
      <c r="AB28" s="1214"/>
      <c r="AC28" s="1215"/>
      <c r="AD28" s="1215"/>
      <c r="AE28" s="1215"/>
      <c r="AF28" s="1215"/>
      <c r="AG28" s="1215"/>
      <c r="AH28" s="1215"/>
      <c r="AI28" s="1215"/>
      <c r="AJ28" s="1215"/>
      <c r="AK28" s="1215"/>
      <c r="AL28" s="1215"/>
      <c r="AM28" s="1215"/>
      <c r="AN28" s="1215"/>
      <c r="AO28" s="1215"/>
      <c r="AP28" s="1215"/>
      <c r="AQ28" s="1215"/>
      <c r="AR28" s="1215"/>
      <c r="AS28" s="1215"/>
      <c r="AT28" s="1215"/>
      <c r="AU28" s="1215"/>
      <c r="AV28" s="1215"/>
      <c r="AW28" s="1215"/>
      <c r="AX28" s="1215"/>
      <c r="AY28" s="1215"/>
      <c r="AZ28" s="1215"/>
      <c r="BA28" s="1215"/>
      <c r="BB28" s="1215"/>
      <c r="BC28" s="1215"/>
      <c r="BD28" s="1215"/>
      <c r="BE28" s="1215"/>
      <c r="BF28" s="1209"/>
      <c r="BG28" s="1209"/>
    </row>
    <row r="29" spans="1:59" s="1200" customFormat="1" ht="23.25" customHeight="1" thickBot="1">
      <c r="A29" s="1201"/>
      <c r="B29" s="1201"/>
      <c r="C29" s="1220"/>
      <c r="D29" s="1220"/>
      <c r="E29" s="1220"/>
      <c r="F29" s="1220"/>
      <c r="G29" s="1220"/>
      <c r="H29" s="1214"/>
      <c r="I29" s="1221"/>
      <c r="J29" s="1221"/>
      <c r="K29" s="1221"/>
      <c r="L29" s="1221"/>
      <c r="M29" s="1221"/>
      <c r="N29" s="1221"/>
      <c r="O29" s="1221"/>
      <c r="P29" s="1221"/>
      <c r="Q29" s="1221"/>
      <c r="R29" s="1214"/>
      <c r="S29" s="1214"/>
      <c r="T29" s="1214"/>
      <c r="U29" s="1214"/>
      <c r="AA29" s="1214"/>
      <c r="AB29" s="1214"/>
      <c r="AC29" s="1215"/>
      <c r="AD29" s="1215"/>
      <c r="AE29" s="1215"/>
      <c r="AF29" s="1215"/>
      <c r="AG29" s="1215"/>
      <c r="AH29" s="1215"/>
      <c r="AI29" s="1215"/>
      <c r="AJ29" s="1215"/>
      <c r="AK29" s="1215"/>
      <c r="AL29" s="1215"/>
      <c r="AM29" s="1215"/>
      <c r="AN29" s="1215"/>
      <c r="AO29" s="1215"/>
      <c r="AP29" s="1215"/>
      <c r="AQ29" s="1215"/>
      <c r="AR29" s="1215"/>
      <c r="AS29" s="1215"/>
      <c r="AT29" s="1215"/>
      <c r="AU29" s="1215"/>
      <c r="AV29" s="1215"/>
      <c r="AW29" s="1215"/>
      <c r="AX29" s="1215"/>
      <c r="AY29" s="1215"/>
      <c r="AZ29" s="1215"/>
      <c r="BA29" s="1215"/>
      <c r="BB29" s="1215"/>
      <c r="BC29" s="1215"/>
      <c r="BD29" s="1215"/>
      <c r="BE29" s="1215"/>
      <c r="BF29" s="1209"/>
      <c r="BG29" s="1209"/>
    </row>
    <row r="30" spans="1:59" s="1200" customFormat="1" ht="24" customHeight="1">
      <c r="A30" s="1201"/>
      <c r="B30" s="1201"/>
      <c r="C30" s="1712" t="s">
        <v>1304</v>
      </c>
      <c r="D30" s="1713"/>
      <c r="E30" s="1713"/>
      <c r="F30" s="1713"/>
      <c r="G30" s="1714"/>
      <c r="H30" s="1214"/>
      <c r="I30" s="1218"/>
      <c r="J30" s="1218"/>
      <c r="K30" s="1218"/>
      <c r="L30" s="1218"/>
      <c r="M30" s="1218"/>
      <c r="N30" s="1218"/>
      <c r="O30" s="1218"/>
      <c r="P30" s="1218"/>
      <c r="Q30" s="1218"/>
      <c r="R30" s="1218"/>
      <c r="S30" s="1218"/>
      <c r="T30" s="1218"/>
      <c r="U30" s="1218"/>
      <c r="V30" s="1218"/>
      <c r="W30" s="1218"/>
      <c r="X30" s="1218"/>
      <c r="Y30" s="1218"/>
      <c r="Z30" s="1218"/>
      <c r="AA30" s="1218"/>
      <c r="AB30" s="1218"/>
      <c r="AC30" s="1218"/>
      <c r="AD30" s="1218"/>
      <c r="AE30" s="1218"/>
      <c r="AF30" s="1218"/>
      <c r="AG30" s="1218"/>
      <c r="AH30" s="1218"/>
      <c r="AI30" s="1218"/>
      <c r="AJ30" s="1218"/>
      <c r="AK30" s="1218"/>
      <c r="AL30" s="1218"/>
      <c r="AM30" s="1218"/>
      <c r="AN30" s="1218"/>
      <c r="AO30" s="1218"/>
      <c r="AP30" s="1218"/>
      <c r="AQ30" s="1218"/>
      <c r="AR30" s="1218"/>
      <c r="AS30" s="1218"/>
      <c r="AT30" s="1218"/>
      <c r="AU30" s="1218"/>
      <c r="AV30" s="1218"/>
      <c r="AW30" s="1218"/>
      <c r="AX30" s="1218"/>
      <c r="AY30" s="1218"/>
      <c r="AZ30" s="1218"/>
      <c r="BA30" s="1218"/>
      <c r="BB30" s="1215"/>
      <c r="BC30" s="1215"/>
      <c r="BD30" s="1215"/>
      <c r="BE30" s="1215"/>
      <c r="BF30" s="1209"/>
      <c r="BG30" s="1209"/>
    </row>
    <row r="31" spans="1:59" s="1200" customFormat="1" ht="24" customHeight="1" thickBot="1">
      <c r="A31" s="1201"/>
      <c r="B31" s="1201"/>
      <c r="C31" s="1718"/>
      <c r="D31" s="1719"/>
      <c r="E31" s="1719"/>
      <c r="F31" s="1719"/>
      <c r="G31" s="1720"/>
      <c r="H31" s="1214"/>
      <c r="I31" s="1218"/>
      <c r="J31" s="1218"/>
      <c r="K31" s="1218"/>
      <c r="L31" s="1218"/>
      <c r="M31" s="1218"/>
      <c r="N31" s="1218"/>
      <c r="O31" s="1218"/>
      <c r="P31" s="1218"/>
      <c r="Q31" s="1218"/>
      <c r="R31" s="1218"/>
      <c r="S31" s="1218"/>
      <c r="T31" s="1218"/>
      <c r="U31" s="1218"/>
      <c r="V31" s="1218"/>
      <c r="W31" s="1218"/>
      <c r="X31" s="1218"/>
      <c r="Y31" s="1218"/>
      <c r="Z31" s="1218"/>
      <c r="AA31" s="1218"/>
      <c r="AB31" s="1218"/>
      <c r="AC31" s="1218"/>
      <c r="AD31" s="1218"/>
      <c r="AE31" s="1218"/>
      <c r="AF31" s="1218"/>
      <c r="AG31" s="1218"/>
      <c r="AH31" s="1218"/>
      <c r="AI31" s="1218"/>
      <c r="AJ31" s="1218"/>
      <c r="AK31" s="1218"/>
      <c r="AL31" s="1218"/>
      <c r="AM31" s="1218"/>
      <c r="AN31" s="1218"/>
      <c r="AO31" s="1218"/>
      <c r="AP31" s="1218"/>
      <c r="AQ31" s="1218"/>
      <c r="AR31" s="1218"/>
      <c r="AS31" s="1218"/>
      <c r="AT31" s="1218"/>
      <c r="AU31" s="1218"/>
      <c r="AV31" s="1218"/>
      <c r="AW31" s="1218"/>
      <c r="AX31" s="1218"/>
      <c r="AY31" s="1218"/>
      <c r="AZ31" s="1218"/>
      <c r="BA31" s="1218"/>
      <c r="BB31" s="1215"/>
      <c r="BC31" s="1215"/>
      <c r="BD31" s="1215"/>
      <c r="BE31" s="1215"/>
      <c r="BF31" s="1209"/>
      <c r="BG31" s="1209"/>
    </row>
    <row r="32" spans="1:59" s="1200" customFormat="1" ht="18" customHeight="1">
      <c r="A32" s="1201"/>
      <c r="B32" s="1201"/>
      <c r="C32" s="1712"/>
      <c r="D32" s="1713"/>
      <c r="E32" s="1713"/>
      <c r="F32" s="1713"/>
      <c r="G32" s="1714"/>
      <c r="H32" s="1214"/>
      <c r="I32" s="1218"/>
      <c r="J32" s="1218"/>
      <c r="K32" s="1218"/>
      <c r="L32" s="1218"/>
      <c r="M32" s="1218"/>
      <c r="N32" s="1218"/>
      <c r="O32" s="1218"/>
      <c r="P32" s="1218"/>
      <c r="Q32" s="1218"/>
      <c r="R32" s="1218"/>
      <c r="S32" s="1218"/>
      <c r="T32" s="1218"/>
      <c r="U32" s="1218"/>
      <c r="V32" s="1218"/>
      <c r="W32" s="1218"/>
      <c r="X32" s="1218"/>
      <c r="Y32" s="1218"/>
      <c r="Z32" s="1218"/>
      <c r="AA32" s="1218"/>
      <c r="AB32" s="1218"/>
      <c r="AC32" s="1218"/>
      <c r="AD32" s="1218"/>
      <c r="AE32" s="1218"/>
      <c r="AF32" s="1218"/>
      <c r="AG32" s="1218"/>
      <c r="AH32" s="1218"/>
      <c r="AI32" s="1218"/>
      <c r="AJ32" s="1218"/>
      <c r="AK32" s="1218"/>
      <c r="AL32" s="1218"/>
      <c r="AM32" s="1218"/>
      <c r="AN32" s="1218"/>
      <c r="AO32" s="1218"/>
      <c r="AP32" s="1218"/>
      <c r="AQ32" s="1218"/>
      <c r="AR32" s="1218"/>
      <c r="AS32" s="1218"/>
      <c r="AT32" s="1218"/>
      <c r="AU32" s="1218"/>
      <c r="AV32" s="1218"/>
      <c r="AW32" s="1218"/>
      <c r="AX32" s="1218"/>
      <c r="AY32" s="1218"/>
      <c r="AZ32" s="1218"/>
      <c r="BA32" s="1218"/>
      <c r="BB32" s="1215"/>
      <c r="BC32" s="1215"/>
      <c r="BD32" s="1215"/>
      <c r="BE32" s="1215"/>
      <c r="BF32" s="1209"/>
      <c r="BG32" s="1209"/>
    </row>
    <row r="33" spans="1:59" s="1200" customFormat="1" ht="18" customHeight="1">
      <c r="A33" s="1201"/>
      <c r="B33" s="1201"/>
      <c r="C33" s="1715"/>
      <c r="D33" s="1716"/>
      <c r="E33" s="1716"/>
      <c r="F33" s="1716"/>
      <c r="G33" s="1717"/>
      <c r="H33" s="1214"/>
      <c r="I33" s="1218"/>
      <c r="J33" s="1218"/>
      <c r="K33" s="1218"/>
      <c r="L33" s="1218"/>
      <c r="M33" s="1218"/>
      <c r="N33" s="1218"/>
      <c r="O33" s="1218"/>
      <c r="P33" s="1218"/>
      <c r="Q33" s="1218"/>
      <c r="R33" s="1218"/>
      <c r="S33" s="1218"/>
      <c r="T33" s="1218"/>
      <c r="U33" s="1218"/>
      <c r="V33" s="1218"/>
      <c r="W33" s="1218"/>
      <c r="X33" s="1218"/>
      <c r="Y33" s="1218"/>
      <c r="Z33" s="1218"/>
      <c r="AA33" s="1218"/>
      <c r="AB33" s="1218"/>
      <c r="AC33" s="1218"/>
      <c r="AD33" s="1218"/>
      <c r="AE33" s="1218"/>
      <c r="AF33" s="1218"/>
      <c r="AG33" s="1218"/>
      <c r="AH33" s="1218"/>
      <c r="AI33" s="1218"/>
      <c r="AJ33" s="1218"/>
      <c r="AK33" s="1218"/>
      <c r="AL33" s="1218"/>
      <c r="AM33" s="1218"/>
      <c r="AN33" s="1218"/>
      <c r="AO33" s="1218"/>
      <c r="AP33" s="1218"/>
      <c r="AQ33" s="1218"/>
      <c r="AR33" s="1218"/>
      <c r="AS33" s="1218"/>
      <c r="AT33" s="1218"/>
      <c r="AU33" s="1218"/>
      <c r="AV33" s="1218"/>
      <c r="AW33" s="1218"/>
      <c r="AX33" s="1218"/>
      <c r="AY33" s="1218"/>
      <c r="AZ33" s="1218"/>
      <c r="BA33" s="1218"/>
      <c r="BB33" s="1215"/>
      <c r="BC33" s="1215"/>
      <c r="BD33" s="1215"/>
      <c r="BE33" s="1215"/>
      <c r="BF33" s="1209"/>
      <c r="BG33" s="1209"/>
    </row>
    <row r="34" spans="1:59" s="1200" customFormat="1" ht="18" customHeight="1" thickBot="1">
      <c r="A34" s="1201"/>
      <c r="B34" s="1201"/>
      <c r="C34" s="1718"/>
      <c r="D34" s="1719"/>
      <c r="E34" s="1719"/>
      <c r="F34" s="1719"/>
      <c r="G34" s="1720"/>
      <c r="H34" s="1214"/>
      <c r="I34" s="1218"/>
      <c r="J34" s="1218"/>
      <c r="K34" s="1218"/>
      <c r="L34" s="1218"/>
      <c r="M34" s="1218"/>
      <c r="N34" s="1218"/>
      <c r="O34" s="1218"/>
      <c r="P34" s="1218"/>
      <c r="Q34" s="1218"/>
      <c r="R34" s="1218"/>
      <c r="S34" s="1218"/>
      <c r="T34" s="1218"/>
      <c r="U34" s="1218"/>
      <c r="V34" s="1218"/>
      <c r="W34" s="1218"/>
      <c r="X34" s="1218"/>
      <c r="Y34" s="1218"/>
      <c r="Z34" s="1218"/>
      <c r="AA34" s="1218"/>
      <c r="AB34" s="1218"/>
      <c r="AC34" s="1218"/>
      <c r="AD34" s="1218"/>
      <c r="AE34" s="1218"/>
      <c r="AF34" s="1218"/>
      <c r="AG34" s="1218"/>
      <c r="AH34" s="1218"/>
      <c r="AI34" s="1218"/>
      <c r="AJ34" s="1218"/>
      <c r="AK34" s="1218"/>
      <c r="AL34" s="1218"/>
      <c r="AM34" s="1218"/>
      <c r="AN34" s="1218"/>
      <c r="AO34" s="1218"/>
      <c r="AP34" s="1218"/>
      <c r="AQ34" s="1218"/>
      <c r="AR34" s="1218"/>
      <c r="AS34" s="1218"/>
      <c r="AT34" s="1218"/>
      <c r="AU34" s="1218"/>
      <c r="AV34" s="1218"/>
      <c r="AW34" s="1218"/>
      <c r="AX34" s="1218"/>
      <c r="AY34" s="1218"/>
      <c r="AZ34" s="1218"/>
      <c r="BA34" s="1218"/>
      <c r="BB34" s="1215"/>
      <c r="BC34" s="1215"/>
      <c r="BD34" s="1215"/>
      <c r="BE34" s="1215"/>
      <c r="BF34" s="1209"/>
      <c r="BG34" s="1209"/>
    </row>
    <row r="35" spans="1:59" s="1200" customFormat="1" ht="13.5" customHeight="1" thickBot="1">
      <c r="A35" s="1201"/>
      <c r="B35" s="1201"/>
      <c r="C35" s="1215"/>
      <c r="D35" s="1215"/>
      <c r="E35" s="1215"/>
      <c r="F35" s="1215"/>
      <c r="G35" s="1215"/>
      <c r="H35" s="1215"/>
      <c r="I35" s="1215"/>
      <c r="J35" s="1215"/>
      <c r="K35" s="1215"/>
      <c r="L35" s="1215"/>
      <c r="M35" s="1215"/>
      <c r="N35" s="1215"/>
      <c r="O35" s="1215"/>
      <c r="P35" s="1215"/>
      <c r="Q35" s="1215"/>
      <c r="R35" s="1215"/>
      <c r="S35" s="1215"/>
      <c r="T35" s="1215"/>
      <c r="U35" s="1215"/>
      <c r="V35" s="1215"/>
      <c r="W35" s="1215"/>
      <c r="X35" s="1215"/>
      <c r="Y35" s="1215"/>
      <c r="Z35" s="1215"/>
      <c r="AA35" s="1215"/>
      <c r="AB35" s="1215"/>
      <c r="AC35" s="1225"/>
      <c r="AD35" s="1225"/>
      <c r="AE35" s="1225"/>
      <c r="AF35" s="1225"/>
      <c r="AG35" s="1225"/>
      <c r="AH35" s="1225"/>
      <c r="AI35" s="1225"/>
      <c r="AJ35" s="1225"/>
      <c r="AK35" s="1225"/>
      <c r="AL35" s="1225"/>
      <c r="AM35" s="1225"/>
      <c r="AN35" s="1225"/>
      <c r="AO35" s="1225"/>
      <c r="AP35" s="1225"/>
      <c r="AQ35" s="1225"/>
      <c r="AR35" s="1225"/>
      <c r="AS35" s="1225"/>
      <c r="AT35" s="1225"/>
      <c r="AU35" s="1225"/>
      <c r="AV35" s="1225"/>
      <c r="AW35" s="1225"/>
      <c r="AX35" s="1225"/>
      <c r="AY35" s="1225"/>
      <c r="AZ35" s="1225"/>
      <c r="BA35" s="1225"/>
      <c r="BB35" s="1225"/>
      <c r="BC35" s="1225"/>
      <c r="BD35" s="1225"/>
      <c r="BE35" s="1225"/>
      <c r="BF35" s="1226"/>
      <c r="BG35" s="1209"/>
    </row>
    <row r="36" spans="1:59" s="1230" customFormat="1" ht="20.25" customHeight="1" thickBot="1">
      <c r="A36" s="1227"/>
      <c r="B36" s="1228" t="s">
        <v>110</v>
      </c>
      <c r="C36" s="1228"/>
      <c r="D36" s="1228"/>
      <c r="E36" s="1228"/>
      <c r="F36" s="1228"/>
      <c r="G36" s="1228"/>
      <c r="H36" s="1228"/>
      <c r="I36" s="1228"/>
      <c r="J36" s="1228"/>
      <c r="K36" s="1228"/>
      <c r="L36" s="1228"/>
      <c r="M36" s="1228"/>
      <c r="N36" s="1228"/>
      <c r="O36" s="1228"/>
      <c r="P36" s="1228"/>
      <c r="Q36" s="1228"/>
      <c r="R36" s="1228"/>
      <c r="S36" s="1228"/>
      <c r="T36" s="1228"/>
      <c r="U36" s="1228"/>
      <c r="V36" s="1228"/>
      <c r="W36" s="1228"/>
      <c r="X36" s="1228" t="s">
        <v>133</v>
      </c>
      <c r="Y36" s="1228"/>
      <c r="Z36" s="1228"/>
      <c r="AA36" s="1228"/>
      <c r="AB36" s="1228"/>
      <c r="AC36" s="1228"/>
      <c r="AD36" s="1228"/>
      <c r="AE36" s="1228"/>
      <c r="AF36" s="1228"/>
      <c r="AG36" s="1228"/>
      <c r="AH36" s="1228"/>
      <c r="AI36" s="1228"/>
      <c r="AJ36" s="1228"/>
      <c r="AK36" s="1228"/>
      <c r="AL36" s="1228"/>
      <c r="AM36" s="1228"/>
      <c r="AN36" s="1228"/>
      <c r="AO36" s="1228"/>
      <c r="AP36" s="1228"/>
      <c r="AQ36" s="1228"/>
      <c r="AR36" s="1228"/>
      <c r="AS36" s="1228"/>
      <c r="AT36" s="1228"/>
      <c r="AU36" s="1228"/>
      <c r="AV36" s="1228"/>
      <c r="AW36" s="1228" t="str">
        <f>Index!BE44</f>
        <v>COMPILER: LIÊN/A-KT-WQ826</v>
      </c>
      <c r="AX36" s="1228"/>
      <c r="AY36" s="1228"/>
      <c r="AZ36" s="1228"/>
      <c r="BA36" s="1228"/>
      <c r="BB36" s="1228"/>
      <c r="BC36" s="1228"/>
      <c r="BD36" s="1228"/>
      <c r="BE36" s="1228"/>
      <c r="BF36" s="1228"/>
      <c r="BG36" s="1229"/>
    </row>
  </sheetData>
  <mergeCells count="65">
    <mergeCell ref="W6:AB6"/>
    <mergeCell ref="B1:P1"/>
    <mergeCell ref="S1:AL3"/>
    <mergeCell ref="BA2:BC3"/>
    <mergeCell ref="BD2:BF3"/>
    <mergeCell ref="AD5:BC5"/>
    <mergeCell ref="D7:H9"/>
    <mergeCell ref="J7:S7"/>
    <mergeCell ref="W7:X7"/>
    <mergeCell ref="Y7:AB7"/>
    <mergeCell ref="AD7:AI7"/>
    <mergeCell ref="J9:S9"/>
    <mergeCell ref="AR7:AV7"/>
    <mergeCell ref="AX7:BB7"/>
    <mergeCell ref="BD7:BF11"/>
    <mergeCell ref="W8:X8"/>
    <mergeCell ref="Y8:AB11"/>
    <mergeCell ref="AD8:AI9"/>
    <mergeCell ref="AK8:AP9"/>
    <mergeCell ref="AR8:AV11"/>
    <mergeCell ref="AX8:BB11"/>
    <mergeCell ref="W9:X9"/>
    <mergeCell ref="AK7:AP7"/>
    <mergeCell ref="D10:H12"/>
    <mergeCell ref="J10:S10"/>
    <mergeCell ref="W10:X10"/>
    <mergeCell ref="AD10:AI10"/>
    <mergeCell ref="AK10:AP10"/>
    <mergeCell ref="J11:S11"/>
    <mergeCell ref="W11:X11"/>
    <mergeCell ref="AD11:AI11"/>
    <mergeCell ref="AK11:AP11"/>
    <mergeCell ref="J12:S12"/>
    <mergeCell ref="D14:H15"/>
    <mergeCell ref="D16:H18"/>
    <mergeCell ref="AC21:BB21"/>
    <mergeCell ref="V22:AA22"/>
    <mergeCell ref="C23:G25"/>
    <mergeCell ref="I23:R23"/>
    <mergeCell ref="V23:W23"/>
    <mergeCell ref="X23:AA23"/>
    <mergeCell ref="AC23:AH23"/>
    <mergeCell ref="AJ23:AO23"/>
    <mergeCell ref="AQ23:AU23"/>
    <mergeCell ref="AW23:BA23"/>
    <mergeCell ref="AC27:AH27"/>
    <mergeCell ref="I28:R28"/>
    <mergeCell ref="C30:G31"/>
    <mergeCell ref="BC23:BE27"/>
    <mergeCell ref="V24:AA24"/>
    <mergeCell ref="AC24:AH25"/>
    <mergeCell ref="AJ24:AO25"/>
    <mergeCell ref="AQ24:AU27"/>
    <mergeCell ref="AW24:BA27"/>
    <mergeCell ref="AJ26:AO26"/>
    <mergeCell ref="AJ27:AO27"/>
    <mergeCell ref="AC26:AH26"/>
    <mergeCell ref="C32:G34"/>
    <mergeCell ref="I25:R25"/>
    <mergeCell ref="V25:AA25"/>
    <mergeCell ref="C26:G28"/>
    <mergeCell ref="I26:R26"/>
    <mergeCell ref="V26:AA26"/>
    <mergeCell ref="I27:R27"/>
    <mergeCell ref="V27:AA27"/>
  </mergeCells>
  <phoneticPr fontId="53" type="noConversion"/>
  <dataValidations count="1">
    <dataValidation type="list" allowBlank="1" showInputMessage="1" showErrorMessage="1" sqref="BI7">
      <formula1>$DD$7:$DD$9</formula1>
    </dataValidation>
  </dataValidations>
  <printOptions horizontalCentered="1" verticalCentered="1"/>
  <pageMargins left="0.19685039370078741" right="0.19685039370078741" top="0.59055118110236227" bottom="0.39370078740157483" header="0.19685039370078741" footer="0.19685039370078741"/>
  <pageSetup paperSize="9" scale="55" orientation="landscape" r:id="rId1"/>
  <headerFooter alignWithMargins="0">
    <oddHeader>&amp;L&amp;12NIKE, INC. Confidential&amp;RVer.16.0</oddHeader>
    <oddFooter>&amp;C&amp;"Arial,??"&amp;A</oddFooter>
  </headerFooter>
  <colBreaks count="1" manualBreakCount="1">
    <brk id="59"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0"/>
  <sheetViews>
    <sheetView showGridLines="0" view="pageBreakPreview" zoomScale="80" zoomScaleNormal="60" zoomScaleSheetLayoutView="80" workbookViewId="0">
      <selection activeCell="B10" sqref="B10:Q10"/>
    </sheetView>
  </sheetViews>
  <sheetFormatPr defaultColWidth="2.625" defaultRowHeight="14.25"/>
  <cols>
    <col min="1" max="1" width="2.625" style="77"/>
    <col min="2" max="65" width="2.75" style="77" customWidth="1"/>
    <col min="66" max="16384" width="2.625" style="77"/>
  </cols>
  <sheetData>
    <row r="1" spans="1:66" s="151" customFormat="1" ht="20.100000000000001" customHeight="1" thickBot="1">
      <c r="A1" s="315"/>
      <c r="B1" s="1839" t="str">
        <f>Index!B1</f>
        <v>PRODUCTION CONFIRMATION</v>
      </c>
      <c r="C1" s="1840"/>
      <c r="D1" s="1840"/>
      <c r="E1" s="1840"/>
      <c r="F1" s="1840"/>
      <c r="G1" s="1840"/>
      <c r="H1" s="1840"/>
      <c r="I1" s="1840"/>
      <c r="J1" s="1840"/>
      <c r="K1" s="1840"/>
      <c r="L1" s="1840"/>
      <c r="M1" s="1840"/>
      <c r="N1" s="1840"/>
      <c r="O1" s="1840"/>
      <c r="P1" s="1840"/>
      <c r="Q1" s="1011"/>
      <c r="R1" s="709"/>
      <c r="S1" s="709"/>
      <c r="T1" s="709"/>
      <c r="U1" s="709"/>
      <c r="V1" s="1821" t="s">
        <v>750</v>
      </c>
      <c r="W1" s="1821"/>
      <c r="X1" s="1821"/>
      <c r="Y1" s="1821"/>
      <c r="Z1" s="1821"/>
      <c r="AA1" s="1821"/>
      <c r="AB1" s="1821"/>
      <c r="AC1" s="1821"/>
      <c r="AD1" s="1821"/>
      <c r="AE1" s="1821"/>
      <c r="AF1" s="1821"/>
      <c r="AG1" s="1821"/>
      <c r="AH1" s="1821"/>
      <c r="AI1" s="1821"/>
      <c r="AJ1" s="1821"/>
      <c r="AK1" s="1821"/>
      <c r="AL1" s="1821"/>
      <c r="AM1" s="1821"/>
      <c r="AN1" s="1821"/>
      <c r="AO1" s="1821"/>
      <c r="AP1" s="1821"/>
      <c r="AQ1" s="1821"/>
      <c r="AR1" s="1821"/>
      <c r="AS1" s="1821"/>
      <c r="AT1" s="1821"/>
      <c r="AU1" s="1821"/>
      <c r="AV1" s="709"/>
      <c r="AW1" s="709"/>
      <c r="AX1" s="709"/>
      <c r="AY1" s="316"/>
      <c r="AZ1" s="316"/>
      <c r="BA1" s="316"/>
      <c r="BB1" s="316"/>
      <c r="BC1" s="316"/>
      <c r="BD1" s="317"/>
      <c r="BE1" s="316"/>
      <c r="BF1" s="316"/>
      <c r="BG1" s="317"/>
      <c r="BH1" s="316"/>
      <c r="BI1" s="316"/>
      <c r="BJ1" s="316"/>
      <c r="BK1" s="316"/>
      <c r="BL1" s="316"/>
      <c r="BM1" s="316"/>
      <c r="BN1" s="318"/>
    </row>
    <row r="2" spans="1:66" s="151" customFormat="1" ht="20.100000000000001" customHeight="1">
      <c r="A2" s="319"/>
      <c r="B2" s="511" t="s">
        <v>19</v>
      </c>
      <c r="C2" s="592"/>
      <c r="D2" s="592"/>
      <c r="E2" s="592"/>
      <c r="F2" s="592"/>
      <c r="G2" s="592"/>
      <c r="H2" s="513" t="str">
        <f>Index!G2</f>
        <v>Chuck Taylor All Star Street</v>
      </c>
      <c r="I2" s="513"/>
      <c r="J2" s="513"/>
      <c r="K2" s="513"/>
      <c r="L2" s="513"/>
      <c r="M2" s="513"/>
      <c r="N2" s="513"/>
      <c r="O2" s="513"/>
      <c r="P2" s="513"/>
      <c r="Q2" s="980"/>
      <c r="R2" s="455"/>
      <c r="S2" s="455"/>
      <c r="T2" s="455"/>
      <c r="U2" s="455"/>
      <c r="V2" s="1822"/>
      <c r="W2" s="1822"/>
      <c r="X2" s="1822"/>
      <c r="Y2" s="1822"/>
      <c r="Z2" s="1822"/>
      <c r="AA2" s="1822"/>
      <c r="AB2" s="1822"/>
      <c r="AC2" s="1822"/>
      <c r="AD2" s="1822"/>
      <c r="AE2" s="1822"/>
      <c r="AF2" s="1822"/>
      <c r="AG2" s="1822"/>
      <c r="AH2" s="1822"/>
      <c r="AI2" s="1822"/>
      <c r="AJ2" s="1822"/>
      <c r="AK2" s="1822"/>
      <c r="AL2" s="1822"/>
      <c r="AM2" s="1822"/>
      <c r="AN2" s="1822"/>
      <c r="AO2" s="1822"/>
      <c r="AP2" s="1822"/>
      <c r="AQ2" s="1822"/>
      <c r="AR2" s="1822"/>
      <c r="AS2" s="1822"/>
      <c r="AT2" s="1822"/>
      <c r="AU2" s="1822"/>
      <c r="AV2" s="455"/>
      <c r="AW2" s="455"/>
      <c r="AX2" s="455"/>
      <c r="AY2" s="40"/>
      <c r="AZ2" s="40"/>
      <c r="BA2" s="40"/>
      <c r="BB2" s="40"/>
      <c r="BC2" s="53"/>
      <c r="BD2" s="53"/>
      <c r="BE2" s="53"/>
      <c r="BF2" s="53"/>
      <c r="BG2" s="53"/>
      <c r="BH2" s="53"/>
      <c r="BI2" s="1833" t="s">
        <v>21</v>
      </c>
      <c r="BJ2" s="1834"/>
      <c r="BK2" s="1834"/>
      <c r="BL2" s="1834">
        <v>2</v>
      </c>
      <c r="BM2" s="1837"/>
      <c r="BN2" s="84"/>
    </row>
    <row r="3" spans="1:66" s="151" customFormat="1" ht="20.100000000000001" customHeight="1" thickBot="1">
      <c r="A3" s="319"/>
      <c r="B3" s="512" t="s">
        <v>96</v>
      </c>
      <c r="C3" s="514"/>
      <c r="D3" s="514"/>
      <c r="E3" s="514"/>
      <c r="F3" s="514"/>
      <c r="G3" s="514"/>
      <c r="H3" s="514"/>
      <c r="I3" s="514"/>
      <c r="J3" s="514" t="str">
        <f>Index!I3</f>
        <v>669288C/F</v>
      </c>
      <c r="K3" s="514"/>
      <c r="L3" s="1049"/>
      <c r="M3" s="1049"/>
      <c r="N3" s="1049"/>
      <c r="O3" s="1049"/>
      <c r="P3" s="1049"/>
      <c r="Q3" s="1012"/>
      <c r="R3" s="1013"/>
      <c r="S3" s="1013"/>
      <c r="T3" s="1013"/>
      <c r="U3" s="1013"/>
      <c r="V3" s="1823"/>
      <c r="W3" s="1823"/>
      <c r="X3" s="1823"/>
      <c r="Y3" s="1823"/>
      <c r="Z3" s="1823"/>
      <c r="AA3" s="1823"/>
      <c r="AB3" s="1823"/>
      <c r="AC3" s="1823"/>
      <c r="AD3" s="1823"/>
      <c r="AE3" s="1823"/>
      <c r="AF3" s="1823"/>
      <c r="AG3" s="1823"/>
      <c r="AH3" s="1823"/>
      <c r="AI3" s="1823"/>
      <c r="AJ3" s="1823"/>
      <c r="AK3" s="1823"/>
      <c r="AL3" s="1823"/>
      <c r="AM3" s="1823"/>
      <c r="AN3" s="1823"/>
      <c r="AO3" s="1823"/>
      <c r="AP3" s="1823"/>
      <c r="AQ3" s="1823"/>
      <c r="AR3" s="1823"/>
      <c r="AS3" s="1823"/>
      <c r="AT3" s="1823"/>
      <c r="AU3" s="1823"/>
      <c r="AV3" s="1013"/>
      <c r="AW3" s="1013"/>
      <c r="AX3" s="1013"/>
      <c r="AY3" s="40"/>
      <c r="AZ3" s="40"/>
      <c r="BA3" s="40"/>
      <c r="BB3" s="40"/>
      <c r="BC3" s="40"/>
      <c r="BD3" s="40"/>
      <c r="BE3" s="40"/>
      <c r="BF3" s="40"/>
      <c r="BG3" s="40"/>
      <c r="BH3" s="48"/>
      <c r="BI3" s="1835"/>
      <c r="BJ3" s="1836"/>
      <c r="BK3" s="1836"/>
      <c r="BL3" s="1836"/>
      <c r="BM3" s="1838"/>
      <c r="BN3" s="84"/>
    </row>
    <row r="4" spans="1:66" s="1173" customFormat="1" ht="50.1" customHeight="1" thickBot="1">
      <c r="A4" s="473"/>
      <c r="B4" s="1841" t="s">
        <v>751</v>
      </c>
      <c r="C4" s="1842"/>
      <c r="D4" s="1842"/>
      <c r="E4" s="1842"/>
      <c r="F4" s="1842"/>
      <c r="G4" s="1842"/>
      <c r="H4" s="1842"/>
      <c r="I4" s="1842"/>
      <c r="J4" s="1842"/>
      <c r="K4" s="1842"/>
      <c r="L4" s="1842"/>
      <c r="M4" s="1842"/>
      <c r="N4" s="1842"/>
      <c r="O4" s="1842"/>
      <c r="P4" s="1842"/>
      <c r="Q4" s="1842"/>
      <c r="R4" s="1842"/>
      <c r="S4" s="1842"/>
      <c r="T4" s="1842"/>
      <c r="U4" s="1842"/>
      <c r="V4" s="1842"/>
      <c r="W4" s="1842"/>
      <c r="X4" s="1842"/>
      <c r="Y4" s="1842"/>
      <c r="Z4" s="1842"/>
      <c r="AA4" s="1842"/>
      <c r="AB4" s="1842"/>
      <c r="AC4" s="1842"/>
      <c r="AD4" s="1842"/>
      <c r="AE4" s="1842"/>
      <c r="AF4" s="1842"/>
      <c r="AG4" s="1842"/>
      <c r="AH4" s="1842"/>
      <c r="AI4" s="1842"/>
      <c r="AJ4" s="1842"/>
      <c r="AK4" s="1842"/>
      <c r="AL4" s="1842"/>
      <c r="AM4" s="1842"/>
      <c r="AN4" s="1842"/>
      <c r="AO4" s="1842"/>
      <c r="AP4" s="1842"/>
      <c r="AQ4" s="1842"/>
      <c r="AR4" s="1842"/>
      <c r="AS4" s="1842"/>
      <c r="AT4" s="1842"/>
      <c r="AU4" s="1842"/>
      <c r="AV4" s="1842"/>
      <c r="AW4" s="1842"/>
      <c r="AX4" s="1842"/>
      <c r="AY4" s="1842"/>
      <c r="AZ4" s="1842"/>
      <c r="BA4" s="1842"/>
      <c r="BB4" s="1842"/>
      <c r="BC4" s="1842"/>
      <c r="BD4" s="1842"/>
      <c r="BE4" s="1842"/>
      <c r="BF4" s="1842"/>
      <c r="BG4" s="1842"/>
      <c r="BH4" s="1842"/>
      <c r="BI4" s="1842"/>
      <c r="BJ4" s="1842"/>
      <c r="BK4" s="1842"/>
      <c r="BL4" s="1842"/>
      <c r="BM4" s="1843"/>
      <c r="BN4" s="474"/>
    </row>
    <row r="5" spans="1:66" ht="39.950000000000003" customHeight="1">
      <c r="A5" s="74"/>
      <c r="B5" s="1844" t="s">
        <v>145</v>
      </c>
      <c r="C5" s="1825"/>
      <c r="D5" s="1825"/>
      <c r="E5" s="1825"/>
      <c r="F5" s="1825"/>
      <c r="G5" s="1825"/>
      <c r="H5" s="1825"/>
      <c r="I5" s="1825"/>
      <c r="J5" s="1825"/>
      <c r="K5" s="1825"/>
      <c r="L5" s="1825"/>
      <c r="M5" s="1825"/>
      <c r="N5" s="1825"/>
      <c r="O5" s="1825"/>
      <c r="P5" s="1825"/>
      <c r="Q5" s="1826"/>
      <c r="R5" s="1824" t="s">
        <v>752</v>
      </c>
      <c r="S5" s="1825"/>
      <c r="T5" s="1825"/>
      <c r="U5" s="1825"/>
      <c r="V5" s="1825"/>
      <c r="W5" s="1825"/>
      <c r="X5" s="1825"/>
      <c r="Y5" s="1825"/>
      <c r="Z5" s="1825"/>
      <c r="AA5" s="1825"/>
      <c r="AB5" s="1825"/>
      <c r="AC5" s="1825"/>
      <c r="AD5" s="1825"/>
      <c r="AE5" s="1825"/>
      <c r="AF5" s="1825"/>
      <c r="AG5" s="1826"/>
      <c r="AH5" s="1824" t="s">
        <v>145</v>
      </c>
      <c r="AI5" s="1825"/>
      <c r="AJ5" s="1825"/>
      <c r="AK5" s="1825"/>
      <c r="AL5" s="1825"/>
      <c r="AM5" s="1825"/>
      <c r="AN5" s="1825"/>
      <c r="AO5" s="1825"/>
      <c r="AP5" s="1825"/>
      <c r="AQ5" s="1825"/>
      <c r="AR5" s="1825"/>
      <c r="AS5" s="1825"/>
      <c r="AT5" s="1825"/>
      <c r="AU5" s="1825"/>
      <c r="AV5" s="1825"/>
      <c r="AW5" s="1826"/>
      <c r="AX5" s="1824" t="str">
        <f>R5</f>
        <v xml:space="preserve"> Remarks 备注 GHI CHÚ </v>
      </c>
      <c r="AY5" s="1825"/>
      <c r="AZ5" s="1825"/>
      <c r="BA5" s="1825"/>
      <c r="BB5" s="1825"/>
      <c r="BC5" s="1825"/>
      <c r="BD5" s="1825"/>
      <c r="BE5" s="1825"/>
      <c r="BF5" s="1825"/>
      <c r="BG5" s="1825"/>
      <c r="BH5" s="1825"/>
      <c r="BI5" s="1825"/>
      <c r="BJ5" s="1825"/>
      <c r="BK5" s="1825"/>
      <c r="BL5" s="1825"/>
      <c r="BM5" s="1827"/>
      <c r="BN5" s="24"/>
    </row>
    <row r="6" spans="1:66" ht="39.950000000000003" customHeight="1">
      <c r="A6" s="74"/>
      <c r="B6" s="1828" t="s">
        <v>985</v>
      </c>
      <c r="C6" s="1829"/>
      <c r="D6" s="1829"/>
      <c r="E6" s="1829"/>
      <c r="F6" s="1829"/>
      <c r="G6" s="1829"/>
      <c r="H6" s="1829"/>
      <c r="I6" s="1829"/>
      <c r="J6" s="1829"/>
      <c r="K6" s="1829"/>
      <c r="L6" s="1829"/>
      <c r="M6" s="1829"/>
      <c r="N6" s="1829"/>
      <c r="O6" s="1829"/>
      <c r="P6" s="1829"/>
      <c r="Q6" s="1830"/>
      <c r="R6" s="1831"/>
      <c r="S6" s="1829"/>
      <c r="T6" s="1829"/>
      <c r="U6" s="1829"/>
      <c r="V6" s="1829"/>
      <c r="W6" s="1829"/>
      <c r="X6" s="1829"/>
      <c r="Y6" s="1829"/>
      <c r="Z6" s="1829"/>
      <c r="AA6" s="1829"/>
      <c r="AB6" s="1829"/>
      <c r="AC6" s="1829"/>
      <c r="AD6" s="1829"/>
      <c r="AE6" s="1829"/>
      <c r="AF6" s="1829"/>
      <c r="AG6" s="1830"/>
      <c r="AH6" s="1831"/>
      <c r="AI6" s="1829"/>
      <c r="AJ6" s="1829"/>
      <c r="AK6" s="1829"/>
      <c r="AL6" s="1829"/>
      <c r="AM6" s="1829"/>
      <c r="AN6" s="1829"/>
      <c r="AO6" s="1829"/>
      <c r="AP6" s="1829"/>
      <c r="AQ6" s="1829"/>
      <c r="AR6" s="1829"/>
      <c r="AS6" s="1829"/>
      <c r="AT6" s="1829"/>
      <c r="AU6" s="1829"/>
      <c r="AV6" s="1829"/>
      <c r="AW6" s="1830"/>
      <c r="AX6" s="1831"/>
      <c r="AY6" s="1829"/>
      <c r="AZ6" s="1829"/>
      <c r="BA6" s="1829"/>
      <c r="BB6" s="1829"/>
      <c r="BC6" s="1829"/>
      <c r="BD6" s="1829"/>
      <c r="BE6" s="1829"/>
      <c r="BF6" s="1829"/>
      <c r="BG6" s="1829"/>
      <c r="BH6" s="1829"/>
      <c r="BI6" s="1829"/>
      <c r="BJ6" s="1829"/>
      <c r="BK6" s="1829"/>
      <c r="BL6" s="1829"/>
      <c r="BM6" s="1832"/>
      <c r="BN6" s="24"/>
    </row>
    <row r="7" spans="1:66" ht="39.950000000000003" customHeight="1">
      <c r="A7" s="74"/>
      <c r="B7" s="1828"/>
      <c r="C7" s="1829"/>
      <c r="D7" s="1829"/>
      <c r="E7" s="1829"/>
      <c r="F7" s="1829"/>
      <c r="G7" s="1829"/>
      <c r="H7" s="1829"/>
      <c r="I7" s="1829"/>
      <c r="J7" s="1829"/>
      <c r="K7" s="1829"/>
      <c r="L7" s="1829"/>
      <c r="M7" s="1829"/>
      <c r="N7" s="1829"/>
      <c r="O7" s="1829"/>
      <c r="P7" s="1829"/>
      <c r="Q7" s="1830"/>
      <c r="R7" s="1831"/>
      <c r="S7" s="1829"/>
      <c r="T7" s="1829"/>
      <c r="U7" s="1829"/>
      <c r="V7" s="1829"/>
      <c r="W7" s="1829"/>
      <c r="X7" s="1829"/>
      <c r="Y7" s="1829"/>
      <c r="Z7" s="1829"/>
      <c r="AA7" s="1829"/>
      <c r="AB7" s="1829"/>
      <c r="AC7" s="1829"/>
      <c r="AD7" s="1829"/>
      <c r="AE7" s="1829"/>
      <c r="AF7" s="1829"/>
      <c r="AG7" s="1830"/>
      <c r="AH7" s="1831"/>
      <c r="AI7" s="1829"/>
      <c r="AJ7" s="1829"/>
      <c r="AK7" s="1829"/>
      <c r="AL7" s="1829"/>
      <c r="AM7" s="1829"/>
      <c r="AN7" s="1829"/>
      <c r="AO7" s="1829"/>
      <c r="AP7" s="1829"/>
      <c r="AQ7" s="1829"/>
      <c r="AR7" s="1829"/>
      <c r="AS7" s="1829"/>
      <c r="AT7" s="1829"/>
      <c r="AU7" s="1829"/>
      <c r="AV7" s="1829"/>
      <c r="AW7" s="1830"/>
      <c r="AX7" s="1831"/>
      <c r="AY7" s="1829"/>
      <c r="AZ7" s="1829"/>
      <c r="BA7" s="1829"/>
      <c r="BB7" s="1829"/>
      <c r="BC7" s="1829"/>
      <c r="BD7" s="1829"/>
      <c r="BE7" s="1829"/>
      <c r="BF7" s="1829"/>
      <c r="BG7" s="1829"/>
      <c r="BH7" s="1829"/>
      <c r="BI7" s="1829"/>
      <c r="BJ7" s="1829"/>
      <c r="BK7" s="1829"/>
      <c r="BL7" s="1829"/>
      <c r="BM7" s="1832"/>
      <c r="BN7" s="24"/>
    </row>
    <row r="8" spans="1:66" ht="39.950000000000003" customHeight="1">
      <c r="A8" s="74"/>
      <c r="B8" s="1828"/>
      <c r="C8" s="1829"/>
      <c r="D8" s="1829"/>
      <c r="E8" s="1829"/>
      <c r="F8" s="1829"/>
      <c r="G8" s="1829"/>
      <c r="H8" s="1829"/>
      <c r="I8" s="1829"/>
      <c r="J8" s="1829"/>
      <c r="K8" s="1829"/>
      <c r="L8" s="1829"/>
      <c r="M8" s="1829"/>
      <c r="N8" s="1829"/>
      <c r="O8" s="1829"/>
      <c r="P8" s="1829"/>
      <c r="Q8" s="1830"/>
      <c r="R8" s="1831"/>
      <c r="S8" s="1829"/>
      <c r="T8" s="1829"/>
      <c r="U8" s="1829"/>
      <c r="V8" s="1829"/>
      <c r="W8" s="1829"/>
      <c r="X8" s="1829"/>
      <c r="Y8" s="1829"/>
      <c r="Z8" s="1829"/>
      <c r="AA8" s="1829"/>
      <c r="AB8" s="1829"/>
      <c r="AC8" s="1829"/>
      <c r="AD8" s="1829"/>
      <c r="AE8" s="1829"/>
      <c r="AF8" s="1829"/>
      <c r="AG8" s="1830"/>
      <c r="AH8" s="1831"/>
      <c r="AI8" s="1829"/>
      <c r="AJ8" s="1829"/>
      <c r="AK8" s="1829"/>
      <c r="AL8" s="1829"/>
      <c r="AM8" s="1829"/>
      <c r="AN8" s="1829"/>
      <c r="AO8" s="1829"/>
      <c r="AP8" s="1829"/>
      <c r="AQ8" s="1829"/>
      <c r="AR8" s="1829"/>
      <c r="AS8" s="1829"/>
      <c r="AT8" s="1829"/>
      <c r="AU8" s="1829"/>
      <c r="AV8" s="1829"/>
      <c r="AW8" s="1830"/>
      <c r="AX8" s="1831"/>
      <c r="AY8" s="1829"/>
      <c r="AZ8" s="1829"/>
      <c r="BA8" s="1829"/>
      <c r="BB8" s="1829"/>
      <c r="BC8" s="1829"/>
      <c r="BD8" s="1829"/>
      <c r="BE8" s="1829"/>
      <c r="BF8" s="1829"/>
      <c r="BG8" s="1829"/>
      <c r="BH8" s="1829"/>
      <c r="BI8" s="1829"/>
      <c r="BJ8" s="1829"/>
      <c r="BK8" s="1829"/>
      <c r="BL8" s="1829"/>
      <c r="BM8" s="1832"/>
      <c r="BN8" s="24"/>
    </row>
    <row r="9" spans="1:66" ht="39.950000000000003" customHeight="1">
      <c r="A9" s="74"/>
      <c r="B9" s="1828"/>
      <c r="C9" s="1829"/>
      <c r="D9" s="1829"/>
      <c r="E9" s="1829"/>
      <c r="F9" s="1829"/>
      <c r="G9" s="1829"/>
      <c r="H9" s="1829"/>
      <c r="I9" s="1829"/>
      <c r="J9" s="1829"/>
      <c r="K9" s="1829"/>
      <c r="L9" s="1829"/>
      <c r="M9" s="1829"/>
      <c r="N9" s="1829"/>
      <c r="O9" s="1829"/>
      <c r="P9" s="1829"/>
      <c r="Q9" s="1830"/>
      <c r="R9" s="1831"/>
      <c r="S9" s="1829"/>
      <c r="T9" s="1829"/>
      <c r="U9" s="1829"/>
      <c r="V9" s="1829"/>
      <c r="W9" s="1829"/>
      <c r="X9" s="1829"/>
      <c r="Y9" s="1829"/>
      <c r="Z9" s="1829"/>
      <c r="AA9" s="1829"/>
      <c r="AB9" s="1829"/>
      <c r="AC9" s="1829"/>
      <c r="AD9" s="1829"/>
      <c r="AE9" s="1829"/>
      <c r="AF9" s="1829"/>
      <c r="AG9" s="1830"/>
      <c r="AH9" s="1831"/>
      <c r="AI9" s="1829"/>
      <c r="AJ9" s="1829"/>
      <c r="AK9" s="1829"/>
      <c r="AL9" s="1829"/>
      <c r="AM9" s="1829"/>
      <c r="AN9" s="1829"/>
      <c r="AO9" s="1829"/>
      <c r="AP9" s="1829"/>
      <c r="AQ9" s="1829"/>
      <c r="AR9" s="1829"/>
      <c r="AS9" s="1829"/>
      <c r="AT9" s="1829"/>
      <c r="AU9" s="1829"/>
      <c r="AV9" s="1829"/>
      <c r="AW9" s="1830"/>
      <c r="AX9" s="1831"/>
      <c r="AY9" s="1829"/>
      <c r="AZ9" s="1829"/>
      <c r="BA9" s="1829"/>
      <c r="BB9" s="1829"/>
      <c r="BC9" s="1829"/>
      <c r="BD9" s="1829"/>
      <c r="BE9" s="1829"/>
      <c r="BF9" s="1829"/>
      <c r="BG9" s="1829"/>
      <c r="BH9" s="1829"/>
      <c r="BI9" s="1829"/>
      <c r="BJ9" s="1829"/>
      <c r="BK9" s="1829"/>
      <c r="BL9" s="1829"/>
      <c r="BM9" s="1832"/>
      <c r="BN9" s="24"/>
    </row>
    <row r="10" spans="1:66" ht="39.950000000000003" customHeight="1">
      <c r="A10" s="74"/>
      <c r="B10" s="1828"/>
      <c r="C10" s="1829"/>
      <c r="D10" s="1829"/>
      <c r="E10" s="1829"/>
      <c r="F10" s="1829"/>
      <c r="G10" s="1829"/>
      <c r="H10" s="1829"/>
      <c r="I10" s="1829"/>
      <c r="J10" s="1829"/>
      <c r="K10" s="1829"/>
      <c r="L10" s="1829"/>
      <c r="M10" s="1829"/>
      <c r="N10" s="1829"/>
      <c r="O10" s="1829"/>
      <c r="P10" s="1829"/>
      <c r="Q10" s="1830"/>
      <c r="R10" s="1831"/>
      <c r="S10" s="1829"/>
      <c r="T10" s="1829"/>
      <c r="U10" s="1829"/>
      <c r="V10" s="1829"/>
      <c r="W10" s="1829"/>
      <c r="X10" s="1829"/>
      <c r="Y10" s="1829"/>
      <c r="Z10" s="1829"/>
      <c r="AA10" s="1829"/>
      <c r="AB10" s="1829"/>
      <c r="AC10" s="1829"/>
      <c r="AD10" s="1829"/>
      <c r="AE10" s="1829"/>
      <c r="AF10" s="1829"/>
      <c r="AG10" s="1830"/>
      <c r="AH10" s="1831"/>
      <c r="AI10" s="1829"/>
      <c r="AJ10" s="1829"/>
      <c r="AK10" s="1829"/>
      <c r="AL10" s="1829"/>
      <c r="AM10" s="1829"/>
      <c r="AN10" s="1829"/>
      <c r="AO10" s="1829"/>
      <c r="AP10" s="1829"/>
      <c r="AQ10" s="1829"/>
      <c r="AR10" s="1829"/>
      <c r="AS10" s="1829"/>
      <c r="AT10" s="1829"/>
      <c r="AU10" s="1829"/>
      <c r="AV10" s="1829"/>
      <c r="AW10" s="1830"/>
      <c r="AX10" s="1831"/>
      <c r="AY10" s="1829"/>
      <c r="AZ10" s="1829"/>
      <c r="BA10" s="1829"/>
      <c r="BB10" s="1829"/>
      <c r="BC10" s="1829"/>
      <c r="BD10" s="1829"/>
      <c r="BE10" s="1829"/>
      <c r="BF10" s="1829"/>
      <c r="BG10" s="1829"/>
      <c r="BH10" s="1829"/>
      <c r="BI10" s="1829"/>
      <c r="BJ10" s="1829"/>
      <c r="BK10" s="1829"/>
      <c r="BL10" s="1829"/>
      <c r="BM10" s="1832"/>
      <c r="BN10" s="24"/>
    </row>
    <row r="11" spans="1:66" ht="39.950000000000003" customHeight="1">
      <c r="A11" s="74"/>
      <c r="B11" s="1828"/>
      <c r="C11" s="1829"/>
      <c r="D11" s="1829"/>
      <c r="E11" s="1829"/>
      <c r="F11" s="1829"/>
      <c r="G11" s="1829"/>
      <c r="H11" s="1829"/>
      <c r="I11" s="1829"/>
      <c r="J11" s="1829"/>
      <c r="K11" s="1829"/>
      <c r="L11" s="1829"/>
      <c r="M11" s="1829"/>
      <c r="N11" s="1829"/>
      <c r="O11" s="1829"/>
      <c r="P11" s="1829"/>
      <c r="Q11" s="1830"/>
      <c r="R11" s="1831"/>
      <c r="S11" s="1829"/>
      <c r="T11" s="1829"/>
      <c r="U11" s="1829"/>
      <c r="V11" s="1829"/>
      <c r="W11" s="1829"/>
      <c r="X11" s="1829"/>
      <c r="Y11" s="1829"/>
      <c r="Z11" s="1829"/>
      <c r="AA11" s="1829"/>
      <c r="AB11" s="1829"/>
      <c r="AC11" s="1829"/>
      <c r="AD11" s="1829"/>
      <c r="AE11" s="1829"/>
      <c r="AF11" s="1829"/>
      <c r="AG11" s="1830"/>
      <c r="AH11" s="1831"/>
      <c r="AI11" s="1829"/>
      <c r="AJ11" s="1829"/>
      <c r="AK11" s="1829"/>
      <c r="AL11" s="1829"/>
      <c r="AM11" s="1829"/>
      <c r="AN11" s="1829"/>
      <c r="AO11" s="1829"/>
      <c r="AP11" s="1829"/>
      <c r="AQ11" s="1829"/>
      <c r="AR11" s="1829"/>
      <c r="AS11" s="1829"/>
      <c r="AT11" s="1829"/>
      <c r="AU11" s="1829"/>
      <c r="AV11" s="1829"/>
      <c r="AW11" s="1830"/>
      <c r="AX11" s="1831"/>
      <c r="AY11" s="1829"/>
      <c r="AZ11" s="1829"/>
      <c r="BA11" s="1829"/>
      <c r="BB11" s="1829"/>
      <c r="BC11" s="1829"/>
      <c r="BD11" s="1829"/>
      <c r="BE11" s="1829"/>
      <c r="BF11" s="1829"/>
      <c r="BG11" s="1829"/>
      <c r="BH11" s="1829"/>
      <c r="BI11" s="1829"/>
      <c r="BJ11" s="1829"/>
      <c r="BK11" s="1829"/>
      <c r="BL11" s="1829"/>
      <c r="BM11" s="1832"/>
      <c r="BN11" s="24"/>
    </row>
    <row r="12" spans="1:66" ht="39.950000000000003" customHeight="1">
      <c r="A12" s="74"/>
      <c r="B12" s="1828"/>
      <c r="C12" s="1829"/>
      <c r="D12" s="1829"/>
      <c r="E12" s="1829"/>
      <c r="F12" s="1829"/>
      <c r="G12" s="1829"/>
      <c r="H12" s="1829"/>
      <c r="I12" s="1829"/>
      <c r="J12" s="1829"/>
      <c r="K12" s="1829"/>
      <c r="L12" s="1829"/>
      <c r="M12" s="1829"/>
      <c r="N12" s="1829"/>
      <c r="O12" s="1829"/>
      <c r="P12" s="1829"/>
      <c r="Q12" s="1830"/>
      <c r="R12" s="1831"/>
      <c r="S12" s="1829"/>
      <c r="T12" s="1829"/>
      <c r="U12" s="1829"/>
      <c r="V12" s="1829"/>
      <c r="W12" s="1829"/>
      <c r="X12" s="1829"/>
      <c r="Y12" s="1829"/>
      <c r="Z12" s="1829"/>
      <c r="AA12" s="1829"/>
      <c r="AB12" s="1829"/>
      <c r="AC12" s="1829"/>
      <c r="AD12" s="1829"/>
      <c r="AE12" s="1829"/>
      <c r="AF12" s="1829"/>
      <c r="AG12" s="1830"/>
      <c r="AH12" s="1831"/>
      <c r="AI12" s="1829"/>
      <c r="AJ12" s="1829"/>
      <c r="AK12" s="1829"/>
      <c r="AL12" s="1829"/>
      <c r="AM12" s="1829"/>
      <c r="AN12" s="1829"/>
      <c r="AO12" s="1829"/>
      <c r="AP12" s="1829"/>
      <c r="AQ12" s="1829"/>
      <c r="AR12" s="1829"/>
      <c r="AS12" s="1829"/>
      <c r="AT12" s="1829"/>
      <c r="AU12" s="1829"/>
      <c r="AV12" s="1829"/>
      <c r="AW12" s="1830"/>
      <c r="AX12" s="1831"/>
      <c r="AY12" s="1829"/>
      <c r="AZ12" s="1829"/>
      <c r="BA12" s="1829"/>
      <c r="BB12" s="1829"/>
      <c r="BC12" s="1829"/>
      <c r="BD12" s="1829"/>
      <c r="BE12" s="1829"/>
      <c r="BF12" s="1829"/>
      <c r="BG12" s="1829"/>
      <c r="BH12" s="1829"/>
      <c r="BI12" s="1829"/>
      <c r="BJ12" s="1829"/>
      <c r="BK12" s="1829"/>
      <c r="BL12" s="1829"/>
      <c r="BM12" s="1832"/>
      <c r="BN12" s="24"/>
    </row>
    <row r="13" spans="1:66" ht="39.950000000000003" customHeight="1">
      <c r="A13" s="74"/>
      <c r="B13" s="1828"/>
      <c r="C13" s="1829"/>
      <c r="D13" s="1829"/>
      <c r="E13" s="1829"/>
      <c r="F13" s="1829"/>
      <c r="G13" s="1829"/>
      <c r="H13" s="1829"/>
      <c r="I13" s="1829"/>
      <c r="J13" s="1829"/>
      <c r="K13" s="1829"/>
      <c r="L13" s="1829"/>
      <c r="M13" s="1829"/>
      <c r="N13" s="1829"/>
      <c r="O13" s="1829"/>
      <c r="P13" s="1829"/>
      <c r="Q13" s="1830"/>
      <c r="R13" s="1831"/>
      <c r="S13" s="1829"/>
      <c r="T13" s="1829"/>
      <c r="U13" s="1829"/>
      <c r="V13" s="1829"/>
      <c r="W13" s="1829"/>
      <c r="X13" s="1829"/>
      <c r="Y13" s="1829"/>
      <c r="Z13" s="1829"/>
      <c r="AA13" s="1829"/>
      <c r="AB13" s="1829"/>
      <c r="AC13" s="1829"/>
      <c r="AD13" s="1829"/>
      <c r="AE13" s="1829"/>
      <c r="AF13" s="1829"/>
      <c r="AG13" s="1830"/>
      <c r="AH13" s="1831"/>
      <c r="AI13" s="1829"/>
      <c r="AJ13" s="1829"/>
      <c r="AK13" s="1829"/>
      <c r="AL13" s="1829"/>
      <c r="AM13" s="1829"/>
      <c r="AN13" s="1829"/>
      <c r="AO13" s="1829"/>
      <c r="AP13" s="1829"/>
      <c r="AQ13" s="1829"/>
      <c r="AR13" s="1829"/>
      <c r="AS13" s="1829"/>
      <c r="AT13" s="1829"/>
      <c r="AU13" s="1829"/>
      <c r="AV13" s="1829"/>
      <c r="AW13" s="1830"/>
      <c r="AX13" s="1831"/>
      <c r="AY13" s="1829"/>
      <c r="AZ13" s="1829"/>
      <c r="BA13" s="1829"/>
      <c r="BB13" s="1829"/>
      <c r="BC13" s="1829"/>
      <c r="BD13" s="1829"/>
      <c r="BE13" s="1829"/>
      <c r="BF13" s="1829"/>
      <c r="BG13" s="1829"/>
      <c r="BH13" s="1829"/>
      <c r="BI13" s="1829"/>
      <c r="BJ13" s="1829"/>
      <c r="BK13" s="1829"/>
      <c r="BL13" s="1829"/>
      <c r="BM13" s="1832"/>
      <c r="BN13" s="24"/>
    </row>
    <row r="14" spans="1:66" ht="39.950000000000003" customHeight="1">
      <c r="A14" s="74"/>
      <c r="B14" s="1828"/>
      <c r="C14" s="1829"/>
      <c r="D14" s="1829"/>
      <c r="E14" s="1829"/>
      <c r="F14" s="1829"/>
      <c r="G14" s="1829"/>
      <c r="H14" s="1829"/>
      <c r="I14" s="1829"/>
      <c r="J14" s="1829"/>
      <c r="K14" s="1829"/>
      <c r="L14" s="1829"/>
      <c r="M14" s="1829"/>
      <c r="N14" s="1829"/>
      <c r="O14" s="1829"/>
      <c r="P14" s="1829"/>
      <c r="Q14" s="1830"/>
      <c r="R14" s="1831"/>
      <c r="S14" s="1829"/>
      <c r="T14" s="1829"/>
      <c r="U14" s="1829"/>
      <c r="V14" s="1829"/>
      <c r="W14" s="1829"/>
      <c r="X14" s="1829"/>
      <c r="Y14" s="1829"/>
      <c r="Z14" s="1829"/>
      <c r="AA14" s="1829"/>
      <c r="AB14" s="1829"/>
      <c r="AC14" s="1829"/>
      <c r="AD14" s="1829"/>
      <c r="AE14" s="1829"/>
      <c r="AF14" s="1829"/>
      <c r="AG14" s="1830"/>
      <c r="AH14" s="1831"/>
      <c r="AI14" s="1829"/>
      <c r="AJ14" s="1829"/>
      <c r="AK14" s="1829"/>
      <c r="AL14" s="1829"/>
      <c r="AM14" s="1829"/>
      <c r="AN14" s="1829"/>
      <c r="AO14" s="1829"/>
      <c r="AP14" s="1829"/>
      <c r="AQ14" s="1829"/>
      <c r="AR14" s="1829"/>
      <c r="AS14" s="1829"/>
      <c r="AT14" s="1829"/>
      <c r="AU14" s="1829"/>
      <c r="AV14" s="1829"/>
      <c r="AW14" s="1830"/>
      <c r="AX14" s="1831"/>
      <c r="AY14" s="1829"/>
      <c r="AZ14" s="1829"/>
      <c r="BA14" s="1829"/>
      <c r="BB14" s="1829"/>
      <c r="BC14" s="1829"/>
      <c r="BD14" s="1829"/>
      <c r="BE14" s="1829"/>
      <c r="BF14" s="1829"/>
      <c r="BG14" s="1829"/>
      <c r="BH14" s="1829"/>
      <c r="BI14" s="1829"/>
      <c r="BJ14" s="1829"/>
      <c r="BK14" s="1829"/>
      <c r="BL14" s="1829"/>
      <c r="BM14" s="1832"/>
      <c r="BN14" s="24"/>
    </row>
    <row r="15" spans="1:66" ht="39.950000000000003" customHeight="1">
      <c r="A15" s="74"/>
      <c r="B15" s="1828"/>
      <c r="C15" s="1829"/>
      <c r="D15" s="1829"/>
      <c r="E15" s="1829"/>
      <c r="F15" s="1829"/>
      <c r="G15" s="1829"/>
      <c r="H15" s="1829"/>
      <c r="I15" s="1829"/>
      <c r="J15" s="1829"/>
      <c r="K15" s="1829"/>
      <c r="L15" s="1829"/>
      <c r="M15" s="1829"/>
      <c r="N15" s="1829"/>
      <c r="O15" s="1829"/>
      <c r="P15" s="1829"/>
      <c r="Q15" s="1830"/>
      <c r="R15" s="1831"/>
      <c r="S15" s="1829"/>
      <c r="T15" s="1829"/>
      <c r="U15" s="1829"/>
      <c r="V15" s="1829"/>
      <c r="W15" s="1829"/>
      <c r="X15" s="1829"/>
      <c r="Y15" s="1829"/>
      <c r="Z15" s="1829"/>
      <c r="AA15" s="1829"/>
      <c r="AB15" s="1829"/>
      <c r="AC15" s="1829"/>
      <c r="AD15" s="1829"/>
      <c r="AE15" s="1829"/>
      <c r="AF15" s="1829"/>
      <c r="AG15" s="1830"/>
      <c r="AH15" s="1831"/>
      <c r="AI15" s="1829"/>
      <c r="AJ15" s="1829"/>
      <c r="AK15" s="1829"/>
      <c r="AL15" s="1829"/>
      <c r="AM15" s="1829"/>
      <c r="AN15" s="1829"/>
      <c r="AO15" s="1829"/>
      <c r="AP15" s="1829"/>
      <c r="AQ15" s="1829"/>
      <c r="AR15" s="1829"/>
      <c r="AS15" s="1829"/>
      <c r="AT15" s="1829"/>
      <c r="AU15" s="1829"/>
      <c r="AV15" s="1829"/>
      <c r="AW15" s="1830"/>
      <c r="AX15" s="1831"/>
      <c r="AY15" s="1829"/>
      <c r="AZ15" s="1829"/>
      <c r="BA15" s="1829"/>
      <c r="BB15" s="1829"/>
      <c r="BC15" s="1829"/>
      <c r="BD15" s="1829"/>
      <c r="BE15" s="1829"/>
      <c r="BF15" s="1829"/>
      <c r="BG15" s="1829"/>
      <c r="BH15" s="1829"/>
      <c r="BI15" s="1829"/>
      <c r="BJ15" s="1829"/>
      <c r="BK15" s="1829"/>
      <c r="BL15" s="1829"/>
      <c r="BM15" s="1832"/>
      <c r="BN15" s="24"/>
    </row>
    <row r="16" spans="1:66" ht="39.950000000000003" customHeight="1">
      <c r="A16" s="74"/>
      <c r="B16" s="1828"/>
      <c r="C16" s="1829"/>
      <c r="D16" s="1829"/>
      <c r="E16" s="1829"/>
      <c r="F16" s="1829"/>
      <c r="G16" s="1829"/>
      <c r="H16" s="1829"/>
      <c r="I16" s="1829"/>
      <c r="J16" s="1829"/>
      <c r="K16" s="1829"/>
      <c r="L16" s="1829"/>
      <c r="M16" s="1829"/>
      <c r="N16" s="1829"/>
      <c r="O16" s="1829"/>
      <c r="P16" s="1829"/>
      <c r="Q16" s="1830"/>
      <c r="R16" s="1831"/>
      <c r="S16" s="1829"/>
      <c r="T16" s="1829"/>
      <c r="U16" s="1829"/>
      <c r="V16" s="1829"/>
      <c r="W16" s="1829"/>
      <c r="X16" s="1829"/>
      <c r="Y16" s="1829"/>
      <c r="Z16" s="1829"/>
      <c r="AA16" s="1829"/>
      <c r="AB16" s="1829"/>
      <c r="AC16" s="1829"/>
      <c r="AD16" s="1829"/>
      <c r="AE16" s="1829"/>
      <c r="AF16" s="1829"/>
      <c r="AG16" s="1830"/>
      <c r="AH16" s="1831"/>
      <c r="AI16" s="1829"/>
      <c r="AJ16" s="1829"/>
      <c r="AK16" s="1829"/>
      <c r="AL16" s="1829"/>
      <c r="AM16" s="1829"/>
      <c r="AN16" s="1829"/>
      <c r="AO16" s="1829"/>
      <c r="AP16" s="1829"/>
      <c r="AQ16" s="1829"/>
      <c r="AR16" s="1829"/>
      <c r="AS16" s="1829"/>
      <c r="AT16" s="1829"/>
      <c r="AU16" s="1829"/>
      <c r="AV16" s="1829"/>
      <c r="AW16" s="1830"/>
      <c r="AX16" s="1831"/>
      <c r="AY16" s="1829"/>
      <c r="AZ16" s="1829"/>
      <c r="BA16" s="1829"/>
      <c r="BB16" s="1829"/>
      <c r="BC16" s="1829"/>
      <c r="BD16" s="1829"/>
      <c r="BE16" s="1829"/>
      <c r="BF16" s="1829"/>
      <c r="BG16" s="1829"/>
      <c r="BH16" s="1829"/>
      <c r="BI16" s="1829"/>
      <c r="BJ16" s="1829"/>
      <c r="BK16" s="1829"/>
      <c r="BL16" s="1829"/>
      <c r="BM16" s="1832"/>
      <c r="BN16" s="24"/>
    </row>
    <row r="17" spans="1:66" ht="39.950000000000003" customHeight="1">
      <c r="A17" s="74"/>
      <c r="B17" s="1828"/>
      <c r="C17" s="1829"/>
      <c r="D17" s="1829"/>
      <c r="E17" s="1829"/>
      <c r="F17" s="1829"/>
      <c r="G17" s="1829"/>
      <c r="H17" s="1829"/>
      <c r="I17" s="1829"/>
      <c r="J17" s="1829"/>
      <c r="K17" s="1829"/>
      <c r="L17" s="1829"/>
      <c r="M17" s="1829"/>
      <c r="N17" s="1829"/>
      <c r="O17" s="1829"/>
      <c r="P17" s="1829"/>
      <c r="Q17" s="1830"/>
      <c r="R17" s="1831"/>
      <c r="S17" s="1829"/>
      <c r="T17" s="1829"/>
      <c r="U17" s="1829"/>
      <c r="V17" s="1829"/>
      <c r="W17" s="1829"/>
      <c r="X17" s="1829"/>
      <c r="Y17" s="1829"/>
      <c r="Z17" s="1829"/>
      <c r="AA17" s="1829"/>
      <c r="AB17" s="1829"/>
      <c r="AC17" s="1829"/>
      <c r="AD17" s="1829"/>
      <c r="AE17" s="1829"/>
      <c r="AF17" s="1829"/>
      <c r="AG17" s="1830"/>
      <c r="AH17" s="1831"/>
      <c r="AI17" s="1829"/>
      <c r="AJ17" s="1829"/>
      <c r="AK17" s="1829"/>
      <c r="AL17" s="1829"/>
      <c r="AM17" s="1829"/>
      <c r="AN17" s="1829"/>
      <c r="AO17" s="1829"/>
      <c r="AP17" s="1829"/>
      <c r="AQ17" s="1829"/>
      <c r="AR17" s="1829"/>
      <c r="AS17" s="1829"/>
      <c r="AT17" s="1829"/>
      <c r="AU17" s="1829"/>
      <c r="AV17" s="1829"/>
      <c r="AW17" s="1830"/>
      <c r="AX17" s="1831"/>
      <c r="AY17" s="1829"/>
      <c r="AZ17" s="1829"/>
      <c r="BA17" s="1829"/>
      <c r="BB17" s="1829"/>
      <c r="BC17" s="1829"/>
      <c r="BD17" s="1829"/>
      <c r="BE17" s="1829"/>
      <c r="BF17" s="1829"/>
      <c r="BG17" s="1829"/>
      <c r="BH17" s="1829"/>
      <c r="BI17" s="1829"/>
      <c r="BJ17" s="1829"/>
      <c r="BK17" s="1829"/>
      <c r="BL17" s="1829"/>
      <c r="BM17" s="1832"/>
      <c r="BN17" s="24"/>
    </row>
    <row r="18" spans="1:66" ht="39.950000000000003" customHeight="1">
      <c r="A18" s="74"/>
      <c r="B18" s="1828"/>
      <c r="C18" s="1829"/>
      <c r="D18" s="1829"/>
      <c r="E18" s="1829"/>
      <c r="F18" s="1829"/>
      <c r="G18" s="1829"/>
      <c r="H18" s="1829"/>
      <c r="I18" s="1829"/>
      <c r="J18" s="1829"/>
      <c r="K18" s="1829"/>
      <c r="L18" s="1829"/>
      <c r="M18" s="1829"/>
      <c r="N18" s="1829"/>
      <c r="O18" s="1829"/>
      <c r="P18" s="1829"/>
      <c r="Q18" s="1830"/>
      <c r="R18" s="1831"/>
      <c r="S18" s="1829"/>
      <c r="T18" s="1829"/>
      <c r="U18" s="1829"/>
      <c r="V18" s="1829"/>
      <c r="W18" s="1829"/>
      <c r="X18" s="1829"/>
      <c r="Y18" s="1829"/>
      <c r="Z18" s="1829"/>
      <c r="AA18" s="1829"/>
      <c r="AB18" s="1829"/>
      <c r="AC18" s="1829"/>
      <c r="AD18" s="1829"/>
      <c r="AE18" s="1829"/>
      <c r="AF18" s="1829"/>
      <c r="AG18" s="1830"/>
      <c r="AH18" s="1831"/>
      <c r="AI18" s="1829"/>
      <c r="AJ18" s="1829"/>
      <c r="AK18" s="1829"/>
      <c r="AL18" s="1829"/>
      <c r="AM18" s="1829"/>
      <c r="AN18" s="1829"/>
      <c r="AO18" s="1829"/>
      <c r="AP18" s="1829"/>
      <c r="AQ18" s="1829"/>
      <c r="AR18" s="1829"/>
      <c r="AS18" s="1829"/>
      <c r="AT18" s="1829"/>
      <c r="AU18" s="1829"/>
      <c r="AV18" s="1829"/>
      <c r="AW18" s="1830"/>
      <c r="AX18" s="1831"/>
      <c r="AY18" s="1829"/>
      <c r="AZ18" s="1829"/>
      <c r="BA18" s="1829"/>
      <c r="BB18" s="1829"/>
      <c r="BC18" s="1829"/>
      <c r="BD18" s="1829"/>
      <c r="BE18" s="1829"/>
      <c r="BF18" s="1829"/>
      <c r="BG18" s="1829"/>
      <c r="BH18" s="1829"/>
      <c r="BI18" s="1829"/>
      <c r="BJ18" s="1829"/>
      <c r="BK18" s="1829"/>
      <c r="BL18" s="1829"/>
      <c r="BM18" s="1832"/>
      <c r="BN18" s="24"/>
    </row>
    <row r="19" spans="1:66" ht="39.950000000000003" customHeight="1" thickBot="1">
      <c r="A19" s="74"/>
      <c r="B19" s="303"/>
      <c r="C19" s="296"/>
      <c r="D19" s="296"/>
      <c r="E19" s="296"/>
      <c r="F19" s="296"/>
      <c r="G19" s="296"/>
      <c r="H19" s="296"/>
      <c r="I19" s="296"/>
      <c r="J19" s="296"/>
      <c r="K19" s="296"/>
      <c r="L19" s="296"/>
      <c r="M19" s="296"/>
      <c r="N19" s="296"/>
      <c r="O19" s="296"/>
      <c r="P19" s="296"/>
      <c r="Q19" s="296"/>
      <c r="R19" s="304"/>
      <c r="S19" s="296"/>
      <c r="T19" s="296"/>
      <c r="U19" s="296"/>
      <c r="V19" s="296"/>
      <c r="W19" s="296"/>
      <c r="X19" s="296"/>
      <c r="Y19" s="296"/>
      <c r="Z19" s="296"/>
      <c r="AA19" s="296"/>
      <c r="AB19" s="296"/>
      <c r="AC19" s="296"/>
      <c r="AD19" s="296"/>
      <c r="AE19" s="296"/>
      <c r="AF19" s="305"/>
      <c r="AG19" s="306"/>
      <c r="AH19" s="296"/>
      <c r="AI19" s="296"/>
      <c r="AJ19" s="296"/>
      <c r="AK19" s="296"/>
      <c r="AL19" s="296"/>
      <c r="AM19" s="296"/>
      <c r="AN19" s="296"/>
      <c r="AO19" s="296"/>
      <c r="AP19" s="296"/>
      <c r="AQ19" s="296"/>
      <c r="AR19" s="296"/>
      <c r="AS19" s="296"/>
      <c r="AT19" s="296"/>
      <c r="AU19" s="296"/>
      <c r="AV19" s="296"/>
      <c r="AW19" s="306"/>
      <c r="AX19" s="296"/>
      <c r="AY19" s="296"/>
      <c r="AZ19" s="296"/>
      <c r="BA19" s="296"/>
      <c r="BB19" s="296"/>
      <c r="BC19" s="296"/>
      <c r="BD19" s="296"/>
      <c r="BE19" s="296"/>
      <c r="BF19" s="296"/>
      <c r="BG19" s="296"/>
      <c r="BH19" s="296"/>
      <c r="BI19" s="296"/>
      <c r="BJ19" s="296"/>
      <c r="BK19" s="296"/>
      <c r="BL19" s="296"/>
      <c r="BM19" s="307"/>
      <c r="BN19" s="24"/>
    </row>
    <row r="20" spans="1:66" s="52" customFormat="1" ht="15.95" customHeight="1" thickBot="1">
      <c r="A20" s="1129"/>
      <c r="B20" s="313" t="str">
        <f>Index!B44</f>
        <v>PATTERN MANAGER</v>
      </c>
      <c r="C20" s="433"/>
      <c r="D20" s="433"/>
      <c r="E20" s="433"/>
      <c r="F20" s="433"/>
      <c r="G20" s="433"/>
      <c r="H20" s="433"/>
      <c r="I20" s="433"/>
      <c r="J20" s="433"/>
      <c r="K20" s="433"/>
      <c r="L20" s="433"/>
      <c r="M20" s="433"/>
      <c r="N20" s="433"/>
      <c r="O20" s="433"/>
      <c r="P20" s="433"/>
      <c r="Q20" s="433"/>
      <c r="R20" s="433"/>
      <c r="S20" s="433"/>
      <c r="T20" s="433"/>
      <c r="U20" s="433"/>
      <c r="V20" s="433"/>
      <c r="W20" s="433"/>
      <c r="X20" s="433"/>
      <c r="Y20" s="433"/>
      <c r="Z20" s="433"/>
      <c r="AA20" s="433"/>
      <c r="AB20" s="433"/>
      <c r="AC20" s="433"/>
      <c r="AD20" s="433"/>
      <c r="AE20" s="57"/>
      <c r="AF20" s="433" t="s">
        <v>133</v>
      </c>
      <c r="AG20" s="433"/>
      <c r="AH20" s="433"/>
      <c r="AI20" s="433"/>
      <c r="AJ20" s="433"/>
      <c r="AK20" s="433"/>
      <c r="AL20" s="433"/>
      <c r="AM20" s="433"/>
      <c r="AN20" s="433"/>
      <c r="AO20" s="433"/>
      <c r="AP20" s="433"/>
      <c r="AQ20" s="433"/>
      <c r="AR20" s="433"/>
      <c r="AS20" s="433"/>
      <c r="AT20" s="433"/>
      <c r="AU20" s="433"/>
      <c r="AV20" s="433"/>
      <c r="AW20" s="433"/>
      <c r="AX20" s="433"/>
      <c r="AY20" s="433"/>
      <c r="AZ20" s="433"/>
      <c r="BA20" s="433"/>
      <c r="BB20" s="433"/>
      <c r="BC20" s="433"/>
      <c r="BD20" s="433"/>
      <c r="BE20" s="433" t="str">
        <f>Index!BE44</f>
        <v>COMPILER: LIÊN/A-KT-WQ826</v>
      </c>
      <c r="BF20" s="433"/>
      <c r="BG20" s="433"/>
      <c r="BH20" s="433"/>
      <c r="BI20" s="433"/>
      <c r="BJ20" s="433"/>
      <c r="BK20" s="433"/>
      <c r="BL20" s="433"/>
      <c r="BM20" s="433"/>
      <c r="BN20" s="359"/>
    </row>
  </sheetData>
  <mergeCells count="61">
    <mergeCell ref="B18:Q18"/>
    <mergeCell ref="R18:AG18"/>
    <mergeCell ref="AH18:AW18"/>
    <mergeCell ref="AX18:BM18"/>
    <mergeCell ref="B16:Q16"/>
    <mergeCell ref="R16:AG16"/>
    <mergeCell ref="AH16:AW16"/>
    <mergeCell ref="AX16:BM16"/>
    <mergeCell ref="B17:Q17"/>
    <mergeCell ref="R17:AG17"/>
    <mergeCell ref="AH17:AW17"/>
    <mergeCell ref="AX17:BM17"/>
    <mergeCell ref="AH14:AW14"/>
    <mergeCell ref="AX14:BM14"/>
    <mergeCell ref="B15:Q15"/>
    <mergeCell ref="R15:AG15"/>
    <mergeCell ref="AH15:AW15"/>
    <mergeCell ref="AX15:BM15"/>
    <mergeCell ref="B14:Q14"/>
    <mergeCell ref="R14:AG14"/>
    <mergeCell ref="B12:Q12"/>
    <mergeCell ref="R12:AG12"/>
    <mergeCell ref="AH12:AW12"/>
    <mergeCell ref="AX12:BM12"/>
    <mergeCell ref="B13:Q13"/>
    <mergeCell ref="R13:AG13"/>
    <mergeCell ref="AH13:AW13"/>
    <mergeCell ref="AX13:BM13"/>
    <mergeCell ref="B10:Q10"/>
    <mergeCell ref="R10:AG10"/>
    <mergeCell ref="AH10:AW10"/>
    <mergeCell ref="AX10:BM10"/>
    <mergeCell ref="B11:Q11"/>
    <mergeCell ref="R11:AG11"/>
    <mergeCell ref="AH11:AW11"/>
    <mergeCell ref="AX11:BM11"/>
    <mergeCell ref="B8:Q8"/>
    <mergeCell ref="B9:Q9"/>
    <mergeCell ref="B4:BM4"/>
    <mergeCell ref="R5:AG5"/>
    <mergeCell ref="R6:AG6"/>
    <mergeCell ref="R7:AG7"/>
    <mergeCell ref="R8:AG8"/>
    <mergeCell ref="AH8:AW8"/>
    <mergeCell ref="AX8:BM8"/>
    <mergeCell ref="R9:AG9"/>
    <mergeCell ref="AH9:AW9"/>
    <mergeCell ref="AX9:BM9"/>
    <mergeCell ref="B5:Q5"/>
    <mergeCell ref="B6:Q6"/>
    <mergeCell ref="V1:AU3"/>
    <mergeCell ref="AH5:AW5"/>
    <mergeCell ref="AX5:BM5"/>
    <mergeCell ref="B7:Q7"/>
    <mergeCell ref="AH6:AW6"/>
    <mergeCell ref="AX6:BM6"/>
    <mergeCell ref="AH7:AW7"/>
    <mergeCell ref="AX7:BM7"/>
    <mergeCell ref="BI2:BK3"/>
    <mergeCell ref="BL2:BM3"/>
    <mergeCell ref="B1:P1"/>
  </mergeCells>
  <phoneticPr fontId="53" type="noConversion"/>
  <printOptions horizontalCentered="1" verticalCentered="1"/>
  <pageMargins left="0.196850393700787" right="0.196850393700787" top="0.39370078740157499" bottom="0.39370078740157499" header="0.196850393700787" footer="0.196850393700787"/>
  <pageSetup paperSize="9" scale="70" orientation="landscape" r:id="rId1"/>
  <headerFooter alignWithMargins="0">
    <oddHeader>&amp;L&amp;12NIKE-CONVERSE, INC. Confidential&amp;RVer.16.0
PB:1-0</oddHeader>
    <oddFooter>&amp;C&amp;"Arial,??"&amp;A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X110"/>
  <sheetViews>
    <sheetView view="pageBreakPreview" zoomScale="75" zoomScaleNormal="100" zoomScaleSheetLayoutView="75" workbookViewId="0">
      <selection activeCell="Q10" sqref="Q10"/>
    </sheetView>
  </sheetViews>
  <sheetFormatPr defaultRowHeight="16.5"/>
  <cols>
    <col min="1" max="1" width="2.625" style="649" customWidth="1"/>
    <col min="2" max="20" width="4" style="650" customWidth="1"/>
    <col min="21" max="73" width="4" style="649" customWidth="1"/>
    <col min="74" max="74" width="2.625" style="649" customWidth="1"/>
    <col min="75" max="16384" width="9" style="649"/>
  </cols>
  <sheetData>
    <row r="1" spans="1:74" s="646" customFormat="1" ht="22.5" customHeight="1" thickBot="1">
      <c r="A1" s="651"/>
      <c r="B1" s="1896" t="str">
        <f>'Common cutting process'!B1:P1</f>
        <v>PRODUCTION CONFIRMATION</v>
      </c>
      <c r="C1" s="1897"/>
      <c r="D1" s="1897"/>
      <c r="E1" s="1897"/>
      <c r="F1" s="1897"/>
      <c r="G1" s="1897"/>
      <c r="H1" s="1897"/>
      <c r="I1" s="1897"/>
      <c r="J1" s="1897"/>
      <c r="K1" s="1897"/>
      <c r="L1" s="1897"/>
      <c r="M1" s="1897"/>
      <c r="N1" s="1897"/>
      <c r="O1" s="1897"/>
      <c r="P1" s="1898"/>
      <c r="Q1" s="652"/>
      <c r="R1" s="653"/>
      <c r="S1" s="653"/>
      <c r="T1" s="653"/>
      <c r="U1" s="653"/>
      <c r="V1" s="653"/>
      <c r="W1" s="1893" t="s">
        <v>753</v>
      </c>
      <c r="X1" s="1893"/>
      <c r="Y1" s="1893"/>
      <c r="Z1" s="1893"/>
      <c r="AA1" s="1893"/>
      <c r="AB1" s="1893"/>
      <c r="AC1" s="1893"/>
      <c r="AD1" s="1893"/>
      <c r="AE1" s="1893"/>
      <c r="AF1" s="1893"/>
      <c r="AG1" s="1893"/>
      <c r="AH1" s="1893"/>
      <c r="AI1" s="1893"/>
      <c r="AJ1" s="1893"/>
      <c r="AK1" s="1893"/>
      <c r="AL1" s="1893"/>
      <c r="AM1" s="1893"/>
      <c r="AN1" s="1893"/>
      <c r="AO1" s="1893"/>
      <c r="AP1" s="1893"/>
      <c r="AQ1" s="1893"/>
      <c r="AR1" s="1893"/>
      <c r="AS1" s="1893"/>
      <c r="AT1" s="1893"/>
      <c r="AU1" s="1893"/>
      <c r="AV1" s="1893"/>
      <c r="AW1" s="1893"/>
      <c r="AX1" s="1893"/>
      <c r="AY1" s="1893"/>
      <c r="AZ1" s="1893"/>
      <c r="BA1" s="653"/>
      <c r="BB1" s="653"/>
      <c r="BC1" s="653"/>
      <c r="BD1" s="653"/>
      <c r="BE1" s="653"/>
      <c r="BF1" s="1882" t="s">
        <v>754</v>
      </c>
      <c r="BG1" s="1882"/>
      <c r="BH1" s="1882"/>
      <c r="BI1" s="1882"/>
      <c r="BJ1" s="1882"/>
      <c r="BK1" s="1882"/>
      <c r="BL1" s="1882"/>
      <c r="BM1" s="1882"/>
      <c r="BN1" s="1882"/>
      <c r="BO1" s="1882"/>
      <c r="BP1" s="1882"/>
      <c r="BQ1" s="654"/>
      <c r="BR1" s="654"/>
      <c r="BS1" s="655"/>
      <c r="BT1" s="655"/>
      <c r="BU1" s="656"/>
      <c r="BV1" s="656"/>
    </row>
    <row r="2" spans="1:74" s="646" customFormat="1" ht="22.5" customHeight="1">
      <c r="A2" s="657"/>
      <c r="B2" s="719" t="s">
        <v>19</v>
      </c>
      <c r="C2" s="720"/>
      <c r="D2" s="720"/>
      <c r="E2" s="720"/>
      <c r="F2" s="729"/>
      <c r="G2" s="720" t="str">
        <f>'Common cutting process'!H2</f>
        <v>Chuck Taylor All Star Street</v>
      </c>
      <c r="H2" s="721"/>
      <c r="I2" s="721"/>
      <c r="J2" s="722"/>
      <c r="K2" s="722"/>
      <c r="L2" s="722"/>
      <c r="M2" s="722"/>
      <c r="N2" s="722"/>
      <c r="O2" s="722"/>
      <c r="P2" s="723"/>
      <c r="Q2" s="658"/>
      <c r="R2" s="658"/>
      <c r="S2" s="658"/>
      <c r="T2" s="658"/>
      <c r="U2" s="658"/>
      <c r="V2" s="658"/>
      <c r="W2" s="1894"/>
      <c r="X2" s="1894"/>
      <c r="Y2" s="1894"/>
      <c r="Z2" s="1894"/>
      <c r="AA2" s="1894"/>
      <c r="AB2" s="1894"/>
      <c r="AC2" s="1894"/>
      <c r="AD2" s="1894"/>
      <c r="AE2" s="1894"/>
      <c r="AF2" s="1894"/>
      <c r="AG2" s="1894"/>
      <c r="AH2" s="1894"/>
      <c r="AI2" s="1894"/>
      <c r="AJ2" s="1894"/>
      <c r="AK2" s="1894"/>
      <c r="AL2" s="1894"/>
      <c r="AM2" s="1894"/>
      <c r="AN2" s="1894"/>
      <c r="AO2" s="1894"/>
      <c r="AP2" s="1894"/>
      <c r="AQ2" s="1894"/>
      <c r="AR2" s="1894"/>
      <c r="AS2" s="1894"/>
      <c r="AT2" s="1894"/>
      <c r="AU2" s="1894"/>
      <c r="AV2" s="1894"/>
      <c r="AW2" s="1894"/>
      <c r="AX2" s="1894"/>
      <c r="AY2" s="1894"/>
      <c r="AZ2" s="1894"/>
      <c r="BA2" s="658"/>
      <c r="BB2" s="658"/>
      <c r="BC2" s="658"/>
      <c r="BD2" s="658"/>
      <c r="BE2" s="658"/>
      <c r="BF2" s="1883"/>
      <c r="BG2" s="1883"/>
      <c r="BH2" s="1883"/>
      <c r="BI2" s="1883"/>
      <c r="BJ2" s="1883"/>
      <c r="BK2" s="1883"/>
      <c r="BL2" s="1883"/>
      <c r="BM2" s="1883"/>
      <c r="BN2" s="1883"/>
      <c r="BO2" s="1883"/>
      <c r="BP2" s="1883"/>
      <c r="BQ2" s="1885" t="s">
        <v>21</v>
      </c>
      <c r="BR2" s="1886"/>
      <c r="BS2" s="1886">
        <f>'Common cutting process'!BL2+1</f>
        <v>3</v>
      </c>
      <c r="BT2" s="1889">
        <v>-1</v>
      </c>
      <c r="BU2" s="1890"/>
      <c r="BV2" s="660"/>
    </row>
    <row r="3" spans="1:74" s="646" customFormat="1" ht="22.5" customHeight="1" thickBot="1">
      <c r="A3" s="657"/>
      <c r="B3" s="724" t="s">
        <v>96</v>
      </c>
      <c r="C3" s="725"/>
      <c r="D3" s="725"/>
      <c r="E3" s="725"/>
      <c r="F3" s="725"/>
      <c r="G3" s="725"/>
      <c r="I3" s="725" t="str">
        <f>'Common cutting process'!J3</f>
        <v>669288C/F</v>
      </c>
      <c r="J3" s="726"/>
      <c r="K3" s="726"/>
      <c r="L3" s="726"/>
      <c r="M3" s="727"/>
      <c r="N3" s="727"/>
      <c r="O3" s="727"/>
      <c r="P3" s="728"/>
      <c r="Q3" s="661"/>
      <c r="R3" s="662"/>
      <c r="S3" s="662"/>
      <c r="T3" s="662"/>
      <c r="U3" s="662"/>
      <c r="V3" s="662"/>
      <c r="W3" s="1895"/>
      <c r="X3" s="1895"/>
      <c r="Y3" s="1895"/>
      <c r="Z3" s="1895"/>
      <c r="AA3" s="1895"/>
      <c r="AB3" s="1895"/>
      <c r="AC3" s="1895"/>
      <c r="AD3" s="1895"/>
      <c r="AE3" s="1895"/>
      <c r="AF3" s="1895"/>
      <c r="AG3" s="1895"/>
      <c r="AH3" s="1895"/>
      <c r="AI3" s="1895"/>
      <c r="AJ3" s="1895"/>
      <c r="AK3" s="1895"/>
      <c r="AL3" s="1895"/>
      <c r="AM3" s="1895"/>
      <c r="AN3" s="1895"/>
      <c r="AO3" s="1895"/>
      <c r="AP3" s="1895"/>
      <c r="AQ3" s="1895"/>
      <c r="AR3" s="1895"/>
      <c r="AS3" s="1895"/>
      <c r="AT3" s="1895"/>
      <c r="AU3" s="1895"/>
      <c r="AV3" s="1895"/>
      <c r="AW3" s="1895"/>
      <c r="AX3" s="1895"/>
      <c r="AY3" s="1895"/>
      <c r="AZ3" s="1895"/>
      <c r="BA3" s="662"/>
      <c r="BB3" s="662"/>
      <c r="BC3" s="662"/>
      <c r="BD3" s="662"/>
      <c r="BE3" s="662"/>
      <c r="BF3" s="1884"/>
      <c r="BG3" s="1884"/>
      <c r="BH3" s="1884"/>
      <c r="BI3" s="1884"/>
      <c r="BJ3" s="1884"/>
      <c r="BK3" s="1884"/>
      <c r="BL3" s="1884"/>
      <c r="BM3" s="1884"/>
      <c r="BN3" s="1884"/>
      <c r="BO3" s="1884"/>
      <c r="BP3" s="1884"/>
      <c r="BQ3" s="1887"/>
      <c r="BR3" s="1888"/>
      <c r="BS3" s="1888"/>
      <c r="BT3" s="1891"/>
      <c r="BU3" s="1892"/>
      <c r="BV3" s="660"/>
    </row>
    <row r="4" spans="1:74" s="647" customFormat="1" ht="39.75" customHeight="1">
      <c r="A4" s="663"/>
      <c r="B4" s="1866" t="s">
        <v>757</v>
      </c>
      <c r="C4" s="1867"/>
      <c r="D4" s="1867"/>
      <c r="E4" s="1867"/>
      <c r="F4" s="1867"/>
      <c r="G4" s="1867"/>
      <c r="H4" s="701">
        <v>1</v>
      </c>
      <c r="I4" s="1876" t="s">
        <v>780</v>
      </c>
      <c r="J4" s="1877"/>
      <c r="K4" s="1877"/>
      <c r="L4" s="1877"/>
      <c r="M4" s="1877"/>
      <c r="N4" s="1877"/>
      <c r="O4" s="1877"/>
      <c r="P4" s="1877"/>
      <c r="Q4" s="1877"/>
      <c r="R4" s="1877"/>
      <c r="S4" s="1877"/>
      <c r="T4" s="1877"/>
      <c r="U4" s="1878"/>
      <c r="V4" s="1871" t="s">
        <v>22</v>
      </c>
      <c r="W4" s="1872"/>
      <c r="X4" s="664"/>
      <c r="Y4" s="665"/>
      <c r="Z4" s="1866" t="str">
        <f>B4</f>
        <v xml:space="preserve">Component Name 
部件名称 Tên chi tiết </v>
      </c>
      <c r="AA4" s="1867"/>
      <c r="AB4" s="1867"/>
      <c r="AC4" s="1867"/>
      <c r="AD4" s="1867"/>
      <c r="AE4" s="1867"/>
      <c r="AF4" s="701">
        <f>$H$4+1</f>
        <v>2</v>
      </c>
      <c r="AG4" s="1876" t="s">
        <v>982</v>
      </c>
      <c r="AH4" s="1877"/>
      <c r="AI4" s="1877"/>
      <c r="AJ4" s="1877"/>
      <c r="AK4" s="1877"/>
      <c r="AL4" s="1877"/>
      <c r="AM4" s="1877"/>
      <c r="AN4" s="1877"/>
      <c r="AO4" s="1877"/>
      <c r="AP4" s="1877"/>
      <c r="AQ4" s="1877"/>
      <c r="AR4" s="1877"/>
      <c r="AS4" s="1878"/>
      <c r="AT4" s="1871" t="s">
        <v>22</v>
      </c>
      <c r="AU4" s="1872"/>
      <c r="AV4" s="664"/>
      <c r="AW4" s="665"/>
      <c r="AX4" s="1866" t="str">
        <f>$B$4</f>
        <v xml:space="preserve">Component Name 
部件名称 Tên chi tiết </v>
      </c>
      <c r="AY4" s="1867"/>
      <c r="AZ4" s="1867"/>
      <c r="BA4" s="1867"/>
      <c r="BB4" s="1867"/>
      <c r="BC4" s="1867"/>
      <c r="BD4" s="701">
        <f>AF4+1</f>
        <v>3</v>
      </c>
      <c r="BE4" s="1876" t="s">
        <v>781</v>
      </c>
      <c r="BF4" s="1877"/>
      <c r="BG4" s="1877"/>
      <c r="BH4" s="1877"/>
      <c r="BI4" s="1877"/>
      <c r="BJ4" s="1877"/>
      <c r="BK4" s="1877"/>
      <c r="BL4" s="1877"/>
      <c r="BM4" s="1877"/>
      <c r="BN4" s="1877"/>
      <c r="BO4" s="1877"/>
      <c r="BP4" s="1877"/>
      <c r="BQ4" s="1878"/>
      <c r="BR4" s="1871" t="s">
        <v>22</v>
      </c>
      <c r="BS4" s="1872"/>
      <c r="BT4" s="664"/>
      <c r="BU4" s="665"/>
      <c r="BV4" s="666"/>
    </row>
    <row r="5" spans="1:74" s="648" customFormat="1">
      <c r="A5" s="667"/>
      <c r="B5" s="668" t="s">
        <v>150</v>
      </c>
      <c r="C5" s="669" t="s">
        <v>14</v>
      </c>
      <c r="D5" s="670">
        <v>11</v>
      </c>
      <c r="E5" s="669" t="s">
        <v>16</v>
      </c>
      <c r="F5" s="670">
        <v>12</v>
      </c>
      <c r="G5" s="669" t="s">
        <v>148</v>
      </c>
      <c r="H5" s="670">
        <v>13</v>
      </c>
      <c r="I5" s="669" t="s">
        <v>152</v>
      </c>
      <c r="J5" s="671">
        <v>1</v>
      </c>
      <c r="K5" s="672" t="s">
        <v>153</v>
      </c>
      <c r="L5" s="673">
        <v>2</v>
      </c>
      <c r="M5" s="672" t="s">
        <v>154</v>
      </c>
      <c r="N5" s="670">
        <v>3</v>
      </c>
      <c r="O5" s="669" t="s">
        <v>104</v>
      </c>
      <c r="P5" s="673">
        <v>4</v>
      </c>
      <c r="Q5" s="670" t="s">
        <v>103</v>
      </c>
      <c r="R5" s="669">
        <v>5</v>
      </c>
      <c r="S5" s="670" t="s">
        <v>44</v>
      </c>
      <c r="T5" s="670">
        <v>6</v>
      </c>
      <c r="U5" s="674"/>
      <c r="V5" s="674"/>
      <c r="W5" s="674"/>
      <c r="X5" s="674"/>
      <c r="Y5" s="675"/>
      <c r="Z5" s="668" t="s">
        <v>150</v>
      </c>
      <c r="AA5" s="669" t="s">
        <v>14</v>
      </c>
      <c r="AB5" s="670">
        <v>11</v>
      </c>
      <c r="AC5" s="669" t="s">
        <v>16</v>
      </c>
      <c r="AD5" s="670">
        <v>12</v>
      </c>
      <c r="AE5" s="669" t="s">
        <v>148</v>
      </c>
      <c r="AF5" s="670">
        <v>13</v>
      </c>
      <c r="AG5" s="669" t="s">
        <v>152</v>
      </c>
      <c r="AH5" s="671">
        <v>1</v>
      </c>
      <c r="AI5" s="672" t="s">
        <v>153</v>
      </c>
      <c r="AJ5" s="673">
        <v>2</v>
      </c>
      <c r="AK5" s="672" t="s">
        <v>154</v>
      </c>
      <c r="AL5" s="670">
        <v>3</v>
      </c>
      <c r="AM5" s="669" t="s">
        <v>104</v>
      </c>
      <c r="AN5" s="673">
        <v>4</v>
      </c>
      <c r="AO5" s="670" t="s">
        <v>103</v>
      </c>
      <c r="AP5" s="669">
        <v>5</v>
      </c>
      <c r="AQ5" s="670" t="s">
        <v>44</v>
      </c>
      <c r="AR5" s="670">
        <v>6</v>
      </c>
      <c r="AS5" s="674"/>
      <c r="AT5" s="674"/>
      <c r="AU5" s="674"/>
      <c r="AV5" s="674"/>
      <c r="AW5" s="675"/>
      <c r="AX5" s="668" t="s">
        <v>150</v>
      </c>
      <c r="AY5" s="669" t="s">
        <v>14</v>
      </c>
      <c r="AZ5" s="670">
        <v>11</v>
      </c>
      <c r="BA5" s="669" t="s">
        <v>16</v>
      </c>
      <c r="BB5" s="670">
        <v>12</v>
      </c>
      <c r="BC5" s="669" t="s">
        <v>148</v>
      </c>
      <c r="BD5" s="670">
        <v>13</v>
      </c>
      <c r="BE5" s="669" t="s">
        <v>152</v>
      </c>
      <c r="BF5" s="671">
        <v>1</v>
      </c>
      <c r="BG5" s="672" t="s">
        <v>153</v>
      </c>
      <c r="BH5" s="673">
        <v>2</v>
      </c>
      <c r="BI5" s="672" t="s">
        <v>154</v>
      </c>
      <c r="BJ5" s="670">
        <v>3</v>
      </c>
      <c r="BK5" s="669" t="s">
        <v>104</v>
      </c>
      <c r="BL5" s="673">
        <v>4</v>
      </c>
      <c r="BM5" s="670" t="s">
        <v>103</v>
      </c>
      <c r="BN5" s="669">
        <v>5</v>
      </c>
      <c r="BO5" s="670" t="s">
        <v>44</v>
      </c>
      <c r="BP5" s="670">
        <v>6</v>
      </c>
      <c r="BQ5" s="674"/>
      <c r="BR5" s="674"/>
      <c r="BS5" s="674"/>
      <c r="BT5" s="674"/>
      <c r="BU5" s="675"/>
      <c r="BV5" s="676"/>
    </row>
    <row r="6" spans="1:74" s="648" customFormat="1">
      <c r="A6" s="677"/>
      <c r="B6" s="678" t="s">
        <v>151</v>
      </c>
      <c r="C6" s="669" t="s">
        <v>14</v>
      </c>
      <c r="D6" s="670">
        <v>11</v>
      </c>
      <c r="E6" s="669" t="s">
        <v>16</v>
      </c>
      <c r="F6" s="670">
        <v>12</v>
      </c>
      <c r="G6" s="669" t="s">
        <v>148</v>
      </c>
      <c r="H6" s="670">
        <v>13</v>
      </c>
      <c r="I6" s="669" t="s">
        <v>152</v>
      </c>
      <c r="J6" s="671">
        <v>1</v>
      </c>
      <c r="K6" s="672" t="s">
        <v>153</v>
      </c>
      <c r="L6" s="673">
        <v>2</v>
      </c>
      <c r="M6" s="672" t="s">
        <v>154</v>
      </c>
      <c r="N6" s="670">
        <v>3</v>
      </c>
      <c r="O6" s="670"/>
      <c r="P6" s="673"/>
      <c r="Q6" s="670"/>
      <c r="R6" s="669"/>
      <c r="S6" s="670"/>
      <c r="T6" s="679"/>
      <c r="U6" s="680"/>
      <c r="V6" s="680"/>
      <c r="W6" s="680"/>
      <c r="X6" s="680"/>
      <c r="Y6" s="681"/>
      <c r="Z6" s="678" t="s">
        <v>151</v>
      </c>
      <c r="AA6" s="669" t="s">
        <v>14</v>
      </c>
      <c r="AB6" s="670">
        <v>11</v>
      </c>
      <c r="AC6" s="669" t="s">
        <v>16</v>
      </c>
      <c r="AD6" s="670">
        <v>12</v>
      </c>
      <c r="AE6" s="669" t="s">
        <v>148</v>
      </c>
      <c r="AF6" s="670">
        <v>13</v>
      </c>
      <c r="AG6" s="669" t="s">
        <v>152</v>
      </c>
      <c r="AH6" s="671">
        <v>1</v>
      </c>
      <c r="AI6" s="672" t="s">
        <v>153</v>
      </c>
      <c r="AJ6" s="673">
        <v>2</v>
      </c>
      <c r="AK6" s="672" t="s">
        <v>154</v>
      </c>
      <c r="AL6" s="670">
        <v>3</v>
      </c>
      <c r="AM6" s="670"/>
      <c r="AN6" s="673"/>
      <c r="AO6" s="670"/>
      <c r="AP6" s="669"/>
      <c r="AQ6" s="670"/>
      <c r="AR6" s="679"/>
      <c r="AS6" s="680"/>
      <c r="AT6" s="680"/>
      <c r="AU6" s="680"/>
      <c r="AV6" s="680"/>
      <c r="AW6" s="681"/>
      <c r="AX6" s="678" t="s">
        <v>151</v>
      </c>
      <c r="AY6" s="669" t="s">
        <v>14</v>
      </c>
      <c r="AZ6" s="670">
        <v>11</v>
      </c>
      <c r="BA6" s="669" t="s">
        <v>16</v>
      </c>
      <c r="BB6" s="670">
        <v>12</v>
      </c>
      <c r="BC6" s="669" t="s">
        <v>148</v>
      </c>
      <c r="BD6" s="670">
        <v>13</v>
      </c>
      <c r="BE6" s="669" t="s">
        <v>152</v>
      </c>
      <c r="BF6" s="671">
        <v>1</v>
      </c>
      <c r="BG6" s="672" t="s">
        <v>153</v>
      </c>
      <c r="BH6" s="673">
        <v>2</v>
      </c>
      <c r="BI6" s="672" t="s">
        <v>154</v>
      </c>
      <c r="BJ6" s="670">
        <v>3</v>
      </c>
      <c r="BK6" s="670"/>
      <c r="BL6" s="673"/>
      <c r="BM6" s="670"/>
      <c r="BN6" s="669"/>
      <c r="BO6" s="670"/>
      <c r="BP6" s="679"/>
      <c r="BQ6" s="680"/>
      <c r="BR6" s="680"/>
      <c r="BS6" s="680"/>
      <c r="BT6" s="680"/>
      <c r="BU6" s="681"/>
      <c r="BV6" s="676"/>
    </row>
    <row r="7" spans="1:74" s="646" customFormat="1">
      <c r="A7" s="657"/>
      <c r="B7" s="683"/>
      <c r="C7" s="711" t="s">
        <v>179</v>
      </c>
      <c r="D7" s="1851" t="s">
        <v>179</v>
      </c>
      <c r="E7" s="1852"/>
      <c r="F7" s="1851" t="s">
        <v>179</v>
      </c>
      <c r="G7" s="1852"/>
      <c r="H7" s="713" t="s">
        <v>179</v>
      </c>
      <c r="I7" s="714"/>
      <c r="J7" s="1851" t="s">
        <v>179</v>
      </c>
      <c r="K7" s="1852"/>
      <c r="L7" s="1851" t="s">
        <v>179</v>
      </c>
      <c r="M7" s="1852"/>
      <c r="N7" s="1851" t="s">
        <v>179</v>
      </c>
      <c r="O7" s="1852"/>
      <c r="P7" s="1851" t="s">
        <v>179</v>
      </c>
      <c r="Q7" s="1852"/>
      <c r="R7" s="1851" t="s">
        <v>179</v>
      </c>
      <c r="S7" s="1852"/>
      <c r="T7" s="711" t="s">
        <v>179</v>
      </c>
      <c r="U7" s="715"/>
      <c r="V7" s="715"/>
      <c r="W7" s="715"/>
      <c r="X7" s="715"/>
      <c r="Y7" s="716"/>
      <c r="Z7" s="683"/>
      <c r="AA7" s="718" t="s">
        <v>179</v>
      </c>
      <c r="AB7" s="718" t="s">
        <v>179</v>
      </c>
      <c r="AC7" s="718" t="s">
        <v>179</v>
      </c>
      <c r="AD7" s="718" t="s">
        <v>179</v>
      </c>
      <c r="AE7" s="718" t="s">
        <v>179</v>
      </c>
      <c r="AF7" s="713" t="s">
        <v>179</v>
      </c>
      <c r="AG7" s="718" t="s">
        <v>179</v>
      </c>
      <c r="AH7" s="718" t="s">
        <v>179</v>
      </c>
      <c r="AI7" s="718" t="s">
        <v>179</v>
      </c>
      <c r="AJ7" s="718" t="s">
        <v>179</v>
      </c>
      <c r="AK7" s="718" t="s">
        <v>179</v>
      </c>
      <c r="AL7" s="718" t="s">
        <v>179</v>
      </c>
      <c r="AM7" s="718" t="s">
        <v>179</v>
      </c>
      <c r="AN7" s="718" t="s">
        <v>179</v>
      </c>
      <c r="AO7" s="718" t="s">
        <v>179</v>
      </c>
      <c r="AP7" s="718" t="s">
        <v>179</v>
      </c>
      <c r="AQ7" s="718" t="s">
        <v>179</v>
      </c>
      <c r="AR7" s="718" t="s">
        <v>179</v>
      </c>
      <c r="AS7" s="715"/>
      <c r="AT7" s="715"/>
      <c r="AU7" s="715"/>
      <c r="AV7" s="715"/>
      <c r="AW7" s="716"/>
      <c r="AX7" s="683"/>
      <c r="AY7" s="718" t="s">
        <v>179</v>
      </c>
      <c r="AZ7" s="718" t="s">
        <v>179</v>
      </c>
      <c r="BA7" s="718" t="s">
        <v>179</v>
      </c>
      <c r="BB7" s="718" t="s">
        <v>179</v>
      </c>
      <c r="BC7" s="718" t="s">
        <v>179</v>
      </c>
      <c r="BD7" s="713" t="s">
        <v>179</v>
      </c>
      <c r="BE7" s="718" t="s">
        <v>179</v>
      </c>
      <c r="BF7" s="718" t="s">
        <v>179</v>
      </c>
      <c r="BG7" s="718" t="s">
        <v>179</v>
      </c>
      <c r="BH7" s="718" t="s">
        <v>179</v>
      </c>
      <c r="BI7" s="718" t="s">
        <v>179</v>
      </c>
      <c r="BJ7" s="718" t="s">
        <v>179</v>
      </c>
      <c r="BK7" s="718" t="s">
        <v>179</v>
      </c>
      <c r="BL7" s="718" t="s">
        <v>179</v>
      </c>
      <c r="BM7" s="718" t="s">
        <v>179</v>
      </c>
      <c r="BN7" s="718" t="s">
        <v>179</v>
      </c>
      <c r="BO7" s="718" t="s">
        <v>179</v>
      </c>
      <c r="BP7" s="718" t="s">
        <v>179</v>
      </c>
      <c r="BQ7" s="715"/>
      <c r="BR7" s="715"/>
      <c r="BS7" s="715"/>
      <c r="BT7" s="715"/>
      <c r="BU7" s="716"/>
      <c r="BV7" s="660"/>
    </row>
    <row r="8" spans="1:74">
      <c r="A8" s="682"/>
      <c r="B8" s="657"/>
      <c r="C8" s="685"/>
      <c r="D8" s="685"/>
      <c r="E8" s="685"/>
      <c r="F8" s="685"/>
      <c r="G8" s="685"/>
      <c r="H8" s="685"/>
      <c r="I8" s="685"/>
      <c r="J8" s="685"/>
      <c r="K8" s="685"/>
      <c r="L8" s="685"/>
      <c r="M8" s="685"/>
      <c r="N8" s="685"/>
      <c r="O8" s="685"/>
      <c r="P8" s="685"/>
      <c r="Q8" s="685"/>
      <c r="R8" s="685"/>
      <c r="S8" s="685"/>
      <c r="T8" s="685"/>
      <c r="U8" s="686"/>
      <c r="V8" s="687"/>
      <c r="W8" s="687"/>
      <c r="X8" s="687"/>
      <c r="Y8" s="684"/>
      <c r="Z8" s="1853"/>
      <c r="AA8" s="1854"/>
      <c r="AB8" s="1854"/>
      <c r="AC8" s="1854"/>
      <c r="AD8" s="1854"/>
      <c r="AE8" s="1854"/>
      <c r="AF8" s="1854"/>
      <c r="AG8" s="685"/>
      <c r="AH8" s="685"/>
      <c r="AI8" s="685"/>
      <c r="AJ8" s="685"/>
      <c r="AK8" s="685"/>
      <c r="AL8" s="685"/>
      <c r="AM8" s="685"/>
      <c r="AN8" s="685"/>
      <c r="AO8" s="685"/>
      <c r="AP8" s="685"/>
      <c r="AQ8" s="685"/>
      <c r="AR8" s="685"/>
      <c r="AS8" s="686"/>
      <c r="AT8" s="687"/>
      <c r="AU8" s="687"/>
      <c r="AV8" s="687"/>
      <c r="AW8" s="684"/>
      <c r="AX8" s="1853"/>
      <c r="AY8" s="1854"/>
      <c r="AZ8" s="1854"/>
      <c r="BA8" s="1854"/>
      <c r="BB8" s="1854"/>
      <c r="BC8" s="1854"/>
      <c r="BD8" s="1854"/>
      <c r="BE8" s="685"/>
      <c r="BF8" s="685"/>
      <c r="BG8" s="685"/>
      <c r="BH8" s="685"/>
      <c r="BI8" s="685"/>
      <c r="BJ8" s="685"/>
      <c r="BK8" s="685"/>
      <c r="BL8" s="685"/>
      <c r="BM8" s="685"/>
      <c r="BN8" s="685"/>
      <c r="BO8" s="685"/>
      <c r="BP8" s="686"/>
      <c r="BQ8" s="686"/>
      <c r="BR8" s="687"/>
      <c r="BS8" s="687"/>
      <c r="BT8" s="687"/>
      <c r="BU8" s="684"/>
      <c r="BV8" s="684"/>
    </row>
    <row r="9" spans="1:74">
      <c r="A9" s="682"/>
      <c r="B9" s="657"/>
      <c r="C9" s="685"/>
      <c r="D9" s="685"/>
      <c r="E9" s="685"/>
      <c r="F9" s="685"/>
      <c r="G9" s="685"/>
      <c r="H9" s="685"/>
      <c r="I9" s="685"/>
      <c r="J9" s="685"/>
      <c r="K9" s="685"/>
      <c r="L9" s="685"/>
      <c r="M9" s="685"/>
      <c r="N9" s="685"/>
      <c r="O9" s="685"/>
      <c r="P9" s="685"/>
      <c r="Q9" s="685"/>
      <c r="R9" s="685"/>
      <c r="S9" s="685"/>
      <c r="T9" s="685"/>
      <c r="U9" s="686"/>
      <c r="V9" s="687"/>
      <c r="W9" s="687"/>
      <c r="X9" s="687"/>
      <c r="Y9" s="684"/>
      <c r="Z9" s="1855"/>
      <c r="AA9" s="1854"/>
      <c r="AB9" s="1854"/>
      <c r="AC9" s="1854"/>
      <c r="AD9" s="1854"/>
      <c r="AE9" s="1854"/>
      <c r="AF9" s="1854"/>
      <c r="AG9" s="685"/>
      <c r="AH9" s="685"/>
      <c r="AI9" s="685"/>
      <c r="AJ9" s="685"/>
      <c r="AK9" s="685"/>
      <c r="AL9" s="685"/>
      <c r="AM9" s="685"/>
      <c r="AN9" s="685"/>
      <c r="AO9" s="685"/>
      <c r="AP9" s="685"/>
      <c r="AQ9" s="685"/>
      <c r="AR9" s="685"/>
      <c r="AS9" s="686"/>
      <c r="AT9" s="687"/>
      <c r="AU9" s="687"/>
      <c r="AV9" s="687"/>
      <c r="AW9" s="684"/>
      <c r="AX9" s="1855"/>
      <c r="AY9" s="1854"/>
      <c r="AZ9" s="1854"/>
      <c r="BA9" s="1854"/>
      <c r="BB9" s="1854"/>
      <c r="BC9" s="1854"/>
      <c r="BD9" s="1854"/>
      <c r="BE9" s="685"/>
      <c r="BF9" s="685"/>
      <c r="BG9" s="685"/>
      <c r="BH9" s="685"/>
      <c r="BI9" s="685"/>
      <c r="BJ9" s="685"/>
      <c r="BK9" s="685"/>
      <c r="BL9" s="685"/>
      <c r="BM9" s="685"/>
      <c r="BN9" s="685"/>
      <c r="BO9" s="685"/>
      <c r="BP9" s="686"/>
      <c r="BQ9" s="686"/>
      <c r="BR9" s="687"/>
      <c r="BS9" s="687"/>
      <c r="BT9" s="687"/>
      <c r="BU9" s="684"/>
      <c r="BV9" s="684"/>
    </row>
    <row r="10" spans="1:74">
      <c r="A10" s="682"/>
      <c r="B10" s="688"/>
      <c r="C10" s="689"/>
      <c r="D10" s="689"/>
      <c r="E10" s="689"/>
      <c r="F10" s="689"/>
      <c r="G10" s="689"/>
      <c r="H10" s="689"/>
      <c r="I10" s="689"/>
      <c r="J10" s="685"/>
      <c r="K10" s="685"/>
      <c r="L10" s="685"/>
      <c r="M10" s="689"/>
      <c r="N10" s="689"/>
      <c r="O10" s="689"/>
      <c r="P10" s="689"/>
      <c r="Q10" s="689"/>
      <c r="R10" s="689"/>
      <c r="S10" s="689"/>
      <c r="T10" s="689"/>
      <c r="U10" s="687"/>
      <c r="V10" s="687"/>
      <c r="W10" s="687"/>
      <c r="X10" s="687"/>
      <c r="Y10" s="684"/>
      <c r="Z10" s="1855"/>
      <c r="AA10" s="1854"/>
      <c r="AB10" s="1854"/>
      <c r="AC10" s="1854"/>
      <c r="AD10" s="1854"/>
      <c r="AE10" s="1854"/>
      <c r="AF10" s="1854"/>
      <c r="AG10" s="689"/>
      <c r="AH10" s="685"/>
      <c r="AI10" s="685"/>
      <c r="AJ10" s="685"/>
      <c r="AK10" s="689"/>
      <c r="AL10" s="689"/>
      <c r="AM10" s="689"/>
      <c r="AN10" s="689"/>
      <c r="AO10" s="689"/>
      <c r="AP10" s="689"/>
      <c r="AQ10" s="689"/>
      <c r="AR10" s="689"/>
      <c r="AS10" s="687"/>
      <c r="AT10" s="687"/>
      <c r="AU10" s="687"/>
      <c r="AV10" s="687"/>
      <c r="AW10" s="684"/>
      <c r="AX10" s="1855"/>
      <c r="AY10" s="1854"/>
      <c r="AZ10" s="1854"/>
      <c r="BA10" s="1854"/>
      <c r="BB10" s="1854"/>
      <c r="BC10" s="1854"/>
      <c r="BD10" s="1854"/>
      <c r="BE10" s="689"/>
      <c r="BF10" s="685"/>
      <c r="BG10" s="685"/>
      <c r="BH10" s="685"/>
      <c r="BI10" s="689"/>
      <c r="BJ10" s="689"/>
      <c r="BK10" s="689"/>
      <c r="BL10" s="689"/>
      <c r="BM10" s="689"/>
      <c r="BN10" s="689"/>
      <c r="BO10" s="689"/>
      <c r="BP10" s="687"/>
      <c r="BQ10" s="687"/>
      <c r="BR10" s="687"/>
      <c r="BS10" s="687"/>
      <c r="BT10" s="687"/>
      <c r="BU10" s="684"/>
      <c r="BV10" s="684"/>
    </row>
    <row r="11" spans="1:74">
      <c r="A11" s="682"/>
      <c r="B11" s="688"/>
      <c r="C11" s="689"/>
      <c r="D11" s="689"/>
      <c r="E11" s="689"/>
      <c r="F11" s="689"/>
      <c r="G11" s="689"/>
      <c r="H11" s="689"/>
      <c r="I11" s="689"/>
      <c r="J11" s="685"/>
      <c r="K11" s="685"/>
      <c r="L11" s="685"/>
      <c r="M11" s="689"/>
      <c r="N11" s="689"/>
      <c r="O11" s="689"/>
      <c r="P11" s="689"/>
      <c r="Q11" s="689"/>
      <c r="R11" s="689"/>
      <c r="S11" s="689"/>
      <c r="T11" s="689"/>
      <c r="U11" s="687"/>
      <c r="V11" s="687"/>
      <c r="W11" s="687"/>
      <c r="X11" s="687"/>
      <c r="Y11" s="684"/>
      <c r="Z11" s="688"/>
      <c r="AA11" s="689"/>
      <c r="AB11" s="689"/>
      <c r="AC11" s="689"/>
      <c r="AD11" s="689"/>
      <c r="AE11" s="689"/>
      <c r="AF11" s="689"/>
      <c r="AG11" s="689"/>
      <c r="AH11" s="685"/>
      <c r="AI11" s="685"/>
      <c r="AJ11" s="685"/>
      <c r="AK11" s="689"/>
      <c r="AL11" s="689"/>
      <c r="AM11" s="689"/>
      <c r="AN11" s="689"/>
      <c r="AO11" s="689"/>
      <c r="AP11" s="689"/>
      <c r="AQ11" s="689"/>
      <c r="AR11" s="689"/>
      <c r="AS11" s="687"/>
      <c r="AT11" s="687"/>
      <c r="AU11" s="687"/>
      <c r="AV11" s="687"/>
      <c r="AW11" s="684"/>
      <c r="AX11" s="688"/>
      <c r="AY11" s="689"/>
      <c r="AZ11" s="689"/>
      <c r="BA11" s="689"/>
      <c r="BB11" s="689"/>
      <c r="BC11" s="689"/>
      <c r="BD11" s="689"/>
      <c r="BE11" s="689"/>
      <c r="BF11" s="685"/>
      <c r="BG11" s="685"/>
      <c r="BH11" s="685"/>
      <c r="BI11" s="689"/>
      <c r="BJ11" s="689"/>
      <c r="BK11" s="689"/>
      <c r="BL11" s="689"/>
      <c r="BM11" s="689"/>
      <c r="BN11" s="689"/>
      <c r="BO11" s="689"/>
      <c r="BP11" s="687"/>
      <c r="BQ11" s="687"/>
      <c r="BR11" s="687"/>
      <c r="BS11" s="687"/>
      <c r="BT11" s="687"/>
      <c r="BU11" s="684"/>
      <c r="BV11" s="684"/>
    </row>
    <row r="12" spans="1:74">
      <c r="A12" s="682"/>
      <c r="B12" s="688"/>
      <c r="C12" s="689"/>
      <c r="D12" s="689"/>
      <c r="E12" s="689"/>
      <c r="F12" s="689"/>
      <c r="G12" s="689"/>
      <c r="H12" s="689"/>
      <c r="I12" s="689"/>
      <c r="J12" s="685"/>
      <c r="K12" s="685"/>
      <c r="L12" s="685"/>
      <c r="M12" s="689"/>
      <c r="N12" s="689"/>
      <c r="O12" s="689"/>
      <c r="P12" s="689"/>
      <c r="Q12" s="689"/>
      <c r="R12" s="689"/>
      <c r="S12" s="689"/>
      <c r="T12" s="689"/>
      <c r="U12" s="687"/>
      <c r="V12" s="687"/>
      <c r="W12" s="687"/>
      <c r="X12" s="687"/>
      <c r="Y12" s="684"/>
      <c r="Z12" s="688"/>
      <c r="AA12" s="689"/>
      <c r="AB12" s="689"/>
      <c r="AC12" s="689"/>
      <c r="AD12" s="689"/>
      <c r="AE12" s="689"/>
      <c r="AF12" s="689"/>
      <c r="AG12" s="689"/>
      <c r="AH12" s="685"/>
      <c r="AI12" s="685"/>
      <c r="AJ12" s="685"/>
      <c r="AK12" s="689"/>
      <c r="AL12" s="689"/>
      <c r="AM12" s="689"/>
      <c r="AN12" s="689"/>
      <c r="AO12" s="689"/>
      <c r="AP12" s="689"/>
      <c r="AQ12" s="689"/>
      <c r="AR12" s="689"/>
      <c r="AS12" s="687"/>
      <c r="AT12" s="687"/>
      <c r="AU12" s="687"/>
      <c r="AV12" s="687"/>
      <c r="AW12" s="684"/>
      <c r="AX12" s="688"/>
      <c r="AY12" s="689"/>
      <c r="AZ12" s="689"/>
      <c r="BA12" s="689"/>
      <c r="BB12" s="689"/>
      <c r="BC12" s="689"/>
      <c r="BD12" s="689"/>
      <c r="BE12" s="689"/>
      <c r="BF12" s="685"/>
      <c r="BG12" s="685"/>
      <c r="BH12" s="685"/>
      <c r="BI12" s="689"/>
      <c r="BJ12" s="689"/>
      <c r="BK12" s="689"/>
      <c r="BL12" s="689"/>
      <c r="BM12" s="689"/>
      <c r="BN12" s="689"/>
      <c r="BO12" s="689"/>
      <c r="BP12" s="687"/>
      <c r="BQ12" s="687"/>
      <c r="BR12" s="687"/>
      <c r="BS12" s="687"/>
      <c r="BT12" s="687"/>
      <c r="BU12" s="684"/>
      <c r="BV12" s="684"/>
    </row>
    <row r="13" spans="1:74">
      <c r="A13" s="682"/>
      <c r="B13" s="688"/>
      <c r="C13" s="689"/>
      <c r="D13" s="689"/>
      <c r="E13" s="689"/>
      <c r="F13" s="689"/>
      <c r="G13" s="689"/>
      <c r="H13" s="689"/>
      <c r="I13" s="689"/>
      <c r="J13" s="685"/>
      <c r="K13" s="685"/>
      <c r="L13" s="685"/>
      <c r="M13" s="689"/>
      <c r="N13" s="689"/>
      <c r="O13" s="689"/>
      <c r="P13" s="689"/>
      <c r="Q13" s="689"/>
      <c r="R13" s="689"/>
      <c r="S13" s="689"/>
      <c r="T13" s="689"/>
      <c r="U13" s="687"/>
      <c r="V13" s="687"/>
      <c r="W13" s="687"/>
      <c r="X13" s="687"/>
      <c r="Y13" s="684"/>
      <c r="Z13" s="688"/>
      <c r="AA13" s="689"/>
      <c r="AB13" s="689"/>
      <c r="AC13" s="689"/>
      <c r="AD13" s="689"/>
      <c r="AE13" s="689"/>
      <c r="AF13" s="689"/>
      <c r="AG13" s="689"/>
      <c r="AH13" s="685"/>
      <c r="AI13" s="685"/>
      <c r="AJ13" s="685"/>
      <c r="AK13" s="689"/>
      <c r="AL13" s="689"/>
      <c r="AM13" s="689"/>
      <c r="AN13" s="689"/>
      <c r="AO13" s="689"/>
      <c r="AP13" s="689"/>
      <c r="AQ13" s="689"/>
      <c r="AR13" s="689"/>
      <c r="AS13" s="687"/>
      <c r="AT13" s="687"/>
      <c r="AU13" s="687"/>
      <c r="AV13" s="687"/>
      <c r="AW13" s="684"/>
      <c r="AX13" s="688"/>
      <c r="AY13" s="689"/>
      <c r="AZ13" s="689"/>
      <c r="BA13" s="689"/>
      <c r="BB13" s="689"/>
      <c r="BC13" s="689"/>
      <c r="BD13" s="689"/>
      <c r="BE13" s="689"/>
      <c r="BF13" s="685"/>
      <c r="BG13" s="685"/>
      <c r="BH13" s="685"/>
      <c r="BI13" s="689"/>
      <c r="BJ13" s="689"/>
      <c r="BK13" s="689"/>
      <c r="BL13" s="689"/>
      <c r="BM13" s="689"/>
      <c r="BN13" s="689"/>
      <c r="BO13" s="689"/>
      <c r="BP13" s="687"/>
      <c r="BQ13" s="687"/>
      <c r="BR13" s="687"/>
      <c r="BS13" s="687"/>
      <c r="BT13" s="687"/>
      <c r="BU13" s="684"/>
      <c r="BV13" s="684"/>
    </row>
    <row r="14" spans="1:74">
      <c r="A14" s="682"/>
      <c r="B14" s="688"/>
      <c r="C14" s="689"/>
      <c r="D14" s="689"/>
      <c r="E14" s="689"/>
      <c r="F14" s="689"/>
      <c r="G14" s="689"/>
      <c r="H14" s="689"/>
      <c r="I14" s="689"/>
      <c r="J14" s="685"/>
      <c r="K14" s="685"/>
      <c r="L14" s="685"/>
      <c r="M14" s="689"/>
      <c r="N14" s="689"/>
      <c r="O14" s="689"/>
      <c r="P14" s="689"/>
      <c r="Q14" s="689"/>
      <c r="R14" s="689"/>
      <c r="S14" s="689"/>
      <c r="T14" s="689"/>
      <c r="U14" s="687"/>
      <c r="V14" s="687"/>
      <c r="W14" s="687"/>
      <c r="X14" s="687"/>
      <c r="Y14" s="684"/>
      <c r="Z14" s="688"/>
      <c r="AA14" s="689"/>
      <c r="AB14" s="689"/>
      <c r="AC14" s="689"/>
      <c r="AD14" s="689"/>
      <c r="AE14" s="689"/>
      <c r="AF14" s="689"/>
      <c r="AG14" s="689"/>
      <c r="AH14" s="685"/>
      <c r="AI14" s="685"/>
      <c r="AJ14" s="685"/>
      <c r="AK14" s="689"/>
      <c r="AL14" s="689"/>
      <c r="AM14" s="689"/>
      <c r="AN14" s="689"/>
      <c r="AO14" s="689"/>
      <c r="AP14" s="689"/>
      <c r="AQ14" s="689"/>
      <c r="AR14" s="689"/>
      <c r="AS14" s="687"/>
      <c r="AT14" s="687"/>
      <c r="AU14" s="687"/>
      <c r="AV14" s="687"/>
      <c r="AW14" s="684"/>
      <c r="AX14" s="688"/>
      <c r="AY14" s="689"/>
      <c r="AZ14" s="689"/>
      <c r="BA14" s="689"/>
      <c r="BB14" s="689"/>
      <c r="BC14" s="689"/>
      <c r="BD14" s="689"/>
      <c r="BE14" s="689"/>
      <c r="BF14" s="685"/>
      <c r="BG14" s="685"/>
      <c r="BH14" s="685"/>
      <c r="BI14" s="689"/>
      <c r="BJ14" s="689"/>
      <c r="BK14" s="689"/>
      <c r="BL14" s="689"/>
      <c r="BM14" s="689"/>
      <c r="BN14" s="689"/>
      <c r="BO14" s="689"/>
      <c r="BP14" s="687"/>
      <c r="BQ14" s="687"/>
      <c r="BR14" s="687"/>
      <c r="BS14" s="687"/>
      <c r="BT14" s="687"/>
      <c r="BU14" s="684"/>
      <c r="BV14" s="684"/>
    </row>
    <row r="15" spans="1:74">
      <c r="A15" s="682"/>
      <c r="B15" s="688"/>
      <c r="C15" s="689"/>
      <c r="D15" s="689"/>
      <c r="E15" s="689"/>
      <c r="F15" s="689"/>
      <c r="G15" s="689"/>
      <c r="H15" s="689"/>
      <c r="I15" s="689"/>
      <c r="J15" s="685"/>
      <c r="K15" s="685"/>
      <c r="L15" s="685"/>
      <c r="M15" s="689"/>
      <c r="N15" s="689"/>
      <c r="O15" s="689"/>
      <c r="P15" s="689"/>
      <c r="Q15" s="689"/>
      <c r="R15" s="689"/>
      <c r="S15" s="689"/>
      <c r="T15" s="689"/>
      <c r="U15" s="687"/>
      <c r="V15" s="687"/>
      <c r="W15" s="687"/>
      <c r="X15" s="687"/>
      <c r="Y15" s="684"/>
      <c r="Z15" s="688"/>
      <c r="AA15" s="689"/>
      <c r="AB15" s="689"/>
      <c r="AC15" s="689"/>
      <c r="AD15" s="689"/>
      <c r="AE15" s="689"/>
      <c r="AF15" s="689"/>
      <c r="AG15" s="689"/>
      <c r="AH15" s="685"/>
      <c r="AI15" s="685"/>
      <c r="AJ15" s="685"/>
      <c r="AK15" s="689"/>
      <c r="AL15" s="689"/>
      <c r="AM15" s="689"/>
      <c r="AN15" s="689"/>
      <c r="AO15" s="689"/>
      <c r="AP15" s="689"/>
      <c r="AQ15" s="689"/>
      <c r="AR15" s="689"/>
      <c r="AS15" s="687"/>
      <c r="AT15" s="687"/>
      <c r="AU15" s="687"/>
      <c r="AV15" s="687"/>
      <c r="AW15" s="684"/>
      <c r="AX15" s="688"/>
      <c r="AY15" s="689"/>
      <c r="AZ15" s="689"/>
      <c r="BA15" s="689"/>
      <c r="BB15" s="689"/>
      <c r="BC15" s="689"/>
      <c r="BD15" s="689"/>
      <c r="BE15" s="689"/>
      <c r="BF15" s="685"/>
      <c r="BG15" s="685"/>
      <c r="BH15" s="685"/>
      <c r="BI15" s="689"/>
      <c r="BJ15" s="689"/>
      <c r="BK15" s="689"/>
      <c r="BL15" s="689"/>
      <c r="BM15" s="689"/>
      <c r="BN15" s="689"/>
      <c r="BO15" s="689"/>
      <c r="BP15" s="687"/>
      <c r="BQ15" s="687"/>
      <c r="BR15" s="687"/>
      <c r="BS15" s="687"/>
      <c r="BT15" s="687"/>
      <c r="BU15" s="684"/>
      <c r="BV15" s="684"/>
    </row>
    <row r="16" spans="1:74" ht="17.25" thickBot="1">
      <c r="A16" s="682"/>
      <c r="B16" s="688"/>
      <c r="C16" s="689"/>
      <c r="D16" s="689"/>
      <c r="E16" s="689"/>
      <c r="F16" s="689"/>
      <c r="G16" s="689"/>
      <c r="H16" s="689"/>
      <c r="I16" s="689"/>
      <c r="J16" s="685"/>
      <c r="K16" s="685"/>
      <c r="L16" s="685"/>
      <c r="M16" s="689"/>
      <c r="N16" s="689"/>
      <c r="O16" s="689"/>
      <c r="P16" s="689"/>
      <c r="Q16" s="689"/>
      <c r="R16" s="689"/>
      <c r="S16" s="689"/>
      <c r="T16" s="689"/>
      <c r="U16" s="687"/>
      <c r="V16" s="687"/>
      <c r="W16" s="687"/>
      <c r="X16" s="687"/>
      <c r="Y16" s="684"/>
      <c r="Z16" s="688"/>
      <c r="AA16" s="689"/>
      <c r="AB16" s="689"/>
      <c r="AC16" s="689"/>
      <c r="AD16" s="689"/>
      <c r="AE16" s="689"/>
      <c r="AF16" s="689"/>
      <c r="AG16" s="689"/>
      <c r="AH16" s="685"/>
      <c r="AI16" s="685"/>
      <c r="AJ16" s="685"/>
      <c r="AK16" s="689"/>
      <c r="AL16" s="689"/>
      <c r="AM16" s="689"/>
      <c r="AN16" s="689"/>
      <c r="AO16" s="689"/>
      <c r="AP16" s="689"/>
      <c r="AQ16" s="689"/>
      <c r="AR16" s="689"/>
      <c r="AS16" s="687"/>
      <c r="AT16" s="687"/>
      <c r="AU16" s="687"/>
      <c r="AV16" s="687"/>
      <c r="AW16" s="684"/>
      <c r="AX16" s="688"/>
      <c r="AY16" s="689"/>
      <c r="AZ16" s="689"/>
      <c r="BA16" s="689"/>
      <c r="BB16" s="689"/>
      <c r="BC16" s="689"/>
      <c r="BD16" s="689"/>
      <c r="BE16" s="689"/>
      <c r="BF16" s="685"/>
      <c r="BG16" s="685"/>
      <c r="BH16" s="685"/>
      <c r="BI16" s="689"/>
      <c r="BJ16" s="689"/>
      <c r="BK16" s="689"/>
      <c r="BL16" s="689"/>
      <c r="BM16" s="689"/>
      <c r="BN16" s="689"/>
      <c r="BO16" s="689"/>
      <c r="BP16" s="687"/>
      <c r="BQ16" s="687"/>
      <c r="BR16" s="687"/>
      <c r="BS16" s="687"/>
      <c r="BT16" s="687"/>
      <c r="BU16" s="684"/>
      <c r="BV16" s="684"/>
    </row>
    <row r="17" spans="1:74" ht="27" customHeight="1">
      <c r="A17" s="682"/>
      <c r="B17" s="688"/>
      <c r="C17" s="689"/>
      <c r="D17" s="689"/>
      <c r="E17" s="689"/>
      <c r="F17" s="689"/>
      <c r="G17" s="689"/>
      <c r="H17" s="689"/>
      <c r="I17" s="689"/>
      <c r="J17" s="685"/>
      <c r="K17" s="685"/>
      <c r="L17" s="685"/>
      <c r="M17" s="689"/>
      <c r="N17" s="689"/>
      <c r="O17" s="689"/>
      <c r="P17" s="689"/>
      <c r="Q17" s="690"/>
      <c r="R17" s="690"/>
      <c r="S17" s="690"/>
      <c r="T17" s="1845" t="s">
        <v>343</v>
      </c>
      <c r="U17" s="1846"/>
      <c r="V17" s="1846"/>
      <c r="W17" s="1846"/>
      <c r="X17" s="1846"/>
      <c r="Y17" s="1847"/>
      <c r="Z17" s="688"/>
      <c r="AA17" s="689"/>
      <c r="AB17" s="689"/>
      <c r="AC17" s="689"/>
      <c r="AD17" s="689"/>
      <c r="AE17" s="689"/>
      <c r="AF17" s="689"/>
      <c r="AG17" s="689"/>
      <c r="AH17" s="685"/>
      <c r="AI17" s="685"/>
      <c r="AJ17" s="685"/>
      <c r="AK17" s="689"/>
      <c r="AL17" s="689"/>
      <c r="AM17" s="689"/>
      <c r="AN17" s="689"/>
      <c r="AO17" s="690"/>
      <c r="AP17" s="690"/>
      <c r="AQ17" s="690"/>
      <c r="AR17" s="1845" t="s">
        <v>343</v>
      </c>
      <c r="AS17" s="1846"/>
      <c r="AT17" s="1846"/>
      <c r="AU17" s="1846"/>
      <c r="AV17" s="1846"/>
      <c r="AW17" s="1847"/>
      <c r="AX17" s="688"/>
      <c r="AY17" s="689"/>
      <c r="AZ17" s="689"/>
      <c r="BA17" s="689"/>
      <c r="BB17" s="689"/>
      <c r="BC17" s="689"/>
      <c r="BD17" s="689"/>
      <c r="BE17" s="689"/>
      <c r="BF17" s="685"/>
      <c r="BG17" s="685"/>
      <c r="BH17" s="685"/>
      <c r="BI17" s="689"/>
      <c r="BJ17" s="689"/>
      <c r="BK17" s="689"/>
      <c r="BL17" s="689"/>
      <c r="BM17" s="689"/>
      <c r="BN17" s="689"/>
      <c r="BO17" s="690"/>
      <c r="BP17" s="1845" t="s">
        <v>343</v>
      </c>
      <c r="BQ17" s="1846"/>
      <c r="BR17" s="1846"/>
      <c r="BS17" s="1846"/>
      <c r="BT17" s="1846"/>
      <c r="BU17" s="1847"/>
      <c r="BV17" s="684"/>
    </row>
    <row r="18" spans="1:74" s="647" customFormat="1" ht="45.75" customHeight="1">
      <c r="A18" s="663"/>
      <c r="B18" s="657"/>
      <c r="C18" s="685"/>
      <c r="D18" s="685"/>
      <c r="E18" s="685"/>
      <c r="F18" s="685"/>
      <c r="G18" s="685"/>
      <c r="H18" s="685"/>
      <c r="I18" s="685"/>
      <c r="J18" s="685"/>
      <c r="K18" s="685"/>
      <c r="L18" s="685"/>
      <c r="M18" s="685"/>
      <c r="N18" s="685"/>
      <c r="O18" s="685"/>
      <c r="P18" s="685"/>
      <c r="Q18" s="659"/>
      <c r="R18" s="659"/>
      <c r="S18" s="659"/>
      <c r="T18" s="1848" t="s">
        <v>344</v>
      </c>
      <c r="U18" s="1849"/>
      <c r="V18" s="1849"/>
      <c r="W18" s="1849"/>
      <c r="X18" s="1849"/>
      <c r="Y18" s="1850"/>
      <c r="Z18" s="657"/>
      <c r="AA18" s="685"/>
      <c r="AB18" s="685"/>
      <c r="AC18" s="685"/>
      <c r="AD18" s="685"/>
      <c r="AE18" s="685"/>
      <c r="AF18" s="685"/>
      <c r="AG18" s="685"/>
      <c r="AH18" s="685"/>
      <c r="AI18" s="685"/>
      <c r="AJ18" s="685"/>
      <c r="AK18" s="685"/>
      <c r="AL18" s="685"/>
      <c r="AM18" s="685"/>
      <c r="AN18" s="685"/>
      <c r="AO18" s="659"/>
      <c r="AP18" s="659"/>
      <c r="AQ18" s="659"/>
      <c r="AR18" s="1848" t="s">
        <v>344</v>
      </c>
      <c r="AS18" s="1849"/>
      <c r="AT18" s="1849"/>
      <c r="AU18" s="1849"/>
      <c r="AV18" s="1849"/>
      <c r="AW18" s="1850"/>
      <c r="AX18" s="657"/>
      <c r="AY18" s="685"/>
      <c r="AZ18" s="685"/>
      <c r="BA18" s="685"/>
      <c r="BB18" s="685"/>
      <c r="BC18" s="685"/>
      <c r="BD18" s="685"/>
      <c r="BE18" s="685"/>
      <c r="BF18" s="685"/>
      <c r="BG18" s="685"/>
      <c r="BH18" s="685"/>
      <c r="BI18" s="685"/>
      <c r="BJ18" s="685"/>
      <c r="BK18" s="685"/>
      <c r="BL18" s="685"/>
      <c r="BM18" s="685"/>
      <c r="BN18" s="685"/>
      <c r="BO18" s="659"/>
      <c r="BP18" s="1848" t="s">
        <v>344</v>
      </c>
      <c r="BQ18" s="1849"/>
      <c r="BR18" s="1849"/>
      <c r="BS18" s="1849"/>
      <c r="BT18" s="1849"/>
      <c r="BU18" s="1850"/>
      <c r="BV18" s="666"/>
    </row>
    <row r="19" spans="1:74" ht="27" customHeight="1">
      <c r="A19" s="682"/>
      <c r="B19" s="691"/>
      <c r="C19" s="659"/>
      <c r="D19" s="659"/>
      <c r="E19" s="659"/>
      <c r="F19" s="659"/>
      <c r="G19" s="692"/>
      <c r="H19" s="692"/>
      <c r="I19" s="692"/>
      <c r="J19" s="692"/>
      <c r="K19" s="692"/>
      <c r="L19" s="692"/>
      <c r="M19" s="692"/>
      <c r="N19" s="692"/>
      <c r="O19" s="692"/>
      <c r="P19" s="692"/>
      <c r="Q19" s="690"/>
      <c r="R19" s="690"/>
      <c r="S19" s="690"/>
      <c r="T19" s="1848" t="s">
        <v>345</v>
      </c>
      <c r="U19" s="1849"/>
      <c r="V19" s="1849"/>
      <c r="W19" s="1849"/>
      <c r="X19" s="1849"/>
      <c r="Y19" s="1850"/>
      <c r="Z19" s="693"/>
      <c r="AA19" s="659"/>
      <c r="AB19" s="659"/>
      <c r="AC19" s="659"/>
      <c r="AD19" s="659"/>
      <c r="AE19" s="659"/>
      <c r="AF19" s="659"/>
      <c r="AG19" s="692"/>
      <c r="AH19" s="692"/>
      <c r="AI19" s="692"/>
      <c r="AJ19" s="692"/>
      <c r="AK19" s="692"/>
      <c r="AL19" s="692"/>
      <c r="AM19" s="694"/>
      <c r="AN19" s="694"/>
      <c r="AO19" s="694"/>
      <c r="AP19" s="694"/>
      <c r="AQ19" s="695"/>
      <c r="AR19" s="1848" t="s">
        <v>345</v>
      </c>
      <c r="AS19" s="1849"/>
      <c r="AT19" s="1849"/>
      <c r="AU19" s="1849"/>
      <c r="AV19" s="1849"/>
      <c r="AW19" s="1850"/>
      <c r="AX19" s="1856"/>
      <c r="AY19" s="1857"/>
      <c r="AZ19" s="1857"/>
      <c r="BA19" s="1857"/>
      <c r="BB19" s="1857"/>
      <c r="BC19" s="1857"/>
      <c r="BD19" s="1857"/>
      <c r="BE19" s="692"/>
      <c r="BF19" s="692"/>
      <c r="BG19" s="692"/>
      <c r="BH19" s="692"/>
      <c r="BI19" s="1860"/>
      <c r="BJ19" s="1860"/>
      <c r="BK19" s="1860"/>
      <c r="BL19" s="1860"/>
      <c r="BM19" s="1860"/>
      <c r="BN19" s="1860"/>
      <c r="BO19" s="695"/>
      <c r="BP19" s="1848" t="s">
        <v>345</v>
      </c>
      <c r="BQ19" s="1849"/>
      <c r="BR19" s="1849"/>
      <c r="BS19" s="1849"/>
      <c r="BT19" s="1849"/>
      <c r="BU19" s="1850"/>
      <c r="BV19" s="684"/>
    </row>
    <row r="20" spans="1:74" ht="27" customHeight="1" thickBot="1">
      <c r="A20" s="682"/>
      <c r="B20" s="696"/>
      <c r="C20" s="697"/>
      <c r="D20" s="697"/>
      <c r="E20" s="697"/>
      <c r="F20" s="697"/>
      <c r="G20" s="698"/>
      <c r="H20" s="698"/>
      <c r="I20" s="699"/>
      <c r="J20" s="699"/>
      <c r="K20" s="699"/>
      <c r="L20" s="699"/>
      <c r="M20" s="699"/>
      <c r="N20" s="699"/>
      <c r="O20" s="699"/>
      <c r="P20" s="699"/>
      <c r="Q20" s="699"/>
      <c r="R20" s="699"/>
      <c r="S20" s="700"/>
      <c r="T20" s="1862">
        <v>4</v>
      </c>
      <c r="U20" s="1863"/>
      <c r="V20" s="1863"/>
      <c r="W20" s="1863"/>
      <c r="X20" s="1863"/>
      <c r="Y20" s="1864"/>
      <c r="Z20" s="696"/>
      <c r="AA20" s="697"/>
      <c r="AB20" s="697"/>
      <c r="AC20" s="697"/>
      <c r="AD20" s="697"/>
      <c r="AE20" s="697"/>
      <c r="AF20" s="697"/>
      <c r="AG20" s="698"/>
      <c r="AH20" s="699"/>
      <c r="AI20" s="699"/>
      <c r="AJ20" s="699"/>
      <c r="AK20" s="698"/>
      <c r="AL20" s="698"/>
      <c r="AM20" s="699"/>
      <c r="AN20" s="699"/>
      <c r="AO20" s="699"/>
      <c r="AP20" s="699"/>
      <c r="AQ20" s="700"/>
      <c r="AR20" s="1862">
        <v>4</v>
      </c>
      <c r="AS20" s="1863"/>
      <c r="AT20" s="1863"/>
      <c r="AU20" s="1863"/>
      <c r="AV20" s="1863"/>
      <c r="AW20" s="1864"/>
      <c r="AX20" s="1858"/>
      <c r="AY20" s="1859"/>
      <c r="AZ20" s="1859"/>
      <c r="BA20" s="1859"/>
      <c r="BB20" s="1859"/>
      <c r="BC20" s="1859"/>
      <c r="BD20" s="1859"/>
      <c r="BE20" s="698"/>
      <c r="BF20" s="1865"/>
      <c r="BG20" s="1865"/>
      <c r="BH20" s="1865"/>
      <c r="BI20" s="1861"/>
      <c r="BJ20" s="1861"/>
      <c r="BK20" s="1861"/>
      <c r="BL20" s="1861"/>
      <c r="BM20" s="1861"/>
      <c r="BN20" s="1861"/>
      <c r="BO20" s="700"/>
      <c r="BP20" s="1862">
        <v>4</v>
      </c>
      <c r="BQ20" s="1863"/>
      <c r="BR20" s="1863"/>
      <c r="BS20" s="1863"/>
      <c r="BT20" s="1863"/>
      <c r="BU20" s="1864"/>
      <c r="BV20" s="684"/>
    </row>
    <row r="21" spans="1:74" s="647" customFormat="1" ht="39.75" customHeight="1">
      <c r="A21" s="663"/>
      <c r="B21" s="1866" t="str">
        <f>$B$4</f>
        <v xml:space="preserve">Component Name 
部件名称 Tên chi tiết </v>
      </c>
      <c r="C21" s="1867"/>
      <c r="D21" s="1867"/>
      <c r="E21" s="1867"/>
      <c r="F21" s="1867"/>
      <c r="G21" s="1867"/>
      <c r="H21" s="701">
        <f>$BD$4+1</f>
        <v>4</v>
      </c>
      <c r="I21" s="1876" t="s">
        <v>782</v>
      </c>
      <c r="J21" s="1877"/>
      <c r="K21" s="1877"/>
      <c r="L21" s="1877"/>
      <c r="M21" s="1877"/>
      <c r="N21" s="1877"/>
      <c r="O21" s="1877"/>
      <c r="P21" s="1877"/>
      <c r="Q21" s="1877"/>
      <c r="R21" s="1877"/>
      <c r="S21" s="1877"/>
      <c r="T21" s="1877"/>
      <c r="U21" s="1878"/>
      <c r="V21" s="1871" t="s">
        <v>22</v>
      </c>
      <c r="W21" s="1872"/>
      <c r="X21" s="664"/>
      <c r="Y21" s="665"/>
      <c r="Z21" s="1866" t="str">
        <f>$B$4</f>
        <v xml:space="preserve">Component Name 
部件名称 Tên chi tiết </v>
      </c>
      <c r="AA21" s="1867"/>
      <c r="AB21" s="1867"/>
      <c r="AC21" s="1867"/>
      <c r="AD21" s="1867"/>
      <c r="AE21" s="1867"/>
      <c r="AF21" s="701">
        <f>$H$21+1</f>
        <v>5</v>
      </c>
      <c r="AG21" s="1876" t="s">
        <v>758</v>
      </c>
      <c r="AH21" s="1877"/>
      <c r="AI21" s="1877"/>
      <c r="AJ21" s="1877"/>
      <c r="AK21" s="1877"/>
      <c r="AL21" s="1877"/>
      <c r="AM21" s="1877"/>
      <c r="AN21" s="1877"/>
      <c r="AO21" s="1877"/>
      <c r="AP21" s="1877"/>
      <c r="AQ21" s="1877"/>
      <c r="AR21" s="1877"/>
      <c r="AS21" s="1878"/>
      <c r="AT21" s="1871" t="s">
        <v>22</v>
      </c>
      <c r="AU21" s="1872"/>
      <c r="AV21" s="664"/>
      <c r="AW21" s="665"/>
      <c r="AX21" s="1866" t="str">
        <f>$B$4</f>
        <v xml:space="preserve">Component Name 
部件名称 Tên chi tiết </v>
      </c>
      <c r="AY21" s="1867"/>
      <c r="AZ21" s="1867"/>
      <c r="BA21" s="1867"/>
      <c r="BB21" s="1867"/>
      <c r="BC21" s="1867"/>
      <c r="BD21" s="701">
        <f>$AF$21+1</f>
        <v>6</v>
      </c>
      <c r="BE21" s="1876" t="s">
        <v>759</v>
      </c>
      <c r="BF21" s="1877"/>
      <c r="BG21" s="1877"/>
      <c r="BH21" s="1877"/>
      <c r="BI21" s="1877"/>
      <c r="BJ21" s="1877"/>
      <c r="BK21" s="1877"/>
      <c r="BL21" s="1877"/>
      <c r="BM21" s="1877"/>
      <c r="BN21" s="1877"/>
      <c r="BO21" s="1877"/>
      <c r="BP21" s="1877"/>
      <c r="BQ21" s="1878"/>
      <c r="BR21" s="1871" t="s">
        <v>22</v>
      </c>
      <c r="BS21" s="1872"/>
      <c r="BT21" s="664"/>
      <c r="BU21" s="665"/>
      <c r="BV21" s="666"/>
    </row>
    <row r="22" spans="1:74" s="648" customFormat="1">
      <c r="A22" s="667"/>
      <c r="B22" s="668" t="s">
        <v>150</v>
      </c>
      <c r="C22" s="669" t="s">
        <v>14</v>
      </c>
      <c r="D22" s="670">
        <v>11</v>
      </c>
      <c r="E22" s="669" t="s">
        <v>16</v>
      </c>
      <c r="F22" s="670">
        <v>12</v>
      </c>
      <c r="G22" s="669" t="s">
        <v>148</v>
      </c>
      <c r="H22" s="670">
        <v>13</v>
      </c>
      <c r="I22" s="669" t="s">
        <v>152</v>
      </c>
      <c r="J22" s="671">
        <v>1</v>
      </c>
      <c r="K22" s="672" t="s">
        <v>153</v>
      </c>
      <c r="L22" s="673">
        <v>2</v>
      </c>
      <c r="M22" s="672" t="s">
        <v>154</v>
      </c>
      <c r="N22" s="670">
        <v>3</v>
      </c>
      <c r="O22" s="669" t="s">
        <v>104</v>
      </c>
      <c r="P22" s="673">
        <v>4</v>
      </c>
      <c r="Q22" s="670" t="s">
        <v>103</v>
      </c>
      <c r="R22" s="669">
        <v>5</v>
      </c>
      <c r="S22" s="670" t="s">
        <v>44</v>
      </c>
      <c r="T22" s="670">
        <v>6</v>
      </c>
      <c r="U22" s="674"/>
      <c r="V22" s="674"/>
      <c r="W22" s="674"/>
      <c r="X22" s="674"/>
      <c r="Y22" s="675"/>
      <c r="Z22" s="668" t="s">
        <v>150</v>
      </c>
      <c r="AA22" s="669" t="s">
        <v>14</v>
      </c>
      <c r="AB22" s="670">
        <v>11</v>
      </c>
      <c r="AC22" s="669" t="s">
        <v>16</v>
      </c>
      <c r="AD22" s="670">
        <v>12</v>
      </c>
      <c r="AE22" s="669" t="s">
        <v>148</v>
      </c>
      <c r="AF22" s="670">
        <v>13</v>
      </c>
      <c r="AG22" s="669" t="s">
        <v>152</v>
      </c>
      <c r="AH22" s="671">
        <v>1</v>
      </c>
      <c r="AI22" s="672" t="s">
        <v>153</v>
      </c>
      <c r="AJ22" s="673">
        <v>2</v>
      </c>
      <c r="AK22" s="672" t="s">
        <v>154</v>
      </c>
      <c r="AL22" s="670">
        <v>3</v>
      </c>
      <c r="AM22" s="669" t="s">
        <v>104</v>
      </c>
      <c r="AN22" s="673">
        <v>4</v>
      </c>
      <c r="AO22" s="670" t="s">
        <v>103</v>
      </c>
      <c r="AP22" s="669">
        <v>5</v>
      </c>
      <c r="AQ22" s="670" t="s">
        <v>44</v>
      </c>
      <c r="AR22" s="670">
        <v>6</v>
      </c>
      <c r="AS22" s="674"/>
      <c r="AT22" s="674"/>
      <c r="AU22" s="674"/>
      <c r="AV22" s="674"/>
      <c r="AW22" s="675"/>
      <c r="AX22" s="668" t="s">
        <v>150</v>
      </c>
      <c r="AY22" s="669" t="s">
        <v>14</v>
      </c>
      <c r="AZ22" s="670">
        <v>11</v>
      </c>
      <c r="BA22" s="669" t="s">
        <v>16</v>
      </c>
      <c r="BB22" s="670">
        <v>12</v>
      </c>
      <c r="BC22" s="669" t="s">
        <v>148</v>
      </c>
      <c r="BD22" s="670">
        <v>13</v>
      </c>
      <c r="BE22" s="669" t="s">
        <v>152</v>
      </c>
      <c r="BF22" s="671">
        <v>1</v>
      </c>
      <c r="BG22" s="672" t="s">
        <v>153</v>
      </c>
      <c r="BH22" s="673">
        <v>2</v>
      </c>
      <c r="BI22" s="672" t="s">
        <v>154</v>
      </c>
      <c r="BJ22" s="670">
        <v>3</v>
      </c>
      <c r="BK22" s="669" t="s">
        <v>104</v>
      </c>
      <c r="BL22" s="673">
        <v>4</v>
      </c>
      <c r="BM22" s="670" t="s">
        <v>103</v>
      </c>
      <c r="BN22" s="669">
        <v>5</v>
      </c>
      <c r="BO22" s="670" t="s">
        <v>44</v>
      </c>
      <c r="BP22" s="670">
        <v>6</v>
      </c>
      <c r="BQ22" s="674"/>
      <c r="BR22" s="674"/>
      <c r="BS22" s="674"/>
      <c r="BT22" s="674"/>
      <c r="BU22" s="675"/>
      <c r="BV22" s="676"/>
    </row>
    <row r="23" spans="1:74" s="648" customFormat="1">
      <c r="A23" s="677"/>
      <c r="B23" s="678" t="s">
        <v>151</v>
      </c>
      <c r="C23" s="669" t="s">
        <v>14</v>
      </c>
      <c r="D23" s="670">
        <v>11</v>
      </c>
      <c r="E23" s="669" t="s">
        <v>16</v>
      </c>
      <c r="F23" s="670">
        <v>12</v>
      </c>
      <c r="G23" s="669" t="s">
        <v>148</v>
      </c>
      <c r="H23" s="670">
        <v>13</v>
      </c>
      <c r="I23" s="669" t="s">
        <v>152</v>
      </c>
      <c r="J23" s="671">
        <v>1</v>
      </c>
      <c r="K23" s="672" t="s">
        <v>153</v>
      </c>
      <c r="L23" s="673">
        <v>2</v>
      </c>
      <c r="M23" s="672" t="s">
        <v>154</v>
      </c>
      <c r="N23" s="670">
        <v>3</v>
      </c>
      <c r="O23" s="670"/>
      <c r="P23" s="673"/>
      <c r="Q23" s="670"/>
      <c r="R23" s="669"/>
      <c r="S23" s="670"/>
      <c r="T23" s="679"/>
      <c r="U23" s="680"/>
      <c r="V23" s="680"/>
      <c r="W23" s="680"/>
      <c r="X23" s="680"/>
      <c r="Y23" s="681"/>
      <c r="Z23" s="678" t="s">
        <v>151</v>
      </c>
      <c r="AA23" s="669" t="s">
        <v>14</v>
      </c>
      <c r="AB23" s="670">
        <v>11</v>
      </c>
      <c r="AC23" s="669" t="s">
        <v>16</v>
      </c>
      <c r="AD23" s="670">
        <v>12</v>
      </c>
      <c r="AE23" s="669" t="s">
        <v>148</v>
      </c>
      <c r="AF23" s="670">
        <v>13</v>
      </c>
      <c r="AG23" s="669" t="s">
        <v>152</v>
      </c>
      <c r="AH23" s="671">
        <v>1</v>
      </c>
      <c r="AI23" s="672" t="s">
        <v>153</v>
      </c>
      <c r="AJ23" s="673">
        <v>2</v>
      </c>
      <c r="AK23" s="672" t="s">
        <v>154</v>
      </c>
      <c r="AL23" s="670">
        <v>3</v>
      </c>
      <c r="AM23" s="670"/>
      <c r="AN23" s="673"/>
      <c r="AO23" s="670"/>
      <c r="AP23" s="669"/>
      <c r="AQ23" s="670"/>
      <c r="AR23" s="679"/>
      <c r="AS23" s="680"/>
      <c r="AT23" s="680"/>
      <c r="AU23" s="680"/>
      <c r="AV23" s="680"/>
      <c r="AW23" s="681"/>
      <c r="AX23" s="678" t="s">
        <v>151</v>
      </c>
      <c r="AY23" s="669" t="s">
        <v>14</v>
      </c>
      <c r="AZ23" s="670">
        <v>11</v>
      </c>
      <c r="BA23" s="669" t="s">
        <v>16</v>
      </c>
      <c r="BB23" s="670">
        <v>12</v>
      </c>
      <c r="BC23" s="669" t="s">
        <v>148</v>
      </c>
      <c r="BD23" s="670">
        <v>13</v>
      </c>
      <c r="BE23" s="669" t="s">
        <v>152</v>
      </c>
      <c r="BF23" s="671">
        <v>1</v>
      </c>
      <c r="BG23" s="672" t="s">
        <v>153</v>
      </c>
      <c r="BH23" s="673">
        <v>2</v>
      </c>
      <c r="BI23" s="672" t="s">
        <v>154</v>
      </c>
      <c r="BJ23" s="670">
        <v>3</v>
      </c>
      <c r="BK23" s="670"/>
      <c r="BL23" s="673"/>
      <c r="BM23" s="670"/>
      <c r="BN23" s="669"/>
      <c r="BO23" s="670"/>
      <c r="BP23" s="679"/>
      <c r="BQ23" s="680"/>
      <c r="BR23" s="680"/>
      <c r="BS23" s="680"/>
      <c r="BT23" s="680"/>
      <c r="BU23" s="681"/>
      <c r="BV23" s="676"/>
    </row>
    <row r="24" spans="1:74" s="650" customFormat="1">
      <c r="A24" s="688"/>
      <c r="B24" s="683"/>
      <c r="C24" s="711" t="s">
        <v>179</v>
      </c>
      <c r="D24" s="1851" t="s">
        <v>179</v>
      </c>
      <c r="E24" s="1852"/>
      <c r="F24" s="1851" t="s">
        <v>179</v>
      </c>
      <c r="G24" s="1852"/>
      <c r="H24" s="713" t="s">
        <v>179</v>
      </c>
      <c r="I24" s="1010"/>
      <c r="J24" s="1851" t="s">
        <v>179</v>
      </c>
      <c r="K24" s="1852"/>
      <c r="L24" s="1851" t="s">
        <v>179</v>
      </c>
      <c r="M24" s="1852"/>
      <c r="N24" s="1851" t="s">
        <v>179</v>
      </c>
      <c r="O24" s="1852"/>
      <c r="P24" s="1851" t="s">
        <v>179</v>
      </c>
      <c r="Q24" s="1852"/>
      <c r="R24" s="1851" t="s">
        <v>179</v>
      </c>
      <c r="S24" s="1852"/>
      <c r="T24" s="711" t="s">
        <v>179</v>
      </c>
      <c r="U24" s="715"/>
      <c r="V24" s="715"/>
      <c r="W24" s="715"/>
      <c r="X24" s="715"/>
      <c r="Y24" s="716"/>
      <c r="Z24" s="683"/>
      <c r="AA24" s="718" t="s">
        <v>179</v>
      </c>
      <c r="AB24" s="718" t="s">
        <v>179</v>
      </c>
      <c r="AC24" s="718" t="s">
        <v>179</v>
      </c>
      <c r="AD24" s="718" t="s">
        <v>179</v>
      </c>
      <c r="AE24" s="718" t="s">
        <v>179</v>
      </c>
      <c r="AF24" s="713" t="s">
        <v>179</v>
      </c>
      <c r="AG24" s="718" t="s">
        <v>179</v>
      </c>
      <c r="AH24" s="718" t="s">
        <v>179</v>
      </c>
      <c r="AI24" s="718" t="s">
        <v>179</v>
      </c>
      <c r="AJ24" s="718" t="s">
        <v>179</v>
      </c>
      <c r="AK24" s="718" t="s">
        <v>179</v>
      </c>
      <c r="AL24" s="718" t="s">
        <v>179</v>
      </c>
      <c r="AM24" s="718" t="s">
        <v>179</v>
      </c>
      <c r="AN24" s="718" t="s">
        <v>179</v>
      </c>
      <c r="AO24" s="718" t="s">
        <v>179</v>
      </c>
      <c r="AP24" s="718" t="s">
        <v>179</v>
      </c>
      <c r="AQ24" s="718" t="s">
        <v>179</v>
      </c>
      <c r="AR24" s="718" t="s">
        <v>179</v>
      </c>
      <c r="AS24" s="715"/>
      <c r="AT24" s="715"/>
      <c r="AU24" s="715"/>
      <c r="AV24" s="715"/>
      <c r="AW24" s="716"/>
      <c r="AX24" s="683"/>
      <c r="AY24" s="718" t="s">
        <v>179</v>
      </c>
      <c r="AZ24" s="718" t="s">
        <v>179</v>
      </c>
      <c r="BA24" s="718" t="s">
        <v>179</v>
      </c>
      <c r="BB24" s="718" t="s">
        <v>179</v>
      </c>
      <c r="BC24" s="718" t="s">
        <v>179</v>
      </c>
      <c r="BD24" s="713" t="s">
        <v>179</v>
      </c>
      <c r="BE24" s="718" t="s">
        <v>179</v>
      </c>
      <c r="BF24" s="718" t="s">
        <v>179</v>
      </c>
      <c r="BG24" s="718" t="s">
        <v>179</v>
      </c>
      <c r="BH24" s="718" t="s">
        <v>179</v>
      </c>
      <c r="BI24" s="718" t="s">
        <v>179</v>
      </c>
      <c r="BJ24" s="718" t="s">
        <v>179</v>
      </c>
      <c r="BK24" s="718" t="s">
        <v>179</v>
      </c>
      <c r="BL24" s="718" t="s">
        <v>179</v>
      </c>
      <c r="BM24" s="718" t="s">
        <v>179</v>
      </c>
      <c r="BN24" s="718" t="s">
        <v>179</v>
      </c>
      <c r="BO24" s="718" t="s">
        <v>179</v>
      </c>
      <c r="BP24" s="718" t="s">
        <v>179</v>
      </c>
      <c r="BQ24" s="715"/>
      <c r="BR24" s="715"/>
      <c r="BS24" s="715"/>
      <c r="BT24" s="715"/>
      <c r="BU24" s="716"/>
      <c r="BV24" s="717"/>
    </row>
    <row r="25" spans="1:74">
      <c r="A25" s="682"/>
      <c r="B25" s="657"/>
      <c r="C25" s="685"/>
      <c r="D25" s="685"/>
      <c r="E25" s="685"/>
      <c r="F25" s="685"/>
      <c r="G25" s="685"/>
      <c r="H25" s="685"/>
      <c r="I25" s="685"/>
      <c r="J25" s="685"/>
      <c r="K25" s="685"/>
      <c r="L25" s="685"/>
      <c r="M25" s="685"/>
      <c r="N25" s="685"/>
      <c r="O25" s="685"/>
      <c r="P25" s="685"/>
      <c r="Q25" s="685"/>
      <c r="R25" s="685"/>
      <c r="S25" s="685"/>
      <c r="T25" s="685"/>
      <c r="U25" s="686"/>
      <c r="V25" s="687"/>
      <c r="W25" s="687"/>
      <c r="X25" s="687"/>
      <c r="Y25" s="684"/>
      <c r="Z25" s="1853"/>
      <c r="AA25" s="1854"/>
      <c r="AB25" s="1854"/>
      <c r="AC25" s="1854"/>
      <c r="AD25" s="1854"/>
      <c r="AE25" s="1854"/>
      <c r="AF25" s="1854"/>
      <c r="AG25" s="685"/>
      <c r="AH25" s="685"/>
      <c r="AI25" s="685"/>
      <c r="AJ25" s="685"/>
      <c r="AK25" s="685"/>
      <c r="AL25" s="685"/>
      <c r="AM25" s="685"/>
      <c r="AN25" s="685"/>
      <c r="AO25" s="685"/>
      <c r="AP25" s="685"/>
      <c r="AQ25" s="685"/>
      <c r="AR25" s="685"/>
      <c r="AS25" s="686"/>
      <c r="AT25" s="687"/>
      <c r="AU25" s="687"/>
      <c r="AV25" s="687"/>
      <c r="AW25" s="684"/>
      <c r="AX25" s="1853"/>
      <c r="AY25" s="1854"/>
      <c r="AZ25" s="1854"/>
      <c r="BA25" s="1854"/>
      <c r="BB25" s="1854"/>
      <c r="BC25" s="1854"/>
      <c r="BD25" s="1854"/>
      <c r="BE25" s="685"/>
      <c r="BF25" s="685"/>
      <c r="BG25" s="685"/>
      <c r="BH25" s="685"/>
      <c r="BI25" s="685"/>
      <c r="BJ25" s="685"/>
      <c r="BK25" s="685"/>
      <c r="BL25" s="685"/>
      <c r="BM25" s="685"/>
      <c r="BN25" s="685"/>
      <c r="BO25" s="685"/>
      <c r="BP25" s="686"/>
      <c r="BQ25" s="686"/>
      <c r="BR25" s="687"/>
      <c r="BS25" s="687"/>
      <c r="BT25" s="687"/>
      <c r="BU25" s="684"/>
      <c r="BV25" s="684"/>
    </row>
    <row r="26" spans="1:74">
      <c r="A26" s="682"/>
      <c r="B26" s="657"/>
      <c r="C26" s="685"/>
      <c r="D26" s="685"/>
      <c r="E26" s="685"/>
      <c r="F26" s="685"/>
      <c r="G26" s="685"/>
      <c r="H26" s="685"/>
      <c r="I26" s="685"/>
      <c r="J26" s="685"/>
      <c r="K26" s="685"/>
      <c r="L26" s="685"/>
      <c r="M26" s="685"/>
      <c r="N26" s="685"/>
      <c r="O26" s="685"/>
      <c r="P26" s="685"/>
      <c r="Q26" s="685"/>
      <c r="R26" s="685"/>
      <c r="S26" s="685"/>
      <c r="T26" s="685"/>
      <c r="U26" s="686"/>
      <c r="V26" s="687"/>
      <c r="W26" s="687"/>
      <c r="X26" s="687"/>
      <c r="Y26" s="684"/>
      <c r="Z26" s="1855"/>
      <c r="AA26" s="1854"/>
      <c r="AB26" s="1854"/>
      <c r="AC26" s="1854"/>
      <c r="AD26" s="1854"/>
      <c r="AE26" s="1854"/>
      <c r="AF26" s="1854"/>
      <c r="AG26" s="685"/>
      <c r="AH26" s="685"/>
      <c r="AI26" s="685"/>
      <c r="AJ26" s="685"/>
      <c r="AK26" s="685"/>
      <c r="AL26" s="685"/>
      <c r="AM26" s="685"/>
      <c r="AN26" s="685"/>
      <c r="AO26" s="685"/>
      <c r="AP26" s="685"/>
      <c r="AQ26" s="685"/>
      <c r="AR26" s="685"/>
      <c r="AS26" s="686"/>
      <c r="AT26" s="687"/>
      <c r="AU26" s="687"/>
      <c r="AV26" s="687"/>
      <c r="AW26" s="684"/>
      <c r="AX26" s="1855"/>
      <c r="AY26" s="1854"/>
      <c r="AZ26" s="1854"/>
      <c r="BA26" s="1854"/>
      <c r="BB26" s="1854"/>
      <c r="BC26" s="1854"/>
      <c r="BD26" s="1854"/>
      <c r="BE26" s="685"/>
      <c r="BF26" s="685"/>
      <c r="BG26" s="685"/>
      <c r="BH26" s="685"/>
      <c r="BI26" s="685"/>
      <c r="BJ26" s="685"/>
      <c r="BK26" s="685"/>
      <c r="BL26" s="685"/>
      <c r="BM26" s="685"/>
      <c r="BN26" s="685"/>
      <c r="BO26" s="685"/>
      <c r="BP26" s="686"/>
      <c r="BQ26" s="686"/>
      <c r="BR26" s="687"/>
      <c r="BS26" s="687"/>
      <c r="BT26" s="687"/>
      <c r="BU26" s="684"/>
      <c r="BV26" s="684"/>
    </row>
    <row r="27" spans="1:74">
      <c r="A27" s="682"/>
      <c r="B27" s="688"/>
      <c r="C27" s="689"/>
      <c r="D27" s="689"/>
      <c r="E27" s="689"/>
      <c r="F27" s="689"/>
      <c r="G27" s="689"/>
      <c r="H27" s="689"/>
      <c r="I27" s="689"/>
      <c r="J27" s="685"/>
      <c r="K27" s="685"/>
      <c r="L27" s="685"/>
      <c r="M27" s="689"/>
      <c r="N27" s="689"/>
      <c r="O27" s="689"/>
      <c r="P27" s="689"/>
      <c r="Q27" s="689"/>
      <c r="R27" s="689"/>
      <c r="S27" s="689"/>
      <c r="T27" s="689"/>
      <c r="U27" s="687"/>
      <c r="V27" s="687"/>
      <c r="W27" s="687"/>
      <c r="X27" s="687"/>
      <c r="Y27" s="684"/>
      <c r="Z27" s="1855"/>
      <c r="AA27" s="1854"/>
      <c r="AB27" s="1854"/>
      <c r="AC27" s="1854"/>
      <c r="AD27" s="1854"/>
      <c r="AE27" s="1854"/>
      <c r="AF27" s="1854"/>
      <c r="AG27" s="689"/>
      <c r="AH27" s="685"/>
      <c r="AI27" s="685"/>
      <c r="AJ27" s="685"/>
      <c r="AK27" s="689"/>
      <c r="AL27" s="689"/>
      <c r="AM27" s="689"/>
      <c r="AN27" s="689"/>
      <c r="AO27" s="689"/>
      <c r="AP27" s="689"/>
      <c r="AQ27" s="689"/>
      <c r="AR27" s="689"/>
      <c r="AS27" s="687"/>
      <c r="AT27" s="687"/>
      <c r="AU27" s="687"/>
      <c r="AV27" s="687"/>
      <c r="AW27" s="684"/>
      <c r="AX27" s="1855"/>
      <c r="AY27" s="1854"/>
      <c r="AZ27" s="1854"/>
      <c r="BA27" s="1854"/>
      <c r="BB27" s="1854"/>
      <c r="BC27" s="1854"/>
      <c r="BD27" s="1854"/>
      <c r="BE27" s="689"/>
      <c r="BF27" s="685"/>
      <c r="BG27" s="685"/>
      <c r="BH27" s="685"/>
      <c r="BI27" s="689"/>
      <c r="BJ27" s="689"/>
      <c r="BK27" s="689"/>
      <c r="BL27" s="689"/>
      <c r="BM27" s="689"/>
      <c r="BN27" s="689"/>
      <c r="BO27" s="689"/>
      <c r="BP27" s="687"/>
      <c r="BQ27" s="687"/>
      <c r="BR27" s="687"/>
      <c r="BS27" s="687"/>
      <c r="BT27" s="687"/>
      <c r="BU27" s="684"/>
      <c r="BV27" s="684"/>
    </row>
    <row r="28" spans="1:74">
      <c r="A28" s="682"/>
      <c r="B28" s="688"/>
      <c r="C28" s="689"/>
      <c r="D28" s="689"/>
      <c r="E28" s="689"/>
      <c r="F28" s="689"/>
      <c r="G28" s="689"/>
      <c r="H28" s="689"/>
      <c r="I28" s="689"/>
      <c r="J28" s="685"/>
      <c r="K28" s="685"/>
      <c r="L28" s="685"/>
      <c r="M28" s="689"/>
      <c r="N28" s="689"/>
      <c r="O28" s="689"/>
      <c r="P28" s="689"/>
      <c r="Q28" s="689"/>
      <c r="R28" s="689"/>
      <c r="S28" s="689"/>
      <c r="T28" s="689"/>
      <c r="U28" s="687"/>
      <c r="V28" s="687"/>
      <c r="W28" s="687"/>
      <c r="X28" s="687"/>
      <c r="Y28" s="684"/>
      <c r="Z28" s="1855"/>
      <c r="AA28" s="1854"/>
      <c r="AB28" s="1854"/>
      <c r="AC28" s="1854"/>
      <c r="AD28" s="1854"/>
      <c r="AE28" s="1854"/>
      <c r="AF28" s="1854"/>
      <c r="AG28" s="689"/>
      <c r="AH28" s="685"/>
      <c r="AI28" s="685"/>
      <c r="AJ28" s="685"/>
      <c r="AK28" s="689"/>
      <c r="AL28" s="689"/>
      <c r="AM28" s="689"/>
      <c r="AN28" s="689"/>
      <c r="AO28" s="689"/>
      <c r="AP28" s="689"/>
      <c r="AQ28" s="689"/>
      <c r="AR28" s="689"/>
      <c r="AS28" s="687"/>
      <c r="AT28" s="687"/>
      <c r="AU28" s="687"/>
      <c r="AV28" s="687"/>
      <c r="AW28" s="684"/>
      <c r="AX28" s="1855"/>
      <c r="AY28" s="1854"/>
      <c r="AZ28" s="1854"/>
      <c r="BA28" s="1854"/>
      <c r="BB28" s="1854"/>
      <c r="BC28" s="1854"/>
      <c r="BD28" s="1854"/>
      <c r="BE28" s="689"/>
      <c r="BF28" s="685"/>
      <c r="BG28" s="685"/>
      <c r="BH28" s="685"/>
      <c r="BI28" s="689"/>
      <c r="BJ28" s="689"/>
      <c r="BK28" s="689"/>
      <c r="BL28" s="689"/>
      <c r="BM28" s="689"/>
      <c r="BN28" s="689"/>
      <c r="BO28" s="689"/>
      <c r="BP28" s="687"/>
      <c r="BQ28" s="687"/>
      <c r="BR28" s="687"/>
      <c r="BS28" s="687"/>
      <c r="BT28" s="687"/>
      <c r="BU28" s="684"/>
      <c r="BV28" s="684"/>
    </row>
    <row r="29" spans="1:74">
      <c r="A29" s="682"/>
      <c r="B29" s="688"/>
      <c r="C29" s="689"/>
      <c r="D29" s="689"/>
      <c r="E29" s="689"/>
      <c r="F29" s="689"/>
      <c r="G29" s="689"/>
      <c r="H29" s="689"/>
      <c r="I29" s="689"/>
      <c r="J29" s="685"/>
      <c r="K29" s="685"/>
      <c r="L29" s="685"/>
      <c r="M29" s="689"/>
      <c r="N29" s="689"/>
      <c r="O29" s="689"/>
      <c r="P29" s="689"/>
      <c r="Q29" s="689"/>
      <c r="R29" s="689"/>
      <c r="S29" s="689"/>
      <c r="T29" s="689"/>
      <c r="U29" s="687"/>
      <c r="V29" s="687"/>
      <c r="W29" s="687"/>
      <c r="X29" s="687"/>
      <c r="Y29" s="684"/>
      <c r="Z29" s="1855"/>
      <c r="AA29" s="1854"/>
      <c r="AB29" s="1854"/>
      <c r="AC29" s="1854"/>
      <c r="AD29" s="1854"/>
      <c r="AE29" s="1854"/>
      <c r="AF29" s="1854"/>
      <c r="AG29" s="689"/>
      <c r="AH29" s="685"/>
      <c r="AI29" s="685"/>
      <c r="AJ29" s="685"/>
      <c r="AK29" s="689"/>
      <c r="AL29" s="689"/>
      <c r="AM29" s="689"/>
      <c r="AN29" s="689"/>
      <c r="AO29" s="689"/>
      <c r="AP29" s="689"/>
      <c r="AQ29" s="689"/>
      <c r="AR29" s="689"/>
      <c r="AS29" s="687"/>
      <c r="AT29" s="687"/>
      <c r="AU29" s="687"/>
      <c r="AV29" s="687"/>
      <c r="AW29" s="684"/>
      <c r="AX29" s="1855"/>
      <c r="AY29" s="1854"/>
      <c r="AZ29" s="1854"/>
      <c r="BA29" s="1854"/>
      <c r="BB29" s="1854"/>
      <c r="BC29" s="1854"/>
      <c r="BD29" s="1854"/>
      <c r="BE29" s="689"/>
      <c r="BF29" s="685"/>
      <c r="BG29" s="685"/>
      <c r="BH29" s="685"/>
      <c r="BI29" s="689"/>
      <c r="BJ29" s="689"/>
      <c r="BK29" s="689"/>
      <c r="BL29" s="689"/>
      <c r="BM29" s="689"/>
      <c r="BN29" s="689"/>
      <c r="BO29" s="689"/>
      <c r="BP29" s="687"/>
      <c r="BQ29" s="687"/>
      <c r="BR29" s="687"/>
      <c r="BS29" s="687"/>
      <c r="BT29" s="687"/>
      <c r="BU29" s="684"/>
      <c r="BV29" s="684"/>
    </row>
    <row r="30" spans="1:74">
      <c r="A30" s="682"/>
      <c r="B30" s="688"/>
      <c r="C30" s="689"/>
      <c r="D30" s="689"/>
      <c r="E30" s="689"/>
      <c r="F30" s="689"/>
      <c r="G30" s="689"/>
      <c r="H30" s="689"/>
      <c r="I30" s="689"/>
      <c r="J30" s="685"/>
      <c r="K30" s="685"/>
      <c r="L30" s="685"/>
      <c r="M30" s="689"/>
      <c r="N30" s="689"/>
      <c r="O30" s="689"/>
      <c r="P30" s="689"/>
      <c r="Q30" s="689"/>
      <c r="R30" s="689"/>
      <c r="S30" s="689"/>
      <c r="T30" s="689"/>
      <c r="U30" s="687"/>
      <c r="V30" s="687"/>
      <c r="W30" s="687"/>
      <c r="X30" s="687"/>
      <c r="Y30" s="684"/>
      <c r="Z30" s="688"/>
      <c r="AA30" s="689"/>
      <c r="AB30" s="689"/>
      <c r="AC30" s="689"/>
      <c r="AD30" s="689"/>
      <c r="AE30" s="689"/>
      <c r="AF30" s="689"/>
      <c r="AG30" s="689"/>
      <c r="AH30" s="685"/>
      <c r="AI30" s="685"/>
      <c r="AJ30" s="685"/>
      <c r="AK30" s="689"/>
      <c r="AL30" s="689"/>
      <c r="AM30" s="689"/>
      <c r="AN30" s="689"/>
      <c r="AO30" s="689"/>
      <c r="AP30" s="689"/>
      <c r="AQ30" s="689"/>
      <c r="AR30" s="689"/>
      <c r="AS30" s="687"/>
      <c r="AT30" s="687"/>
      <c r="AU30" s="687"/>
      <c r="AV30" s="687"/>
      <c r="AW30" s="684"/>
      <c r="AX30" s="688"/>
      <c r="AY30" s="689"/>
      <c r="AZ30" s="689"/>
      <c r="BA30" s="689"/>
      <c r="BB30" s="689"/>
      <c r="BC30" s="689"/>
      <c r="BD30" s="689"/>
      <c r="BE30" s="689"/>
      <c r="BF30" s="685"/>
      <c r="BG30" s="685"/>
      <c r="BH30" s="685"/>
      <c r="BI30" s="689"/>
      <c r="BJ30" s="689"/>
      <c r="BK30" s="689"/>
      <c r="BL30" s="689"/>
      <c r="BM30" s="689"/>
      <c r="BN30" s="689"/>
      <c r="BO30" s="689"/>
      <c r="BP30" s="687"/>
      <c r="BQ30" s="687"/>
      <c r="BR30" s="687"/>
      <c r="BS30" s="687"/>
      <c r="BT30" s="687"/>
      <c r="BU30" s="684"/>
      <c r="BV30" s="684"/>
    </row>
    <row r="31" spans="1:74">
      <c r="A31" s="682"/>
      <c r="B31" s="688"/>
      <c r="C31" s="689"/>
      <c r="D31" s="689"/>
      <c r="E31" s="689"/>
      <c r="F31" s="689"/>
      <c r="G31" s="689"/>
      <c r="H31" s="689"/>
      <c r="I31" s="689"/>
      <c r="J31" s="685"/>
      <c r="K31" s="685"/>
      <c r="L31" s="685"/>
      <c r="M31" s="689"/>
      <c r="N31" s="689"/>
      <c r="O31" s="689"/>
      <c r="P31" s="689"/>
      <c r="Q31" s="689"/>
      <c r="R31" s="689"/>
      <c r="S31" s="689"/>
      <c r="T31" s="689"/>
      <c r="U31" s="687"/>
      <c r="V31" s="687"/>
      <c r="W31" s="687"/>
      <c r="X31" s="687"/>
      <c r="Y31" s="684"/>
      <c r="Z31" s="688"/>
      <c r="AA31" s="689"/>
      <c r="AB31" s="689"/>
      <c r="AC31" s="689"/>
      <c r="AD31" s="689"/>
      <c r="AE31" s="689"/>
      <c r="AF31" s="689"/>
      <c r="AG31" s="689"/>
      <c r="AH31" s="685"/>
      <c r="AI31" s="685"/>
      <c r="AJ31" s="685"/>
      <c r="AK31" s="689"/>
      <c r="AL31" s="689"/>
      <c r="AM31" s="689"/>
      <c r="AN31" s="689"/>
      <c r="AO31" s="689"/>
      <c r="AP31" s="689"/>
      <c r="AQ31" s="689"/>
      <c r="AR31" s="689"/>
      <c r="AS31" s="687"/>
      <c r="AT31" s="687"/>
      <c r="AU31" s="687"/>
      <c r="AV31" s="687"/>
      <c r="AW31" s="684"/>
      <c r="AX31" s="688"/>
      <c r="AY31" s="689"/>
      <c r="AZ31" s="689"/>
      <c r="BA31" s="689"/>
      <c r="BB31" s="689"/>
      <c r="BC31" s="689"/>
      <c r="BD31" s="689"/>
      <c r="BE31" s="689"/>
      <c r="BF31" s="685"/>
      <c r="BG31" s="685"/>
      <c r="BH31" s="685"/>
      <c r="BI31" s="689"/>
      <c r="BJ31" s="689"/>
      <c r="BK31" s="689"/>
      <c r="BL31" s="689"/>
      <c r="BM31" s="689"/>
      <c r="BN31" s="689"/>
      <c r="BO31" s="689"/>
      <c r="BP31" s="687"/>
      <c r="BQ31" s="687"/>
      <c r="BR31" s="687"/>
      <c r="BS31" s="687"/>
      <c r="BT31" s="687"/>
      <c r="BU31" s="684"/>
      <c r="BV31" s="684"/>
    </row>
    <row r="32" spans="1:74">
      <c r="A32" s="682"/>
      <c r="B32" s="688"/>
      <c r="C32" s="689"/>
      <c r="D32" s="689"/>
      <c r="E32" s="689"/>
      <c r="F32" s="689"/>
      <c r="G32" s="689"/>
      <c r="H32" s="689"/>
      <c r="I32" s="689"/>
      <c r="J32" s="685"/>
      <c r="K32" s="685"/>
      <c r="L32" s="685"/>
      <c r="M32" s="689"/>
      <c r="N32" s="689"/>
      <c r="O32" s="689"/>
      <c r="P32" s="689"/>
      <c r="Q32" s="689"/>
      <c r="R32" s="689"/>
      <c r="S32" s="689"/>
      <c r="T32" s="689"/>
      <c r="U32" s="687"/>
      <c r="V32" s="687"/>
      <c r="W32" s="687"/>
      <c r="X32" s="687"/>
      <c r="Y32" s="684"/>
      <c r="Z32" s="688"/>
      <c r="AA32" s="689"/>
      <c r="AB32" s="689"/>
      <c r="AC32" s="689"/>
      <c r="AD32" s="689"/>
      <c r="AE32" s="689"/>
      <c r="AF32" s="689"/>
      <c r="AG32" s="689"/>
      <c r="AH32" s="685"/>
      <c r="AI32" s="685"/>
      <c r="AJ32" s="685"/>
      <c r="AK32" s="689"/>
      <c r="AL32" s="689"/>
      <c r="AM32" s="689"/>
      <c r="AN32" s="689"/>
      <c r="AO32" s="689"/>
      <c r="AP32" s="689"/>
      <c r="AQ32" s="689"/>
      <c r="AR32" s="689"/>
      <c r="AS32" s="687"/>
      <c r="AT32" s="687"/>
      <c r="AU32" s="687"/>
      <c r="AV32" s="687"/>
      <c r="AW32" s="684"/>
      <c r="AX32" s="688"/>
      <c r="AY32" s="689"/>
      <c r="AZ32" s="689"/>
      <c r="BA32" s="689"/>
      <c r="BB32" s="689"/>
      <c r="BC32" s="689"/>
      <c r="BD32" s="689"/>
      <c r="BE32" s="689"/>
      <c r="BF32" s="685"/>
      <c r="BG32" s="685"/>
      <c r="BH32" s="685"/>
      <c r="BI32" s="689"/>
      <c r="BJ32" s="689"/>
      <c r="BK32" s="689"/>
      <c r="BL32" s="689"/>
      <c r="BM32" s="689"/>
      <c r="BN32" s="689"/>
      <c r="BO32" s="689"/>
      <c r="BP32" s="687"/>
      <c r="BQ32" s="687"/>
      <c r="BR32" s="687"/>
      <c r="BS32" s="687"/>
      <c r="BT32" s="687"/>
      <c r="BU32" s="684"/>
      <c r="BV32" s="684"/>
    </row>
    <row r="33" spans="1:74" ht="17.25" thickBot="1">
      <c r="A33" s="682"/>
      <c r="B33" s="688"/>
      <c r="C33" s="689"/>
      <c r="D33" s="689"/>
      <c r="E33" s="689"/>
      <c r="F33" s="689"/>
      <c r="G33" s="689"/>
      <c r="H33" s="689"/>
      <c r="I33" s="689"/>
      <c r="J33" s="685"/>
      <c r="K33" s="685"/>
      <c r="L33" s="685"/>
      <c r="M33" s="689"/>
      <c r="N33" s="689"/>
      <c r="O33" s="689"/>
      <c r="P33" s="689"/>
      <c r="Q33" s="689"/>
      <c r="R33" s="689"/>
      <c r="S33" s="689"/>
      <c r="T33" s="689"/>
      <c r="U33" s="687"/>
      <c r="V33" s="687"/>
      <c r="W33" s="687"/>
      <c r="X33" s="687"/>
      <c r="Y33" s="684"/>
      <c r="Z33" s="688"/>
      <c r="AA33" s="689"/>
      <c r="AB33" s="689"/>
      <c r="AC33" s="689"/>
      <c r="AD33" s="689"/>
      <c r="AE33" s="689"/>
      <c r="AF33" s="689"/>
      <c r="AG33" s="689"/>
      <c r="AH33" s="685"/>
      <c r="AI33" s="685"/>
      <c r="AJ33" s="685"/>
      <c r="AK33" s="689"/>
      <c r="AL33" s="689"/>
      <c r="AM33" s="689"/>
      <c r="AN33" s="689"/>
      <c r="AO33" s="689"/>
      <c r="AP33" s="689"/>
      <c r="AQ33" s="689"/>
      <c r="AR33" s="689"/>
      <c r="AS33" s="687"/>
      <c r="AT33" s="687"/>
      <c r="AU33" s="687"/>
      <c r="AV33" s="687"/>
      <c r="AW33" s="684"/>
      <c r="AX33" s="688"/>
      <c r="AY33" s="689"/>
      <c r="AZ33" s="689"/>
      <c r="BA33" s="689"/>
      <c r="BB33" s="689"/>
      <c r="BC33" s="689"/>
      <c r="BD33" s="689"/>
      <c r="BE33" s="689"/>
      <c r="BF33" s="685"/>
      <c r="BG33" s="685"/>
      <c r="BH33" s="685"/>
      <c r="BI33" s="689"/>
      <c r="BJ33" s="689"/>
      <c r="BK33" s="689"/>
      <c r="BL33" s="689"/>
      <c r="BM33" s="689"/>
      <c r="BN33" s="689"/>
      <c r="BO33" s="689"/>
      <c r="BP33" s="687"/>
      <c r="BQ33" s="687"/>
      <c r="BR33" s="687"/>
      <c r="BS33" s="687"/>
      <c r="BT33" s="687"/>
      <c r="BU33" s="684"/>
      <c r="BV33" s="684"/>
    </row>
    <row r="34" spans="1:74" ht="27" customHeight="1">
      <c r="A34" s="682"/>
      <c r="B34" s="688"/>
      <c r="C34" s="689"/>
      <c r="D34" s="689"/>
      <c r="E34" s="689"/>
      <c r="F34" s="689"/>
      <c r="G34" s="689"/>
      <c r="H34" s="689"/>
      <c r="I34" s="689"/>
      <c r="J34" s="685"/>
      <c r="K34" s="685"/>
      <c r="L34" s="685"/>
      <c r="M34" s="689"/>
      <c r="N34" s="689"/>
      <c r="O34" s="689"/>
      <c r="P34" s="689"/>
      <c r="Q34" s="690"/>
      <c r="R34" s="690"/>
      <c r="S34" s="690"/>
      <c r="T34" s="1845" t="s">
        <v>343</v>
      </c>
      <c r="U34" s="1846"/>
      <c r="V34" s="1846"/>
      <c r="W34" s="1846"/>
      <c r="X34" s="1846"/>
      <c r="Y34" s="1847"/>
      <c r="Z34" s="688"/>
      <c r="AA34" s="689"/>
      <c r="AB34" s="689"/>
      <c r="AC34" s="689"/>
      <c r="AD34" s="689"/>
      <c r="AE34" s="689"/>
      <c r="AF34" s="689"/>
      <c r="AG34" s="689"/>
      <c r="AH34" s="685"/>
      <c r="AI34" s="685"/>
      <c r="AJ34" s="685"/>
      <c r="AK34" s="689"/>
      <c r="AL34" s="689"/>
      <c r="AM34" s="689"/>
      <c r="AN34" s="689"/>
      <c r="AO34" s="690"/>
      <c r="AP34" s="690"/>
      <c r="AQ34" s="690"/>
      <c r="AR34" s="1845" t="s">
        <v>343</v>
      </c>
      <c r="AS34" s="1846"/>
      <c r="AT34" s="1846"/>
      <c r="AU34" s="1846"/>
      <c r="AV34" s="1846"/>
      <c r="AW34" s="1847"/>
      <c r="AX34" s="688"/>
      <c r="AY34" s="689"/>
      <c r="AZ34" s="689"/>
      <c r="BA34" s="689"/>
      <c r="BB34" s="689"/>
      <c r="BC34" s="689"/>
      <c r="BD34" s="689"/>
      <c r="BE34" s="689"/>
      <c r="BF34" s="685"/>
      <c r="BG34" s="685"/>
      <c r="BH34" s="685"/>
      <c r="BI34" s="689"/>
      <c r="BJ34" s="689"/>
      <c r="BK34" s="689"/>
      <c r="BL34" s="689"/>
      <c r="BM34" s="689"/>
      <c r="BN34" s="689"/>
      <c r="BO34" s="690"/>
      <c r="BP34" s="1845" t="s">
        <v>343</v>
      </c>
      <c r="BQ34" s="1846"/>
      <c r="BR34" s="1846"/>
      <c r="BS34" s="1846"/>
      <c r="BT34" s="1846"/>
      <c r="BU34" s="1847"/>
      <c r="BV34" s="684"/>
    </row>
    <row r="35" spans="1:74" s="647" customFormat="1" ht="45.75" customHeight="1">
      <c r="A35" s="663"/>
      <c r="B35" s="657"/>
      <c r="C35" s="685"/>
      <c r="D35" s="685"/>
      <c r="E35" s="685"/>
      <c r="F35" s="685"/>
      <c r="G35" s="685"/>
      <c r="H35" s="685"/>
      <c r="I35" s="685"/>
      <c r="J35" s="685"/>
      <c r="K35" s="685"/>
      <c r="L35" s="685"/>
      <c r="M35" s="685"/>
      <c r="N35" s="685"/>
      <c r="O35" s="685"/>
      <c r="P35" s="685"/>
      <c r="Q35" s="659"/>
      <c r="R35" s="659"/>
      <c r="S35" s="659"/>
      <c r="T35" s="1848" t="s">
        <v>344</v>
      </c>
      <c r="U35" s="1849"/>
      <c r="V35" s="1849"/>
      <c r="W35" s="1849"/>
      <c r="X35" s="1849"/>
      <c r="Y35" s="1850"/>
      <c r="Z35" s="657"/>
      <c r="AA35" s="685"/>
      <c r="AB35" s="685"/>
      <c r="AC35" s="685"/>
      <c r="AD35" s="685"/>
      <c r="AE35" s="685"/>
      <c r="AF35" s="685"/>
      <c r="AG35" s="685"/>
      <c r="AH35" s="685"/>
      <c r="AI35" s="685"/>
      <c r="AJ35" s="685"/>
      <c r="AK35" s="685"/>
      <c r="AL35" s="685"/>
      <c r="AM35" s="685"/>
      <c r="AN35" s="685"/>
      <c r="AO35" s="659"/>
      <c r="AP35" s="659"/>
      <c r="AQ35" s="659"/>
      <c r="AR35" s="1848" t="s">
        <v>344</v>
      </c>
      <c r="AS35" s="1849"/>
      <c r="AT35" s="1849"/>
      <c r="AU35" s="1849"/>
      <c r="AV35" s="1849"/>
      <c r="AW35" s="1850"/>
      <c r="AX35" s="657"/>
      <c r="AY35" s="685"/>
      <c r="AZ35" s="685"/>
      <c r="BA35" s="685"/>
      <c r="BB35" s="685"/>
      <c r="BC35" s="685"/>
      <c r="BD35" s="685"/>
      <c r="BE35" s="685"/>
      <c r="BF35" s="685"/>
      <c r="BG35" s="685"/>
      <c r="BH35" s="685"/>
      <c r="BI35" s="685"/>
      <c r="BJ35" s="685"/>
      <c r="BK35" s="685"/>
      <c r="BL35" s="685"/>
      <c r="BM35" s="685"/>
      <c r="BN35" s="685"/>
      <c r="BO35" s="659"/>
      <c r="BP35" s="1848" t="s">
        <v>344</v>
      </c>
      <c r="BQ35" s="1849"/>
      <c r="BR35" s="1849"/>
      <c r="BS35" s="1849"/>
      <c r="BT35" s="1849"/>
      <c r="BU35" s="1850"/>
      <c r="BV35" s="666"/>
    </row>
    <row r="36" spans="1:74" ht="27" customHeight="1">
      <c r="A36" s="682"/>
      <c r="B36" s="691"/>
      <c r="C36" s="659"/>
      <c r="D36" s="659"/>
      <c r="E36" s="659"/>
      <c r="F36" s="659"/>
      <c r="G36" s="692"/>
      <c r="H36" s="692"/>
      <c r="I36" s="692"/>
      <c r="J36" s="692"/>
      <c r="K36" s="692"/>
      <c r="L36" s="692"/>
      <c r="M36" s="692"/>
      <c r="N36" s="692"/>
      <c r="O36" s="692"/>
      <c r="P36" s="692"/>
      <c r="Q36" s="690"/>
      <c r="R36" s="690"/>
      <c r="S36" s="690"/>
      <c r="T36" s="1848" t="s">
        <v>345</v>
      </c>
      <c r="U36" s="1849"/>
      <c r="V36" s="1849"/>
      <c r="W36" s="1849"/>
      <c r="X36" s="1849"/>
      <c r="Y36" s="1850"/>
      <c r="Z36" s="693"/>
      <c r="AA36" s="659"/>
      <c r="AB36" s="659"/>
      <c r="AC36" s="659"/>
      <c r="AD36" s="659"/>
      <c r="AE36" s="659"/>
      <c r="AF36" s="659"/>
      <c r="AG36" s="692"/>
      <c r="AH36" s="692"/>
      <c r="AI36" s="692"/>
      <c r="AJ36" s="692"/>
      <c r="AK36" s="692"/>
      <c r="AL36" s="692"/>
      <c r="AM36" s="694"/>
      <c r="AN36" s="694"/>
      <c r="AO36" s="694"/>
      <c r="AP36" s="694"/>
      <c r="AQ36" s="695"/>
      <c r="AR36" s="1848" t="s">
        <v>345</v>
      </c>
      <c r="AS36" s="1849"/>
      <c r="AT36" s="1849"/>
      <c r="AU36" s="1849"/>
      <c r="AV36" s="1849"/>
      <c r="AW36" s="1850"/>
      <c r="AX36" s="1856"/>
      <c r="AY36" s="1857"/>
      <c r="AZ36" s="1857"/>
      <c r="BA36" s="1857"/>
      <c r="BB36" s="1857"/>
      <c r="BC36" s="1857"/>
      <c r="BD36" s="1857"/>
      <c r="BE36" s="692"/>
      <c r="BF36" s="692"/>
      <c r="BG36" s="692"/>
      <c r="BH36" s="692"/>
      <c r="BI36" s="1860"/>
      <c r="BJ36" s="1860"/>
      <c r="BK36" s="1860"/>
      <c r="BL36" s="1860"/>
      <c r="BM36" s="1860"/>
      <c r="BN36" s="1860"/>
      <c r="BO36" s="695"/>
      <c r="BP36" s="1848" t="s">
        <v>345</v>
      </c>
      <c r="BQ36" s="1849"/>
      <c r="BR36" s="1849"/>
      <c r="BS36" s="1849"/>
      <c r="BT36" s="1849"/>
      <c r="BU36" s="1850"/>
      <c r="BV36" s="684"/>
    </row>
    <row r="37" spans="1:74" ht="27" customHeight="1" thickBot="1">
      <c r="A37" s="682"/>
      <c r="B37" s="696"/>
      <c r="C37" s="697"/>
      <c r="D37" s="697"/>
      <c r="E37" s="697"/>
      <c r="F37" s="697"/>
      <c r="G37" s="698"/>
      <c r="H37" s="698"/>
      <c r="I37" s="699"/>
      <c r="J37" s="699"/>
      <c r="K37" s="699"/>
      <c r="L37" s="699"/>
      <c r="M37" s="699"/>
      <c r="N37" s="699"/>
      <c r="O37" s="699"/>
      <c r="P37" s="699"/>
      <c r="Q37" s="699"/>
      <c r="R37" s="699"/>
      <c r="S37" s="700"/>
      <c r="T37" s="1862">
        <v>4</v>
      </c>
      <c r="U37" s="1863"/>
      <c r="V37" s="1863"/>
      <c r="W37" s="1863"/>
      <c r="X37" s="1863"/>
      <c r="Y37" s="1864"/>
      <c r="Z37" s="696"/>
      <c r="AA37" s="697"/>
      <c r="AB37" s="697"/>
      <c r="AC37" s="697"/>
      <c r="AD37" s="697"/>
      <c r="AE37" s="697"/>
      <c r="AF37" s="697"/>
      <c r="AG37" s="698"/>
      <c r="AH37" s="699"/>
      <c r="AI37" s="699"/>
      <c r="AJ37" s="699"/>
      <c r="AK37" s="698"/>
      <c r="AL37" s="698"/>
      <c r="AM37" s="699"/>
      <c r="AN37" s="699"/>
      <c r="AO37" s="699"/>
      <c r="AP37" s="699"/>
      <c r="AQ37" s="700"/>
      <c r="AR37" s="1862">
        <v>4</v>
      </c>
      <c r="AS37" s="1863"/>
      <c r="AT37" s="1863"/>
      <c r="AU37" s="1863"/>
      <c r="AV37" s="1863"/>
      <c r="AW37" s="1864"/>
      <c r="AX37" s="1858"/>
      <c r="AY37" s="1859"/>
      <c r="AZ37" s="1859"/>
      <c r="BA37" s="1859"/>
      <c r="BB37" s="1859"/>
      <c r="BC37" s="1859"/>
      <c r="BD37" s="1859"/>
      <c r="BE37" s="698"/>
      <c r="BF37" s="1865"/>
      <c r="BG37" s="1865"/>
      <c r="BH37" s="1865"/>
      <c r="BI37" s="1861"/>
      <c r="BJ37" s="1861"/>
      <c r="BK37" s="1861"/>
      <c r="BL37" s="1861"/>
      <c r="BM37" s="1861"/>
      <c r="BN37" s="1861"/>
      <c r="BO37" s="700"/>
      <c r="BP37" s="1862">
        <v>4</v>
      </c>
      <c r="BQ37" s="1863"/>
      <c r="BR37" s="1863"/>
      <c r="BS37" s="1863"/>
      <c r="BT37" s="1863"/>
      <c r="BU37" s="1864"/>
      <c r="BV37" s="684"/>
    </row>
    <row r="38" spans="1:74" s="647" customFormat="1" ht="39.75" customHeight="1">
      <c r="A38" s="663"/>
      <c r="B38" s="1866" t="str">
        <f>$B$4</f>
        <v xml:space="preserve">Component Name 
部件名称 Tên chi tiết </v>
      </c>
      <c r="C38" s="1867"/>
      <c r="D38" s="1867"/>
      <c r="E38" s="1867"/>
      <c r="F38" s="1867"/>
      <c r="G38" s="1867"/>
      <c r="H38" s="701">
        <f>$BD$21+1</f>
        <v>7</v>
      </c>
      <c r="I38" s="1868" t="s">
        <v>760</v>
      </c>
      <c r="J38" s="1869"/>
      <c r="K38" s="1869"/>
      <c r="L38" s="1869"/>
      <c r="M38" s="1869"/>
      <c r="N38" s="1869"/>
      <c r="O38" s="1869"/>
      <c r="P38" s="1869"/>
      <c r="Q38" s="1869"/>
      <c r="R38" s="1869"/>
      <c r="S38" s="1869"/>
      <c r="T38" s="1869"/>
      <c r="U38" s="1870"/>
      <c r="V38" s="1871" t="s">
        <v>22</v>
      </c>
      <c r="W38" s="1872"/>
      <c r="X38" s="664"/>
      <c r="Y38" s="665"/>
      <c r="Z38" s="1866" t="str">
        <f>$B$4</f>
        <v xml:space="preserve">Component Name 
部件名称 Tên chi tiết </v>
      </c>
      <c r="AA38" s="1867"/>
      <c r="AB38" s="1867"/>
      <c r="AC38" s="1867"/>
      <c r="AD38" s="1867"/>
      <c r="AE38" s="1867"/>
      <c r="AF38" s="701">
        <f>$H$38+1</f>
        <v>8</v>
      </c>
      <c r="AG38" s="1868" t="s">
        <v>761</v>
      </c>
      <c r="AH38" s="1869"/>
      <c r="AI38" s="1869"/>
      <c r="AJ38" s="1869"/>
      <c r="AK38" s="1869"/>
      <c r="AL38" s="1869"/>
      <c r="AM38" s="1869"/>
      <c r="AN38" s="1869"/>
      <c r="AO38" s="1869"/>
      <c r="AP38" s="1869"/>
      <c r="AQ38" s="1869"/>
      <c r="AR38" s="1869"/>
      <c r="AS38" s="1870"/>
      <c r="AT38" s="1871" t="s">
        <v>22</v>
      </c>
      <c r="AU38" s="1872"/>
      <c r="AV38" s="664"/>
      <c r="AW38" s="665"/>
      <c r="AX38" s="1866" t="str">
        <f>$B$4</f>
        <v xml:space="preserve">Component Name 
部件名称 Tên chi tiết </v>
      </c>
      <c r="AY38" s="1867"/>
      <c r="AZ38" s="1867"/>
      <c r="BA38" s="1867"/>
      <c r="BB38" s="1867"/>
      <c r="BC38" s="1867"/>
      <c r="BD38" s="701">
        <f>$AF$38+1</f>
        <v>9</v>
      </c>
      <c r="BE38" s="1868" t="s">
        <v>762</v>
      </c>
      <c r="BF38" s="1869"/>
      <c r="BG38" s="1869"/>
      <c r="BH38" s="1869"/>
      <c r="BI38" s="1869"/>
      <c r="BJ38" s="1869"/>
      <c r="BK38" s="1869"/>
      <c r="BL38" s="1869"/>
      <c r="BM38" s="1869"/>
      <c r="BN38" s="1869"/>
      <c r="BO38" s="1869"/>
      <c r="BP38" s="1869"/>
      <c r="BQ38" s="1870"/>
      <c r="BR38" s="1871" t="s">
        <v>22</v>
      </c>
      <c r="BS38" s="1872"/>
      <c r="BT38" s="664"/>
      <c r="BU38" s="665"/>
      <c r="BV38" s="666"/>
    </row>
    <row r="39" spans="1:74" s="648" customFormat="1">
      <c r="A39" s="667"/>
      <c r="B39" s="668" t="s">
        <v>150</v>
      </c>
      <c r="C39" s="669" t="s">
        <v>14</v>
      </c>
      <c r="D39" s="670">
        <v>11</v>
      </c>
      <c r="E39" s="669" t="s">
        <v>16</v>
      </c>
      <c r="F39" s="670">
        <v>12</v>
      </c>
      <c r="G39" s="669" t="s">
        <v>148</v>
      </c>
      <c r="H39" s="670">
        <v>13</v>
      </c>
      <c r="I39" s="669" t="s">
        <v>152</v>
      </c>
      <c r="J39" s="671">
        <v>1</v>
      </c>
      <c r="K39" s="672" t="s">
        <v>153</v>
      </c>
      <c r="L39" s="673">
        <v>2</v>
      </c>
      <c r="M39" s="672" t="s">
        <v>154</v>
      </c>
      <c r="N39" s="670">
        <v>3</v>
      </c>
      <c r="O39" s="669" t="s">
        <v>104</v>
      </c>
      <c r="P39" s="673">
        <v>4</v>
      </c>
      <c r="Q39" s="670" t="s">
        <v>103</v>
      </c>
      <c r="R39" s="669">
        <v>5</v>
      </c>
      <c r="S39" s="670" t="s">
        <v>44</v>
      </c>
      <c r="T39" s="670">
        <v>6</v>
      </c>
      <c r="U39" s="674"/>
      <c r="V39" s="674"/>
      <c r="W39" s="674"/>
      <c r="X39" s="674"/>
      <c r="Y39" s="675"/>
      <c r="Z39" s="668" t="s">
        <v>150</v>
      </c>
      <c r="AA39" s="669" t="s">
        <v>14</v>
      </c>
      <c r="AB39" s="670">
        <v>11</v>
      </c>
      <c r="AC39" s="669" t="s">
        <v>16</v>
      </c>
      <c r="AD39" s="670">
        <v>12</v>
      </c>
      <c r="AE39" s="669" t="s">
        <v>148</v>
      </c>
      <c r="AF39" s="670">
        <v>13</v>
      </c>
      <c r="AG39" s="669" t="s">
        <v>152</v>
      </c>
      <c r="AH39" s="671">
        <v>1</v>
      </c>
      <c r="AI39" s="672" t="s">
        <v>153</v>
      </c>
      <c r="AJ39" s="673">
        <v>2</v>
      </c>
      <c r="AK39" s="672" t="s">
        <v>154</v>
      </c>
      <c r="AL39" s="670">
        <v>3</v>
      </c>
      <c r="AM39" s="669" t="s">
        <v>104</v>
      </c>
      <c r="AN39" s="673">
        <v>4</v>
      </c>
      <c r="AO39" s="670" t="s">
        <v>103</v>
      </c>
      <c r="AP39" s="669">
        <v>5</v>
      </c>
      <c r="AQ39" s="670" t="s">
        <v>44</v>
      </c>
      <c r="AR39" s="670">
        <v>6</v>
      </c>
      <c r="AS39" s="674"/>
      <c r="AT39" s="674"/>
      <c r="AU39" s="674"/>
      <c r="AV39" s="674"/>
      <c r="AW39" s="675"/>
      <c r="AX39" s="668" t="s">
        <v>150</v>
      </c>
      <c r="AY39" s="669" t="s">
        <v>14</v>
      </c>
      <c r="AZ39" s="670">
        <v>11</v>
      </c>
      <c r="BA39" s="669" t="s">
        <v>16</v>
      </c>
      <c r="BB39" s="670">
        <v>12</v>
      </c>
      <c r="BC39" s="669" t="s">
        <v>148</v>
      </c>
      <c r="BD39" s="670">
        <v>13</v>
      </c>
      <c r="BE39" s="669" t="s">
        <v>152</v>
      </c>
      <c r="BF39" s="671">
        <v>1</v>
      </c>
      <c r="BG39" s="672" t="s">
        <v>153</v>
      </c>
      <c r="BH39" s="673">
        <v>2</v>
      </c>
      <c r="BI39" s="672" t="s">
        <v>154</v>
      </c>
      <c r="BJ39" s="670">
        <v>3</v>
      </c>
      <c r="BK39" s="669" t="s">
        <v>104</v>
      </c>
      <c r="BL39" s="673">
        <v>4</v>
      </c>
      <c r="BM39" s="670" t="s">
        <v>103</v>
      </c>
      <c r="BN39" s="669">
        <v>5</v>
      </c>
      <c r="BO39" s="670" t="s">
        <v>44</v>
      </c>
      <c r="BP39" s="670">
        <v>6</v>
      </c>
      <c r="BQ39" s="674"/>
      <c r="BR39" s="674"/>
      <c r="BS39" s="674"/>
      <c r="BT39" s="674"/>
      <c r="BU39" s="675"/>
      <c r="BV39" s="676"/>
    </row>
    <row r="40" spans="1:74" s="648" customFormat="1">
      <c r="A40" s="677"/>
      <c r="B40" s="678" t="s">
        <v>151</v>
      </c>
      <c r="C40" s="669" t="s">
        <v>14</v>
      </c>
      <c r="D40" s="670">
        <v>11</v>
      </c>
      <c r="E40" s="669" t="s">
        <v>16</v>
      </c>
      <c r="F40" s="670">
        <v>12</v>
      </c>
      <c r="G40" s="669" t="s">
        <v>148</v>
      </c>
      <c r="H40" s="670">
        <v>13</v>
      </c>
      <c r="I40" s="669" t="s">
        <v>152</v>
      </c>
      <c r="J40" s="671">
        <v>1</v>
      </c>
      <c r="K40" s="672" t="s">
        <v>153</v>
      </c>
      <c r="L40" s="673">
        <v>2</v>
      </c>
      <c r="M40" s="672" t="s">
        <v>154</v>
      </c>
      <c r="N40" s="670">
        <v>3</v>
      </c>
      <c r="O40" s="670"/>
      <c r="P40" s="673"/>
      <c r="Q40" s="670"/>
      <c r="R40" s="669"/>
      <c r="S40" s="670"/>
      <c r="T40" s="679"/>
      <c r="U40" s="680"/>
      <c r="V40" s="680"/>
      <c r="W40" s="680"/>
      <c r="X40" s="680"/>
      <c r="Y40" s="681"/>
      <c r="Z40" s="678" t="s">
        <v>151</v>
      </c>
      <c r="AA40" s="669" t="s">
        <v>14</v>
      </c>
      <c r="AB40" s="670">
        <v>11</v>
      </c>
      <c r="AC40" s="669" t="s">
        <v>16</v>
      </c>
      <c r="AD40" s="670">
        <v>12</v>
      </c>
      <c r="AE40" s="669" t="s">
        <v>148</v>
      </c>
      <c r="AF40" s="670">
        <v>13</v>
      </c>
      <c r="AG40" s="669" t="s">
        <v>152</v>
      </c>
      <c r="AH40" s="671">
        <v>1</v>
      </c>
      <c r="AI40" s="672" t="s">
        <v>153</v>
      </c>
      <c r="AJ40" s="673">
        <v>2</v>
      </c>
      <c r="AK40" s="672" t="s">
        <v>154</v>
      </c>
      <c r="AL40" s="670">
        <v>3</v>
      </c>
      <c r="AM40" s="670"/>
      <c r="AN40" s="673"/>
      <c r="AO40" s="670"/>
      <c r="AP40" s="669"/>
      <c r="AQ40" s="670"/>
      <c r="AR40" s="679"/>
      <c r="AS40" s="680"/>
      <c r="AT40" s="680"/>
      <c r="AU40" s="680"/>
      <c r="AV40" s="680"/>
      <c r="AW40" s="681"/>
      <c r="AX40" s="678" t="s">
        <v>151</v>
      </c>
      <c r="AY40" s="669" t="s">
        <v>14</v>
      </c>
      <c r="AZ40" s="670">
        <v>11</v>
      </c>
      <c r="BA40" s="669" t="s">
        <v>16</v>
      </c>
      <c r="BB40" s="670">
        <v>12</v>
      </c>
      <c r="BC40" s="669" t="s">
        <v>148</v>
      </c>
      <c r="BD40" s="670">
        <v>13</v>
      </c>
      <c r="BE40" s="669" t="s">
        <v>152</v>
      </c>
      <c r="BF40" s="671">
        <v>1</v>
      </c>
      <c r="BG40" s="672" t="s">
        <v>153</v>
      </c>
      <c r="BH40" s="673">
        <v>2</v>
      </c>
      <c r="BI40" s="672" t="s">
        <v>154</v>
      </c>
      <c r="BJ40" s="670">
        <v>3</v>
      </c>
      <c r="BK40" s="670"/>
      <c r="BL40" s="673"/>
      <c r="BM40" s="670"/>
      <c r="BN40" s="669"/>
      <c r="BO40" s="670"/>
      <c r="BP40" s="679"/>
      <c r="BQ40" s="680"/>
      <c r="BR40" s="680"/>
      <c r="BS40" s="680"/>
      <c r="BT40" s="680"/>
      <c r="BU40" s="681"/>
      <c r="BV40" s="676"/>
    </row>
    <row r="41" spans="1:74" s="650" customFormat="1">
      <c r="A41" s="688"/>
      <c r="B41" s="683"/>
      <c r="C41" s="718" t="s">
        <v>179</v>
      </c>
      <c r="D41" s="718" t="s">
        <v>179</v>
      </c>
      <c r="E41" s="718" t="s">
        <v>179</v>
      </c>
      <c r="F41" s="718" t="s">
        <v>179</v>
      </c>
      <c r="G41" s="718" t="s">
        <v>179</v>
      </c>
      <c r="H41" s="713" t="s">
        <v>179</v>
      </c>
      <c r="I41" s="718" t="s">
        <v>179</v>
      </c>
      <c r="J41" s="718" t="s">
        <v>179</v>
      </c>
      <c r="K41" s="718" t="s">
        <v>179</v>
      </c>
      <c r="L41" s="718" t="s">
        <v>179</v>
      </c>
      <c r="M41" s="718" t="s">
        <v>179</v>
      </c>
      <c r="N41" s="718" t="s">
        <v>179</v>
      </c>
      <c r="O41" s="718" t="s">
        <v>179</v>
      </c>
      <c r="P41" s="718" t="s">
        <v>179</v>
      </c>
      <c r="Q41" s="718" t="s">
        <v>179</v>
      </c>
      <c r="R41" s="718" t="s">
        <v>179</v>
      </c>
      <c r="S41" s="718" t="s">
        <v>179</v>
      </c>
      <c r="T41" s="718" t="s">
        <v>179</v>
      </c>
      <c r="U41" s="715"/>
      <c r="V41" s="715"/>
      <c r="W41" s="715"/>
      <c r="X41" s="715"/>
      <c r="Y41" s="716"/>
      <c r="Z41" s="683"/>
      <c r="AA41" s="718" t="s">
        <v>179</v>
      </c>
      <c r="AB41" s="718" t="s">
        <v>179</v>
      </c>
      <c r="AC41" s="718" t="s">
        <v>179</v>
      </c>
      <c r="AD41" s="718" t="s">
        <v>179</v>
      </c>
      <c r="AE41" s="718" t="s">
        <v>179</v>
      </c>
      <c r="AF41" s="713" t="s">
        <v>179</v>
      </c>
      <c r="AG41" s="718" t="s">
        <v>179</v>
      </c>
      <c r="AH41" s="718" t="s">
        <v>179</v>
      </c>
      <c r="AI41" s="718" t="s">
        <v>179</v>
      </c>
      <c r="AJ41" s="718" t="s">
        <v>179</v>
      </c>
      <c r="AK41" s="718" t="s">
        <v>179</v>
      </c>
      <c r="AL41" s="718" t="s">
        <v>179</v>
      </c>
      <c r="AM41" s="718" t="s">
        <v>179</v>
      </c>
      <c r="AN41" s="718" t="s">
        <v>179</v>
      </c>
      <c r="AO41" s="718" t="s">
        <v>179</v>
      </c>
      <c r="AP41" s="718" t="s">
        <v>179</v>
      </c>
      <c r="AQ41" s="718" t="s">
        <v>179</v>
      </c>
      <c r="AR41" s="718" t="s">
        <v>179</v>
      </c>
      <c r="AS41" s="715"/>
      <c r="AT41" s="715"/>
      <c r="AU41" s="715"/>
      <c r="AV41" s="715"/>
      <c r="AW41" s="716"/>
      <c r="AX41" s="683"/>
      <c r="AY41" s="718" t="s">
        <v>179</v>
      </c>
      <c r="AZ41" s="718" t="s">
        <v>179</v>
      </c>
      <c r="BA41" s="718" t="s">
        <v>179</v>
      </c>
      <c r="BB41" s="718" t="s">
        <v>179</v>
      </c>
      <c r="BC41" s="718" t="s">
        <v>179</v>
      </c>
      <c r="BD41" s="713" t="s">
        <v>179</v>
      </c>
      <c r="BE41" s="718" t="s">
        <v>179</v>
      </c>
      <c r="BF41" s="718" t="s">
        <v>179</v>
      </c>
      <c r="BG41" s="718" t="s">
        <v>179</v>
      </c>
      <c r="BH41" s="718" t="s">
        <v>179</v>
      </c>
      <c r="BI41" s="718" t="s">
        <v>179</v>
      </c>
      <c r="BJ41" s="718" t="s">
        <v>179</v>
      </c>
      <c r="BK41" s="718" t="s">
        <v>179</v>
      </c>
      <c r="BL41" s="718" t="s">
        <v>179</v>
      </c>
      <c r="BM41" s="718" t="s">
        <v>179</v>
      </c>
      <c r="BN41" s="718" t="s">
        <v>179</v>
      </c>
      <c r="BO41" s="718" t="s">
        <v>179</v>
      </c>
      <c r="BP41" s="718" t="s">
        <v>179</v>
      </c>
      <c r="BQ41" s="715"/>
      <c r="BR41" s="715"/>
      <c r="BS41" s="715"/>
      <c r="BT41" s="715"/>
      <c r="BU41" s="716"/>
      <c r="BV41" s="717"/>
    </row>
    <row r="42" spans="1:74">
      <c r="A42" s="682"/>
      <c r="B42" s="657"/>
      <c r="C42" s="685"/>
      <c r="D42" s="685"/>
      <c r="E42" s="685"/>
      <c r="F42" s="685"/>
      <c r="G42" s="685"/>
      <c r="H42" s="685"/>
      <c r="I42" s="685"/>
      <c r="J42" s="685"/>
      <c r="K42" s="685"/>
      <c r="L42" s="685"/>
      <c r="M42" s="685"/>
      <c r="N42" s="685"/>
      <c r="O42" s="685"/>
      <c r="P42" s="685"/>
      <c r="Q42" s="685"/>
      <c r="R42" s="685"/>
      <c r="S42" s="685"/>
      <c r="T42" s="685"/>
      <c r="U42" s="686"/>
      <c r="V42" s="687"/>
      <c r="W42" s="687"/>
      <c r="X42" s="687"/>
      <c r="Y42" s="684"/>
      <c r="Z42" s="1853"/>
      <c r="AA42" s="1854"/>
      <c r="AB42" s="1854"/>
      <c r="AC42" s="1854"/>
      <c r="AD42" s="1854"/>
      <c r="AE42" s="1854"/>
      <c r="AF42" s="1854"/>
      <c r="AG42" s="685"/>
      <c r="AH42" s="685"/>
      <c r="AI42" s="685"/>
      <c r="AJ42" s="685"/>
      <c r="AK42" s="685"/>
      <c r="AL42" s="685"/>
      <c r="AM42" s="685"/>
      <c r="AN42" s="685"/>
      <c r="AO42" s="685"/>
      <c r="AP42" s="685"/>
      <c r="AQ42" s="685"/>
      <c r="AR42" s="685"/>
      <c r="AS42" s="686"/>
      <c r="AT42" s="687"/>
      <c r="AU42" s="687"/>
      <c r="AV42" s="687"/>
      <c r="AW42" s="684"/>
      <c r="AX42" s="1853"/>
      <c r="AY42" s="1854"/>
      <c r="AZ42" s="1854"/>
      <c r="BA42" s="1854"/>
      <c r="BB42" s="1854"/>
      <c r="BC42" s="1854"/>
      <c r="BD42" s="1854"/>
      <c r="BE42" s="685"/>
      <c r="BF42" s="685"/>
      <c r="BG42" s="685"/>
      <c r="BH42" s="685"/>
      <c r="BI42" s="685"/>
      <c r="BJ42" s="685"/>
      <c r="BK42" s="685"/>
      <c r="BL42" s="685"/>
      <c r="BM42" s="685"/>
      <c r="BN42" s="685"/>
      <c r="BO42" s="685"/>
      <c r="BP42" s="686"/>
      <c r="BQ42" s="686"/>
      <c r="BR42" s="687"/>
      <c r="BS42" s="687"/>
      <c r="BT42" s="687"/>
      <c r="BU42" s="684"/>
      <c r="BV42" s="684"/>
    </row>
    <row r="43" spans="1:74">
      <c r="A43" s="682"/>
      <c r="B43" s="657"/>
      <c r="C43" s="685"/>
      <c r="D43" s="685"/>
      <c r="E43" s="685"/>
      <c r="F43" s="685"/>
      <c r="G43" s="685"/>
      <c r="H43" s="685"/>
      <c r="I43" s="685"/>
      <c r="J43" s="685"/>
      <c r="K43" s="685"/>
      <c r="L43" s="685"/>
      <c r="M43" s="685"/>
      <c r="N43" s="685"/>
      <c r="O43" s="685"/>
      <c r="P43" s="685"/>
      <c r="Q43" s="685"/>
      <c r="R43" s="685"/>
      <c r="S43" s="685"/>
      <c r="T43" s="685"/>
      <c r="U43" s="686"/>
      <c r="V43" s="687"/>
      <c r="W43" s="687"/>
      <c r="X43" s="687"/>
      <c r="Y43" s="684"/>
      <c r="Z43" s="1855"/>
      <c r="AA43" s="1854"/>
      <c r="AB43" s="1854"/>
      <c r="AC43" s="1854"/>
      <c r="AD43" s="1854"/>
      <c r="AE43" s="1854"/>
      <c r="AF43" s="1854"/>
      <c r="AG43" s="685"/>
      <c r="AH43" s="685"/>
      <c r="AI43" s="685"/>
      <c r="AJ43" s="685"/>
      <c r="AK43" s="685"/>
      <c r="AL43" s="685"/>
      <c r="AM43" s="685"/>
      <c r="AN43" s="685"/>
      <c r="AO43" s="685"/>
      <c r="AP43" s="685"/>
      <c r="AQ43" s="685"/>
      <c r="AR43" s="685"/>
      <c r="AS43" s="686"/>
      <c r="AT43" s="687"/>
      <c r="AU43" s="687"/>
      <c r="AV43" s="687"/>
      <c r="AW43" s="684"/>
      <c r="AX43" s="1855"/>
      <c r="AY43" s="1854"/>
      <c r="AZ43" s="1854"/>
      <c r="BA43" s="1854"/>
      <c r="BB43" s="1854"/>
      <c r="BC43" s="1854"/>
      <c r="BD43" s="1854"/>
      <c r="BE43" s="685"/>
      <c r="BF43" s="685"/>
      <c r="BG43" s="685"/>
      <c r="BH43" s="685"/>
      <c r="BI43" s="685"/>
      <c r="BJ43" s="685"/>
      <c r="BK43" s="685"/>
      <c r="BL43" s="685"/>
      <c r="BM43" s="685"/>
      <c r="BN43" s="685"/>
      <c r="BO43" s="685"/>
      <c r="BP43" s="686"/>
      <c r="BQ43" s="686"/>
      <c r="BR43" s="687"/>
      <c r="BS43" s="687"/>
      <c r="BT43" s="687"/>
      <c r="BU43" s="684"/>
      <c r="BV43" s="684"/>
    </row>
    <row r="44" spans="1:74">
      <c r="A44" s="682"/>
      <c r="B44" s="688"/>
      <c r="C44" s="689"/>
      <c r="D44" s="689"/>
      <c r="E44" s="689"/>
      <c r="F44" s="689"/>
      <c r="G44" s="689"/>
      <c r="H44" s="689"/>
      <c r="I44" s="689"/>
      <c r="J44" s="685"/>
      <c r="K44" s="685"/>
      <c r="L44" s="685"/>
      <c r="M44" s="689"/>
      <c r="N44" s="689"/>
      <c r="O44" s="689"/>
      <c r="P44" s="689"/>
      <c r="Q44" s="689"/>
      <c r="R44" s="689"/>
      <c r="S44" s="689"/>
      <c r="T44" s="689"/>
      <c r="U44" s="687"/>
      <c r="V44" s="687"/>
      <c r="W44" s="687"/>
      <c r="X44" s="687"/>
      <c r="Y44" s="684"/>
      <c r="Z44" s="1855"/>
      <c r="AA44" s="1854"/>
      <c r="AB44" s="1854"/>
      <c r="AC44" s="1854"/>
      <c r="AD44" s="1854"/>
      <c r="AE44" s="1854"/>
      <c r="AF44" s="1854"/>
      <c r="AG44" s="689"/>
      <c r="AH44" s="685"/>
      <c r="AI44" s="685"/>
      <c r="AJ44" s="685"/>
      <c r="AK44" s="689"/>
      <c r="AL44" s="689"/>
      <c r="AM44" s="689"/>
      <c r="AN44" s="689"/>
      <c r="AO44" s="689"/>
      <c r="AP44" s="689"/>
      <c r="AQ44" s="689"/>
      <c r="AR44" s="689"/>
      <c r="AS44" s="687"/>
      <c r="AT44" s="687"/>
      <c r="AU44" s="687"/>
      <c r="AV44" s="687"/>
      <c r="AW44" s="684"/>
      <c r="AX44" s="1855"/>
      <c r="AY44" s="1854"/>
      <c r="AZ44" s="1854"/>
      <c r="BA44" s="1854"/>
      <c r="BB44" s="1854"/>
      <c r="BC44" s="1854"/>
      <c r="BD44" s="1854"/>
      <c r="BE44" s="689"/>
      <c r="BF44" s="685"/>
      <c r="BG44" s="685"/>
      <c r="BH44" s="685"/>
      <c r="BI44" s="689"/>
      <c r="BJ44" s="689"/>
      <c r="BK44" s="689"/>
      <c r="BL44" s="689"/>
      <c r="BM44" s="689"/>
      <c r="BN44" s="689"/>
      <c r="BO44" s="689"/>
      <c r="BP44" s="687"/>
      <c r="BQ44" s="687"/>
      <c r="BR44" s="687"/>
      <c r="BS44" s="687"/>
      <c r="BT44" s="687"/>
      <c r="BU44" s="684"/>
      <c r="BV44" s="684"/>
    </row>
    <row r="45" spans="1:74">
      <c r="A45" s="682"/>
      <c r="B45" s="688"/>
      <c r="C45" s="689"/>
      <c r="D45" s="689"/>
      <c r="E45" s="689"/>
      <c r="F45" s="689"/>
      <c r="G45" s="689"/>
      <c r="H45" s="689"/>
      <c r="I45" s="689"/>
      <c r="J45" s="685"/>
      <c r="K45" s="685"/>
      <c r="L45" s="685"/>
      <c r="M45" s="689"/>
      <c r="N45" s="689"/>
      <c r="O45" s="689"/>
      <c r="P45" s="689"/>
      <c r="Q45" s="689"/>
      <c r="R45" s="689"/>
      <c r="S45" s="689"/>
      <c r="T45" s="689"/>
      <c r="U45" s="687"/>
      <c r="V45" s="687"/>
      <c r="W45" s="687"/>
      <c r="X45" s="687"/>
      <c r="Y45" s="684"/>
      <c r="Z45" s="1855"/>
      <c r="AA45" s="1854"/>
      <c r="AB45" s="1854"/>
      <c r="AC45" s="1854"/>
      <c r="AD45" s="1854"/>
      <c r="AE45" s="1854"/>
      <c r="AF45" s="1854"/>
      <c r="AG45" s="689"/>
      <c r="AH45" s="685"/>
      <c r="AI45" s="685"/>
      <c r="AJ45" s="685"/>
      <c r="AK45" s="689"/>
      <c r="AL45" s="689"/>
      <c r="AM45" s="689"/>
      <c r="AN45" s="689"/>
      <c r="AO45" s="689"/>
      <c r="AP45" s="689"/>
      <c r="AQ45" s="689"/>
      <c r="AR45" s="689"/>
      <c r="AS45" s="687"/>
      <c r="AT45" s="687"/>
      <c r="AU45" s="687"/>
      <c r="AV45" s="687"/>
      <c r="AW45" s="684"/>
      <c r="AX45" s="1855"/>
      <c r="AY45" s="1854"/>
      <c r="AZ45" s="1854"/>
      <c r="BA45" s="1854"/>
      <c r="BB45" s="1854"/>
      <c r="BC45" s="1854"/>
      <c r="BD45" s="1854"/>
      <c r="BE45" s="689"/>
      <c r="BF45" s="685"/>
      <c r="BG45" s="685"/>
      <c r="BH45" s="685"/>
      <c r="BI45" s="689"/>
      <c r="BJ45" s="689"/>
      <c r="BK45" s="689"/>
      <c r="BL45" s="689"/>
      <c r="BM45" s="689"/>
      <c r="BN45" s="689"/>
      <c r="BO45" s="689"/>
      <c r="BP45" s="687"/>
      <c r="BQ45" s="687"/>
      <c r="BR45" s="687"/>
      <c r="BS45" s="687"/>
      <c r="BT45" s="687"/>
      <c r="BU45" s="684"/>
      <c r="BV45" s="684"/>
    </row>
    <row r="46" spans="1:74">
      <c r="A46" s="682"/>
      <c r="B46" s="688"/>
      <c r="C46" s="689"/>
      <c r="D46" s="689"/>
      <c r="E46" s="689"/>
      <c r="F46" s="689"/>
      <c r="G46" s="689"/>
      <c r="H46" s="689"/>
      <c r="I46" s="689"/>
      <c r="J46" s="685"/>
      <c r="K46" s="685"/>
      <c r="L46" s="685"/>
      <c r="M46" s="689"/>
      <c r="N46" s="689"/>
      <c r="O46" s="689"/>
      <c r="P46" s="689"/>
      <c r="Q46" s="689"/>
      <c r="R46" s="689"/>
      <c r="S46" s="689"/>
      <c r="T46" s="689"/>
      <c r="U46" s="687"/>
      <c r="V46" s="687"/>
      <c r="W46" s="687"/>
      <c r="X46" s="687"/>
      <c r="Y46" s="684"/>
      <c r="Z46" s="1855"/>
      <c r="AA46" s="1854"/>
      <c r="AB46" s="1854"/>
      <c r="AC46" s="1854"/>
      <c r="AD46" s="1854"/>
      <c r="AE46" s="1854"/>
      <c r="AF46" s="1854"/>
      <c r="AG46" s="689"/>
      <c r="AH46" s="685"/>
      <c r="AI46" s="685"/>
      <c r="AJ46" s="685"/>
      <c r="AK46" s="689"/>
      <c r="AL46" s="689"/>
      <c r="AM46" s="689"/>
      <c r="AN46" s="689"/>
      <c r="AO46" s="689"/>
      <c r="AP46" s="689"/>
      <c r="AQ46" s="689"/>
      <c r="AR46" s="689"/>
      <c r="AS46" s="687"/>
      <c r="AT46" s="687"/>
      <c r="AU46" s="687"/>
      <c r="AV46" s="687"/>
      <c r="AW46" s="684"/>
      <c r="AX46" s="1855"/>
      <c r="AY46" s="1854"/>
      <c r="AZ46" s="1854"/>
      <c r="BA46" s="1854"/>
      <c r="BB46" s="1854"/>
      <c r="BC46" s="1854"/>
      <c r="BD46" s="1854"/>
      <c r="BE46" s="689"/>
      <c r="BF46" s="685"/>
      <c r="BG46" s="685"/>
      <c r="BH46" s="685"/>
      <c r="BI46" s="689"/>
      <c r="BJ46" s="689"/>
      <c r="BK46" s="689"/>
      <c r="BL46" s="689"/>
      <c r="BM46" s="689"/>
      <c r="BN46" s="689"/>
      <c r="BO46" s="689"/>
      <c r="BP46" s="687"/>
      <c r="BQ46" s="687"/>
      <c r="BR46" s="687"/>
      <c r="BS46" s="687"/>
      <c r="BT46" s="687"/>
      <c r="BU46" s="684"/>
      <c r="BV46" s="684"/>
    </row>
    <row r="47" spans="1:74">
      <c r="A47" s="682"/>
      <c r="B47" s="688"/>
      <c r="C47" s="689"/>
      <c r="D47" s="689"/>
      <c r="E47" s="689"/>
      <c r="F47" s="689"/>
      <c r="G47" s="689"/>
      <c r="H47" s="689"/>
      <c r="I47" s="689"/>
      <c r="J47" s="685"/>
      <c r="K47" s="685"/>
      <c r="L47" s="685"/>
      <c r="M47" s="689"/>
      <c r="N47" s="689"/>
      <c r="O47" s="689"/>
      <c r="P47" s="689"/>
      <c r="Q47" s="689"/>
      <c r="R47" s="689"/>
      <c r="S47" s="689"/>
      <c r="T47" s="689"/>
      <c r="U47" s="687"/>
      <c r="V47" s="687"/>
      <c r="W47" s="687"/>
      <c r="X47" s="687"/>
      <c r="Y47" s="684"/>
      <c r="Z47" s="688"/>
      <c r="AA47" s="689"/>
      <c r="AB47" s="689"/>
      <c r="AC47" s="689"/>
      <c r="AD47" s="689"/>
      <c r="AE47" s="689"/>
      <c r="AF47" s="689"/>
      <c r="AG47" s="689"/>
      <c r="AH47" s="685"/>
      <c r="AI47" s="685"/>
      <c r="AJ47" s="685"/>
      <c r="AK47" s="689"/>
      <c r="AL47" s="689"/>
      <c r="AM47" s="689"/>
      <c r="AN47" s="689"/>
      <c r="AO47" s="689"/>
      <c r="AP47" s="689"/>
      <c r="AQ47" s="689"/>
      <c r="AR47" s="689"/>
      <c r="AS47" s="687"/>
      <c r="AT47" s="687"/>
      <c r="AU47" s="687"/>
      <c r="AV47" s="687"/>
      <c r="AW47" s="684"/>
      <c r="AX47" s="688"/>
      <c r="AY47" s="689"/>
      <c r="AZ47" s="689"/>
      <c r="BA47" s="689"/>
      <c r="BB47" s="689"/>
      <c r="BC47" s="689"/>
      <c r="BD47" s="689"/>
      <c r="BE47" s="689"/>
      <c r="BF47" s="685"/>
      <c r="BG47" s="685"/>
      <c r="BH47" s="685"/>
      <c r="BI47" s="689"/>
      <c r="BJ47" s="689"/>
      <c r="BK47" s="689"/>
      <c r="BL47" s="689"/>
      <c r="BM47" s="689"/>
      <c r="BN47" s="689"/>
      <c r="BO47" s="689"/>
      <c r="BP47" s="687"/>
      <c r="BQ47" s="687"/>
      <c r="BR47" s="687"/>
      <c r="BS47" s="687"/>
      <c r="BT47" s="687"/>
      <c r="BU47" s="684"/>
      <c r="BV47" s="684"/>
    </row>
    <row r="48" spans="1:74">
      <c r="A48" s="682"/>
      <c r="B48" s="688"/>
      <c r="C48" s="689"/>
      <c r="D48" s="689"/>
      <c r="E48" s="689"/>
      <c r="F48" s="689"/>
      <c r="G48" s="689"/>
      <c r="H48" s="689"/>
      <c r="I48" s="689"/>
      <c r="J48" s="685"/>
      <c r="K48" s="685"/>
      <c r="L48" s="685"/>
      <c r="M48" s="689"/>
      <c r="N48" s="689"/>
      <c r="O48" s="689"/>
      <c r="P48" s="689"/>
      <c r="Q48" s="689"/>
      <c r="R48" s="689"/>
      <c r="S48" s="689"/>
      <c r="T48" s="689"/>
      <c r="U48" s="687"/>
      <c r="V48" s="687"/>
      <c r="W48" s="687"/>
      <c r="X48" s="687"/>
      <c r="Y48" s="684"/>
      <c r="Z48" s="688"/>
      <c r="AA48" s="689"/>
      <c r="AB48" s="689"/>
      <c r="AC48" s="689"/>
      <c r="AD48" s="689"/>
      <c r="AE48" s="689"/>
      <c r="AF48" s="689"/>
      <c r="AG48" s="689"/>
      <c r="AH48" s="685"/>
      <c r="AI48" s="685"/>
      <c r="AJ48" s="685"/>
      <c r="AK48" s="689"/>
      <c r="AL48" s="689"/>
      <c r="AM48" s="689"/>
      <c r="AN48" s="689"/>
      <c r="AO48" s="689"/>
      <c r="AP48" s="689"/>
      <c r="AQ48" s="689"/>
      <c r="AR48" s="689"/>
      <c r="AS48" s="687"/>
      <c r="AT48" s="687"/>
      <c r="AU48" s="687"/>
      <c r="AV48" s="687"/>
      <c r="AW48" s="684"/>
      <c r="AX48" s="688"/>
      <c r="AY48" s="689"/>
      <c r="AZ48" s="689"/>
      <c r="BA48" s="689"/>
      <c r="BB48" s="689"/>
      <c r="BC48" s="689"/>
      <c r="BD48" s="689"/>
      <c r="BE48" s="689"/>
      <c r="BF48" s="685"/>
      <c r="BG48" s="685"/>
      <c r="BH48" s="685"/>
      <c r="BI48" s="689"/>
      <c r="BJ48" s="689"/>
      <c r="BK48" s="689"/>
      <c r="BL48" s="689"/>
      <c r="BM48" s="689"/>
      <c r="BN48" s="689"/>
      <c r="BO48" s="689"/>
      <c r="BP48" s="687"/>
      <c r="BQ48" s="687"/>
      <c r="BR48" s="687"/>
      <c r="BS48" s="687"/>
      <c r="BT48" s="687"/>
      <c r="BU48" s="684"/>
      <c r="BV48" s="684"/>
    </row>
    <row r="49" spans="1:76">
      <c r="A49" s="682"/>
      <c r="B49" s="688"/>
      <c r="C49" s="689"/>
      <c r="D49" s="689"/>
      <c r="E49" s="689"/>
      <c r="F49" s="689"/>
      <c r="G49" s="689"/>
      <c r="H49" s="689"/>
      <c r="I49" s="689"/>
      <c r="J49" s="685"/>
      <c r="K49" s="685"/>
      <c r="L49" s="685"/>
      <c r="M49" s="689"/>
      <c r="N49" s="689"/>
      <c r="O49" s="689"/>
      <c r="P49" s="689"/>
      <c r="Q49" s="689"/>
      <c r="R49" s="689"/>
      <c r="S49" s="689"/>
      <c r="T49" s="689"/>
      <c r="U49" s="687"/>
      <c r="V49" s="687"/>
      <c r="W49" s="687"/>
      <c r="X49" s="687"/>
      <c r="Y49" s="684"/>
      <c r="Z49" s="688"/>
      <c r="AA49" s="689"/>
      <c r="AB49" s="689"/>
      <c r="AC49" s="689"/>
      <c r="AD49" s="689"/>
      <c r="AE49" s="689"/>
      <c r="AF49" s="689"/>
      <c r="AG49" s="689"/>
      <c r="AH49" s="685"/>
      <c r="AI49" s="685"/>
      <c r="AJ49" s="685"/>
      <c r="AK49" s="689"/>
      <c r="AL49" s="689"/>
      <c r="AM49" s="689"/>
      <c r="AN49" s="689"/>
      <c r="AO49" s="689"/>
      <c r="AP49" s="689"/>
      <c r="AQ49" s="689"/>
      <c r="AR49" s="689"/>
      <c r="AS49" s="687"/>
      <c r="AT49" s="687"/>
      <c r="AU49" s="687"/>
      <c r="AV49" s="687"/>
      <c r="AW49" s="684"/>
      <c r="AX49" s="688"/>
      <c r="AY49" s="689"/>
      <c r="AZ49" s="689"/>
      <c r="BA49" s="689"/>
      <c r="BB49" s="689"/>
      <c r="BC49" s="689"/>
      <c r="BD49" s="689"/>
      <c r="BE49" s="689"/>
      <c r="BF49" s="685"/>
      <c r="BG49" s="685"/>
      <c r="BH49" s="685"/>
      <c r="BI49" s="689"/>
      <c r="BJ49" s="689"/>
      <c r="BK49" s="689"/>
      <c r="BL49" s="689"/>
      <c r="BM49" s="689"/>
      <c r="BN49" s="689"/>
      <c r="BO49" s="689"/>
      <c r="BP49" s="687"/>
      <c r="BQ49" s="687"/>
      <c r="BR49" s="687"/>
      <c r="BS49" s="687"/>
      <c r="BT49" s="687"/>
      <c r="BU49" s="684"/>
      <c r="BV49" s="684"/>
    </row>
    <row r="50" spans="1:76" ht="17.25" thickBot="1">
      <c r="A50" s="682"/>
      <c r="B50" s="688"/>
      <c r="C50" s="689"/>
      <c r="D50" s="689"/>
      <c r="E50" s="689"/>
      <c r="F50" s="689"/>
      <c r="G50" s="689"/>
      <c r="H50" s="689"/>
      <c r="I50" s="689"/>
      <c r="J50" s="685"/>
      <c r="K50" s="685"/>
      <c r="L50" s="685"/>
      <c r="M50" s="689"/>
      <c r="N50" s="689"/>
      <c r="O50" s="689"/>
      <c r="P50" s="689"/>
      <c r="Q50" s="689"/>
      <c r="R50" s="689"/>
      <c r="S50" s="689"/>
      <c r="T50" s="689"/>
      <c r="U50" s="687"/>
      <c r="V50" s="687"/>
      <c r="W50" s="687"/>
      <c r="X50" s="687"/>
      <c r="Y50" s="684"/>
      <c r="Z50" s="688"/>
      <c r="AA50" s="689"/>
      <c r="AB50" s="689"/>
      <c r="AC50" s="689"/>
      <c r="AD50" s="689"/>
      <c r="AE50" s="689"/>
      <c r="AF50" s="689"/>
      <c r="AG50" s="689"/>
      <c r="AH50" s="685"/>
      <c r="AI50" s="685"/>
      <c r="AJ50" s="685"/>
      <c r="AK50" s="689"/>
      <c r="AL50" s="689"/>
      <c r="AM50" s="689"/>
      <c r="AN50" s="689"/>
      <c r="AO50" s="689"/>
      <c r="AP50" s="689"/>
      <c r="AQ50" s="689"/>
      <c r="AR50" s="689"/>
      <c r="AS50" s="687"/>
      <c r="AT50" s="687"/>
      <c r="AU50" s="687"/>
      <c r="AV50" s="687"/>
      <c r="AW50" s="684"/>
      <c r="AX50" s="688"/>
      <c r="AY50" s="689"/>
      <c r="AZ50" s="689"/>
      <c r="BA50" s="689"/>
      <c r="BB50" s="689"/>
      <c r="BC50" s="689"/>
      <c r="BD50" s="689"/>
      <c r="BE50" s="689"/>
      <c r="BF50" s="685"/>
      <c r="BG50" s="685"/>
      <c r="BH50" s="685"/>
      <c r="BI50" s="689"/>
      <c r="BJ50" s="689"/>
      <c r="BK50" s="689"/>
      <c r="BL50" s="689"/>
      <c r="BM50" s="689"/>
      <c r="BN50" s="689"/>
      <c r="BO50" s="689"/>
      <c r="BP50" s="687"/>
      <c r="BQ50" s="687"/>
      <c r="BR50" s="687"/>
      <c r="BS50" s="687"/>
      <c r="BT50" s="687"/>
      <c r="BU50" s="684"/>
      <c r="BV50" s="684"/>
    </row>
    <row r="51" spans="1:76" ht="27" customHeight="1">
      <c r="A51" s="682"/>
      <c r="B51" s="688"/>
      <c r="C51" s="689"/>
      <c r="D51" s="689"/>
      <c r="E51" s="689"/>
      <c r="F51" s="689"/>
      <c r="G51" s="689"/>
      <c r="H51" s="689"/>
      <c r="I51" s="689"/>
      <c r="J51" s="685"/>
      <c r="K51" s="685"/>
      <c r="L51" s="685"/>
      <c r="M51" s="689"/>
      <c r="N51" s="689"/>
      <c r="O51" s="689"/>
      <c r="P51" s="689"/>
      <c r="Q51" s="690"/>
      <c r="R51" s="690"/>
      <c r="S51" s="690"/>
      <c r="T51" s="1845" t="s">
        <v>343</v>
      </c>
      <c r="U51" s="1846"/>
      <c r="V51" s="1846"/>
      <c r="W51" s="1846"/>
      <c r="X51" s="1846"/>
      <c r="Y51" s="1847"/>
      <c r="Z51" s="688"/>
      <c r="AA51" s="689"/>
      <c r="AB51" s="689"/>
      <c r="AC51" s="689"/>
      <c r="AD51" s="689"/>
      <c r="AE51" s="689"/>
      <c r="AF51" s="689"/>
      <c r="AG51" s="689"/>
      <c r="AH51" s="685"/>
      <c r="AI51" s="685"/>
      <c r="AJ51" s="685"/>
      <c r="AK51" s="689"/>
      <c r="AL51" s="689"/>
      <c r="AM51" s="689"/>
      <c r="AN51" s="689"/>
      <c r="AO51" s="690"/>
      <c r="AP51" s="690"/>
      <c r="AQ51" s="690"/>
      <c r="AR51" s="1845" t="s">
        <v>343</v>
      </c>
      <c r="AS51" s="1846"/>
      <c r="AT51" s="1846"/>
      <c r="AU51" s="1846"/>
      <c r="AV51" s="1846"/>
      <c r="AW51" s="1847"/>
      <c r="AX51" s="688"/>
      <c r="AY51" s="689"/>
      <c r="AZ51" s="689"/>
      <c r="BA51" s="689"/>
      <c r="BB51" s="689"/>
      <c r="BC51" s="689"/>
      <c r="BD51" s="689"/>
      <c r="BE51" s="689"/>
      <c r="BF51" s="685"/>
      <c r="BG51" s="685"/>
      <c r="BH51" s="685"/>
      <c r="BI51" s="689"/>
      <c r="BJ51" s="689"/>
      <c r="BK51" s="689"/>
      <c r="BL51" s="689"/>
      <c r="BM51" s="689"/>
      <c r="BN51" s="689"/>
      <c r="BO51" s="690"/>
      <c r="BP51" s="1845" t="s">
        <v>343</v>
      </c>
      <c r="BQ51" s="1846"/>
      <c r="BR51" s="1846"/>
      <c r="BS51" s="1846"/>
      <c r="BT51" s="1846"/>
      <c r="BU51" s="1847"/>
      <c r="BV51" s="684"/>
    </row>
    <row r="52" spans="1:76" s="647" customFormat="1" ht="45.75" customHeight="1">
      <c r="A52" s="663"/>
      <c r="B52" s="657"/>
      <c r="C52" s="685"/>
      <c r="D52" s="685"/>
      <c r="E52" s="685"/>
      <c r="F52" s="685"/>
      <c r="G52" s="685"/>
      <c r="H52" s="685"/>
      <c r="I52" s="685"/>
      <c r="J52" s="685"/>
      <c r="K52" s="685"/>
      <c r="L52" s="685"/>
      <c r="M52" s="685"/>
      <c r="N52" s="685"/>
      <c r="O52" s="685"/>
      <c r="P52" s="685"/>
      <c r="Q52" s="659"/>
      <c r="R52" s="659"/>
      <c r="S52" s="659"/>
      <c r="T52" s="1848" t="s">
        <v>344</v>
      </c>
      <c r="U52" s="1849"/>
      <c r="V52" s="1849"/>
      <c r="W52" s="1849"/>
      <c r="X52" s="1849"/>
      <c r="Y52" s="1850"/>
      <c r="Z52" s="657"/>
      <c r="AA52" s="685"/>
      <c r="AB52" s="685"/>
      <c r="AC52" s="685"/>
      <c r="AD52" s="685"/>
      <c r="AE52" s="685"/>
      <c r="AF52" s="685"/>
      <c r="AG52" s="685"/>
      <c r="AH52" s="685"/>
      <c r="AI52" s="685"/>
      <c r="AJ52" s="685"/>
      <c r="AK52" s="685"/>
      <c r="AL52" s="685"/>
      <c r="AM52" s="685"/>
      <c r="AN52" s="685"/>
      <c r="AO52" s="659"/>
      <c r="AP52" s="659"/>
      <c r="AQ52" s="659"/>
      <c r="AR52" s="1848" t="s">
        <v>344</v>
      </c>
      <c r="AS52" s="1849"/>
      <c r="AT52" s="1849"/>
      <c r="AU52" s="1849"/>
      <c r="AV52" s="1849"/>
      <c r="AW52" s="1850"/>
      <c r="AX52" s="657"/>
      <c r="AY52" s="685"/>
      <c r="AZ52" s="685"/>
      <c r="BA52" s="685"/>
      <c r="BB52" s="685"/>
      <c r="BC52" s="685"/>
      <c r="BD52" s="685"/>
      <c r="BE52" s="685"/>
      <c r="BF52" s="685"/>
      <c r="BG52" s="685"/>
      <c r="BH52" s="685"/>
      <c r="BI52" s="685"/>
      <c r="BJ52" s="685"/>
      <c r="BK52" s="685"/>
      <c r="BL52" s="685"/>
      <c r="BM52" s="685"/>
      <c r="BN52" s="685"/>
      <c r="BO52" s="659"/>
      <c r="BP52" s="1848" t="s">
        <v>344</v>
      </c>
      <c r="BQ52" s="1849"/>
      <c r="BR52" s="1849"/>
      <c r="BS52" s="1849"/>
      <c r="BT52" s="1849"/>
      <c r="BU52" s="1850"/>
      <c r="BV52" s="666"/>
    </row>
    <row r="53" spans="1:76" ht="27" customHeight="1">
      <c r="A53" s="682"/>
      <c r="B53" s="691"/>
      <c r="C53" s="659"/>
      <c r="D53" s="659"/>
      <c r="E53" s="659"/>
      <c r="F53" s="659"/>
      <c r="G53" s="692"/>
      <c r="H53" s="692"/>
      <c r="I53" s="692"/>
      <c r="J53" s="692"/>
      <c r="K53" s="692"/>
      <c r="L53" s="692"/>
      <c r="M53" s="692"/>
      <c r="N53" s="692"/>
      <c r="O53" s="692"/>
      <c r="P53" s="692"/>
      <c r="Q53" s="690"/>
      <c r="R53" s="690"/>
      <c r="S53" s="690"/>
      <c r="T53" s="1848" t="s">
        <v>345</v>
      </c>
      <c r="U53" s="1849"/>
      <c r="V53" s="1849"/>
      <c r="W53" s="1849"/>
      <c r="X53" s="1849"/>
      <c r="Y53" s="1850"/>
      <c r="Z53" s="693"/>
      <c r="AA53" s="659"/>
      <c r="AB53" s="659"/>
      <c r="AC53" s="659"/>
      <c r="AD53" s="659"/>
      <c r="AE53" s="659"/>
      <c r="AF53" s="659"/>
      <c r="AG53" s="692"/>
      <c r="AH53" s="692"/>
      <c r="AI53" s="692"/>
      <c r="AJ53" s="692"/>
      <c r="AK53" s="692"/>
      <c r="AL53" s="692"/>
      <c r="AM53" s="694"/>
      <c r="AN53" s="694"/>
      <c r="AO53" s="694"/>
      <c r="AP53" s="694"/>
      <c r="AQ53" s="695"/>
      <c r="AR53" s="1848" t="s">
        <v>345</v>
      </c>
      <c r="AS53" s="1849"/>
      <c r="AT53" s="1849"/>
      <c r="AU53" s="1849"/>
      <c r="AV53" s="1849"/>
      <c r="AW53" s="1850"/>
      <c r="AX53" s="1856"/>
      <c r="AY53" s="1857"/>
      <c r="AZ53" s="1857"/>
      <c r="BA53" s="1857"/>
      <c r="BB53" s="1857"/>
      <c r="BC53" s="1857"/>
      <c r="BD53" s="1857"/>
      <c r="BE53" s="692"/>
      <c r="BF53" s="692"/>
      <c r="BG53" s="692"/>
      <c r="BH53" s="692"/>
      <c r="BI53" s="1860"/>
      <c r="BJ53" s="1860"/>
      <c r="BK53" s="1860"/>
      <c r="BL53" s="1860"/>
      <c r="BM53" s="1860"/>
      <c r="BN53" s="1860"/>
      <c r="BO53" s="695"/>
      <c r="BP53" s="1848" t="s">
        <v>345</v>
      </c>
      <c r="BQ53" s="1849"/>
      <c r="BR53" s="1849"/>
      <c r="BS53" s="1849"/>
      <c r="BT53" s="1849"/>
      <c r="BU53" s="1850"/>
      <c r="BV53" s="684"/>
    </row>
    <row r="54" spans="1:76" ht="27" customHeight="1" thickBot="1">
      <c r="A54" s="682"/>
      <c r="B54" s="696"/>
      <c r="C54" s="697"/>
      <c r="D54" s="697"/>
      <c r="E54" s="697"/>
      <c r="F54" s="697"/>
      <c r="G54" s="698"/>
      <c r="H54" s="698"/>
      <c r="I54" s="699"/>
      <c r="J54" s="699"/>
      <c r="K54" s="699"/>
      <c r="L54" s="699"/>
      <c r="M54" s="699"/>
      <c r="N54" s="699"/>
      <c r="O54" s="699"/>
      <c r="P54" s="699"/>
      <c r="Q54" s="699"/>
      <c r="R54" s="699"/>
      <c r="S54" s="700"/>
      <c r="T54" s="1862">
        <v>4</v>
      </c>
      <c r="U54" s="1863"/>
      <c r="V54" s="1863"/>
      <c r="W54" s="1863"/>
      <c r="X54" s="1863"/>
      <c r="Y54" s="1864"/>
      <c r="Z54" s="696"/>
      <c r="AA54" s="697"/>
      <c r="AB54" s="697"/>
      <c r="AC54" s="697"/>
      <c r="AD54" s="697"/>
      <c r="AE54" s="697"/>
      <c r="AF54" s="697"/>
      <c r="AG54" s="698"/>
      <c r="AH54" s="699"/>
      <c r="AI54" s="699"/>
      <c r="AJ54" s="699"/>
      <c r="AK54" s="698"/>
      <c r="AL54" s="698"/>
      <c r="AM54" s="699"/>
      <c r="AN54" s="699"/>
      <c r="AO54" s="699"/>
      <c r="AP54" s="699"/>
      <c r="AQ54" s="700"/>
      <c r="AR54" s="1862">
        <v>4</v>
      </c>
      <c r="AS54" s="1863"/>
      <c r="AT54" s="1863"/>
      <c r="AU54" s="1863"/>
      <c r="AV54" s="1863"/>
      <c r="AW54" s="1864"/>
      <c r="AX54" s="1858"/>
      <c r="AY54" s="1859"/>
      <c r="AZ54" s="1859"/>
      <c r="BA54" s="1859"/>
      <c r="BB54" s="1859"/>
      <c r="BC54" s="1859"/>
      <c r="BD54" s="1859"/>
      <c r="BE54" s="698"/>
      <c r="BF54" s="1865"/>
      <c r="BG54" s="1865"/>
      <c r="BH54" s="1865"/>
      <c r="BI54" s="1861"/>
      <c r="BJ54" s="1861"/>
      <c r="BK54" s="1861"/>
      <c r="BL54" s="1861"/>
      <c r="BM54" s="1861"/>
      <c r="BN54" s="1861"/>
      <c r="BO54" s="700"/>
      <c r="BP54" s="1862">
        <v>6</v>
      </c>
      <c r="BQ54" s="1863"/>
      <c r="BR54" s="1863"/>
      <c r="BS54" s="1863"/>
      <c r="BT54" s="1863"/>
      <c r="BU54" s="1864"/>
      <c r="BV54" s="684"/>
    </row>
    <row r="55" spans="1:76" s="708" customFormat="1" ht="20.25" customHeight="1" thickBot="1">
      <c r="A55" s="702"/>
      <c r="B55" s="703" t="s">
        <v>110</v>
      </c>
      <c r="C55" s="703"/>
      <c r="D55" s="703"/>
      <c r="E55" s="703"/>
      <c r="F55" s="703"/>
      <c r="G55" s="703"/>
      <c r="H55" s="703"/>
      <c r="I55" s="703"/>
      <c r="J55" s="703"/>
      <c r="K55" s="703"/>
      <c r="L55" s="703"/>
      <c r="M55" s="703"/>
      <c r="N55" s="703"/>
      <c r="O55" s="703"/>
      <c r="P55" s="703"/>
      <c r="Q55" s="703"/>
      <c r="R55" s="703"/>
      <c r="S55" s="703"/>
      <c r="T55" s="703"/>
      <c r="U55" s="704"/>
      <c r="V55" s="704"/>
      <c r="W55" s="704"/>
      <c r="X55" s="704"/>
      <c r="Y55" s="704"/>
      <c r="Z55" s="704"/>
      <c r="AA55" s="704"/>
      <c r="AB55" s="705"/>
      <c r="AC55" s="705"/>
      <c r="AD55" s="705"/>
      <c r="AE55" s="705"/>
      <c r="AF55" s="703" t="s">
        <v>133</v>
      </c>
      <c r="AG55" s="705"/>
      <c r="AH55" s="705"/>
      <c r="AI55" s="705"/>
      <c r="AJ55" s="705"/>
      <c r="AK55" s="704"/>
      <c r="AL55" s="705"/>
      <c r="AM55" s="705"/>
      <c r="AN55" s="705"/>
      <c r="AO55" s="705"/>
      <c r="AP55" s="705"/>
      <c r="AQ55" s="705"/>
      <c r="AR55" s="705"/>
      <c r="AS55" s="705"/>
      <c r="AT55" s="705"/>
      <c r="AU55" s="704"/>
      <c r="AV55" s="704"/>
      <c r="AW55" s="704"/>
      <c r="AX55" s="704"/>
      <c r="AY55" s="704"/>
      <c r="AZ55" s="704"/>
      <c r="BA55" s="704"/>
      <c r="BB55" s="704"/>
      <c r="BC55" s="704"/>
      <c r="BD55" s="704"/>
      <c r="BE55" s="704"/>
      <c r="BF55" s="704"/>
      <c r="BG55" s="704"/>
      <c r="BH55" s="704"/>
      <c r="BI55" s="704"/>
      <c r="BJ55" s="704"/>
      <c r="BK55" s="704"/>
      <c r="BL55" s="704"/>
      <c r="BM55" s="704"/>
      <c r="BN55" s="704" t="str">
        <f>'Common cutting process'!$BE$20</f>
        <v>COMPILER: LIÊN/A-KT-WQ826</v>
      </c>
      <c r="BO55" s="704"/>
      <c r="BP55" s="703"/>
      <c r="BQ55" s="703"/>
      <c r="BR55" s="704"/>
      <c r="BS55" s="704"/>
      <c r="BT55" s="704"/>
      <c r="BU55" s="704"/>
      <c r="BV55" s="706"/>
      <c r="BW55" s="707"/>
      <c r="BX55" s="707"/>
    </row>
    <row r="56" spans="1:76" s="646" customFormat="1" ht="22.5" customHeight="1" thickBot="1">
      <c r="A56" s="651"/>
      <c r="B56" s="1896" t="str">
        <f>$B$1</f>
        <v>PRODUCTION CONFIRMATION</v>
      </c>
      <c r="C56" s="1897"/>
      <c r="D56" s="1897"/>
      <c r="E56" s="1897"/>
      <c r="F56" s="1897"/>
      <c r="G56" s="1897"/>
      <c r="H56" s="1897"/>
      <c r="I56" s="1897"/>
      <c r="J56" s="1897"/>
      <c r="K56" s="1897"/>
      <c r="L56" s="1897"/>
      <c r="M56" s="1897"/>
      <c r="N56" s="1897"/>
      <c r="O56" s="1897"/>
      <c r="P56" s="1898"/>
      <c r="Q56" s="652"/>
      <c r="R56" s="653"/>
      <c r="S56" s="653"/>
      <c r="T56" s="653"/>
      <c r="U56" s="653"/>
      <c r="V56" s="653"/>
      <c r="W56" s="1893" t="s">
        <v>756</v>
      </c>
      <c r="X56" s="1893"/>
      <c r="Y56" s="1893"/>
      <c r="Z56" s="1893"/>
      <c r="AA56" s="1893"/>
      <c r="AB56" s="1893"/>
      <c r="AC56" s="1893"/>
      <c r="AD56" s="1893"/>
      <c r="AE56" s="1893"/>
      <c r="AF56" s="1893"/>
      <c r="AG56" s="1893"/>
      <c r="AH56" s="1893"/>
      <c r="AI56" s="1893"/>
      <c r="AJ56" s="1893"/>
      <c r="AK56" s="1893"/>
      <c r="AL56" s="1893"/>
      <c r="AM56" s="1893"/>
      <c r="AN56" s="1893"/>
      <c r="AO56" s="1893"/>
      <c r="AP56" s="1893"/>
      <c r="AQ56" s="1893"/>
      <c r="AR56" s="1893"/>
      <c r="AS56" s="1893"/>
      <c r="AT56" s="1893"/>
      <c r="AU56" s="1893"/>
      <c r="AV56" s="1893"/>
      <c r="AW56" s="1893"/>
      <c r="AX56" s="1893"/>
      <c r="AY56" s="1893"/>
      <c r="AZ56" s="1893"/>
      <c r="BA56" s="653"/>
      <c r="BB56" s="653"/>
      <c r="BC56" s="653"/>
      <c r="BD56" s="653"/>
      <c r="BE56" s="653"/>
      <c r="BF56" s="1882" t="str">
        <f>$BF$1</f>
        <v xml:space="preserve">Arrow indicates the direction of the Tightness
箭头表示材料弹伸性方向
Mũi tên hiển thị hướng giãn của vật tư </v>
      </c>
      <c r="BG56" s="1882"/>
      <c r="BH56" s="1882"/>
      <c r="BI56" s="1882"/>
      <c r="BJ56" s="1882"/>
      <c r="BK56" s="1882"/>
      <c r="BL56" s="1882"/>
      <c r="BM56" s="1882"/>
      <c r="BN56" s="1882"/>
      <c r="BO56" s="1882"/>
      <c r="BP56" s="1882"/>
      <c r="BQ56" s="654"/>
      <c r="BR56" s="654"/>
      <c r="BS56" s="655"/>
      <c r="BT56" s="655"/>
      <c r="BU56" s="656"/>
      <c r="BV56" s="656"/>
    </row>
    <row r="57" spans="1:76" s="646" customFormat="1" ht="22.5" customHeight="1">
      <c r="A57" s="657"/>
      <c r="B57" s="719" t="s">
        <v>19</v>
      </c>
      <c r="C57" s="720"/>
      <c r="D57" s="720"/>
      <c r="E57" s="720"/>
      <c r="G57" s="720" t="str">
        <f>$G$2</f>
        <v>Chuck Taylor All Star Street</v>
      </c>
      <c r="H57" s="721"/>
      <c r="I57" s="721"/>
      <c r="J57" s="722"/>
      <c r="K57" s="722"/>
      <c r="L57" s="722"/>
      <c r="M57" s="722"/>
      <c r="N57" s="722"/>
      <c r="O57" s="722"/>
      <c r="P57" s="723"/>
      <c r="Q57" s="658"/>
      <c r="R57" s="658"/>
      <c r="S57" s="658"/>
      <c r="T57" s="658"/>
      <c r="U57" s="658"/>
      <c r="V57" s="658"/>
      <c r="W57" s="1894"/>
      <c r="X57" s="1894"/>
      <c r="Y57" s="1894"/>
      <c r="Z57" s="1894"/>
      <c r="AA57" s="1894"/>
      <c r="AB57" s="1894"/>
      <c r="AC57" s="1894"/>
      <c r="AD57" s="1894"/>
      <c r="AE57" s="1894"/>
      <c r="AF57" s="1894"/>
      <c r="AG57" s="1894"/>
      <c r="AH57" s="1894"/>
      <c r="AI57" s="1894"/>
      <c r="AJ57" s="1894"/>
      <c r="AK57" s="1894"/>
      <c r="AL57" s="1894"/>
      <c r="AM57" s="1894"/>
      <c r="AN57" s="1894"/>
      <c r="AO57" s="1894"/>
      <c r="AP57" s="1894"/>
      <c r="AQ57" s="1894"/>
      <c r="AR57" s="1894"/>
      <c r="AS57" s="1894"/>
      <c r="AT57" s="1894"/>
      <c r="AU57" s="1894"/>
      <c r="AV57" s="1894"/>
      <c r="AW57" s="1894"/>
      <c r="AX57" s="1894"/>
      <c r="AY57" s="1894"/>
      <c r="AZ57" s="1894"/>
      <c r="BA57" s="658"/>
      <c r="BB57" s="658"/>
      <c r="BC57" s="658"/>
      <c r="BD57" s="658"/>
      <c r="BE57" s="658"/>
      <c r="BF57" s="1883"/>
      <c r="BG57" s="1883"/>
      <c r="BH57" s="1883"/>
      <c r="BI57" s="1883"/>
      <c r="BJ57" s="1883"/>
      <c r="BK57" s="1883"/>
      <c r="BL57" s="1883"/>
      <c r="BM57" s="1883"/>
      <c r="BN57" s="1883"/>
      <c r="BO57" s="1883"/>
      <c r="BP57" s="1883"/>
      <c r="BQ57" s="1885" t="s">
        <v>21</v>
      </c>
      <c r="BR57" s="1886"/>
      <c r="BS57" s="1886">
        <f>BS2</f>
        <v>3</v>
      </c>
      <c r="BT57" s="1889">
        <v>-1</v>
      </c>
      <c r="BU57" s="1890"/>
      <c r="BV57" s="660"/>
    </row>
    <row r="58" spans="1:76" s="646" customFormat="1" ht="22.5" customHeight="1" thickBot="1">
      <c r="A58" s="657"/>
      <c r="B58" s="724" t="s">
        <v>96</v>
      </c>
      <c r="C58" s="725"/>
      <c r="D58" s="725"/>
      <c r="E58" s="725"/>
      <c r="F58" s="725"/>
      <c r="G58" s="725"/>
      <c r="I58" s="727" t="str">
        <f>$I$3</f>
        <v>669288C/F</v>
      </c>
      <c r="J58" s="726"/>
      <c r="K58" s="726"/>
      <c r="L58" s="726"/>
      <c r="M58" s="727"/>
      <c r="N58" s="727"/>
      <c r="O58" s="727"/>
      <c r="P58" s="728"/>
      <c r="Q58" s="661"/>
      <c r="R58" s="662"/>
      <c r="S58" s="662"/>
      <c r="T58" s="662"/>
      <c r="U58" s="662"/>
      <c r="V58" s="662"/>
      <c r="W58" s="1895"/>
      <c r="X58" s="1895"/>
      <c r="Y58" s="1895"/>
      <c r="Z58" s="1895"/>
      <c r="AA58" s="1895"/>
      <c r="AB58" s="1895"/>
      <c r="AC58" s="1895"/>
      <c r="AD58" s="1895"/>
      <c r="AE58" s="1895"/>
      <c r="AF58" s="1895"/>
      <c r="AG58" s="1895"/>
      <c r="AH58" s="1895"/>
      <c r="AI58" s="1895"/>
      <c r="AJ58" s="1895"/>
      <c r="AK58" s="1895"/>
      <c r="AL58" s="1895"/>
      <c r="AM58" s="1895"/>
      <c r="AN58" s="1895"/>
      <c r="AO58" s="1895"/>
      <c r="AP58" s="1895"/>
      <c r="AQ58" s="1895"/>
      <c r="AR58" s="1895"/>
      <c r="AS58" s="1895"/>
      <c r="AT58" s="1895"/>
      <c r="AU58" s="1895"/>
      <c r="AV58" s="1895"/>
      <c r="AW58" s="1895"/>
      <c r="AX58" s="1895"/>
      <c r="AY58" s="1895"/>
      <c r="AZ58" s="1895"/>
      <c r="BA58" s="662"/>
      <c r="BB58" s="662"/>
      <c r="BC58" s="662"/>
      <c r="BD58" s="662"/>
      <c r="BE58" s="662"/>
      <c r="BF58" s="1884"/>
      <c r="BG58" s="1884"/>
      <c r="BH58" s="1884"/>
      <c r="BI58" s="1884"/>
      <c r="BJ58" s="1884"/>
      <c r="BK58" s="1884"/>
      <c r="BL58" s="1884"/>
      <c r="BM58" s="1884"/>
      <c r="BN58" s="1884"/>
      <c r="BO58" s="1884"/>
      <c r="BP58" s="1884"/>
      <c r="BQ58" s="1887"/>
      <c r="BR58" s="1888"/>
      <c r="BS58" s="1888"/>
      <c r="BT58" s="1891"/>
      <c r="BU58" s="1892"/>
      <c r="BV58" s="660"/>
    </row>
    <row r="59" spans="1:76" s="647" customFormat="1" ht="39.75" customHeight="1">
      <c r="A59" s="663"/>
      <c r="B59" s="1866" t="str">
        <f>$B$4</f>
        <v xml:space="preserve">Component Name 
部件名称 Tên chi tiết </v>
      </c>
      <c r="C59" s="1867"/>
      <c r="D59" s="1867"/>
      <c r="E59" s="1867"/>
      <c r="F59" s="1867"/>
      <c r="G59" s="1867"/>
      <c r="H59" s="701">
        <f>BD38+1</f>
        <v>10</v>
      </c>
      <c r="I59" s="1879" t="s">
        <v>783</v>
      </c>
      <c r="J59" s="1880"/>
      <c r="K59" s="1880"/>
      <c r="L59" s="1880"/>
      <c r="M59" s="1880"/>
      <c r="N59" s="1880"/>
      <c r="O59" s="1880"/>
      <c r="P59" s="1880"/>
      <c r="Q59" s="1880"/>
      <c r="R59" s="1880"/>
      <c r="S59" s="1880"/>
      <c r="T59" s="1880"/>
      <c r="U59" s="1881"/>
      <c r="V59" s="1871" t="s">
        <v>22</v>
      </c>
      <c r="W59" s="1872"/>
      <c r="X59" s="664"/>
      <c r="Y59" s="665"/>
      <c r="Z59" s="1866" t="str">
        <f>$B$4</f>
        <v xml:space="preserve">Component Name 
部件名称 Tên chi tiết </v>
      </c>
      <c r="AA59" s="1867"/>
      <c r="AB59" s="1867"/>
      <c r="AC59" s="1867"/>
      <c r="AD59" s="1867"/>
      <c r="AE59" s="1867"/>
      <c r="AF59" s="701">
        <f>H59+1</f>
        <v>11</v>
      </c>
      <c r="AG59" s="1876" t="s">
        <v>784</v>
      </c>
      <c r="AH59" s="1877"/>
      <c r="AI59" s="1877"/>
      <c r="AJ59" s="1877"/>
      <c r="AK59" s="1877"/>
      <c r="AL59" s="1877"/>
      <c r="AM59" s="1877"/>
      <c r="AN59" s="1877"/>
      <c r="AO59" s="1877"/>
      <c r="AP59" s="1877"/>
      <c r="AQ59" s="1877"/>
      <c r="AR59" s="1877"/>
      <c r="AS59" s="1878"/>
      <c r="AT59" s="1871" t="s">
        <v>22</v>
      </c>
      <c r="AU59" s="1872"/>
      <c r="AV59" s="664"/>
      <c r="AW59" s="665"/>
      <c r="AX59" s="1866" t="str">
        <f>$B$4</f>
        <v xml:space="preserve">Component Name 
部件名称 Tên chi tiết </v>
      </c>
      <c r="AY59" s="1867"/>
      <c r="AZ59" s="1867"/>
      <c r="BA59" s="1867"/>
      <c r="BB59" s="1867"/>
      <c r="BC59" s="1867"/>
      <c r="BD59" s="701">
        <f>AF59+1</f>
        <v>12</v>
      </c>
      <c r="BE59" s="1876" t="s">
        <v>785</v>
      </c>
      <c r="BF59" s="1877"/>
      <c r="BG59" s="1877"/>
      <c r="BH59" s="1877"/>
      <c r="BI59" s="1877"/>
      <c r="BJ59" s="1877"/>
      <c r="BK59" s="1877"/>
      <c r="BL59" s="1877"/>
      <c r="BM59" s="1877"/>
      <c r="BN59" s="1877"/>
      <c r="BO59" s="1877"/>
      <c r="BP59" s="1877"/>
      <c r="BQ59" s="1878"/>
      <c r="BR59" s="1871" t="s">
        <v>22</v>
      </c>
      <c r="BS59" s="1872"/>
      <c r="BT59" s="664"/>
      <c r="BU59" s="665"/>
      <c r="BV59" s="666"/>
    </row>
    <row r="60" spans="1:76" s="648" customFormat="1">
      <c r="A60" s="667"/>
      <c r="B60" s="668" t="s">
        <v>150</v>
      </c>
      <c r="C60" s="669" t="s">
        <v>14</v>
      </c>
      <c r="D60" s="670">
        <v>11</v>
      </c>
      <c r="E60" s="669" t="s">
        <v>16</v>
      </c>
      <c r="F60" s="670">
        <v>12</v>
      </c>
      <c r="G60" s="669" t="s">
        <v>148</v>
      </c>
      <c r="H60" s="670">
        <v>13</v>
      </c>
      <c r="I60" s="669" t="s">
        <v>152</v>
      </c>
      <c r="J60" s="671">
        <v>1</v>
      </c>
      <c r="K60" s="672" t="s">
        <v>153</v>
      </c>
      <c r="L60" s="673">
        <v>2</v>
      </c>
      <c r="M60" s="672" t="s">
        <v>154</v>
      </c>
      <c r="N60" s="670">
        <v>3</v>
      </c>
      <c r="O60" s="669" t="s">
        <v>104</v>
      </c>
      <c r="P60" s="673">
        <v>4</v>
      </c>
      <c r="Q60" s="670" t="s">
        <v>103</v>
      </c>
      <c r="R60" s="669">
        <v>5</v>
      </c>
      <c r="S60" s="670" t="s">
        <v>44</v>
      </c>
      <c r="T60" s="670">
        <v>6</v>
      </c>
      <c r="U60" s="674"/>
      <c r="V60" s="674"/>
      <c r="W60" s="674"/>
      <c r="X60" s="674"/>
      <c r="Y60" s="675"/>
      <c r="Z60" s="668" t="s">
        <v>150</v>
      </c>
      <c r="AA60" s="669" t="s">
        <v>14</v>
      </c>
      <c r="AB60" s="670">
        <v>11</v>
      </c>
      <c r="AC60" s="669" t="s">
        <v>16</v>
      </c>
      <c r="AD60" s="670">
        <v>12</v>
      </c>
      <c r="AE60" s="669" t="s">
        <v>148</v>
      </c>
      <c r="AF60" s="670">
        <v>13</v>
      </c>
      <c r="AG60" s="669" t="s">
        <v>152</v>
      </c>
      <c r="AH60" s="671">
        <v>1</v>
      </c>
      <c r="AI60" s="672" t="s">
        <v>153</v>
      </c>
      <c r="AJ60" s="673">
        <v>2</v>
      </c>
      <c r="AK60" s="672" t="s">
        <v>154</v>
      </c>
      <c r="AL60" s="670">
        <v>3</v>
      </c>
      <c r="AM60" s="669" t="s">
        <v>104</v>
      </c>
      <c r="AN60" s="673">
        <v>4</v>
      </c>
      <c r="AO60" s="670" t="s">
        <v>103</v>
      </c>
      <c r="AP60" s="669">
        <v>5</v>
      </c>
      <c r="AQ60" s="670" t="s">
        <v>44</v>
      </c>
      <c r="AR60" s="670">
        <v>6</v>
      </c>
      <c r="AS60" s="674"/>
      <c r="AT60" s="674"/>
      <c r="AU60" s="674"/>
      <c r="AV60" s="674"/>
      <c r="AW60" s="675"/>
      <c r="AX60" s="668" t="s">
        <v>150</v>
      </c>
      <c r="AY60" s="669" t="s">
        <v>14</v>
      </c>
      <c r="AZ60" s="670">
        <v>11</v>
      </c>
      <c r="BA60" s="669" t="s">
        <v>16</v>
      </c>
      <c r="BB60" s="670">
        <v>12</v>
      </c>
      <c r="BC60" s="669" t="s">
        <v>148</v>
      </c>
      <c r="BD60" s="670">
        <v>13</v>
      </c>
      <c r="BE60" s="669" t="s">
        <v>152</v>
      </c>
      <c r="BF60" s="671">
        <v>1</v>
      </c>
      <c r="BG60" s="672" t="s">
        <v>153</v>
      </c>
      <c r="BH60" s="673">
        <v>2</v>
      </c>
      <c r="BI60" s="672" t="s">
        <v>154</v>
      </c>
      <c r="BJ60" s="670">
        <v>3</v>
      </c>
      <c r="BK60" s="669" t="s">
        <v>104</v>
      </c>
      <c r="BL60" s="673">
        <v>4</v>
      </c>
      <c r="BM60" s="670" t="s">
        <v>103</v>
      </c>
      <c r="BN60" s="669">
        <v>5</v>
      </c>
      <c r="BO60" s="670" t="s">
        <v>44</v>
      </c>
      <c r="BP60" s="670">
        <v>6</v>
      </c>
      <c r="BQ60" s="674"/>
      <c r="BR60" s="674"/>
      <c r="BS60" s="674"/>
      <c r="BT60" s="674"/>
      <c r="BU60" s="675"/>
      <c r="BV60" s="676"/>
    </row>
    <row r="61" spans="1:76" s="648" customFormat="1">
      <c r="A61" s="677"/>
      <c r="B61" s="678" t="s">
        <v>151</v>
      </c>
      <c r="C61" s="669" t="s">
        <v>14</v>
      </c>
      <c r="D61" s="670">
        <v>11</v>
      </c>
      <c r="E61" s="669" t="s">
        <v>16</v>
      </c>
      <c r="F61" s="670">
        <v>12</v>
      </c>
      <c r="G61" s="669" t="s">
        <v>148</v>
      </c>
      <c r="H61" s="670">
        <v>13</v>
      </c>
      <c r="I61" s="669" t="s">
        <v>152</v>
      </c>
      <c r="J61" s="671">
        <v>1</v>
      </c>
      <c r="K61" s="672" t="s">
        <v>153</v>
      </c>
      <c r="L61" s="673">
        <v>2</v>
      </c>
      <c r="M61" s="672" t="s">
        <v>154</v>
      </c>
      <c r="N61" s="670">
        <v>3</v>
      </c>
      <c r="O61" s="670"/>
      <c r="P61" s="673"/>
      <c r="Q61" s="670"/>
      <c r="R61" s="669"/>
      <c r="S61" s="670"/>
      <c r="T61" s="679"/>
      <c r="U61" s="680"/>
      <c r="V61" s="680"/>
      <c r="W61" s="680"/>
      <c r="X61" s="680"/>
      <c r="Y61" s="681"/>
      <c r="Z61" s="678" t="s">
        <v>151</v>
      </c>
      <c r="AA61" s="669" t="s">
        <v>14</v>
      </c>
      <c r="AB61" s="670">
        <v>11</v>
      </c>
      <c r="AC61" s="669" t="s">
        <v>16</v>
      </c>
      <c r="AD61" s="670">
        <v>12</v>
      </c>
      <c r="AE61" s="669" t="s">
        <v>148</v>
      </c>
      <c r="AF61" s="670">
        <v>13</v>
      </c>
      <c r="AG61" s="669" t="s">
        <v>152</v>
      </c>
      <c r="AH61" s="671">
        <v>1</v>
      </c>
      <c r="AI61" s="672" t="s">
        <v>153</v>
      </c>
      <c r="AJ61" s="673">
        <v>2</v>
      </c>
      <c r="AK61" s="672" t="s">
        <v>154</v>
      </c>
      <c r="AL61" s="670">
        <v>3</v>
      </c>
      <c r="AM61" s="670"/>
      <c r="AN61" s="673"/>
      <c r="AO61" s="670"/>
      <c r="AP61" s="669"/>
      <c r="AQ61" s="670"/>
      <c r="AR61" s="679"/>
      <c r="AS61" s="680"/>
      <c r="AT61" s="680"/>
      <c r="AU61" s="680"/>
      <c r="AV61" s="680"/>
      <c r="AW61" s="681"/>
      <c r="AX61" s="678" t="s">
        <v>151</v>
      </c>
      <c r="AY61" s="669" t="s">
        <v>14</v>
      </c>
      <c r="AZ61" s="670">
        <v>11</v>
      </c>
      <c r="BA61" s="669" t="s">
        <v>16</v>
      </c>
      <c r="BB61" s="670">
        <v>12</v>
      </c>
      <c r="BC61" s="669" t="s">
        <v>148</v>
      </c>
      <c r="BD61" s="670">
        <v>13</v>
      </c>
      <c r="BE61" s="669" t="s">
        <v>152</v>
      </c>
      <c r="BF61" s="671">
        <v>1</v>
      </c>
      <c r="BG61" s="672" t="s">
        <v>153</v>
      </c>
      <c r="BH61" s="673">
        <v>2</v>
      </c>
      <c r="BI61" s="672" t="s">
        <v>154</v>
      </c>
      <c r="BJ61" s="670">
        <v>3</v>
      </c>
      <c r="BK61" s="670"/>
      <c r="BL61" s="673"/>
      <c r="BM61" s="670"/>
      <c r="BN61" s="669"/>
      <c r="BO61" s="670"/>
      <c r="BP61" s="679"/>
      <c r="BQ61" s="680"/>
      <c r="BR61" s="680"/>
      <c r="BS61" s="680"/>
      <c r="BT61" s="680"/>
      <c r="BU61" s="681"/>
      <c r="BV61" s="676"/>
    </row>
    <row r="62" spans="1:76" s="646" customFormat="1">
      <c r="A62" s="657"/>
      <c r="B62" s="683"/>
      <c r="C62" s="711" t="s">
        <v>179</v>
      </c>
      <c r="D62" s="1851" t="s">
        <v>179</v>
      </c>
      <c r="E62" s="1852"/>
      <c r="F62" s="1851" t="s">
        <v>179</v>
      </c>
      <c r="G62" s="1852"/>
      <c r="H62" s="713" t="s">
        <v>179</v>
      </c>
      <c r="I62" s="714"/>
      <c r="J62" s="1851" t="s">
        <v>179</v>
      </c>
      <c r="K62" s="1852"/>
      <c r="L62" s="1851" t="s">
        <v>179</v>
      </c>
      <c r="M62" s="1852"/>
      <c r="N62" s="1851" t="s">
        <v>179</v>
      </c>
      <c r="O62" s="1852"/>
      <c r="P62" s="1851" t="s">
        <v>179</v>
      </c>
      <c r="Q62" s="1852"/>
      <c r="R62" s="1851" t="s">
        <v>179</v>
      </c>
      <c r="S62" s="1852"/>
      <c r="T62" s="711" t="s">
        <v>179</v>
      </c>
      <c r="U62" s="715"/>
      <c r="V62" s="715"/>
      <c r="W62" s="715"/>
      <c r="X62" s="715"/>
      <c r="Y62" s="716"/>
      <c r="Z62" s="683"/>
      <c r="AA62" s="711" t="s">
        <v>179</v>
      </c>
      <c r="AB62" s="1851" t="s">
        <v>179</v>
      </c>
      <c r="AC62" s="1852"/>
      <c r="AD62" s="1851" t="s">
        <v>179</v>
      </c>
      <c r="AE62" s="1852"/>
      <c r="AF62" s="713" t="s">
        <v>179</v>
      </c>
      <c r="AG62" s="714"/>
      <c r="AH62" s="1851" t="s">
        <v>179</v>
      </c>
      <c r="AI62" s="1852"/>
      <c r="AJ62" s="1851" t="s">
        <v>179</v>
      </c>
      <c r="AK62" s="1852"/>
      <c r="AL62" s="1851" t="s">
        <v>179</v>
      </c>
      <c r="AM62" s="1852"/>
      <c r="AN62" s="1851" t="s">
        <v>179</v>
      </c>
      <c r="AO62" s="1852"/>
      <c r="AP62" s="1851" t="s">
        <v>179</v>
      </c>
      <c r="AQ62" s="1852"/>
      <c r="AR62" s="711" t="s">
        <v>179</v>
      </c>
      <c r="AS62" s="715"/>
      <c r="AT62" s="715"/>
      <c r="AU62" s="715"/>
      <c r="AV62" s="715"/>
      <c r="AW62" s="716"/>
      <c r="AX62" s="683"/>
      <c r="AY62" s="711" t="s">
        <v>179</v>
      </c>
      <c r="AZ62" s="1851" t="s">
        <v>179</v>
      </c>
      <c r="BA62" s="1852"/>
      <c r="BB62" s="1851" t="s">
        <v>179</v>
      </c>
      <c r="BC62" s="1852"/>
      <c r="BD62" s="713" t="s">
        <v>179</v>
      </c>
      <c r="BE62" s="714"/>
      <c r="BF62" s="1851" t="s">
        <v>179</v>
      </c>
      <c r="BG62" s="1852"/>
      <c r="BH62" s="1851" t="s">
        <v>179</v>
      </c>
      <c r="BI62" s="1852"/>
      <c r="BJ62" s="1851" t="s">
        <v>179</v>
      </c>
      <c r="BK62" s="1852"/>
      <c r="BL62" s="1851" t="s">
        <v>179</v>
      </c>
      <c r="BM62" s="1852"/>
      <c r="BN62" s="1851" t="s">
        <v>179</v>
      </c>
      <c r="BO62" s="1852"/>
      <c r="BP62" s="711" t="s">
        <v>179</v>
      </c>
      <c r="BQ62" s="715"/>
      <c r="BR62" s="715"/>
      <c r="BS62" s="715"/>
      <c r="BT62" s="715"/>
      <c r="BU62" s="716"/>
      <c r="BV62" s="660"/>
    </row>
    <row r="63" spans="1:76">
      <c r="A63" s="682"/>
      <c r="B63" s="657"/>
      <c r="C63" s="685"/>
      <c r="D63" s="685"/>
      <c r="E63" s="685"/>
      <c r="F63" s="685"/>
      <c r="G63" s="685"/>
      <c r="H63" s="685"/>
      <c r="I63" s="685"/>
      <c r="J63" s="685"/>
      <c r="K63" s="685"/>
      <c r="L63" s="685"/>
      <c r="M63" s="685"/>
      <c r="N63" s="685"/>
      <c r="O63" s="685"/>
      <c r="P63" s="685"/>
      <c r="Q63" s="685"/>
      <c r="R63" s="685"/>
      <c r="S63" s="685"/>
      <c r="T63" s="685"/>
      <c r="U63" s="686"/>
      <c r="V63" s="687"/>
      <c r="W63" s="687"/>
      <c r="X63" s="687"/>
      <c r="Y63" s="684"/>
      <c r="Z63" s="1853"/>
      <c r="AA63" s="1854"/>
      <c r="AB63" s="1854"/>
      <c r="AC63" s="1854"/>
      <c r="AD63" s="1854"/>
      <c r="AE63" s="1854"/>
      <c r="AF63" s="1854"/>
      <c r="AG63" s="685"/>
      <c r="AH63" s="685"/>
      <c r="AI63" s="685"/>
      <c r="AJ63" s="685"/>
      <c r="AK63" s="685"/>
      <c r="AL63" s="685"/>
      <c r="AM63" s="685"/>
      <c r="AN63" s="685"/>
      <c r="AO63" s="685"/>
      <c r="AP63" s="685"/>
      <c r="AQ63" s="685"/>
      <c r="AR63" s="685"/>
      <c r="AS63" s="686"/>
      <c r="AT63" s="687"/>
      <c r="AU63" s="687"/>
      <c r="AV63" s="687"/>
      <c r="AW63" s="684"/>
      <c r="AX63" s="1853"/>
      <c r="AY63" s="1854"/>
      <c r="AZ63" s="1854"/>
      <c r="BA63" s="1854"/>
      <c r="BB63" s="1854"/>
      <c r="BC63" s="1854"/>
      <c r="BD63" s="1854"/>
      <c r="BE63" s="685"/>
      <c r="BF63" s="685"/>
      <c r="BG63" s="685"/>
      <c r="BH63" s="685"/>
      <c r="BI63" s="685"/>
      <c r="BJ63" s="685"/>
      <c r="BK63" s="685"/>
      <c r="BL63" s="685"/>
      <c r="BM63" s="685"/>
      <c r="BN63" s="685"/>
      <c r="BO63" s="685"/>
      <c r="BP63" s="686"/>
      <c r="BQ63" s="686"/>
      <c r="BR63" s="687"/>
      <c r="BS63" s="687"/>
      <c r="BT63" s="687"/>
      <c r="BU63" s="684"/>
      <c r="BV63" s="684"/>
    </row>
    <row r="64" spans="1:76">
      <c r="A64" s="682"/>
      <c r="B64" s="657"/>
      <c r="C64" s="685"/>
      <c r="D64" s="685"/>
      <c r="E64" s="685"/>
      <c r="F64" s="685"/>
      <c r="G64" s="685"/>
      <c r="H64" s="685"/>
      <c r="I64" s="685"/>
      <c r="J64" s="685"/>
      <c r="K64" s="685"/>
      <c r="L64" s="685"/>
      <c r="M64" s="685"/>
      <c r="N64" s="685"/>
      <c r="O64" s="685"/>
      <c r="P64" s="685"/>
      <c r="Q64" s="685"/>
      <c r="R64" s="685"/>
      <c r="S64" s="685"/>
      <c r="T64" s="685"/>
      <c r="U64" s="686"/>
      <c r="V64" s="687"/>
      <c r="W64" s="687"/>
      <c r="X64" s="687"/>
      <c r="Y64" s="684"/>
      <c r="Z64" s="1855"/>
      <c r="AA64" s="1854"/>
      <c r="AB64" s="1854"/>
      <c r="AC64" s="1854"/>
      <c r="AD64" s="1854"/>
      <c r="AE64" s="1854"/>
      <c r="AF64" s="1854"/>
      <c r="AG64" s="685"/>
      <c r="AH64" s="685"/>
      <c r="AI64" s="685"/>
      <c r="AJ64" s="685"/>
      <c r="AK64" s="685"/>
      <c r="AL64" s="685"/>
      <c r="AM64" s="685"/>
      <c r="AN64" s="685"/>
      <c r="AO64" s="685"/>
      <c r="AP64" s="685"/>
      <c r="AQ64" s="685"/>
      <c r="AR64" s="685"/>
      <c r="AS64" s="686"/>
      <c r="AT64" s="687"/>
      <c r="AU64" s="687"/>
      <c r="AV64" s="687"/>
      <c r="AW64" s="684"/>
      <c r="AX64" s="1855"/>
      <c r="AY64" s="1854"/>
      <c r="AZ64" s="1854"/>
      <c r="BA64" s="1854"/>
      <c r="BB64" s="1854"/>
      <c r="BC64" s="1854"/>
      <c r="BD64" s="1854"/>
      <c r="BE64" s="685"/>
      <c r="BF64" s="685"/>
      <c r="BG64" s="685"/>
      <c r="BH64" s="685"/>
      <c r="BI64" s="685"/>
      <c r="BJ64" s="685"/>
      <c r="BK64" s="685"/>
      <c r="BL64" s="685"/>
      <c r="BM64" s="685"/>
      <c r="BN64" s="685"/>
      <c r="BO64" s="685"/>
      <c r="BP64" s="686"/>
      <c r="BQ64" s="686"/>
      <c r="BR64" s="687"/>
      <c r="BS64" s="687"/>
      <c r="BT64" s="687"/>
      <c r="BU64" s="684"/>
      <c r="BV64" s="684"/>
    </row>
    <row r="65" spans="1:74">
      <c r="A65" s="682"/>
      <c r="B65" s="688"/>
      <c r="C65" s="689"/>
      <c r="D65" s="689"/>
      <c r="E65" s="689"/>
      <c r="F65" s="689"/>
      <c r="G65" s="689"/>
      <c r="H65" s="689"/>
      <c r="I65" s="689"/>
      <c r="J65" s="685"/>
      <c r="K65" s="685"/>
      <c r="L65" s="685"/>
      <c r="M65" s="689"/>
      <c r="N65" s="689"/>
      <c r="O65" s="689"/>
      <c r="P65" s="689"/>
      <c r="Q65" s="689"/>
      <c r="R65" s="689"/>
      <c r="S65" s="689"/>
      <c r="T65" s="689"/>
      <c r="U65" s="687"/>
      <c r="V65" s="687"/>
      <c r="W65" s="687"/>
      <c r="X65" s="687"/>
      <c r="Y65" s="684"/>
      <c r="Z65" s="1855"/>
      <c r="AA65" s="1854"/>
      <c r="AB65" s="1854"/>
      <c r="AC65" s="1854"/>
      <c r="AD65" s="1854"/>
      <c r="AE65" s="1854"/>
      <c r="AF65" s="1854"/>
      <c r="AG65" s="689"/>
      <c r="AH65" s="685"/>
      <c r="AI65" s="685"/>
      <c r="AJ65" s="685"/>
      <c r="AK65" s="689"/>
      <c r="AL65" s="689"/>
      <c r="AM65" s="689"/>
      <c r="AN65" s="689"/>
      <c r="AO65" s="689"/>
      <c r="AP65" s="689"/>
      <c r="AQ65" s="689"/>
      <c r="AR65" s="689"/>
      <c r="AS65" s="687"/>
      <c r="AT65" s="687"/>
      <c r="AU65" s="687"/>
      <c r="AV65" s="687"/>
      <c r="AW65" s="684"/>
      <c r="AX65" s="1855"/>
      <c r="AY65" s="1854"/>
      <c r="AZ65" s="1854"/>
      <c r="BA65" s="1854"/>
      <c r="BB65" s="1854"/>
      <c r="BC65" s="1854"/>
      <c r="BD65" s="1854"/>
      <c r="BE65" s="689"/>
      <c r="BF65" s="685"/>
      <c r="BG65" s="685"/>
      <c r="BH65" s="685"/>
      <c r="BI65" s="689"/>
      <c r="BJ65" s="689"/>
      <c r="BK65" s="689"/>
      <c r="BL65" s="689"/>
      <c r="BM65" s="689"/>
      <c r="BN65" s="689"/>
      <c r="BO65" s="689"/>
      <c r="BP65" s="687"/>
      <c r="BQ65" s="687"/>
      <c r="BR65" s="687"/>
      <c r="BS65" s="687"/>
      <c r="BT65" s="687"/>
      <c r="BU65" s="684"/>
      <c r="BV65" s="684"/>
    </row>
    <row r="66" spans="1:74">
      <c r="A66" s="682"/>
      <c r="B66" s="688"/>
      <c r="C66" s="689"/>
      <c r="D66" s="689"/>
      <c r="E66" s="689"/>
      <c r="F66" s="689"/>
      <c r="G66" s="689"/>
      <c r="H66" s="689"/>
      <c r="I66" s="689"/>
      <c r="J66" s="685"/>
      <c r="K66" s="685"/>
      <c r="L66" s="685"/>
      <c r="M66" s="689"/>
      <c r="N66" s="689"/>
      <c r="O66" s="689"/>
      <c r="P66" s="689"/>
      <c r="Q66" s="689"/>
      <c r="R66" s="689"/>
      <c r="S66" s="689"/>
      <c r="T66" s="689"/>
      <c r="U66" s="687"/>
      <c r="V66" s="687"/>
      <c r="W66" s="687"/>
      <c r="X66" s="687"/>
      <c r="Y66" s="684"/>
      <c r="Z66" s="688"/>
      <c r="AA66" s="689"/>
      <c r="AB66" s="689"/>
      <c r="AC66" s="689"/>
      <c r="AD66" s="689"/>
      <c r="AE66" s="689"/>
      <c r="AF66" s="689"/>
      <c r="AG66" s="689"/>
      <c r="AH66" s="685"/>
      <c r="AI66" s="685"/>
      <c r="AJ66" s="685"/>
      <c r="AK66" s="689"/>
      <c r="AL66" s="689"/>
      <c r="AM66" s="689"/>
      <c r="AN66" s="689"/>
      <c r="AO66" s="689"/>
      <c r="AP66" s="689"/>
      <c r="AQ66" s="689"/>
      <c r="AR66" s="689"/>
      <c r="AS66" s="687"/>
      <c r="AT66" s="687"/>
      <c r="AU66" s="687"/>
      <c r="AV66" s="687"/>
      <c r="AW66" s="684"/>
      <c r="AX66" s="688"/>
      <c r="AY66" s="689"/>
      <c r="AZ66" s="689"/>
      <c r="BA66" s="689"/>
      <c r="BB66" s="689"/>
      <c r="BC66" s="689"/>
      <c r="BD66" s="689"/>
      <c r="BE66" s="689"/>
      <c r="BF66" s="685"/>
      <c r="BG66" s="685"/>
      <c r="BH66" s="685"/>
      <c r="BI66" s="689"/>
      <c r="BJ66" s="689"/>
      <c r="BK66" s="689"/>
      <c r="BL66" s="689"/>
      <c r="BM66" s="689"/>
      <c r="BN66" s="689"/>
      <c r="BO66" s="689"/>
      <c r="BP66" s="687"/>
      <c r="BQ66" s="687"/>
      <c r="BR66" s="687"/>
      <c r="BS66" s="687"/>
      <c r="BT66" s="687"/>
      <c r="BU66" s="684"/>
      <c r="BV66" s="684"/>
    </row>
    <row r="67" spans="1:74">
      <c r="A67" s="682"/>
      <c r="B67" s="688"/>
      <c r="C67" s="689"/>
      <c r="D67" s="689"/>
      <c r="E67" s="689"/>
      <c r="F67" s="689"/>
      <c r="G67" s="689"/>
      <c r="H67" s="689"/>
      <c r="I67" s="689"/>
      <c r="J67" s="685"/>
      <c r="K67" s="685"/>
      <c r="L67" s="685"/>
      <c r="M67" s="689"/>
      <c r="N67" s="689"/>
      <c r="O67" s="689"/>
      <c r="P67" s="689"/>
      <c r="Q67" s="689"/>
      <c r="R67" s="689"/>
      <c r="S67" s="689"/>
      <c r="T67" s="689"/>
      <c r="U67" s="687"/>
      <c r="V67" s="687"/>
      <c r="W67" s="687"/>
      <c r="X67" s="687"/>
      <c r="Y67" s="684"/>
      <c r="Z67" s="688"/>
      <c r="AA67" s="689"/>
      <c r="AB67" s="689"/>
      <c r="AC67" s="689"/>
      <c r="AD67" s="689"/>
      <c r="AE67" s="689"/>
      <c r="AF67" s="689"/>
      <c r="AG67" s="689"/>
      <c r="AH67" s="685"/>
      <c r="AI67" s="685"/>
      <c r="AJ67" s="685"/>
      <c r="AK67" s="689"/>
      <c r="AL67" s="689"/>
      <c r="AM67" s="689"/>
      <c r="AN67" s="689"/>
      <c r="AO67" s="689"/>
      <c r="AP67" s="689"/>
      <c r="AQ67" s="689"/>
      <c r="AR67" s="689"/>
      <c r="AS67" s="687"/>
      <c r="AT67" s="687"/>
      <c r="AU67" s="687"/>
      <c r="AV67" s="687"/>
      <c r="AW67" s="684"/>
      <c r="AX67" s="688"/>
      <c r="AY67" s="689"/>
      <c r="AZ67" s="689"/>
      <c r="BA67" s="689"/>
      <c r="BB67" s="689"/>
      <c r="BC67" s="689"/>
      <c r="BD67" s="689"/>
      <c r="BE67" s="689"/>
      <c r="BF67" s="685"/>
      <c r="BG67" s="685"/>
      <c r="BH67" s="685"/>
      <c r="BI67" s="689"/>
      <c r="BJ67" s="689"/>
      <c r="BK67" s="689"/>
      <c r="BL67" s="689"/>
      <c r="BM67" s="689"/>
      <c r="BN67" s="689"/>
      <c r="BO67" s="689"/>
      <c r="BP67" s="687"/>
      <c r="BQ67" s="687"/>
      <c r="BR67" s="687"/>
      <c r="BS67" s="687"/>
      <c r="BT67" s="687"/>
      <c r="BU67" s="684"/>
      <c r="BV67" s="684"/>
    </row>
    <row r="68" spans="1:74">
      <c r="A68" s="682"/>
      <c r="B68" s="688"/>
      <c r="C68" s="689"/>
      <c r="D68" s="689"/>
      <c r="E68" s="689"/>
      <c r="F68" s="689"/>
      <c r="G68" s="689"/>
      <c r="H68" s="689"/>
      <c r="I68" s="689"/>
      <c r="J68" s="685"/>
      <c r="K68" s="685"/>
      <c r="L68" s="685"/>
      <c r="M68" s="689"/>
      <c r="N68" s="689"/>
      <c r="O68" s="689"/>
      <c r="P68" s="689"/>
      <c r="Q68" s="689"/>
      <c r="R68" s="689"/>
      <c r="S68" s="689"/>
      <c r="T68" s="689"/>
      <c r="U68" s="687"/>
      <c r="V68" s="687"/>
      <c r="W68" s="687"/>
      <c r="X68" s="687"/>
      <c r="Y68" s="684"/>
      <c r="Z68" s="688"/>
      <c r="AA68" s="689"/>
      <c r="AB68" s="689"/>
      <c r="AC68" s="689"/>
      <c r="AD68" s="689"/>
      <c r="AE68" s="689"/>
      <c r="AF68" s="689"/>
      <c r="AG68" s="689"/>
      <c r="AH68" s="685"/>
      <c r="AI68" s="685"/>
      <c r="AJ68" s="685"/>
      <c r="AK68" s="689"/>
      <c r="AL68" s="689"/>
      <c r="AM68" s="689"/>
      <c r="AN68" s="689"/>
      <c r="AO68" s="689"/>
      <c r="AP68" s="689"/>
      <c r="AQ68" s="689"/>
      <c r="AR68" s="689"/>
      <c r="AS68" s="687"/>
      <c r="AT68" s="687"/>
      <c r="AU68" s="687"/>
      <c r="AV68" s="687"/>
      <c r="AW68" s="684"/>
      <c r="AX68" s="688"/>
      <c r="AY68" s="689"/>
      <c r="AZ68" s="689"/>
      <c r="BA68" s="689"/>
      <c r="BB68" s="689"/>
      <c r="BC68" s="689"/>
      <c r="BD68" s="689"/>
      <c r="BE68" s="689"/>
      <c r="BF68" s="685"/>
      <c r="BG68" s="685"/>
      <c r="BH68" s="685"/>
      <c r="BI68" s="689"/>
      <c r="BJ68" s="689"/>
      <c r="BK68" s="689"/>
      <c r="BL68" s="689"/>
      <c r="BM68" s="689"/>
      <c r="BN68" s="689"/>
      <c r="BO68" s="689"/>
      <c r="BP68" s="687"/>
      <c r="BQ68" s="687"/>
      <c r="BR68" s="687"/>
      <c r="BS68" s="687"/>
      <c r="BT68" s="687"/>
      <c r="BU68" s="684"/>
      <c r="BV68" s="684"/>
    </row>
    <row r="69" spans="1:74">
      <c r="A69" s="682"/>
      <c r="B69" s="688"/>
      <c r="C69" s="689"/>
      <c r="D69" s="689"/>
      <c r="E69" s="689"/>
      <c r="F69" s="689"/>
      <c r="G69" s="689"/>
      <c r="H69" s="689"/>
      <c r="I69" s="689"/>
      <c r="J69" s="685"/>
      <c r="K69" s="685"/>
      <c r="L69" s="685"/>
      <c r="M69" s="689"/>
      <c r="N69" s="689"/>
      <c r="O69" s="689"/>
      <c r="P69" s="689"/>
      <c r="Q69" s="689"/>
      <c r="R69" s="689"/>
      <c r="S69" s="689"/>
      <c r="T69" s="689"/>
      <c r="U69" s="687"/>
      <c r="V69" s="687"/>
      <c r="W69" s="687"/>
      <c r="X69" s="687"/>
      <c r="Y69" s="684"/>
      <c r="Z69" s="688"/>
      <c r="AA69" s="689"/>
      <c r="AB69" s="689"/>
      <c r="AC69" s="689"/>
      <c r="AD69" s="689"/>
      <c r="AE69" s="689"/>
      <c r="AF69" s="689"/>
      <c r="AG69" s="689"/>
      <c r="AH69" s="685"/>
      <c r="AI69" s="685"/>
      <c r="AJ69" s="685"/>
      <c r="AK69" s="689"/>
      <c r="AL69" s="689"/>
      <c r="AM69" s="689"/>
      <c r="AN69" s="689"/>
      <c r="AO69" s="689"/>
      <c r="AP69" s="689"/>
      <c r="AQ69" s="689"/>
      <c r="AR69" s="689"/>
      <c r="AS69" s="687"/>
      <c r="AT69" s="687"/>
      <c r="AU69" s="687"/>
      <c r="AV69" s="687"/>
      <c r="AW69" s="684"/>
      <c r="AX69" s="688"/>
      <c r="AY69" s="689"/>
      <c r="AZ69" s="689"/>
      <c r="BA69" s="689"/>
      <c r="BB69" s="689"/>
      <c r="BC69" s="689"/>
      <c r="BD69" s="689"/>
      <c r="BE69" s="689"/>
      <c r="BF69" s="685"/>
      <c r="BG69" s="685"/>
      <c r="BH69" s="685"/>
      <c r="BI69" s="689"/>
      <c r="BJ69" s="689"/>
      <c r="BK69" s="689"/>
      <c r="BL69" s="689"/>
      <c r="BM69" s="689"/>
      <c r="BN69" s="689"/>
      <c r="BO69" s="689"/>
      <c r="BP69" s="687"/>
      <c r="BQ69" s="687"/>
      <c r="BR69" s="687"/>
      <c r="BS69" s="687"/>
      <c r="BT69" s="687"/>
      <c r="BU69" s="684"/>
      <c r="BV69" s="684"/>
    </row>
    <row r="70" spans="1:74">
      <c r="A70" s="682"/>
      <c r="B70" s="688"/>
      <c r="C70" s="689"/>
      <c r="D70" s="689"/>
      <c r="E70" s="689"/>
      <c r="F70" s="689"/>
      <c r="G70" s="689"/>
      <c r="H70" s="689"/>
      <c r="I70" s="689"/>
      <c r="J70" s="685"/>
      <c r="K70" s="685"/>
      <c r="L70" s="685"/>
      <c r="M70" s="689"/>
      <c r="N70" s="689"/>
      <c r="O70" s="689"/>
      <c r="P70" s="689"/>
      <c r="Q70" s="689"/>
      <c r="R70" s="689"/>
      <c r="S70" s="689"/>
      <c r="T70" s="689"/>
      <c r="U70" s="687"/>
      <c r="V70" s="687"/>
      <c r="W70" s="687"/>
      <c r="X70" s="687"/>
      <c r="Y70" s="684"/>
      <c r="Z70" s="688"/>
      <c r="AA70" s="689"/>
      <c r="AB70" s="689"/>
      <c r="AC70" s="689"/>
      <c r="AD70" s="689"/>
      <c r="AE70" s="689"/>
      <c r="AF70" s="689"/>
      <c r="AG70" s="689"/>
      <c r="AH70" s="685"/>
      <c r="AI70" s="685"/>
      <c r="AJ70" s="685"/>
      <c r="AK70" s="689"/>
      <c r="AL70" s="689"/>
      <c r="AM70" s="689"/>
      <c r="AN70" s="689"/>
      <c r="AO70" s="689"/>
      <c r="AP70" s="689"/>
      <c r="AQ70" s="689"/>
      <c r="AR70" s="689"/>
      <c r="AS70" s="687"/>
      <c r="AT70" s="687"/>
      <c r="AU70" s="687"/>
      <c r="AV70" s="687"/>
      <c r="AW70" s="684"/>
      <c r="AX70" s="688"/>
      <c r="AY70" s="689"/>
      <c r="AZ70" s="689"/>
      <c r="BA70" s="689"/>
      <c r="BB70" s="689"/>
      <c r="BC70" s="689"/>
      <c r="BD70" s="689"/>
      <c r="BE70" s="689"/>
      <c r="BF70" s="685"/>
      <c r="BG70" s="685"/>
      <c r="BH70" s="685"/>
      <c r="BI70" s="689"/>
      <c r="BJ70" s="689"/>
      <c r="BK70" s="689"/>
      <c r="BL70" s="689"/>
      <c r="BM70" s="689"/>
      <c r="BN70" s="689"/>
      <c r="BO70" s="689"/>
      <c r="BP70" s="687"/>
      <c r="BQ70" s="687"/>
      <c r="BR70" s="687"/>
      <c r="BS70" s="687"/>
      <c r="BT70" s="687"/>
      <c r="BU70" s="684"/>
      <c r="BV70" s="684"/>
    </row>
    <row r="71" spans="1:74" ht="17.25" thickBot="1">
      <c r="A71" s="682"/>
      <c r="B71" s="688"/>
      <c r="C71" s="689"/>
      <c r="D71" s="689"/>
      <c r="E71" s="689"/>
      <c r="F71" s="689"/>
      <c r="G71" s="689"/>
      <c r="H71" s="689"/>
      <c r="I71" s="689"/>
      <c r="J71" s="685"/>
      <c r="K71" s="685"/>
      <c r="L71" s="685"/>
      <c r="M71" s="689"/>
      <c r="N71" s="689"/>
      <c r="O71" s="689"/>
      <c r="P71" s="689"/>
      <c r="Q71" s="689"/>
      <c r="R71" s="689"/>
      <c r="S71" s="689"/>
      <c r="T71" s="689"/>
      <c r="U71" s="687"/>
      <c r="V71" s="687"/>
      <c r="W71" s="687"/>
      <c r="X71" s="687"/>
      <c r="Y71" s="684"/>
      <c r="Z71" s="688"/>
      <c r="AA71" s="689"/>
      <c r="AB71" s="689"/>
      <c r="AC71" s="689"/>
      <c r="AD71" s="689"/>
      <c r="AE71" s="689"/>
      <c r="AF71" s="689"/>
      <c r="AG71" s="689"/>
      <c r="AH71" s="685"/>
      <c r="AI71" s="685"/>
      <c r="AJ71" s="685"/>
      <c r="AK71" s="689"/>
      <c r="AL71" s="689"/>
      <c r="AM71" s="689"/>
      <c r="AN71" s="689"/>
      <c r="AO71" s="689"/>
      <c r="AP71" s="689"/>
      <c r="AQ71" s="689"/>
      <c r="AR71" s="689"/>
      <c r="AS71" s="687"/>
      <c r="AT71" s="687"/>
      <c r="AU71" s="687"/>
      <c r="AV71" s="687"/>
      <c r="AW71" s="684"/>
      <c r="AX71" s="688"/>
      <c r="AY71" s="689"/>
      <c r="AZ71" s="689"/>
      <c r="BA71" s="689"/>
      <c r="BB71" s="689"/>
      <c r="BC71" s="689"/>
      <c r="BD71" s="689"/>
      <c r="BE71" s="689"/>
      <c r="BF71" s="685"/>
      <c r="BG71" s="685"/>
      <c r="BH71" s="685"/>
      <c r="BI71" s="689"/>
      <c r="BJ71" s="689"/>
      <c r="BK71" s="689"/>
      <c r="BL71" s="689"/>
      <c r="BM71" s="689"/>
      <c r="BN71" s="689"/>
      <c r="BO71" s="689"/>
      <c r="BP71" s="687"/>
      <c r="BQ71" s="687"/>
      <c r="BR71" s="687"/>
      <c r="BS71" s="687"/>
      <c r="BT71" s="687"/>
      <c r="BU71" s="684"/>
      <c r="BV71" s="684"/>
    </row>
    <row r="72" spans="1:74" ht="27" customHeight="1">
      <c r="A72" s="682"/>
      <c r="B72" s="688"/>
      <c r="C72" s="689"/>
      <c r="D72" s="689"/>
      <c r="E72" s="689"/>
      <c r="F72" s="689"/>
      <c r="G72" s="689"/>
      <c r="H72" s="689"/>
      <c r="I72" s="689"/>
      <c r="J72" s="685"/>
      <c r="K72" s="685"/>
      <c r="L72" s="685"/>
      <c r="M72" s="689"/>
      <c r="N72" s="689"/>
      <c r="O72" s="689"/>
      <c r="P72" s="689"/>
      <c r="Q72" s="690"/>
      <c r="R72" s="690"/>
      <c r="S72" s="690"/>
      <c r="T72" s="1845" t="s">
        <v>343</v>
      </c>
      <c r="U72" s="1846"/>
      <c r="V72" s="1846"/>
      <c r="W72" s="1846"/>
      <c r="X72" s="1846"/>
      <c r="Y72" s="1847"/>
      <c r="Z72" s="688"/>
      <c r="AA72" s="689"/>
      <c r="AB72" s="689"/>
      <c r="AC72" s="689"/>
      <c r="AD72" s="689"/>
      <c r="AE72" s="689"/>
      <c r="AF72" s="689"/>
      <c r="AG72" s="689"/>
      <c r="AH72" s="685"/>
      <c r="AI72" s="685"/>
      <c r="AJ72" s="685"/>
      <c r="AK72" s="689"/>
      <c r="AL72" s="689"/>
      <c r="AM72" s="689"/>
      <c r="AN72" s="689"/>
      <c r="AO72" s="690"/>
      <c r="AP72" s="690"/>
      <c r="AQ72" s="690"/>
      <c r="AR72" s="1845" t="s">
        <v>343</v>
      </c>
      <c r="AS72" s="1846"/>
      <c r="AT72" s="1846"/>
      <c r="AU72" s="1846"/>
      <c r="AV72" s="1846"/>
      <c r="AW72" s="1847"/>
      <c r="AX72" s="688"/>
      <c r="AY72" s="689"/>
      <c r="AZ72" s="689"/>
      <c r="BA72" s="689"/>
      <c r="BB72" s="689"/>
      <c r="BC72" s="689"/>
      <c r="BD72" s="689"/>
      <c r="BE72" s="689"/>
      <c r="BF72" s="685"/>
      <c r="BG72" s="685"/>
      <c r="BH72" s="685"/>
      <c r="BI72" s="689"/>
      <c r="BJ72" s="689"/>
      <c r="BK72" s="689"/>
      <c r="BL72" s="689"/>
      <c r="BM72" s="689"/>
      <c r="BN72" s="689"/>
      <c r="BO72" s="690"/>
      <c r="BP72" s="1845" t="s">
        <v>343</v>
      </c>
      <c r="BQ72" s="1846"/>
      <c r="BR72" s="1846"/>
      <c r="BS72" s="1846"/>
      <c r="BT72" s="1846"/>
      <c r="BU72" s="1847"/>
      <c r="BV72" s="684"/>
    </row>
    <row r="73" spans="1:74" s="647" customFormat="1" ht="45.75" customHeight="1">
      <c r="A73" s="663"/>
      <c r="B73" s="657"/>
      <c r="C73" s="685"/>
      <c r="D73" s="685"/>
      <c r="E73" s="685"/>
      <c r="F73" s="685"/>
      <c r="G73" s="685"/>
      <c r="H73" s="685"/>
      <c r="I73" s="685"/>
      <c r="J73" s="685"/>
      <c r="K73" s="685"/>
      <c r="L73" s="685"/>
      <c r="M73" s="685"/>
      <c r="N73" s="685"/>
      <c r="O73" s="685"/>
      <c r="P73" s="685"/>
      <c r="Q73" s="659"/>
      <c r="R73" s="659"/>
      <c r="S73" s="659"/>
      <c r="T73" s="1848" t="s">
        <v>344</v>
      </c>
      <c r="U73" s="1849"/>
      <c r="V73" s="1849"/>
      <c r="W73" s="1849"/>
      <c r="X73" s="1849"/>
      <c r="Y73" s="1850"/>
      <c r="Z73" s="657"/>
      <c r="AA73" s="685"/>
      <c r="AB73" s="685"/>
      <c r="AC73" s="685"/>
      <c r="AD73" s="685"/>
      <c r="AE73" s="685"/>
      <c r="AF73" s="685"/>
      <c r="AG73" s="685"/>
      <c r="AH73" s="685"/>
      <c r="AI73" s="685"/>
      <c r="AJ73" s="685"/>
      <c r="AK73" s="685"/>
      <c r="AL73" s="685"/>
      <c r="AM73" s="685"/>
      <c r="AN73" s="685"/>
      <c r="AO73" s="659"/>
      <c r="AP73" s="659"/>
      <c r="AQ73" s="659"/>
      <c r="AR73" s="1848" t="s">
        <v>344</v>
      </c>
      <c r="AS73" s="1849"/>
      <c r="AT73" s="1849"/>
      <c r="AU73" s="1849"/>
      <c r="AV73" s="1849"/>
      <c r="AW73" s="1850"/>
      <c r="AX73" s="657"/>
      <c r="AY73" s="685"/>
      <c r="AZ73" s="685"/>
      <c r="BA73" s="685"/>
      <c r="BB73" s="685"/>
      <c r="BC73" s="685"/>
      <c r="BD73" s="685"/>
      <c r="BE73" s="685"/>
      <c r="BF73" s="685"/>
      <c r="BG73" s="685"/>
      <c r="BH73" s="685"/>
      <c r="BI73" s="685"/>
      <c r="BJ73" s="685"/>
      <c r="BK73" s="685"/>
      <c r="BL73" s="685"/>
      <c r="BM73" s="685"/>
      <c r="BN73" s="685"/>
      <c r="BO73" s="659"/>
      <c r="BP73" s="1848" t="s">
        <v>344</v>
      </c>
      <c r="BQ73" s="1849"/>
      <c r="BR73" s="1849"/>
      <c r="BS73" s="1849"/>
      <c r="BT73" s="1849"/>
      <c r="BU73" s="1850"/>
      <c r="BV73" s="666"/>
    </row>
    <row r="74" spans="1:74" ht="27" customHeight="1">
      <c r="A74" s="682"/>
      <c r="B74" s="691"/>
      <c r="C74" s="659"/>
      <c r="D74" s="659"/>
      <c r="E74" s="659"/>
      <c r="F74" s="659"/>
      <c r="G74" s="692"/>
      <c r="H74" s="692"/>
      <c r="I74" s="692"/>
      <c r="J74" s="692"/>
      <c r="K74" s="692"/>
      <c r="L74" s="692"/>
      <c r="M74" s="692"/>
      <c r="N74" s="692"/>
      <c r="O74" s="692"/>
      <c r="P74" s="692"/>
      <c r="Q74" s="690"/>
      <c r="R74" s="690"/>
      <c r="S74" s="690"/>
      <c r="T74" s="1848" t="s">
        <v>345</v>
      </c>
      <c r="U74" s="1849"/>
      <c r="V74" s="1849"/>
      <c r="W74" s="1849"/>
      <c r="X74" s="1849"/>
      <c r="Y74" s="1850"/>
      <c r="Z74" s="693"/>
      <c r="AA74" s="659"/>
      <c r="AB74" s="659"/>
      <c r="AC74" s="659"/>
      <c r="AD74" s="659"/>
      <c r="AE74" s="659"/>
      <c r="AF74" s="659"/>
      <c r="AG74" s="692"/>
      <c r="AH74" s="692"/>
      <c r="AI74" s="692"/>
      <c r="AJ74" s="692"/>
      <c r="AK74" s="692"/>
      <c r="AL74" s="692"/>
      <c r="AM74" s="694"/>
      <c r="AN74" s="694"/>
      <c r="AO74" s="694"/>
      <c r="AP74" s="694"/>
      <c r="AQ74" s="695"/>
      <c r="AR74" s="1848" t="s">
        <v>345</v>
      </c>
      <c r="AS74" s="1849"/>
      <c r="AT74" s="1849"/>
      <c r="AU74" s="1849"/>
      <c r="AV74" s="1849"/>
      <c r="AW74" s="1850"/>
      <c r="AX74" s="1856"/>
      <c r="AY74" s="1857"/>
      <c r="AZ74" s="1857"/>
      <c r="BA74" s="1857"/>
      <c r="BB74" s="1857"/>
      <c r="BC74" s="1857"/>
      <c r="BD74" s="1857"/>
      <c r="BE74" s="692"/>
      <c r="BF74" s="692"/>
      <c r="BG74" s="692"/>
      <c r="BH74" s="692"/>
      <c r="BI74" s="1860"/>
      <c r="BJ74" s="1860"/>
      <c r="BK74" s="1860"/>
      <c r="BL74" s="1860"/>
      <c r="BM74" s="1860"/>
      <c r="BN74" s="1860"/>
      <c r="BO74" s="695"/>
      <c r="BP74" s="1848" t="s">
        <v>345</v>
      </c>
      <c r="BQ74" s="1849"/>
      <c r="BR74" s="1849"/>
      <c r="BS74" s="1849"/>
      <c r="BT74" s="1849"/>
      <c r="BU74" s="1850"/>
      <c r="BV74" s="684"/>
    </row>
    <row r="75" spans="1:74" ht="27" customHeight="1" thickBot="1">
      <c r="A75" s="682"/>
      <c r="B75" s="696"/>
      <c r="C75" s="697"/>
      <c r="D75" s="697"/>
      <c r="E75" s="697"/>
      <c r="F75" s="697"/>
      <c r="G75" s="698"/>
      <c r="H75" s="698"/>
      <c r="I75" s="699"/>
      <c r="J75" s="699"/>
      <c r="K75" s="699"/>
      <c r="L75" s="699"/>
      <c r="M75" s="699"/>
      <c r="N75" s="699"/>
      <c r="O75" s="699"/>
      <c r="P75" s="699"/>
      <c r="Q75" s="699"/>
      <c r="R75" s="699"/>
      <c r="S75" s="700"/>
      <c r="T75" s="1862">
        <v>6</v>
      </c>
      <c r="U75" s="1863"/>
      <c r="V75" s="1863"/>
      <c r="W75" s="1863"/>
      <c r="X75" s="1863"/>
      <c r="Y75" s="1864"/>
      <c r="Z75" s="696"/>
      <c r="AA75" s="697"/>
      <c r="AB75" s="697"/>
      <c r="AC75" s="697"/>
      <c r="AD75" s="697"/>
      <c r="AE75" s="697"/>
      <c r="AF75" s="697"/>
      <c r="AG75" s="698"/>
      <c r="AH75" s="699"/>
      <c r="AI75" s="699"/>
      <c r="AJ75" s="699"/>
      <c r="AK75" s="698"/>
      <c r="AL75" s="698"/>
      <c r="AM75" s="699"/>
      <c r="AN75" s="699"/>
      <c r="AO75" s="699"/>
      <c r="AP75" s="699"/>
      <c r="AQ75" s="700"/>
      <c r="AR75" s="1862">
        <v>2</v>
      </c>
      <c r="AS75" s="1863"/>
      <c r="AT75" s="1863"/>
      <c r="AU75" s="1863"/>
      <c r="AV75" s="1863"/>
      <c r="AW75" s="1864"/>
      <c r="AX75" s="1858"/>
      <c r="AY75" s="1859"/>
      <c r="AZ75" s="1859"/>
      <c r="BA75" s="1859"/>
      <c r="BB75" s="1859"/>
      <c r="BC75" s="1859"/>
      <c r="BD75" s="1859"/>
      <c r="BE75" s="698"/>
      <c r="BF75" s="1865"/>
      <c r="BG75" s="1865"/>
      <c r="BH75" s="1865"/>
      <c r="BI75" s="1861"/>
      <c r="BJ75" s="1861"/>
      <c r="BK75" s="1861"/>
      <c r="BL75" s="1861"/>
      <c r="BM75" s="1861"/>
      <c r="BN75" s="1861"/>
      <c r="BO75" s="700"/>
      <c r="BP75" s="1862">
        <v>2</v>
      </c>
      <c r="BQ75" s="1863"/>
      <c r="BR75" s="1863"/>
      <c r="BS75" s="1863"/>
      <c r="BT75" s="1863"/>
      <c r="BU75" s="1864"/>
      <c r="BV75" s="684"/>
    </row>
    <row r="76" spans="1:74" s="647" customFormat="1" ht="39.75" customHeight="1">
      <c r="A76" s="663"/>
      <c r="B76" s="1866" t="str">
        <f>$B$4</f>
        <v xml:space="preserve">Component Name 
部件名称 Tên chi tiết </v>
      </c>
      <c r="C76" s="1867"/>
      <c r="D76" s="1867"/>
      <c r="E76" s="1867"/>
      <c r="F76" s="1867"/>
      <c r="G76" s="1867"/>
      <c r="H76" s="701">
        <f>BD59+1</f>
        <v>13</v>
      </c>
      <c r="I76" s="1868" t="s">
        <v>786</v>
      </c>
      <c r="J76" s="1869"/>
      <c r="K76" s="1869"/>
      <c r="L76" s="1869"/>
      <c r="M76" s="1869"/>
      <c r="N76" s="1869"/>
      <c r="O76" s="1869"/>
      <c r="P76" s="1869"/>
      <c r="Q76" s="1869"/>
      <c r="R76" s="1869"/>
      <c r="S76" s="1869"/>
      <c r="T76" s="1869"/>
      <c r="U76" s="1870"/>
      <c r="V76" s="1871" t="s">
        <v>22</v>
      </c>
      <c r="W76" s="1872"/>
      <c r="X76" s="664"/>
      <c r="Y76" s="665"/>
      <c r="Z76" s="1866" t="str">
        <f>B76</f>
        <v xml:space="preserve">Component Name 
部件名称 Tên chi tiết </v>
      </c>
      <c r="AA76" s="1867"/>
      <c r="AB76" s="1867"/>
      <c r="AC76" s="1867"/>
      <c r="AD76" s="1867"/>
      <c r="AE76" s="1867"/>
      <c r="AF76" s="701"/>
      <c r="AG76" s="1873" t="s">
        <v>983</v>
      </c>
      <c r="AH76" s="1874"/>
      <c r="AI76" s="1874"/>
      <c r="AJ76" s="1874"/>
      <c r="AK76" s="1874"/>
      <c r="AL76" s="1874"/>
      <c r="AM76" s="1874"/>
      <c r="AN76" s="1874"/>
      <c r="AO76" s="1874"/>
      <c r="AP76" s="1874"/>
      <c r="AQ76" s="1874"/>
      <c r="AR76" s="1874"/>
      <c r="AS76" s="1875"/>
      <c r="AT76" s="1871" t="s">
        <v>22</v>
      </c>
      <c r="AU76" s="1872"/>
      <c r="AV76" s="664"/>
      <c r="AW76" s="665"/>
      <c r="AX76" s="1866" t="str">
        <f>Z76</f>
        <v xml:space="preserve">Component Name 
部件名称 Tên chi tiết </v>
      </c>
      <c r="AY76" s="1867"/>
      <c r="AZ76" s="1867"/>
      <c r="BA76" s="1867"/>
      <c r="BB76" s="1867"/>
      <c r="BC76" s="1867"/>
      <c r="BD76" s="701"/>
      <c r="BE76" s="1873" t="s">
        <v>984</v>
      </c>
      <c r="BF76" s="1874"/>
      <c r="BG76" s="1874"/>
      <c r="BH76" s="1874"/>
      <c r="BI76" s="1874"/>
      <c r="BJ76" s="1874"/>
      <c r="BK76" s="1874"/>
      <c r="BL76" s="1874"/>
      <c r="BM76" s="1874"/>
      <c r="BN76" s="1874"/>
      <c r="BO76" s="1874"/>
      <c r="BP76" s="1874"/>
      <c r="BQ76" s="1875"/>
      <c r="BR76" s="1871" t="s">
        <v>22</v>
      </c>
      <c r="BS76" s="1872"/>
      <c r="BT76" s="664"/>
      <c r="BU76" s="665"/>
      <c r="BV76" s="666"/>
    </row>
    <row r="77" spans="1:74" s="648" customFormat="1">
      <c r="A77" s="667"/>
      <c r="B77" s="668" t="s">
        <v>150</v>
      </c>
      <c r="C77" s="669" t="s">
        <v>14</v>
      </c>
      <c r="D77" s="670">
        <v>11</v>
      </c>
      <c r="E77" s="669" t="s">
        <v>16</v>
      </c>
      <c r="F77" s="670">
        <v>12</v>
      </c>
      <c r="G77" s="669" t="s">
        <v>148</v>
      </c>
      <c r="H77" s="670">
        <v>13</v>
      </c>
      <c r="I77" s="669" t="s">
        <v>152</v>
      </c>
      <c r="J77" s="671">
        <v>1</v>
      </c>
      <c r="K77" s="672" t="s">
        <v>153</v>
      </c>
      <c r="L77" s="673">
        <v>2</v>
      </c>
      <c r="M77" s="672" t="s">
        <v>154</v>
      </c>
      <c r="N77" s="670">
        <v>3</v>
      </c>
      <c r="O77" s="669" t="s">
        <v>104</v>
      </c>
      <c r="P77" s="673">
        <v>4</v>
      </c>
      <c r="Q77" s="670" t="s">
        <v>103</v>
      </c>
      <c r="R77" s="669">
        <v>5</v>
      </c>
      <c r="S77" s="670" t="s">
        <v>44</v>
      </c>
      <c r="T77" s="670">
        <v>6</v>
      </c>
      <c r="U77" s="674"/>
      <c r="V77" s="674"/>
      <c r="W77" s="674"/>
      <c r="X77" s="674"/>
      <c r="Y77" s="675"/>
      <c r="Z77" s="668" t="s">
        <v>150</v>
      </c>
      <c r="AA77" s="669" t="s">
        <v>14</v>
      </c>
      <c r="AB77" s="670">
        <v>11</v>
      </c>
      <c r="AC77" s="669" t="s">
        <v>16</v>
      </c>
      <c r="AD77" s="670">
        <v>12</v>
      </c>
      <c r="AE77" s="669" t="s">
        <v>148</v>
      </c>
      <c r="AF77" s="670">
        <v>13</v>
      </c>
      <c r="AG77" s="669" t="s">
        <v>152</v>
      </c>
      <c r="AH77" s="671">
        <v>1</v>
      </c>
      <c r="AI77" s="672" t="s">
        <v>153</v>
      </c>
      <c r="AJ77" s="673">
        <v>2</v>
      </c>
      <c r="AK77" s="672" t="s">
        <v>154</v>
      </c>
      <c r="AL77" s="670">
        <v>3</v>
      </c>
      <c r="AM77" s="669" t="s">
        <v>104</v>
      </c>
      <c r="AN77" s="673">
        <v>4</v>
      </c>
      <c r="AO77" s="670" t="s">
        <v>103</v>
      </c>
      <c r="AP77" s="669">
        <v>5</v>
      </c>
      <c r="AQ77" s="670" t="s">
        <v>44</v>
      </c>
      <c r="AR77" s="670">
        <v>6</v>
      </c>
      <c r="AS77" s="674"/>
      <c r="AT77" s="674"/>
      <c r="AU77" s="674"/>
      <c r="AV77" s="674"/>
      <c r="AW77" s="675"/>
      <c r="AX77" s="668" t="s">
        <v>150</v>
      </c>
      <c r="AY77" s="669" t="s">
        <v>14</v>
      </c>
      <c r="AZ77" s="670">
        <v>11</v>
      </c>
      <c r="BA77" s="669" t="s">
        <v>16</v>
      </c>
      <c r="BB77" s="670">
        <v>12</v>
      </c>
      <c r="BC77" s="669" t="s">
        <v>148</v>
      </c>
      <c r="BD77" s="670">
        <v>13</v>
      </c>
      <c r="BE77" s="669" t="s">
        <v>152</v>
      </c>
      <c r="BF77" s="671">
        <v>1</v>
      </c>
      <c r="BG77" s="672" t="s">
        <v>153</v>
      </c>
      <c r="BH77" s="673">
        <v>2</v>
      </c>
      <c r="BI77" s="672" t="s">
        <v>154</v>
      </c>
      <c r="BJ77" s="670">
        <v>3</v>
      </c>
      <c r="BK77" s="669" t="s">
        <v>104</v>
      </c>
      <c r="BL77" s="673">
        <v>4</v>
      </c>
      <c r="BM77" s="670" t="s">
        <v>103</v>
      </c>
      <c r="BN77" s="669">
        <v>5</v>
      </c>
      <c r="BO77" s="670" t="s">
        <v>44</v>
      </c>
      <c r="BP77" s="670">
        <v>6</v>
      </c>
      <c r="BQ77" s="674"/>
      <c r="BR77" s="674"/>
      <c r="BS77" s="674"/>
      <c r="BT77" s="674"/>
      <c r="BU77" s="675"/>
      <c r="BV77" s="676"/>
    </row>
    <row r="78" spans="1:74" s="648" customFormat="1">
      <c r="A78" s="677"/>
      <c r="B78" s="678" t="s">
        <v>151</v>
      </c>
      <c r="C78" s="669" t="s">
        <v>14</v>
      </c>
      <c r="D78" s="670">
        <v>11</v>
      </c>
      <c r="E78" s="669" t="s">
        <v>16</v>
      </c>
      <c r="F78" s="670">
        <v>12</v>
      </c>
      <c r="G78" s="669" t="s">
        <v>148</v>
      </c>
      <c r="H78" s="670">
        <v>13</v>
      </c>
      <c r="I78" s="669" t="s">
        <v>152</v>
      </c>
      <c r="J78" s="671">
        <v>1</v>
      </c>
      <c r="K78" s="672" t="s">
        <v>153</v>
      </c>
      <c r="L78" s="673">
        <v>2</v>
      </c>
      <c r="M78" s="672" t="s">
        <v>154</v>
      </c>
      <c r="N78" s="670">
        <v>3</v>
      </c>
      <c r="O78" s="670"/>
      <c r="P78" s="673"/>
      <c r="Q78" s="670"/>
      <c r="R78" s="669"/>
      <c r="S78" s="670"/>
      <c r="T78" s="679"/>
      <c r="U78" s="680"/>
      <c r="V78" s="680"/>
      <c r="W78" s="680"/>
      <c r="X78" s="680"/>
      <c r="Y78" s="681"/>
      <c r="Z78" s="678" t="s">
        <v>151</v>
      </c>
      <c r="AA78" s="669" t="s">
        <v>14</v>
      </c>
      <c r="AB78" s="670">
        <v>11</v>
      </c>
      <c r="AC78" s="669" t="s">
        <v>16</v>
      </c>
      <c r="AD78" s="670">
        <v>12</v>
      </c>
      <c r="AE78" s="669" t="s">
        <v>148</v>
      </c>
      <c r="AF78" s="670">
        <v>13</v>
      </c>
      <c r="AG78" s="669" t="s">
        <v>152</v>
      </c>
      <c r="AH78" s="671">
        <v>1</v>
      </c>
      <c r="AI78" s="672" t="s">
        <v>153</v>
      </c>
      <c r="AJ78" s="673">
        <v>2</v>
      </c>
      <c r="AK78" s="672" t="s">
        <v>154</v>
      </c>
      <c r="AL78" s="670">
        <v>3</v>
      </c>
      <c r="AM78" s="670"/>
      <c r="AN78" s="673"/>
      <c r="AO78" s="670"/>
      <c r="AP78" s="669"/>
      <c r="AQ78" s="670"/>
      <c r="AR78" s="679"/>
      <c r="AS78" s="680"/>
      <c r="AT78" s="680"/>
      <c r="AU78" s="680"/>
      <c r="AV78" s="680"/>
      <c r="AW78" s="681"/>
      <c r="AX78" s="678" t="s">
        <v>151</v>
      </c>
      <c r="AY78" s="669" t="s">
        <v>14</v>
      </c>
      <c r="AZ78" s="670">
        <v>11</v>
      </c>
      <c r="BA78" s="669" t="s">
        <v>16</v>
      </c>
      <c r="BB78" s="670">
        <v>12</v>
      </c>
      <c r="BC78" s="669" t="s">
        <v>148</v>
      </c>
      <c r="BD78" s="670">
        <v>13</v>
      </c>
      <c r="BE78" s="669" t="s">
        <v>152</v>
      </c>
      <c r="BF78" s="671">
        <v>1</v>
      </c>
      <c r="BG78" s="672" t="s">
        <v>153</v>
      </c>
      <c r="BH78" s="673">
        <v>2</v>
      </c>
      <c r="BI78" s="672" t="s">
        <v>154</v>
      </c>
      <c r="BJ78" s="670">
        <v>3</v>
      </c>
      <c r="BK78" s="670"/>
      <c r="BL78" s="673"/>
      <c r="BM78" s="670"/>
      <c r="BN78" s="669"/>
      <c r="BO78" s="670"/>
      <c r="BP78" s="679"/>
      <c r="BQ78" s="680"/>
      <c r="BR78" s="680"/>
      <c r="BS78" s="680"/>
      <c r="BT78" s="680"/>
      <c r="BU78" s="681"/>
      <c r="BV78" s="676"/>
    </row>
    <row r="79" spans="1:74" s="650" customFormat="1">
      <c r="A79" s="688"/>
      <c r="B79" s="683"/>
      <c r="C79" s="711" t="s">
        <v>179</v>
      </c>
      <c r="D79" s="1851" t="s">
        <v>179</v>
      </c>
      <c r="E79" s="1852"/>
      <c r="F79" s="1851" t="s">
        <v>179</v>
      </c>
      <c r="G79" s="1852"/>
      <c r="H79" s="713" t="s">
        <v>179</v>
      </c>
      <c r="I79" s="1174"/>
      <c r="J79" s="1851" t="s">
        <v>179</v>
      </c>
      <c r="K79" s="1852"/>
      <c r="L79" s="1851" t="s">
        <v>179</v>
      </c>
      <c r="M79" s="1852"/>
      <c r="N79" s="1851" t="s">
        <v>179</v>
      </c>
      <c r="O79" s="1852"/>
      <c r="P79" s="1851" t="s">
        <v>179</v>
      </c>
      <c r="Q79" s="1852"/>
      <c r="R79" s="1851" t="s">
        <v>179</v>
      </c>
      <c r="S79" s="1852"/>
      <c r="T79" s="711" t="s">
        <v>179</v>
      </c>
      <c r="U79" s="715"/>
      <c r="V79" s="715"/>
      <c r="W79" s="715"/>
      <c r="X79" s="715"/>
      <c r="Y79" s="716"/>
      <c r="Z79" s="683"/>
      <c r="AA79" s="718" t="s">
        <v>179</v>
      </c>
      <c r="AB79" s="718" t="s">
        <v>179</v>
      </c>
      <c r="AC79" s="718" t="s">
        <v>179</v>
      </c>
      <c r="AD79" s="718" t="s">
        <v>179</v>
      </c>
      <c r="AE79" s="718" t="s">
        <v>179</v>
      </c>
      <c r="AF79" s="713" t="s">
        <v>179</v>
      </c>
      <c r="AG79" s="718" t="s">
        <v>179</v>
      </c>
      <c r="AH79" s="718" t="s">
        <v>179</v>
      </c>
      <c r="AI79" s="718" t="s">
        <v>179</v>
      </c>
      <c r="AJ79" s="718" t="s">
        <v>179</v>
      </c>
      <c r="AK79" s="718" t="s">
        <v>179</v>
      </c>
      <c r="AL79" s="718" t="s">
        <v>179</v>
      </c>
      <c r="AM79" s="718" t="s">
        <v>179</v>
      </c>
      <c r="AN79" s="718" t="s">
        <v>179</v>
      </c>
      <c r="AO79" s="718" t="s">
        <v>179</v>
      </c>
      <c r="AP79" s="718" t="s">
        <v>179</v>
      </c>
      <c r="AQ79" s="718" t="s">
        <v>179</v>
      </c>
      <c r="AR79" s="718" t="s">
        <v>179</v>
      </c>
      <c r="AS79" s="715"/>
      <c r="AT79" s="715"/>
      <c r="AU79" s="715"/>
      <c r="AV79" s="715"/>
      <c r="AW79" s="716"/>
      <c r="AX79" s="683"/>
      <c r="AY79" s="718" t="s">
        <v>179</v>
      </c>
      <c r="AZ79" s="718" t="s">
        <v>179</v>
      </c>
      <c r="BA79" s="718" t="s">
        <v>179</v>
      </c>
      <c r="BB79" s="718" t="s">
        <v>179</v>
      </c>
      <c r="BC79" s="718" t="s">
        <v>179</v>
      </c>
      <c r="BD79" s="713" t="s">
        <v>179</v>
      </c>
      <c r="BE79" s="718" t="s">
        <v>179</v>
      </c>
      <c r="BF79" s="718" t="s">
        <v>179</v>
      </c>
      <c r="BG79" s="718" t="s">
        <v>179</v>
      </c>
      <c r="BH79" s="718" t="s">
        <v>179</v>
      </c>
      <c r="BI79" s="718" t="s">
        <v>179</v>
      </c>
      <c r="BJ79" s="718" t="s">
        <v>179</v>
      </c>
      <c r="BK79" s="718" t="s">
        <v>179</v>
      </c>
      <c r="BL79" s="718" t="s">
        <v>179</v>
      </c>
      <c r="BM79" s="718" t="s">
        <v>179</v>
      </c>
      <c r="BN79" s="718" t="s">
        <v>179</v>
      </c>
      <c r="BO79" s="718" t="s">
        <v>179</v>
      </c>
      <c r="BP79" s="718" t="s">
        <v>179</v>
      </c>
      <c r="BQ79" s="715"/>
      <c r="BR79" s="715"/>
      <c r="BS79" s="715"/>
      <c r="BT79" s="715"/>
      <c r="BU79" s="716"/>
      <c r="BV79" s="717"/>
    </row>
    <row r="80" spans="1:74">
      <c r="A80" s="682"/>
      <c r="B80" s="657"/>
      <c r="C80" s="685"/>
      <c r="D80" s="685"/>
      <c r="E80" s="685"/>
      <c r="F80" s="685"/>
      <c r="G80" s="685"/>
      <c r="H80" s="685"/>
      <c r="I80" s="685"/>
      <c r="J80" s="685"/>
      <c r="K80" s="685"/>
      <c r="L80" s="685"/>
      <c r="M80" s="685"/>
      <c r="N80" s="685"/>
      <c r="O80" s="685"/>
      <c r="P80" s="685"/>
      <c r="Q80" s="685"/>
      <c r="R80" s="685"/>
      <c r="S80" s="685"/>
      <c r="T80" s="685"/>
      <c r="U80" s="686"/>
      <c r="V80" s="687"/>
      <c r="W80" s="687"/>
      <c r="X80" s="687"/>
      <c r="Y80" s="684"/>
      <c r="Z80" s="1853"/>
      <c r="AA80" s="1854"/>
      <c r="AB80" s="1854"/>
      <c r="AC80" s="1854"/>
      <c r="AD80" s="1854"/>
      <c r="AE80" s="1854"/>
      <c r="AF80" s="1854"/>
      <c r="AG80" s="685"/>
      <c r="AH80" s="685"/>
      <c r="AI80" s="685"/>
      <c r="AJ80" s="685"/>
      <c r="AK80" s="685"/>
      <c r="AL80" s="685"/>
      <c r="AM80" s="685"/>
      <c r="AN80" s="685"/>
      <c r="AO80" s="685"/>
      <c r="AP80" s="685"/>
      <c r="AQ80" s="685"/>
      <c r="AR80" s="685"/>
      <c r="AS80" s="686"/>
      <c r="AT80" s="687"/>
      <c r="AU80" s="687"/>
      <c r="AV80" s="687"/>
      <c r="AW80" s="684"/>
      <c r="AX80" s="1853"/>
      <c r="AY80" s="1854"/>
      <c r="AZ80" s="1854"/>
      <c r="BA80" s="1854"/>
      <c r="BB80" s="1854"/>
      <c r="BC80" s="1854"/>
      <c r="BD80" s="1854"/>
      <c r="BE80" s="685"/>
      <c r="BF80" s="685"/>
      <c r="BG80" s="685"/>
      <c r="BH80" s="685"/>
      <c r="BI80" s="685"/>
      <c r="BJ80" s="685"/>
      <c r="BK80" s="685"/>
      <c r="BL80" s="685"/>
      <c r="BM80" s="685"/>
      <c r="BN80" s="685"/>
      <c r="BO80" s="685"/>
      <c r="BP80" s="686"/>
      <c r="BQ80" s="686"/>
      <c r="BR80" s="687"/>
      <c r="BS80" s="687"/>
      <c r="BT80" s="687"/>
      <c r="BU80" s="684"/>
      <c r="BV80" s="684"/>
    </row>
    <row r="81" spans="1:74">
      <c r="A81" s="682"/>
      <c r="B81" s="657"/>
      <c r="C81" s="685"/>
      <c r="D81" s="685"/>
      <c r="E81" s="685"/>
      <c r="F81" s="685"/>
      <c r="G81" s="685"/>
      <c r="H81" s="685"/>
      <c r="I81" s="685"/>
      <c r="J81" s="685"/>
      <c r="K81" s="685"/>
      <c r="L81" s="685"/>
      <c r="M81" s="685"/>
      <c r="N81" s="685"/>
      <c r="O81" s="685"/>
      <c r="P81" s="685"/>
      <c r="Q81" s="685"/>
      <c r="R81" s="685"/>
      <c r="S81" s="685"/>
      <c r="T81" s="685"/>
      <c r="U81" s="686"/>
      <c r="V81" s="687"/>
      <c r="W81" s="687"/>
      <c r="X81" s="687"/>
      <c r="Y81" s="684"/>
      <c r="Z81" s="1855"/>
      <c r="AA81" s="1854"/>
      <c r="AB81" s="1854"/>
      <c r="AC81" s="1854"/>
      <c r="AD81" s="1854"/>
      <c r="AE81" s="1854"/>
      <c r="AF81" s="1854"/>
      <c r="AG81" s="685"/>
      <c r="AH81" s="685"/>
      <c r="AI81" s="685"/>
      <c r="AJ81" s="685"/>
      <c r="AK81" s="685"/>
      <c r="AL81" s="685"/>
      <c r="AM81" s="685"/>
      <c r="AN81" s="685"/>
      <c r="AO81" s="685"/>
      <c r="AP81" s="685"/>
      <c r="AQ81" s="685"/>
      <c r="AR81" s="685"/>
      <c r="AS81" s="686"/>
      <c r="AT81" s="687"/>
      <c r="AU81" s="687"/>
      <c r="AV81" s="687"/>
      <c r="AW81" s="684"/>
      <c r="AX81" s="1855"/>
      <c r="AY81" s="1854"/>
      <c r="AZ81" s="1854"/>
      <c r="BA81" s="1854"/>
      <c r="BB81" s="1854"/>
      <c r="BC81" s="1854"/>
      <c r="BD81" s="1854"/>
      <c r="BE81" s="685"/>
      <c r="BF81" s="685"/>
      <c r="BG81" s="685"/>
      <c r="BH81" s="685"/>
      <c r="BI81" s="685"/>
      <c r="BJ81" s="685"/>
      <c r="BK81" s="685"/>
      <c r="BL81" s="685"/>
      <c r="BM81" s="685"/>
      <c r="BN81" s="685"/>
      <c r="BO81" s="685"/>
      <c r="BP81" s="686"/>
      <c r="BQ81" s="686"/>
      <c r="BR81" s="687"/>
      <c r="BS81" s="687"/>
      <c r="BT81" s="687"/>
      <c r="BU81" s="684"/>
      <c r="BV81" s="684"/>
    </row>
    <row r="82" spans="1:74">
      <c r="A82" s="682"/>
      <c r="B82" s="688"/>
      <c r="C82" s="689"/>
      <c r="D82" s="689"/>
      <c r="E82" s="689"/>
      <c r="F82" s="689"/>
      <c r="G82" s="689"/>
      <c r="H82" s="689"/>
      <c r="I82" s="689"/>
      <c r="J82" s="685"/>
      <c r="K82" s="685"/>
      <c r="L82" s="685"/>
      <c r="M82" s="689"/>
      <c r="N82" s="689"/>
      <c r="O82" s="689"/>
      <c r="P82" s="689"/>
      <c r="Q82" s="689"/>
      <c r="R82" s="689"/>
      <c r="S82" s="689"/>
      <c r="T82" s="689"/>
      <c r="U82" s="687"/>
      <c r="V82" s="687"/>
      <c r="W82" s="687"/>
      <c r="X82" s="687"/>
      <c r="Y82" s="684"/>
      <c r="Z82" s="1855"/>
      <c r="AA82" s="1854"/>
      <c r="AB82" s="1854"/>
      <c r="AC82" s="1854"/>
      <c r="AD82" s="1854"/>
      <c r="AE82" s="1854"/>
      <c r="AF82" s="1854"/>
      <c r="AG82" s="689"/>
      <c r="AH82" s="685"/>
      <c r="AI82" s="685"/>
      <c r="AJ82" s="685"/>
      <c r="AK82" s="689"/>
      <c r="AL82" s="689"/>
      <c r="AM82" s="689"/>
      <c r="AN82" s="689"/>
      <c r="AO82" s="689"/>
      <c r="AP82" s="689"/>
      <c r="AQ82" s="689"/>
      <c r="AR82" s="689"/>
      <c r="AS82" s="687"/>
      <c r="AT82" s="687"/>
      <c r="AU82" s="687"/>
      <c r="AV82" s="687"/>
      <c r="AW82" s="684"/>
      <c r="AX82" s="1855"/>
      <c r="AY82" s="1854"/>
      <c r="AZ82" s="1854"/>
      <c r="BA82" s="1854"/>
      <c r="BB82" s="1854"/>
      <c r="BC82" s="1854"/>
      <c r="BD82" s="1854"/>
      <c r="BE82" s="689"/>
      <c r="BF82" s="685"/>
      <c r="BG82" s="685"/>
      <c r="BH82" s="685"/>
      <c r="BI82" s="689"/>
      <c r="BJ82" s="689"/>
      <c r="BK82" s="689"/>
      <c r="BL82" s="689"/>
      <c r="BM82" s="689"/>
      <c r="BN82" s="689"/>
      <c r="BO82" s="689"/>
      <c r="BP82" s="687"/>
      <c r="BQ82" s="687"/>
      <c r="BR82" s="687"/>
      <c r="BS82" s="687"/>
      <c r="BT82" s="687"/>
      <c r="BU82" s="684"/>
      <c r="BV82" s="684"/>
    </row>
    <row r="83" spans="1:74">
      <c r="A83" s="682"/>
      <c r="B83" s="688"/>
      <c r="C83" s="689"/>
      <c r="D83" s="689"/>
      <c r="E83" s="689"/>
      <c r="F83" s="689"/>
      <c r="G83" s="689"/>
      <c r="H83" s="689"/>
      <c r="I83" s="689"/>
      <c r="J83" s="685"/>
      <c r="K83" s="685"/>
      <c r="L83" s="685"/>
      <c r="M83" s="689"/>
      <c r="N83" s="689"/>
      <c r="O83" s="689"/>
      <c r="P83" s="689"/>
      <c r="Q83" s="689"/>
      <c r="R83" s="689"/>
      <c r="S83" s="689"/>
      <c r="T83" s="689"/>
      <c r="U83" s="687"/>
      <c r="V83" s="687"/>
      <c r="W83" s="687"/>
      <c r="X83" s="687"/>
      <c r="Y83" s="684"/>
      <c r="Z83" s="1855"/>
      <c r="AA83" s="1854"/>
      <c r="AB83" s="1854"/>
      <c r="AC83" s="1854"/>
      <c r="AD83" s="1854"/>
      <c r="AE83" s="1854"/>
      <c r="AF83" s="1854"/>
      <c r="AG83" s="689"/>
      <c r="AH83" s="685"/>
      <c r="AI83" s="685"/>
      <c r="AJ83" s="685"/>
      <c r="AK83" s="689"/>
      <c r="AL83" s="689"/>
      <c r="AM83" s="689"/>
      <c r="AN83" s="689"/>
      <c r="AO83" s="689"/>
      <c r="AP83" s="689"/>
      <c r="AQ83" s="689"/>
      <c r="AR83" s="689"/>
      <c r="AS83" s="687"/>
      <c r="AT83" s="687"/>
      <c r="AU83" s="687"/>
      <c r="AV83" s="687"/>
      <c r="AW83" s="684"/>
      <c r="AX83" s="1855"/>
      <c r="AY83" s="1854"/>
      <c r="AZ83" s="1854"/>
      <c r="BA83" s="1854"/>
      <c r="BB83" s="1854"/>
      <c r="BC83" s="1854"/>
      <c r="BD83" s="1854"/>
      <c r="BE83" s="689"/>
      <c r="BF83" s="685"/>
      <c r="BG83" s="685"/>
      <c r="BH83" s="685"/>
      <c r="BI83" s="689"/>
      <c r="BJ83" s="689"/>
      <c r="BK83" s="689"/>
      <c r="BL83" s="689"/>
      <c r="BM83" s="689"/>
      <c r="BN83" s="689"/>
      <c r="BO83" s="689"/>
      <c r="BP83" s="687"/>
      <c r="BQ83" s="687"/>
      <c r="BR83" s="687"/>
      <c r="BS83" s="687"/>
      <c r="BT83" s="687"/>
      <c r="BU83" s="684"/>
      <c r="BV83" s="684"/>
    </row>
    <row r="84" spans="1:74">
      <c r="A84" s="682"/>
      <c r="B84" s="688"/>
      <c r="C84" s="689"/>
      <c r="D84" s="689"/>
      <c r="E84" s="689"/>
      <c r="F84" s="689"/>
      <c r="G84" s="689"/>
      <c r="H84" s="689"/>
      <c r="I84" s="689"/>
      <c r="J84" s="685"/>
      <c r="K84" s="685"/>
      <c r="L84" s="685"/>
      <c r="M84" s="689"/>
      <c r="N84" s="689"/>
      <c r="O84" s="689"/>
      <c r="P84" s="689"/>
      <c r="Q84" s="689"/>
      <c r="R84" s="689"/>
      <c r="S84" s="689"/>
      <c r="T84" s="689"/>
      <c r="U84" s="687"/>
      <c r="V84" s="687"/>
      <c r="W84" s="687"/>
      <c r="X84" s="687"/>
      <c r="Y84" s="684"/>
      <c r="Z84" s="1855"/>
      <c r="AA84" s="1854"/>
      <c r="AB84" s="1854"/>
      <c r="AC84" s="1854"/>
      <c r="AD84" s="1854"/>
      <c r="AE84" s="1854"/>
      <c r="AF84" s="1854"/>
      <c r="AG84" s="689"/>
      <c r="AH84" s="685"/>
      <c r="AI84" s="685"/>
      <c r="AJ84" s="685"/>
      <c r="AK84" s="689"/>
      <c r="AL84" s="689"/>
      <c r="AM84" s="689"/>
      <c r="AN84" s="689"/>
      <c r="AO84" s="689"/>
      <c r="AP84" s="689"/>
      <c r="AQ84" s="689"/>
      <c r="AR84" s="689"/>
      <c r="AS84" s="687"/>
      <c r="AT84" s="687"/>
      <c r="AU84" s="687"/>
      <c r="AV84" s="687"/>
      <c r="AW84" s="684"/>
      <c r="AX84" s="1855"/>
      <c r="AY84" s="1854"/>
      <c r="AZ84" s="1854"/>
      <c r="BA84" s="1854"/>
      <c r="BB84" s="1854"/>
      <c r="BC84" s="1854"/>
      <c r="BD84" s="1854"/>
      <c r="BE84" s="689"/>
      <c r="BF84" s="685"/>
      <c r="BG84" s="685"/>
      <c r="BH84" s="685"/>
      <c r="BI84" s="689"/>
      <c r="BJ84" s="689"/>
      <c r="BK84" s="689"/>
      <c r="BL84" s="689"/>
      <c r="BM84" s="689"/>
      <c r="BN84" s="689"/>
      <c r="BO84" s="689"/>
      <c r="BP84" s="687"/>
      <c r="BQ84" s="687"/>
      <c r="BR84" s="687"/>
      <c r="BS84" s="687"/>
      <c r="BT84" s="687"/>
      <c r="BU84" s="684"/>
      <c r="BV84" s="684"/>
    </row>
    <row r="85" spans="1:74">
      <c r="A85" s="682"/>
      <c r="B85" s="688"/>
      <c r="C85" s="689"/>
      <c r="D85" s="689"/>
      <c r="E85" s="689"/>
      <c r="F85" s="689"/>
      <c r="G85" s="689"/>
      <c r="H85" s="689"/>
      <c r="I85" s="689"/>
      <c r="J85" s="685"/>
      <c r="K85" s="685"/>
      <c r="L85" s="685"/>
      <c r="M85" s="689"/>
      <c r="N85" s="689"/>
      <c r="O85" s="689"/>
      <c r="P85" s="689"/>
      <c r="Q85" s="689"/>
      <c r="R85" s="689"/>
      <c r="S85" s="689"/>
      <c r="T85" s="689"/>
      <c r="U85" s="687"/>
      <c r="V85" s="687"/>
      <c r="W85" s="687"/>
      <c r="X85" s="687"/>
      <c r="Y85" s="684"/>
      <c r="Z85" s="688"/>
      <c r="AA85" s="689"/>
      <c r="AB85" s="689"/>
      <c r="AC85" s="689"/>
      <c r="AD85" s="689"/>
      <c r="AE85" s="689"/>
      <c r="AF85" s="689"/>
      <c r="AG85" s="689"/>
      <c r="AH85" s="685"/>
      <c r="AI85" s="685"/>
      <c r="AJ85" s="685"/>
      <c r="AK85" s="689"/>
      <c r="AL85" s="689"/>
      <c r="AM85" s="689"/>
      <c r="AN85" s="689"/>
      <c r="AO85" s="689"/>
      <c r="AP85" s="689"/>
      <c r="AQ85" s="689"/>
      <c r="AR85" s="689"/>
      <c r="AS85" s="687"/>
      <c r="AT85" s="687"/>
      <c r="AU85" s="687"/>
      <c r="AV85" s="687"/>
      <c r="AW85" s="684"/>
      <c r="AX85" s="688"/>
      <c r="AY85" s="689"/>
      <c r="AZ85" s="689"/>
      <c r="BA85" s="689"/>
      <c r="BB85" s="689"/>
      <c r="BC85" s="689"/>
      <c r="BD85" s="689"/>
      <c r="BE85" s="689"/>
      <c r="BF85" s="685"/>
      <c r="BG85" s="685"/>
      <c r="BH85" s="685"/>
      <c r="BI85" s="689"/>
      <c r="BJ85" s="689"/>
      <c r="BK85" s="689"/>
      <c r="BL85" s="689"/>
      <c r="BM85" s="689"/>
      <c r="BN85" s="689"/>
      <c r="BO85" s="689"/>
      <c r="BP85" s="687"/>
      <c r="BQ85" s="687"/>
      <c r="BR85" s="687"/>
      <c r="BS85" s="687"/>
      <c r="BT85" s="687"/>
      <c r="BU85" s="684"/>
      <c r="BV85" s="684"/>
    </row>
    <row r="86" spans="1:74">
      <c r="A86" s="682"/>
      <c r="B86" s="688"/>
      <c r="C86" s="689"/>
      <c r="D86" s="689"/>
      <c r="E86" s="689"/>
      <c r="F86" s="689"/>
      <c r="G86" s="689"/>
      <c r="H86" s="689"/>
      <c r="I86" s="689"/>
      <c r="J86" s="685"/>
      <c r="K86" s="685"/>
      <c r="L86" s="685"/>
      <c r="M86" s="689"/>
      <c r="N86" s="689"/>
      <c r="O86" s="689"/>
      <c r="P86" s="689"/>
      <c r="Q86" s="689"/>
      <c r="R86" s="689"/>
      <c r="S86" s="689"/>
      <c r="T86" s="689"/>
      <c r="U86" s="687"/>
      <c r="V86" s="687"/>
      <c r="W86" s="687"/>
      <c r="X86" s="687"/>
      <c r="Y86" s="684"/>
      <c r="Z86" s="688"/>
      <c r="AA86" s="689"/>
      <c r="AB86" s="689"/>
      <c r="AC86" s="689"/>
      <c r="AD86" s="689"/>
      <c r="AE86" s="689"/>
      <c r="AF86" s="689"/>
      <c r="AG86" s="689"/>
      <c r="AH86" s="685"/>
      <c r="AI86" s="685"/>
      <c r="AJ86" s="685"/>
      <c r="AK86" s="689"/>
      <c r="AL86" s="689"/>
      <c r="AM86" s="689"/>
      <c r="AN86" s="689"/>
      <c r="AO86" s="689"/>
      <c r="AP86" s="689"/>
      <c r="AQ86" s="689"/>
      <c r="AR86" s="689"/>
      <c r="AS86" s="687"/>
      <c r="AT86" s="687"/>
      <c r="AU86" s="687"/>
      <c r="AV86" s="687"/>
      <c r="AW86" s="684"/>
      <c r="AX86" s="688"/>
      <c r="AY86" s="689"/>
      <c r="AZ86" s="689"/>
      <c r="BA86" s="689"/>
      <c r="BB86" s="689"/>
      <c r="BC86" s="689"/>
      <c r="BD86" s="689"/>
      <c r="BE86" s="689"/>
      <c r="BF86" s="685"/>
      <c r="BG86" s="685"/>
      <c r="BH86" s="685"/>
      <c r="BI86" s="689"/>
      <c r="BJ86" s="689"/>
      <c r="BK86" s="689"/>
      <c r="BL86" s="689"/>
      <c r="BM86" s="689"/>
      <c r="BN86" s="689"/>
      <c r="BO86" s="689"/>
      <c r="BP86" s="687"/>
      <c r="BQ86" s="687"/>
      <c r="BR86" s="687"/>
      <c r="BS86" s="687"/>
      <c r="BT86" s="687"/>
      <c r="BU86" s="684"/>
      <c r="BV86" s="684"/>
    </row>
    <row r="87" spans="1:74">
      <c r="A87" s="682"/>
      <c r="B87" s="688"/>
      <c r="C87" s="689"/>
      <c r="D87" s="689"/>
      <c r="E87" s="689"/>
      <c r="F87" s="689"/>
      <c r="G87" s="689"/>
      <c r="H87" s="689"/>
      <c r="I87" s="689"/>
      <c r="J87" s="685"/>
      <c r="K87" s="685"/>
      <c r="L87" s="685"/>
      <c r="M87" s="689"/>
      <c r="N87" s="689"/>
      <c r="O87" s="689"/>
      <c r="P87" s="689"/>
      <c r="Q87" s="689"/>
      <c r="R87" s="689"/>
      <c r="S87" s="689"/>
      <c r="T87" s="689"/>
      <c r="U87" s="687"/>
      <c r="V87" s="687"/>
      <c r="W87" s="687"/>
      <c r="X87" s="687"/>
      <c r="Y87" s="684"/>
      <c r="Z87" s="688"/>
      <c r="AA87" s="689"/>
      <c r="AB87" s="689"/>
      <c r="AC87" s="689"/>
      <c r="AD87" s="689"/>
      <c r="AE87" s="689"/>
      <c r="AF87" s="689"/>
      <c r="AG87" s="689"/>
      <c r="AH87" s="685"/>
      <c r="AI87" s="685"/>
      <c r="AJ87" s="685"/>
      <c r="AK87" s="689"/>
      <c r="AL87" s="689"/>
      <c r="AM87" s="689"/>
      <c r="AN87" s="689"/>
      <c r="AO87" s="689"/>
      <c r="AP87" s="689"/>
      <c r="AQ87" s="689"/>
      <c r="AR87" s="689"/>
      <c r="AS87" s="687"/>
      <c r="AT87" s="687"/>
      <c r="AU87" s="687"/>
      <c r="AV87" s="687"/>
      <c r="AW87" s="684"/>
      <c r="AX87" s="688"/>
      <c r="AY87" s="689"/>
      <c r="AZ87" s="689"/>
      <c r="BA87" s="689"/>
      <c r="BB87" s="689"/>
      <c r="BC87" s="689"/>
      <c r="BD87" s="689"/>
      <c r="BE87" s="689"/>
      <c r="BF87" s="685"/>
      <c r="BG87" s="685"/>
      <c r="BH87" s="685"/>
      <c r="BI87" s="689"/>
      <c r="BJ87" s="689"/>
      <c r="BK87" s="689"/>
      <c r="BL87" s="689"/>
      <c r="BM87" s="689"/>
      <c r="BN87" s="689"/>
      <c r="BO87" s="689"/>
      <c r="BP87" s="687"/>
      <c r="BQ87" s="687"/>
      <c r="BR87" s="687"/>
      <c r="BS87" s="687"/>
      <c r="BT87" s="687"/>
      <c r="BU87" s="684"/>
      <c r="BV87" s="684"/>
    </row>
    <row r="88" spans="1:74" ht="17.25" thickBot="1">
      <c r="A88" s="682"/>
      <c r="B88" s="688"/>
      <c r="C88" s="689"/>
      <c r="D88" s="689"/>
      <c r="E88" s="689"/>
      <c r="F88" s="689"/>
      <c r="G88" s="689"/>
      <c r="H88" s="689"/>
      <c r="I88" s="689"/>
      <c r="J88" s="685"/>
      <c r="K88" s="685"/>
      <c r="L88" s="685"/>
      <c r="M88" s="689"/>
      <c r="N88" s="689"/>
      <c r="O88" s="689"/>
      <c r="P88" s="689"/>
      <c r="Q88" s="689"/>
      <c r="R88" s="689"/>
      <c r="S88" s="689"/>
      <c r="T88" s="689"/>
      <c r="U88" s="687"/>
      <c r="V88" s="687"/>
      <c r="W88" s="687"/>
      <c r="X88" s="687"/>
      <c r="Y88" s="684"/>
      <c r="Z88" s="688"/>
      <c r="AA88" s="689"/>
      <c r="AB88" s="689"/>
      <c r="AC88" s="689"/>
      <c r="AD88" s="689"/>
      <c r="AE88" s="689"/>
      <c r="AF88" s="689"/>
      <c r="AG88" s="689"/>
      <c r="AH88" s="685"/>
      <c r="AI88" s="685"/>
      <c r="AJ88" s="685"/>
      <c r="AK88" s="689"/>
      <c r="AL88" s="689"/>
      <c r="AM88" s="689"/>
      <c r="AN88" s="689"/>
      <c r="AO88" s="689"/>
      <c r="AP88" s="689"/>
      <c r="AQ88" s="689"/>
      <c r="AR88" s="689"/>
      <c r="AS88" s="687"/>
      <c r="AT88" s="687"/>
      <c r="AU88" s="687"/>
      <c r="AV88" s="687"/>
      <c r="AW88" s="684"/>
      <c r="AX88" s="688"/>
      <c r="AY88" s="689"/>
      <c r="AZ88" s="689"/>
      <c r="BA88" s="689"/>
      <c r="BB88" s="689"/>
      <c r="BC88" s="689"/>
      <c r="BD88" s="689"/>
      <c r="BE88" s="689"/>
      <c r="BF88" s="685"/>
      <c r="BG88" s="685"/>
      <c r="BH88" s="685"/>
      <c r="BI88" s="689"/>
      <c r="BJ88" s="689"/>
      <c r="BK88" s="689"/>
      <c r="BL88" s="689"/>
      <c r="BM88" s="689"/>
      <c r="BN88" s="689"/>
      <c r="BO88" s="689"/>
      <c r="BP88" s="687"/>
      <c r="BQ88" s="687"/>
      <c r="BR88" s="687"/>
      <c r="BS88" s="687"/>
      <c r="BT88" s="687"/>
      <c r="BU88" s="684"/>
      <c r="BV88" s="684"/>
    </row>
    <row r="89" spans="1:74" ht="27" customHeight="1">
      <c r="A89" s="682"/>
      <c r="B89" s="688"/>
      <c r="C89" s="689"/>
      <c r="D89" s="689"/>
      <c r="E89" s="689"/>
      <c r="F89" s="689"/>
      <c r="G89" s="689"/>
      <c r="H89" s="689"/>
      <c r="I89" s="689"/>
      <c r="J89" s="685"/>
      <c r="K89" s="685"/>
      <c r="L89" s="685"/>
      <c r="M89" s="689"/>
      <c r="N89" s="689"/>
      <c r="O89" s="689"/>
      <c r="P89" s="689"/>
      <c r="Q89" s="690"/>
      <c r="R89" s="690"/>
      <c r="S89" s="690"/>
      <c r="T89" s="1845" t="s">
        <v>343</v>
      </c>
      <c r="U89" s="1846"/>
      <c r="V89" s="1846"/>
      <c r="W89" s="1846"/>
      <c r="X89" s="1846"/>
      <c r="Y89" s="1847"/>
      <c r="Z89" s="688"/>
      <c r="AA89" s="689"/>
      <c r="AB89" s="689"/>
      <c r="AC89" s="689"/>
      <c r="AD89" s="689"/>
      <c r="AE89" s="689"/>
      <c r="AF89" s="689"/>
      <c r="AG89" s="689"/>
      <c r="AH89" s="685"/>
      <c r="AI89" s="685"/>
      <c r="AJ89" s="685"/>
      <c r="AK89" s="689"/>
      <c r="AL89" s="689"/>
      <c r="AM89" s="689"/>
      <c r="AN89" s="689"/>
      <c r="AO89" s="690"/>
      <c r="AP89" s="690"/>
      <c r="AQ89" s="690"/>
      <c r="AR89" s="1845" t="str">
        <f>T89</f>
        <v xml:space="preserve"> Remarks 备注 Chú thích </v>
      </c>
      <c r="AS89" s="1846"/>
      <c r="AT89" s="1846"/>
      <c r="AU89" s="1846"/>
      <c r="AV89" s="1846"/>
      <c r="AW89" s="1847"/>
      <c r="AX89" s="688"/>
      <c r="AY89" s="689"/>
      <c r="AZ89" s="689"/>
      <c r="BA89" s="689"/>
      <c r="BB89" s="689"/>
      <c r="BC89" s="689"/>
      <c r="BD89" s="689"/>
      <c r="BE89" s="689"/>
      <c r="BF89" s="685"/>
      <c r="BG89" s="685"/>
      <c r="BH89" s="685"/>
      <c r="BI89" s="689"/>
      <c r="BJ89" s="689"/>
      <c r="BK89" s="689"/>
      <c r="BL89" s="689"/>
      <c r="BM89" s="689"/>
      <c r="BN89" s="689"/>
      <c r="BO89" s="690"/>
      <c r="BP89" s="1845" t="str">
        <f>AR89</f>
        <v xml:space="preserve"> Remarks 备注 Chú thích </v>
      </c>
      <c r="BQ89" s="1846"/>
      <c r="BR89" s="1846"/>
      <c r="BS89" s="1846"/>
      <c r="BT89" s="1846"/>
      <c r="BU89" s="1847"/>
      <c r="BV89" s="684"/>
    </row>
    <row r="90" spans="1:74" s="647" customFormat="1" ht="45.75" customHeight="1">
      <c r="A90" s="663"/>
      <c r="B90" s="657"/>
      <c r="C90" s="685"/>
      <c r="D90" s="685"/>
      <c r="E90" s="685"/>
      <c r="F90" s="685"/>
      <c r="G90" s="685"/>
      <c r="H90" s="685"/>
      <c r="I90" s="685"/>
      <c r="J90" s="685"/>
      <c r="K90" s="685"/>
      <c r="L90" s="685"/>
      <c r="M90" s="685"/>
      <c r="N90" s="685"/>
      <c r="O90" s="685"/>
      <c r="P90" s="685"/>
      <c r="Q90" s="659"/>
      <c r="R90" s="659"/>
      <c r="S90" s="659"/>
      <c r="T90" s="1848" t="s">
        <v>344</v>
      </c>
      <c r="U90" s="1849"/>
      <c r="V90" s="1849"/>
      <c r="W90" s="1849"/>
      <c r="X90" s="1849"/>
      <c r="Y90" s="1850"/>
      <c r="Z90" s="657"/>
      <c r="AA90" s="685"/>
      <c r="AB90" s="685"/>
      <c r="AC90" s="685"/>
      <c r="AD90" s="685"/>
      <c r="AE90" s="685"/>
      <c r="AF90" s="685"/>
      <c r="AG90" s="685"/>
      <c r="AH90" s="685"/>
      <c r="AI90" s="685"/>
      <c r="AJ90" s="685"/>
      <c r="AK90" s="685"/>
      <c r="AL90" s="685"/>
      <c r="AM90" s="685"/>
      <c r="AN90" s="685"/>
      <c r="AO90" s="659"/>
      <c r="AP90" s="659"/>
      <c r="AQ90" s="659"/>
      <c r="AR90" s="1848" t="s">
        <v>344</v>
      </c>
      <c r="AS90" s="1849"/>
      <c r="AT90" s="1849"/>
      <c r="AU90" s="1849"/>
      <c r="AV90" s="1849"/>
      <c r="AW90" s="1850"/>
      <c r="AX90" s="657"/>
      <c r="AY90" s="685"/>
      <c r="AZ90" s="685"/>
      <c r="BA90" s="685"/>
      <c r="BB90" s="685"/>
      <c r="BC90" s="685"/>
      <c r="BD90" s="685"/>
      <c r="BE90" s="685"/>
      <c r="BF90" s="685"/>
      <c r="BG90" s="685"/>
      <c r="BH90" s="685"/>
      <c r="BI90" s="685"/>
      <c r="BJ90" s="685"/>
      <c r="BK90" s="685"/>
      <c r="BL90" s="685"/>
      <c r="BM90" s="685"/>
      <c r="BN90" s="685"/>
      <c r="BO90" s="659"/>
      <c r="BP90" s="1848" t="s">
        <v>344</v>
      </c>
      <c r="BQ90" s="1849"/>
      <c r="BR90" s="1849"/>
      <c r="BS90" s="1849"/>
      <c r="BT90" s="1849"/>
      <c r="BU90" s="1850"/>
      <c r="BV90" s="666"/>
    </row>
    <row r="91" spans="1:74" ht="27" customHeight="1">
      <c r="A91" s="682"/>
      <c r="B91" s="691"/>
      <c r="C91" s="659"/>
      <c r="D91" s="659"/>
      <c r="E91" s="659"/>
      <c r="F91" s="659"/>
      <c r="G91" s="692"/>
      <c r="H91" s="692"/>
      <c r="I91" s="692"/>
      <c r="J91" s="692"/>
      <c r="K91" s="692"/>
      <c r="L91" s="692"/>
      <c r="M91" s="692"/>
      <c r="N91" s="692"/>
      <c r="O91" s="692"/>
      <c r="P91" s="692"/>
      <c r="Q91" s="690"/>
      <c r="R91" s="690"/>
      <c r="S91" s="690"/>
      <c r="T91" s="1848" t="s">
        <v>345</v>
      </c>
      <c r="U91" s="1849"/>
      <c r="V91" s="1849"/>
      <c r="W91" s="1849"/>
      <c r="X91" s="1849"/>
      <c r="Y91" s="1850"/>
      <c r="Z91" s="693"/>
      <c r="AA91" s="659"/>
      <c r="AB91" s="659"/>
      <c r="AC91" s="659"/>
      <c r="AD91" s="659"/>
      <c r="AE91" s="659"/>
      <c r="AF91" s="659"/>
      <c r="AG91" s="692"/>
      <c r="AH91" s="692"/>
      <c r="AI91" s="692"/>
      <c r="AJ91" s="692"/>
      <c r="AK91" s="692"/>
      <c r="AL91" s="692"/>
      <c r="AM91" s="694"/>
      <c r="AN91" s="694"/>
      <c r="AO91" s="694"/>
      <c r="AP91" s="694"/>
      <c r="AQ91" s="695"/>
      <c r="AR91" s="1848" t="str">
        <f>T91</f>
        <v xml:space="preserve">Number of Layers 层数 Số lớp </v>
      </c>
      <c r="AS91" s="1849"/>
      <c r="AT91" s="1849"/>
      <c r="AU91" s="1849"/>
      <c r="AV91" s="1849"/>
      <c r="AW91" s="1850"/>
      <c r="AX91" s="1856"/>
      <c r="AY91" s="1857"/>
      <c r="AZ91" s="1857"/>
      <c r="BA91" s="1857"/>
      <c r="BB91" s="1857"/>
      <c r="BC91" s="1857"/>
      <c r="BD91" s="1857"/>
      <c r="BE91" s="692"/>
      <c r="BF91" s="692"/>
      <c r="BG91" s="692"/>
      <c r="BH91" s="692"/>
      <c r="BI91" s="1860"/>
      <c r="BJ91" s="1860"/>
      <c r="BK91" s="1860"/>
      <c r="BL91" s="1860"/>
      <c r="BM91" s="1860"/>
      <c r="BN91" s="1860"/>
      <c r="BO91" s="695"/>
      <c r="BP91" s="1848" t="str">
        <f>AR91</f>
        <v xml:space="preserve">Number of Layers 层数 Số lớp </v>
      </c>
      <c r="BQ91" s="1849"/>
      <c r="BR91" s="1849"/>
      <c r="BS91" s="1849"/>
      <c r="BT91" s="1849"/>
      <c r="BU91" s="1850"/>
      <c r="BV91" s="684"/>
    </row>
    <row r="92" spans="1:74" ht="27" customHeight="1" thickBot="1">
      <c r="A92" s="682"/>
      <c r="B92" s="696"/>
      <c r="C92" s="697"/>
      <c r="D92" s="697"/>
      <c r="E92" s="697"/>
      <c r="F92" s="697"/>
      <c r="G92" s="698"/>
      <c r="H92" s="698"/>
      <c r="I92" s="699"/>
      <c r="J92" s="699"/>
      <c r="K92" s="699"/>
      <c r="L92" s="699"/>
      <c r="M92" s="699"/>
      <c r="N92" s="699"/>
      <c r="O92" s="699"/>
      <c r="P92" s="699"/>
      <c r="Q92" s="699"/>
      <c r="R92" s="699"/>
      <c r="S92" s="700"/>
      <c r="T92" s="1862">
        <v>6</v>
      </c>
      <c r="U92" s="1863"/>
      <c r="V92" s="1863"/>
      <c r="W92" s="1863"/>
      <c r="X92" s="1863"/>
      <c r="Y92" s="1864"/>
      <c r="Z92" s="696"/>
      <c r="AA92" s="697"/>
      <c r="AB92" s="697"/>
      <c r="AC92" s="697"/>
      <c r="AD92" s="697"/>
      <c r="AE92" s="697"/>
      <c r="AF92" s="697"/>
      <c r="AG92" s="698"/>
      <c r="AH92" s="699"/>
      <c r="AI92" s="699"/>
      <c r="AJ92" s="699"/>
      <c r="AK92" s="698"/>
      <c r="AL92" s="698"/>
      <c r="AM92" s="699"/>
      <c r="AN92" s="699"/>
      <c r="AO92" s="699"/>
      <c r="AP92" s="699"/>
      <c r="AQ92" s="700"/>
      <c r="AR92" s="1862">
        <v>6</v>
      </c>
      <c r="AS92" s="1863"/>
      <c r="AT92" s="1863"/>
      <c r="AU92" s="1863"/>
      <c r="AV92" s="1863"/>
      <c r="AW92" s="1864"/>
      <c r="AX92" s="1858"/>
      <c r="AY92" s="1859"/>
      <c r="AZ92" s="1859"/>
      <c r="BA92" s="1859"/>
      <c r="BB92" s="1859"/>
      <c r="BC92" s="1859"/>
      <c r="BD92" s="1859"/>
      <c r="BE92" s="698"/>
      <c r="BF92" s="1865"/>
      <c r="BG92" s="1865"/>
      <c r="BH92" s="1865"/>
      <c r="BI92" s="1861"/>
      <c r="BJ92" s="1861"/>
      <c r="BK92" s="1861"/>
      <c r="BL92" s="1861"/>
      <c r="BM92" s="1861"/>
      <c r="BN92" s="1861"/>
      <c r="BO92" s="700"/>
      <c r="BP92" s="1862">
        <v>6</v>
      </c>
      <c r="BQ92" s="1863"/>
      <c r="BR92" s="1863"/>
      <c r="BS92" s="1863"/>
      <c r="BT92" s="1863"/>
      <c r="BU92" s="1864"/>
      <c r="BV92" s="684"/>
    </row>
    <row r="93" spans="1:74" s="647" customFormat="1" ht="39.75" customHeight="1">
      <c r="A93" s="663"/>
      <c r="B93" s="1866" t="str">
        <f>B76</f>
        <v xml:space="preserve">Component Name 
部件名称 Tên chi tiết </v>
      </c>
      <c r="C93" s="1867"/>
      <c r="D93" s="1867"/>
      <c r="E93" s="1867"/>
      <c r="F93" s="1867"/>
      <c r="G93" s="1867"/>
      <c r="H93" s="701"/>
      <c r="I93" s="1868" t="s">
        <v>755</v>
      </c>
      <c r="J93" s="1869"/>
      <c r="K93" s="1869"/>
      <c r="L93" s="1869"/>
      <c r="M93" s="1869"/>
      <c r="N93" s="1869"/>
      <c r="O93" s="1869"/>
      <c r="P93" s="1869"/>
      <c r="Q93" s="1869"/>
      <c r="R93" s="1869"/>
      <c r="S93" s="1869"/>
      <c r="T93" s="1869"/>
      <c r="U93" s="1870"/>
      <c r="V93" s="1871"/>
      <c r="W93" s="1872"/>
      <c r="X93" s="664"/>
      <c r="Y93" s="665"/>
      <c r="Z93" s="1866"/>
      <c r="AA93" s="1867"/>
      <c r="AB93" s="1867"/>
      <c r="AC93" s="1867"/>
      <c r="AD93" s="1867"/>
      <c r="AE93" s="1867"/>
      <c r="AF93" s="701"/>
      <c r="AG93" s="1868"/>
      <c r="AH93" s="1869"/>
      <c r="AI93" s="1869"/>
      <c r="AJ93" s="1869"/>
      <c r="AK93" s="1869"/>
      <c r="AL93" s="1869"/>
      <c r="AM93" s="1869"/>
      <c r="AN93" s="1869"/>
      <c r="AO93" s="1869"/>
      <c r="AP93" s="1869"/>
      <c r="AQ93" s="1869"/>
      <c r="AR93" s="1869"/>
      <c r="AS93" s="1870"/>
      <c r="AT93" s="1871"/>
      <c r="AU93" s="1872"/>
      <c r="AV93" s="664"/>
      <c r="AW93" s="665"/>
      <c r="AX93" s="1866"/>
      <c r="AY93" s="1867"/>
      <c r="AZ93" s="1867"/>
      <c r="BA93" s="1867"/>
      <c r="BB93" s="1867"/>
      <c r="BC93" s="1867"/>
      <c r="BD93" s="701"/>
      <c r="BE93" s="1868"/>
      <c r="BF93" s="1869"/>
      <c r="BG93" s="1869"/>
      <c r="BH93" s="1869"/>
      <c r="BI93" s="1869"/>
      <c r="BJ93" s="1869"/>
      <c r="BK93" s="1869"/>
      <c r="BL93" s="1869"/>
      <c r="BM93" s="1869"/>
      <c r="BN93" s="1869"/>
      <c r="BO93" s="1869"/>
      <c r="BP93" s="1869"/>
      <c r="BQ93" s="1870"/>
      <c r="BR93" s="1871"/>
      <c r="BS93" s="1872"/>
      <c r="BT93" s="664"/>
      <c r="BU93" s="665"/>
      <c r="BV93" s="666"/>
    </row>
    <row r="94" spans="1:74" s="648" customFormat="1">
      <c r="A94" s="667"/>
      <c r="B94" s="668" t="s">
        <v>150</v>
      </c>
      <c r="C94" s="669" t="s">
        <v>14</v>
      </c>
      <c r="D94" s="670">
        <v>11</v>
      </c>
      <c r="E94" s="669" t="s">
        <v>16</v>
      </c>
      <c r="F94" s="670">
        <v>12</v>
      </c>
      <c r="G94" s="669" t="s">
        <v>148</v>
      </c>
      <c r="H94" s="670">
        <v>13</v>
      </c>
      <c r="I94" s="669" t="s">
        <v>152</v>
      </c>
      <c r="J94" s="671">
        <v>1</v>
      </c>
      <c r="K94" s="672" t="s">
        <v>153</v>
      </c>
      <c r="L94" s="673">
        <v>2</v>
      </c>
      <c r="M94" s="672" t="s">
        <v>154</v>
      </c>
      <c r="N94" s="670">
        <v>3</v>
      </c>
      <c r="O94" s="669" t="s">
        <v>104</v>
      </c>
      <c r="P94" s="673">
        <v>4</v>
      </c>
      <c r="Q94" s="670" t="s">
        <v>103</v>
      </c>
      <c r="R94" s="669">
        <v>5</v>
      </c>
      <c r="S94" s="670" t="s">
        <v>44</v>
      </c>
      <c r="T94" s="670">
        <v>6</v>
      </c>
      <c r="U94" s="674"/>
      <c r="V94" s="674"/>
      <c r="W94" s="674"/>
      <c r="X94" s="674"/>
      <c r="Y94" s="675"/>
      <c r="Z94" s="668"/>
      <c r="AA94" s="669"/>
      <c r="AB94" s="670"/>
      <c r="AC94" s="669"/>
      <c r="AD94" s="670"/>
      <c r="AE94" s="669"/>
      <c r="AF94" s="670"/>
      <c r="AG94" s="669"/>
      <c r="AH94" s="671"/>
      <c r="AI94" s="672"/>
      <c r="AJ94" s="673"/>
      <c r="AK94" s="672"/>
      <c r="AL94" s="670"/>
      <c r="AM94" s="669"/>
      <c r="AN94" s="673"/>
      <c r="AO94" s="670"/>
      <c r="AP94" s="669"/>
      <c r="AQ94" s="670"/>
      <c r="AR94" s="670"/>
      <c r="AS94" s="674"/>
      <c r="AT94" s="674"/>
      <c r="AU94" s="674"/>
      <c r="AV94" s="674"/>
      <c r="AW94" s="675"/>
      <c r="AX94" s="668"/>
      <c r="AY94" s="669"/>
      <c r="AZ94" s="670"/>
      <c r="BA94" s="669"/>
      <c r="BB94" s="670"/>
      <c r="BC94" s="669"/>
      <c r="BD94" s="670"/>
      <c r="BE94" s="669"/>
      <c r="BF94" s="671"/>
      <c r="BG94" s="672"/>
      <c r="BH94" s="673"/>
      <c r="BI94" s="672"/>
      <c r="BJ94" s="670"/>
      <c r="BK94" s="669"/>
      <c r="BL94" s="673"/>
      <c r="BM94" s="670"/>
      <c r="BN94" s="669"/>
      <c r="BO94" s="670"/>
      <c r="BP94" s="670"/>
      <c r="BQ94" s="674"/>
      <c r="BR94" s="674"/>
      <c r="BS94" s="674"/>
      <c r="BT94" s="674"/>
      <c r="BU94" s="675"/>
      <c r="BV94" s="676"/>
    </row>
    <row r="95" spans="1:74" s="648" customFormat="1">
      <c r="A95" s="677"/>
      <c r="B95" s="678" t="s">
        <v>151</v>
      </c>
      <c r="C95" s="669" t="s">
        <v>14</v>
      </c>
      <c r="D95" s="670">
        <v>11</v>
      </c>
      <c r="E95" s="669" t="s">
        <v>16</v>
      </c>
      <c r="F95" s="670">
        <v>12</v>
      </c>
      <c r="G95" s="669" t="s">
        <v>148</v>
      </c>
      <c r="H95" s="670">
        <v>13</v>
      </c>
      <c r="I95" s="669" t="s">
        <v>152</v>
      </c>
      <c r="J95" s="671">
        <v>1</v>
      </c>
      <c r="K95" s="672" t="s">
        <v>153</v>
      </c>
      <c r="L95" s="673">
        <v>2</v>
      </c>
      <c r="M95" s="672" t="s">
        <v>154</v>
      </c>
      <c r="N95" s="670">
        <v>3</v>
      </c>
      <c r="O95" s="670"/>
      <c r="P95" s="673"/>
      <c r="Q95" s="670"/>
      <c r="R95" s="669"/>
      <c r="S95" s="670"/>
      <c r="T95" s="679"/>
      <c r="U95" s="680"/>
      <c r="V95" s="680"/>
      <c r="W95" s="680"/>
      <c r="X95" s="680"/>
      <c r="Y95" s="681"/>
      <c r="Z95" s="678"/>
      <c r="AA95" s="669"/>
      <c r="AB95" s="670"/>
      <c r="AC95" s="669"/>
      <c r="AD95" s="670"/>
      <c r="AE95" s="669"/>
      <c r="AF95" s="670"/>
      <c r="AG95" s="669"/>
      <c r="AH95" s="671"/>
      <c r="AI95" s="672"/>
      <c r="AJ95" s="673"/>
      <c r="AK95" s="672"/>
      <c r="AL95" s="670"/>
      <c r="AM95" s="670"/>
      <c r="AN95" s="673"/>
      <c r="AO95" s="670"/>
      <c r="AP95" s="669"/>
      <c r="AQ95" s="670"/>
      <c r="AR95" s="679"/>
      <c r="AS95" s="680"/>
      <c r="AT95" s="680"/>
      <c r="AU95" s="680"/>
      <c r="AV95" s="680"/>
      <c r="AW95" s="681"/>
      <c r="AX95" s="678"/>
      <c r="AY95" s="669"/>
      <c r="AZ95" s="670"/>
      <c r="BA95" s="669"/>
      <c r="BB95" s="670"/>
      <c r="BC95" s="669"/>
      <c r="BD95" s="670"/>
      <c r="BE95" s="669"/>
      <c r="BF95" s="671"/>
      <c r="BG95" s="672"/>
      <c r="BH95" s="673"/>
      <c r="BI95" s="672"/>
      <c r="BJ95" s="670"/>
      <c r="BK95" s="670"/>
      <c r="BL95" s="673"/>
      <c r="BM95" s="670"/>
      <c r="BN95" s="669"/>
      <c r="BO95" s="670"/>
      <c r="BP95" s="679"/>
      <c r="BQ95" s="680"/>
      <c r="BR95" s="680"/>
      <c r="BS95" s="680"/>
      <c r="BT95" s="680"/>
      <c r="BU95" s="681"/>
      <c r="BV95" s="676"/>
    </row>
    <row r="96" spans="1:74" s="689" customFormat="1">
      <c r="A96" s="688"/>
      <c r="B96" s="683"/>
      <c r="C96" s="718" t="s">
        <v>179</v>
      </c>
      <c r="D96" s="718" t="s">
        <v>179</v>
      </c>
      <c r="E96" s="718" t="s">
        <v>179</v>
      </c>
      <c r="F96" s="718" t="s">
        <v>179</v>
      </c>
      <c r="G96" s="718" t="s">
        <v>179</v>
      </c>
      <c r="H96" s="713" t="s">
        <v>179</v>
      </c>
      <c r="I96" s="718" t="s">
        <v>179</v>
      </c>
      <c r="J96" s="718" t="s">
        <v>179</v>
      </c>
      <c r="K96" s="718" t="s">
        <v>179</v>
      </c>
      <c r="L96" s="718" t="s">
        <v>179</v>
      </c>
      <c r="M96" s="718" t="s">
        <v>179</v>
      </c>
      <c r="N96" s="718" t="s">
        <v>179</v>
      </c>
      <c r="O96" s="718" t="s">
        <v>179</v>
      </c>
      <c r="P96" s="718" t="s">
        <v>179</v>
      </c>
      <c r="Q96" s="718" t="s">
        <v>179</v>
      </c>
      <c r="R96" s="718" t="s">
        <v>179</v>
      </c>
      <c r="S96" s="718" t="s">
        <v>179</v>
      </c>
      <c r="T96" s="718" t="s">
        <v>179</v>
      </c>
      <c r="U96" s="715"/>
      <c r="V96" s="715"/>
      <c r="W96" s="715"/>
      <c r="X96" s="715"/>
      <c r="Y96" s="716"/>
      <c r="Z96" s="683"/>
      <c r="AA96" s="711"/>
      <c r="AB96" s="1851"/>
      <c r="AC96" s="1852"/>
      <c r="AD96" s="1851"/>
      <c r="AE96" s="1852"/>
      <c r="AF96" s="712"/>
      <c r="AG96" s="714"/>
      <c r="AH96" s="1851"/>
      <c r="AI96" s="1852"/>
      <c r="AJ96" s="1851"/>
      <c r="AK96" s="1852"/>
      <c r="AL96" s="1851"/>
      <c r="AM96" s="1852"/>
      <c r="AN96" s="1851"/>
      <c r="AO96" s="1852"/>
      <c r="AP96" s="1851"/>
      <c r="AQ96" s="1852"/>
      <c r="AR96" s="711"/>
      <c r="AS96" s="715"/>
      <c r="AT96" s="715"/>
      <c r="AU96" s="715"/>
      <c r="AV96" s="715"/>
      <c r="AW96" s="716"/>
      <c r="AX96" s="683"/>
      <c r="AY96" s="711"/>
      <c r="AZ96" s="1851"/>
      <c r="BA96" s="1852"/>
      <c r="BB96" s="1851"/>
      <c r="BC96" s="1852"/>
      <c r="BD96" s="712"/>
      <c r="BE96" s="714"/>
      <c r="BF96" s="1851"/>
      <c r="BG96" s="1852"/>
      <c r="BH96" s="1851"/>
      <c r="BI96" s="1852"/>
      <c r="BJ96" s="1851"/>
      <c r="BK96" s="1852"/>
      <c r="BL96" s="1851"/>
      <c r="BM96" s="1852"/>
      <c r="BN96" s="1851"/>
      <c r="BO96" s="1852"/>
      <c r="BP96" s="711"/>
      <c r="BQ96" s="715"/>
      <c r="BR96" s="715"/>
      <c r="BS96" s="715"/>
      <c r="BT96" s="715"/>
      <c r="BU96" s="716"/>
      <c r="BV96" s="717"/>
    </row>
    <row r="97" spans="1:76">
      <c r="A97" s="682"/>
      <c r="B97" s="657"/>
      <c r="C97" s="685"/>
      <c r="D97" s="685"/>
      <c r="E97" s="685"/>
      <c r="F97" s="685"/>
      <c r="G97" s="685"/>
      <c r="H97" s="685"/>
      <c r="I97" s="685"/>
      <c r="J97" s="685"/>
      <c r="K97" s="685"/>
      <c r="L97" s="685"/>
      <c r="M97" s="685"/>
      <c r="N97" s="685"/>
      <c r="O97" s="685"/>
      <c r="P97" s="685"/>
      <c r="Q97" s="685"/>
      <c r="R97" s="685"/>
      <c r="S97" s="685"/>
      <c r="T97" s="685"/>
      <c r="U97" s="686"/>
      <c r="V97" s="687"/>
      <c r="W97" s="687"/>
      <c r="X97" s="687"/>
      <c r="Y97" s="684"/>
      <c r="Z97" s="1853"/>
      <c r="AA97" s="1854"/>
      <c r="AB97" s="1854"/>
      <c r="AC97" s="1854"/>
      <c r="AD97" s="1854"/>
      <c r="AE97" s="1854"/>
      <c r="AF97" s="1854"/>
      <c r="AG97" s="685"/>
      <c r="AH97" s="685"/>
      <c r="AI97" s="685"/>
      <c r="AJ97" s="685"/>
      <c r="AK97" s="685"/>
      <c r="AL97" s="685"/>
      <c r="AM97" s="685"/>
      <c r="AN97" s="685"/>
      <c r="AO97" s="685"/>
      <c r="AP97" s="685"/>
      <c r="AQ97" s="685"/>
      <c r="AR97" s="685"/>
      <c r="AS97" s="686"/>
      <c r="AT97" s="687"/>
      <c r="AU97" s="687"/>
      <c r="AV97" s="687"/>
      <c r="AW97" s="684"/>
      <c r="AX97" s="1853"/>
      <c r="AY97" s="1854"/>
      <c r="AZ97" s="1854"/>
      <c r="BA97" s="1854"/>
      <c r="BB97" s="1854"/>
      <c r="BC97" s="1854"/>
      <c r="BD97" s="1854"/>
      <c r="BE97" s="685"/>
      <c r="BF97" s="685"/>
      <c r="BG97" s="685"/>
      <c r="BH97" s="685"/>
      <c r="BI97" s="685"/>
      <c r="BJ97" s="685"/>
      <c r="BK97" s="685"/>
      <c r="BL97" s="685"/>
      <c r="BM97" s="685"/>
      <c r="BN97" s="685"/>
      <c r="BO97" s="685"/>
      <c r="BP97" s="686"/>
      <c r="BQ97" s="686"/>
      <c r="BR97" s="687"/>
      <c r="BS97" s="687"/>
      <c r="BT97" s="687"/>
      <c r="BU97" s="684"/>
      <c r="BV97" s="684"/>
    </row>
    <row r="98" spans="1:76">
      <c r="A98" s="682"/>
      <c r="B98" s="657"/>
      <c r="C98" s="685"/>
      <c r="D98" s="685"/>
      <c r="E98" s="685"/>
      <c r="F98" s="685"/>
      <c r="G98" s="685"/>
      <c r="H98" s="685"/>
      <c r="I98" s="685"/>
      <c r="J98" s="685"/>
      <c r="K98" s="685"/>
      <c r="L98" s="685"/>
      <c r="M98" s="685"/>
      <c r="N98" s="685"/>
      <c r="O98" s="685"/>
      <c r="P98" s="685"/>
      <c r="Q98" s="685"/>
      <c r="R98" s="685"/>
      <c r="S98" s="685"/>
      <c r="T98" s="685"/>
      <c r="U98" s="686"/>
      <c r="V98" s="687"/>
      <c r="W98" s="687"/>
      <c r="X98" s="687"/>
      <c r="Y98" s="684"/>
      <c r="Z98" s="1855"/>
      <c r="AA98" s="1854"/>
      <c r="AB98" s="1854"/>
      <c r="AC98" s="1854"/>
      <c r="AD98" s="1854"/>
      <c r="AE98" s="1854"/>
      <c r="AF98" s="1854"/>
      <c r="AG98" s="685"/>
      <c r="AH98" s="685"/>
      <c r="AI98" s="685"/>
      <c r="AJ98" s="685"/>
      <c r="AK98" s="685"/>
      <c r="AL98" s="685"/>
      <c r="AM98" s="685"/>
      <c r="AN98" s="685"/>
      <c r="AO98" s="685"/>
      <c r="AP98" s="685"/>
      <c r="AQ98" s="685"/>
      <c r="AR98" s="685"/>
      <c r="AS98" s="686"/>
      <c r="AT98" s="687"/>
      <c r="AU98" s="687"/>
      <c r="AV98" s="687"/>
      <c r="AW98" s="684"/>
      <c r="AX98" s="1855"/>
      <c r="AY98" s="1854"/>
      <c r="AZ98" s="1854"/>
      <c r="BA98" s="1854"/>
      <c r="BB98" s="1854"/>
      <c r="BC98" s="1854"/>
      <c r="BD98" s="1854"/>
      <c r="BE98" s="685"/>
      <c r="BF98" s="685"/>
      <c r="BG98" s="685"/>
      <c r="BH98" s="685"/>
      <c r="BI98" s="685"/>
      <c r="BJ98" s="685"/>
      <c r="BK98" s="685"/>
      <c r="BL98" s="685"/>
      <c r="BM98" s="685"/>
      <c r="BN98" s="685"/>
      <c r="BO98" s="685"/>
      <c r="BP98" s="686"/>
      <c r="BQ98" s="686"/>
      <c r="BR98" s="687"/>
      <c r="BS98" s="687"/>
      <c r="BT98" s="687"/>
      <c r="BU98" s="684"/>
      <c r="BV98" s="684"/>
    </row>
    <row r="99" spans="1:76">
      <c r="A99" s="682"/>
      <c r="B99" s="688"/>
      <c r="C99" s="689"/>
      <c r="D99" s="689"/>
      <c r="E99" s="689"/>
      <c r="F99" s="689"/>
      <c r="G99" s="689"/>
      <c r="H99" s="689"/>
      <c r="I99" s="689"/>
      <c r="J99" s="685"/>
      <c r="K99" s="685"/>
      <c r="L99" s="685"/>
      <c r="M99" s="689"/>
      <c r="N99" s="689"/>
      <c r="O99" s="689"/>
      <c r="P99" s="689"/>
      <c r="Q99" s="689"/>
      <c r="R99" s="689"/>
      <c r="S99" s="689"/>
      <c r="T99" s="689"/>
      <c r="U99" s="687"/>
      <c r="V99" s="687"/>
      <c r="W99" s="687"/>
      <c r="X99" s="687"/>
      <c r="Y99" s="684"/>
      <c r="Z99" s="1855"/>
      <c r="AA99" s="1854"/>
      <c r="AB99" s="1854"/>
      <c r="AC99" s="1854"/>
      <c r="AD99" s="1854"/>
      <c r="AE99" s="1854"/>
      <c r="AF99" s="1854"/>
      <c r="AG99" s="689"/>
      <c r="AH99" s="685"/>
      <c r="AI99" s="685"/>
      <c r="AJ99" s="685"/>
      <c r="AK99" s="689"/>
      <c r="AL99" s="689"/>
      <c r="AM99" s="689"/>
      <c r="AN99" s="689"/>
      <c r="AO99" s="689"/>
      <c r="AP99" s="689"/>
      <c r="AQ99" s="689"/>
      <c r="AR99" s="689"/>
      <c r="AS99" s="687"/>
      <c r="AT99" s="687"/>
      <c r="AU99" s="687"/>
      <c r="AV99" s="687"/>
      <c r="AW99" s="684"/>
      <c r="AX99" s="1855"/>
      <c r="AY99" s="1854"/>
      <c r="AZ99" s="1854"/>
      <c r="BA99" s="1854"/>
      <c r="BB99" s="1854"/>
      <c r="BC99" s="1854"/>
      <c r="BD99" s="1854"/>
      <c r="BE99" s="689"/>
      <c r="BF99" s="685"/>
      <c r="BG99" s="685"/>
      <c r="BH99" s="685"/>
      <c r="BI99" s="689"/>
      <c r="BJ99" s="689"/>
      <c r="BK99" s="689"/>
      <c r="BL99" s="689"/>
      <c r="BM99" s="689"/>
      <c r="BN99" s="689"/>
      <c r="BO99" s="689"/>
      <c r="BP99" s="687"/>
      <c r="BQ99" s="687"/>
      <c r="BR99" s="687"/>
      <c r="BS99" s="687"/>
      <c r="BT99" s="687"/>
      <c r="BU99" s="684"/>
      <c r="BV99" s="684"/>
    </row>
    <row r="100" spans="1:76">
      <c r="A100" s="682"/>
      <c r="B100" s="688"/>
      <c r="C100" s="689"/>
      <c r="D100" s="689"/>
      <c r="E100" s="689"/>
      <c r="F100" s="689"/>
      <c r="G100" s="689"/>
      <c r="H100" s="689"/>
      <c r="I100" s="689"/>
      <c r="J100" s="685"/>
      <c r="K100" s="685"/>
      <c r="L100" s="685"/>
      <c r="M100" s="689"/>
      <c r="N100" s="689"/>
      <c r="O100" s="689"/>
      <c r="P100" s="689"/>
      <c r="Q100" s="689"/>
      <c r="R100" s="689"/>
      <c r="S100" s="689"/>
      <c r="T100" s="689"/>
      <c r="U100" s="687"/>
      <c r="V100" s="687"/>
      <c r="W100" s="687"/>
      <c r="X100" s="687"/>
      <c r="Y100" s="684"/>
      <c r="Z100" s="1855"/>
      <c r="AA100" s="1854"/>
      <c r="AB100" s="1854"/>
      <c r="AC100" s="1854"/>
      <c r="AD100" s="1854"/>
      <c r="AE100" s="1854"/>
      <c r="AF100" s="1854"/>
      <c r="AG100" s="689"/>
      <c r="AH100" s="685"/>
      <c r="AI100" s="685"/>
      <c r="AJ100" s="685"/>
      <c r="AK100" s="689"/>
      <c r="AL100" s="689"/>
      <c r="AM100" s="689"/>
      <c r="AN100" s="689"/>
      <c r="AO100" s="689"/>
      <c r="AP100" s="689"/>
      <c r="AQ100" s="689"/>
      <c r="AR100" s="689"/>
      <c r="AS100" s="687"/>
      <c r="AT100" s="687"/>
      <c r="AU100" s="687"/>
      <c r="AV100" s="687"/>
      <c r="AW100" s="684"/>
      <c r="AX100" s="1855"/>
      <c r="AY100" s="1854"/>
      <c r="AZ100" s="1854"/>
      <c r="BA100" s="1854"/>
      <c r="BB100" s="1854"/>
      <c r="BC100" s="1854"/>
      <c r="BD100" s="1854"/>
      <c r="BE100" s="689"/>
      <c r="BF100" s="685"/>
      <c r="BG100" s="685"/>
      <c r="BH100" s="685"/>
      <c r="BI100" s="689"/>
      <c r="BJ100" s="689"/>
      <c r="BK100" s="689"/>
      <c r="BL100" s="689"/>
      <c r="BM100" s="689"/>
      <c r="BN100" s="689"/>
      <c r="BO100" s="689"/>
      <c r="BP100" s="687"/>
      <c r="BQ100" s="687"/>
      <c r="BR100" s="687"/>
      <c r="BS100" s="687"/>
      <c r="BT100" s="687"/>
      <c r="BU100" s="684"/>
      <c r="BV100" s="684"/>
    </row>
    <row r="101" spans="1:76">
      <c r="A101" s="682"/>
      <c r="B101" s="688"/>
      <c r="C101" s="689"/>
      <c r="D101" s="689"/>
      <c r="E101" s="689"/>
      <c r="F101" s="689"/>
      <c r="G101" s="689"/>
      <c r="H101" s="689"/>
      <c r="I101" s="689"/>
      <c r="J101" s="685"/>
      <c r="K101" s="685"/>
      <c r="L101" s="685"/>
      <c r="M101" s="689"/>
      <c r="N101" s="689"/>
      <c r="O101" s="689"/>
      <c r="P101" s="689"/>
      <c r="Q101" s="689"/>
      <c r="R101" s="689"/>
      <c r="S101" s="689"/>
      <c r="T101" s="689"/>
      <c r="U101" s="687"/>
      <c r="V101" s="687"/>
      <c r="W101" s="687"/>
      <c r="X101" s="687"/>
      <c r="Y101" s="684"/>
      <c r="Z101" s="1855"/>
      <c r="AA101" s="1854"/>
      <c r="AB101" s="1854"/>
      <c r="AC101" s="1854"/>
      <c r="AD101" s="1854"/>
      <c r="AE101" s="1854"/>
      <c r="AF101" s="1854"/>
      <c r="AG101" s="689"/>
      <c r="AH101" s="685"/>
      <c r="AI101" s="685"/>
      <c r="AJ101" s="685"/>
      <c r="AK101" s="689"/>
      <c r="AL101" s="689"/>
      <c r="AM101" s="689"/>
      <c r="AN101" s="689"/>
      <c r="AO101" s="689"/>
      <c r="AP101" s="689"/>
      <c r="AQ101" s="689"/>
      <c r="AR101" s="689"/>
      <c r="AS101" s="687"/>
      <c r="AT101" s="687"/>
      <c r="AU101" s="687"/>
      <c r="AV101" s="687"/>
      <c r="AW101" s="684"/>
      <c r="AX101" s="1855"/>
      <c r="AY101" s="1854"/>
      <c r="AZ101" s="1854"/>
      <c r="BA101" s="1854"/>
      <c r="BB101" s="1854"/>
      <c r="BC101" s="1854"/>
      <c r="BD101" s="1854"/>
      <c r="BE101" s="689"/>
      <c r="BF101" s="685"/>
      <c r="BG101" s="685"/>
      <c r="BH101" s="685"/>
      <c r="BI101" s="689"/>
      <c r="BJ101" s="689"/>
      <c r="BK101" s="689"/>
      <c r="BL101" s="689"/>
      <c r="BM101" s="689"/>
      <c r="BN101" s="689"/>
      <c r="BO101" s="689"/>
      <c r="BP101" s="687"/>
      <c r="BQ101" s="687"/>
      <c r="BR101" s="687"/>
      <c r="BS101" s="687"/>
      <c r="BT101" s="687"/>
      <c r="BU101" s="684"/>
      <c r="BV101" s="684"/>
    </row>
    <row r="102" spans="1:76">
      <c r="A102" s="682"/>
      <c r="B102" s="688"/>
      <c r="C102" s="689"/>
      <c r="D102" s="689"/>
      <c r="E102" s="689"/>
      <c r="F102" s="689"/>
      <c r="G102" s="689"/>
      <c r="H102" s="689"/>
      <c r="I102" s="689"/>
      <c r="J102" s="685"/>
      <c r="K102" s="685"/>
      <c r="L102" s="685"/>
      <c r="M102" s="689"/>
      <c r="N102" s="689"/>
      <c r="O102" s="689"/>
      <c r="P102" s="689"/>
      <c r="Q102" s="689"/>
      <c r="R102" s="689"/>
      <c r="S102" s="689"/>
      <c r="T102" s="689"/>
      <c r="U102" s="687"/>
      <c r="V102" s="687"/>
      <c r="W102" s="687"/>
      <c r="X102" s="687"/>
      <c r="Y102" s="684"/>
      <c r="Z102" s="688"/>
      <c r="AA102" s="689"/>
      <c r="AB102" s="689"/>
      <c r="AC102" s="689"/>
      <c r="AD102" s="689"/>
      <c r="AE102" s="689"/>
      <c r="AF102" s="689"/>
      <c r="AG102" s="689"/>
      <c r="AH102" s="685"/>
      <c r="AI102" s="685"/>
      <c r="AJ102" s="685"/>
      <c r="AK102" s="689"/>
      <c r="AL102" s="689"/>
      <c r="AM102" s="689"/>
      <c r="AN102" s="689"/>
      <c r="AO102" s="689"/>
      <c r="AP102" s="689"/>
      <c r="AQ102" s="689"/>
      <c r="AR102" s="689"/>
      <c r="AS102" s="687"/>
      <c r="AT102" s="687"/>
      <c r="AU102" s="687"/>
      <c r="AV102" s="687"/>
      <c r="AW102" s="684"/>
      <c r="AX102" s="688"/>
      <c r="AY102" s="689"/>
      <c r="AZ102" s="689"/>
      <c r="BA102" s="689"/>
      <c r="BB102" s="689"/>
      <c r="BC102" s="689"/>
      <c r="BD102" s="689"/>
      <c r="BE102" s="689"/>
      <c r="BF102" s="685"/>
      <c r="BG102" s="685"/>
      <c r="BH102" s="685"/>
      <c r="BI102" s="689"/>
      <c r="BJ102" s="689"/>
      <c r="BK102" s="689"/>
      <c r="BL102" s="689"/>
      <c r="BM102" s="689"/>
      <c r="BN102" s="689"/>
      <c r="BO102" s="689"/>
      <c r="BP102" s="687"/>
      <c r="BQ102" s="687"/>
      <c r="BR102" s="687"/>
      <c r="BS102" s="687"/>
      <c r="BT102" s="687"/>
      <c r="BU102" s="684"/>
      <c r="BV102" s="684"/>
    </row>
    <row r="103" spans="1:76">
      <c r="A103" s="682"/>
      <c r="B103" s="688"/>
      <c r="C103" s="689"/>
      <c r="D103" s="689"/>
      <c r="E103" s="689"/>
      <c r="F103" s="689"/>
      <c r="G103" s="689"/>
      <c r="H103" s="689"/>
      <c r="I103" s="689"/>
      <c r="J103" s="685"/>
      <c r="K103" s="685"/>
      <c r="L103" s="685"/>
      <c r="M103" s="689"/>
      <c r="N103" s="689"/>
      <c r="O103" s="689"/>
      <c r="P103" s="689"/>
      <c r="Q103" s="689"/>
      <c r="R103" s="689"/>
      <c r="S103" s="689"/>
      <c r="T103" s="689"/>
      <c r="U103" s="687"/>
      <c r="V103" s="687"/>
      <c r="W103" s="687"/>
      <c r="X103" s="687"/>
      <c r="Y103" s="684"/>
      <c r="Z103" s="688"/>
      <c r="AA103" s="689"/>
      <c r="AB103" s="689"/>
      <c r="AC103" s="689"/>
      <c r="AD103" s="689"/>
      <c r="AE103" s="689"/>
      <c r="AF103" s="689"/>
      <c r="AG103" s="689"/>
      <c r="AH103" s="685"/>
      <c r="AI103" s="685"/>
      <c r="AJ103" s="685"/>
      <c r="AK103" s="689"/>
      <c r="AL103" s="689"/>
      <c r="AM103" s="689"/>
      <c r="AN103" s="689"/>
      <c r="AO103" s="689"/>
      <c r="AP103" s="689"/>
      <c r="AQ103" s="689"/>
      <c r="AR103" s="689"/>
      <c r="AS103" s="687"/>
      <c r="AT103" s="687"/>
      <c r="AU103" s="687"/>
      <c r="AV103" s="687"/>
      <c r="AW103" s="684"/>
      <c r="AX103" s="688"/>
      <c r="AY103" s="689"/>
      <c r="AZ103" s="689"/>
      <c r="BA103" s="689"/>
      <c r="BB103" s="689"/>
      <c r="BC103" s="689"/>
      <c r="BD103" s="689"/>
      <c r="BE103" s="689"/>
      <c r="BF103" s="685"/>
      <c r="BG103" s="685"/>
      <c r="BH103" s="685"/>
      <c r="BI103" s="689"/>
      <c r="BJ103" s="689"/>
      <c r="BK103" s="689"/>
      <c r="BL103" s="689"/>
      <c r="BM103" s="689"/>
      <c r="BN103" s="689"/>
      <c r="BO103" s="689"/>
      <c r="BP103" s="687"/>
      <c r="BQ103" s="687"/>
      <c r="BR103" s="687"/>
      <c r="BS103" s="687"/>
      <c r="BT103" s="687"/>
      <c r="BU103" s="684"/>
      <c r="BV103" s="684"/>
    </row>
    <row r="104" spans="1:76">
      <c r="A104" s="682"/>
      <c r="B104" s="688"/>
      <c r="C104" s="689"/>
      <c r="D104" s="689"/>
      <c r="E104" s="689"/>
      <c r="F104" s="689"/>
      <c r="G104" s="689"/>
      <c r="H104" s="689"/>
      <c r="I104" s="689"/>
      <c r="J104" s="685"/>
      <c r="K104" s="685"/>
      <c r="L104" s="685"/>
      <c r="M104" s="689"/>
      <c r="N104" s="689"/>
      <c r="O104" s="689"/>
      <c r="P104" s="689"/>
      <c r="Q104" s="689"/>
      <c r="R104" s="689"/>
      <c r="S104" s="689"/>
      <c r="T104" s="689"/>
      <c r="U104" s="687"/>
      <c r="V104" s="687"/>
      <c r="W104" s="687"/>
      <c r="X104" s="687"/>
      <c r="Y104" s="684"/>
      <c r="Z104" s="688"/>
      <c r="AA104" s="689"/>
      <c r="AB104" s="689"/>
      <c r="AC104" s="689"/>
      <c r="AD104" s="689"/>
      <c r="AE104" s="689"/>
      <c r="AF104" s="689"/>
      <c r="AG104" s="689"/>
      <c r="AH104" s="685"/>
      <c r="AI104" s="685"/>
      <c r="AJ104" s="685"/>
      <c r="AK104" s="689"/>
      <c r="AL104" s="689"/>
      <c r="AM104" s="689"/>
      <c r="AN104" s="689"/>
      <c r="AO104" s="689"/>
      <c r="AP104" s="689"/>
      <c r="AQ104" s="689"/>
      <c r="AR104" s="689"/>
      <c r="AS104" s="687"/>
      <c r="AT104" s="687"/>
      <c r="AU104" s="687"/>
      <c r="AV104" s="687"/>
      <c r="AW104" s="684"/>
      <c r="AX104" s="688"/>
      <c r="AY104" s="689"/>
      <c r="AZ104" s="689"/>
      <c r="BA104" s="689"/>
      <c r="BB104" s="689"/>
      <c r="BC104" s="689"/>
      <c r="BD104" s="689"/>
      <c r="BE104" s="689"/>
      <c r="BF104" s="685"/>
      <c r="BG104" s="685"/>
      <c r="BH104" s="685"/>
      <c r="BI104" s="689"/>
      <c r="BJ104" s="689"/>
      <c r="BK104" s="689"/>
      <c r="BL104" s="689"/>
      <c r="BM104" s="689"/>
      <c r="BN104" s="689"/>
      <c r="BO104" s="689"/>
      <c r="BP104" s="687"/>
      <c r="BQ104" s="687"/>
      <c r="BR104" s="687"/>
      <c r="BS104" s="687"/>
      <c r="BT104" s="687"/>
      <c r="BU104" s="684"/>
      <c r="BV104" s="684"/>
    </row>
    <row r="105" spans="1:76" ht="17.25" thickBot="1">
      <c r="A105" s="682"/>
      <c r="B105" s="688"/>
      <c r="C105" s="689"/>
      <c r="D105" s="689"/>
      <c r="E105" s="689"/>
      <c r="F105" s="689"/>
      <c r="G105" s="689"/>
      <c r="H105" s="689"/>
      <c r="I105" s="689"/>
      <c r="J105" s="685"/>
      <c r="K105" s="685"/>
      <c r="L105" s="685"/>
      <c r="M105" s="689"/>
      <c r="N105" s="689"/>
      <c r="O105" s="689"/>
      <c r="P105" s="689"/>
      <c r="Q105" s="689"/>
      <c r="R105" s="689"/>
      <c r="S105" s="689"/>
      <c r="T105" s="689"/>
      <c r="U105" s="687"/>
      <c r="V105" s="687"/>
      <c r="W105" s="687"/>
      <c r="X105" s="687"/>
      <c r="Y105" s="684"/>
      <c r="Z105" s="688"/>
      <c r="AA105" s="689"/>
      <c r="AB105" s="689"/>
      <c r="AC105" s="689"/>
      <c r="AD105" s="689"/>
      <c r="AE105" s="689"/>
      <c r="AF105" s="689"/>
      <c r="AG105" s="689"/>
      <c r="AH105" s="685"/>
      <c r="AI105" s="685"/>
      <c r="AJ105" s="685"/>
      <c r="AK105" s="689"/>
      <c r="AL105" s="689"/>
      <c r="AM105" s="689"/>
      <c r="AN105" s="689"/>
      <c r="AO105" s="689"/>
      <c r="AP105" s="689"/>
      <c r="AQ105" s="689"/>
      <c r="AR105" s="689"/>
      <c r="AS105" s="687"/>
      <c r="AT105" s="687"/>
      <c r="AU105" s="687"/>
      <c r="AV105" s="687"/>
      <c r="AW105" s="684"/>
      <c r="AX105" s="688"/>
      <c r="AY105" s="689"/>
      <c r="AZ105" s="689"/>
      <c r="BA105" s="689"/>
      <c r="BB105" s="689"/>
      <c r="BC105" s="689"/>
      <c r="BD105" s="689"/>
      <c r="BE105" s="689"/>
      <c r="BF105" s="685"/>
      <c r="BG105" s="685"/>
      <c r="BH105" s="685"/>
      <c r="BI105" s="689"/>
      <c r="BJ105" s="689"/>
      <c r="BK105" s="689"/>
      <c r="BL105" s="689"/>
      <c r="BM105" s="689"/>
      <c r="BN105" s="689"/>
      <c r="BO105" s="689"/>
      <c r="BP105" s="687"/>
      <c r="BQ105" s="687"/>
      <c r="BR105" s="687"/>
      <c r="BS105" s="687"/>
      <c r="BT105" s="687"/>
      <c r="BU105" s="684"/>
      <c r="BV105" s="684"/>
    </row>
    <row r="106" spans="1:76" ht="27" customHeight="1">
      <c r="A106" s="682"/>
      <c r="B106" s="688"/>
      <c r="C106" s="689"/>
      <c r="D106" s="689"/>
      <c r="E106" s="689"/>
      <c r="F106" s="689"/>
      <c r="G106" s="689"/>
      <c r="H106" s="689"/>
      <c r="I106" s="689"/>
      <c r="J106" s="685"/>
      <c r="K106" s="685"/>
      <c r="L106" s="685"/>
      <c r="M106" s="689"/>
      <c r="N106" s="689"/>
      <c r="O106" s="689"/>
      <c r="P106" s="689"/>
      <c r="Q106" s="690"/>
      <c r="R106" s="690"/>
      <c r="S106" s="690"/>
      <c r="T106" s="1845" t="str">
        <f>T89</f>
        <v xml:space="preserve"> Remarks 备注 Chú thích </v>
      </c>
      <c r="U106" s="1846"/>
      <c r="V106" s="1846"/>
      <c r="W106" s="1846"/>
      <c r="X106" s="1846"/>
      <c r="Y106" s="1847"/>
      <c r="Z106" s="688"/>
      <c r="AA106" s="689"/>
      <c r="AB106" s="689"/>
      <c r="AC106" s="689"/>
      <c r="AD106" s="689"/>
      <c r="AE106" s="689"/>
      <c r="AF106" s="689"/>
      <c r="AG106" s="689"/>
      <c r="AH106" s="685"/>
      <c r="AI106" s="685"/>
      <c r="AJ106" s="685"/>
      <c r="AK106" s="689"/>
      <c r="AL106" s="689"/>
      <c r="AM106" s="689"/>
      <c r="AN106" s="689"/>
      <c r="AO106" s="690"/>
      <c r="AP106" s="690"/>
      <c r="AQ106" s="690"/>
      <c r="AR106" s="1845"/>
      <c r="AS106" s="1846"/>
      <c r="AT106" s="1846"/>
      <c r="AU106" s="1846"/>
      <c r="AV106" s="1846"/>
      <c r="AW106" s="1847"/>
      <c r="AX106" s="688"/>
      <c r="AY106" s="689"/>
      <c r="AZ106" s="689"/>
      <c r="BA106" s="689"/>
      <c r="BB106" s="689"/>
      <c r="BC106" s="689"/>
      <c r="BD106" s="689"/>
      <c r="BE106" s="689"/>
      <c r="BF106" s="685"/>
      <c r="BG106" s="685"/>
      <c r="BH106" s="685"/>
      <c r="BI106" s="689"/>
      <c r="BJ106" s="689"/>
      <c r="BK106" s="689"/>
      <c r="BL106" s="689"/>
      <c r="BM106" s="689"/>
      <c r="BN106" s="689"/>
      <c r="BO106" s="690"/>
      <c r="BP106" s="1845"/>
      <c r="BQ106" s="1846"/>
      <c r="BR106" s="1846"/>
      <c r="BS106" s="1846"/>
      <c r="BT106" s="1846"/>
      <c r="BU106" s="1847"/>
      <c r="BV106" s="684"/>
    </row>
    <row r="107" spans="1:76" s="647" customFormat="1" ht="45.75" customHeight="1">
      <c r="A107" s="663"/>
      <c r="B107" s="657"/>
      <c r="C107" s="685"/>
      <c r="D107" s="685"/>
      <c r="E107" s="685"/>
      <c r="F107" s="685"/>
      <c r="G107" s="685"/>
      <c r="H107" s="685"/>
      <c r="I107" s="685"/>
      <c r="J107" s="685"/>
      <c r="K107" s="685"/>
      <c r="L107" s="685"/>
      <c r="M107" s="685"/>
      <c r="N107" s="685"/>
      <c r="O107" s="685"/>
      <c r="P107" s="685"/>
      <c r="Q107" s="659"/>
      <c r="R107" s="659"/>
      <c r="S107" s="659"/>
      <c r="T107" s="1848" t="s">
        <v>344</v>
      </c>
      <c r="U107" s="1849"/>
      <c r="V107" s="1849"/>
      <c r="W107" s="1849"/>
      <c r="X107" s="1849"/>
      <c r="Y107" s="1850"/>
      <c r="Z107" s="657"/>
      <c r="AA107" s="685"/>
      <c r="AB107" s="685"/>
      <c r="AC107" s="685"/>
      <c r="AD107" s="685"/>
      <c r="AE107" s="685"/>
      <c r="AF107" s="685"/>
      <c r="AG107" s="685"/>
      <c r="AH107" s="685"/>
      <c r="AI107" s="685"/>
      <c r="AJ107" s="685"/>
      <c r="AK107" s="685"/>
      <c r="AL107" s="685"/>
      <c r="AM107" s="685"/>
      <c r="AN107" s="685"/>
      <c r="AO107" s="659"/>
      <c r="AP107" s="659"/>
      <c r="AQ107" s="659"/>
      <c r="AR107" s="1848"/>
      <c r="AS107" s="1849"/>
      <c r="AT107" s="1849"/>
      <c r="AU107" s="1849"/>
      <c r="AV107" s="1849"/>
      <c r="AW107" s="1850"/>
      <c r="AX107" s="657"/>
      <c r="AY107" s="685"/>
      <c r="AZ107" s="685"/>
      <c r="BA107" s="685"/>
      <c r="BB107" s="685"/>
      <c r="BC107" s="685"/>
      <c r="BD107" s="685"/>
      <c r="BE107" s="685"/>
      <c r="BF107" s="685"/>
      <c r="BG107" s="685"/>
      <c r="BH107" s="685"/>
      <c r="BI107" s="685"/>
      <c r="BJ107" s="685"/>
      <c r="BK107" s="685"/>
      <c r="BL107" s="685"/>
      <c r="BM107" s="685"/>
      <c r="BN107" s="685"/>
      <c r="BO107" s="659"/>
      <c r="BP107" s="1848"/>
      <c r="BQ107" s="1849"/>
      <c r="BR107" s="1849"/>
      <c r="BS107" s="1849"/>
      <c r="BT107" s="1849"/>
      <c r="BU107" s="1850"/>
      <c r="BV107" s="666"/>
    </row>
    <row r="108" spans="1:76" ht="27" customHeight="1">
      <c r="A108" s="682"/>
      <c r="B108" s="691"/>
      <c r="C108" s="659"/>
      <c r="D108" s="659"/>
      <c r="E108" s="659"/>
      <c r="F108" s="659"/>
      <c r="G108" s="692"/>
      <c r="H108" s="692"/>
      <c r="I108" s="692"/>
      <c r="J108" s="692"/>
      <c r="K108" s="692"/>
      <c r="L108" s="692"/>
      <c r="M108" s="692"/>
      <c r="N108" s="692"/>
      <c r="O108" s="692"/>
      <c r="P108" s="692"/>
      <c r="Q108" s="690"/>
      <c r="R108" s="690"/>
      <c r="S108" s="690"/>
      <c r="T108" s="1848" t="str">
        <f>T91</f>
        <v xml:space="preserve">Number of Layers 层数 Số lớp </v>
      </c>
      <c r="U108" s="1849"/>
      <c r="V108" s="1849"/>
      <c r="W108" s="1849"/>
      <c r="X108" s="1849"/>
      <c r="Y108" s="1850"/>
      <c r="Z108" s="693"/>
      <c r="AA108" s="659"/>
      <c r="AB108" s="659"/>
      <c r="AC108" s="659"/>
      <c r="AD108" s="659"/>
      <c r="AE108" s="659"/>
      <c r="AF108" s="659"/>
      <c r="AG108" s="692"/>
      <c r="AH108" s="692"/>
      <c r="AI108" s="692"/>
      <c r="AJ108" s="692"/>
      <c r="AK108" s="692"/>
      <c r="AL108" s="692"/>
      <c r="AM108" s="694"/>
      <c r="AN108" s="694"/>
      <c r="AO108" s="694"/>
      <c r="AP108" s="694"/>
      <c r="AQ108" s="695"/>
      <c r="AR108" s="1848"/>
      <c r="AS108" s="1849"/>
      <c r="AT108" s="1849"/>
      <c r="AU108" s="1849"/>
      <c r="AV108" s="1849"/>
      <c r="AW108" s="1850"/>
      <c r="AX108" s="1856"/>
      <c r="AY108" s="1857"/>
      <c r="AZ108" s="1857"/>
      <c r="BA108" s="1857"/>
      <c r="BB108" s="1857"/>
      <c r="BC108" s="1857"/>
      <c r="BD108" s="1857"/>
      <c r="BE108" s="692"/>
      <c r="BF108" s="692"/>
      <c r="BG108" s="692"/>
      <c r="BH108" s="692"/>
      <c r="BI108" s="1860"/>
      <c r="BJ108" s="1860"/>
      <c r="BK108" s="1860"/>
      <c r="BL108" s="1860"/>
      <c r="BM108" s="1860"/>
      <c r="BN108" s="1860"/>
      <c r="BO108" s="695"/>
      <c r="BP108" s="1848"/>
      <c r="BQ108" s="1849"/>
      <c r="BR108" s="1849"/>
      <c r="BS108" s="1849"/>
      <c r="BT108" s="1849"/>
      <c r="BU108" s="1850"/>
      <c r="BV108" s="684"/>
    </row>
    <row r="109" spans="1:76" ht="27" customHeight="1" thickBot="1">
      <c r="A109" s="682"/>
      <c r="B109" s="696"/>
      <c r="C109" s="697"/>
      <c r="D109" s="697"/>
      <c r="E109" s="697"/>
      <c r="F109" s="697"/>
      <c r="G109" s="698"/>
      <c r="H109" s="698"/>
      <c r="I109" s="699"/>
      <c r="J109" s="699"/>
      <c r="K109" s="699"/>
      <c r="L109" s="699"/>
      <c r="M109" s="699"/>
      <c r="N109" s="699"/>
      <c r="O109" s="699"/>
      <c r="P109" s="699"/>
      <c r="Q109" s="699"/>
      <c r="R109" s="699"/>
      <c r="S109" s="700"/>
      <c r="T109" s="1862">
        <v>6</v>
      </c>
      <c r="U109" s="1863"/>
      <c r="V109" s="1863"/>
      <c r="W109" s="1863"/>
      <c r="X109" s="1863"/>
      <c r="Y109" s="1864"/>
      <c r="Z109" s="696"/>
      <c r="AA109" s="697"/>
      <c r="AB109" s="697"/>
      <c r="AC109" s="697"/>
      <c r="AD109" s="697"/>
      <c r="AE109" s="697"/>
      <c r="AF109" s="697"/>
      <c r="AG109" s="698"/>
      <c r="AH109" s="699"/>
      <c r="AI109" s="699"/>
      <c r="AJ109" s="699"/>
      <c r="AK109" s="698"/>
      <c r="AL109" s="698"/>
      <c r="AM109" s="699"/>
      <c r="AN109" s="699"/>
      <c r="AO109" s="699"/>
      <c r="AP109" s="699"/>
      <c r="AQ109" s="700"/>
      <c r="AR109" s="1862"/>
      <c r="AS109" s="1863"/>
      <c r="AT109" s="1863"/>
      <c r="AU109" s="1863"/>
      <c r="AV109" s="1863"/>
      <c r="AW109" s="1864"/>
      <c r="AX109" s="1858"/>
      <c r="AY109" s="1859"/>
      <c r="AZ109" s="1859"/>
      <c r="BA109" s="1859"/>
      <c r="BB109" s="1859"/>
      <c r="BC109" s="1859"/>
      <c r="BD109" s="1859"/>
      <c r="BE109" s="698"/>
      <c r="BF109" s="1865"/>
      <c r="BG109" s="1865"/>
      <c r="BH109" s="1865"/>
      <c r="BI109" s="1861"/>
      <c r="BJ109" s="1861"/>
      <c r="BK109" s="1861"/>
      <c r="BL109" s="1861"/>
      <c r="BM109" s="1861"/>
      <c r="BN109" s="1861"/>
      <c r="BO109" s="700"/>
      <c r="BP109" s="1862"/>
      <c r="BQ109" s="1863"/>
      <c r="BR109" s="1863"/>
      <c r="BS109" s="1863"/>
      <c r="BT109" s="1863"/>
      <c r="BU109" s="1864"/>
      <c r="BV109" s="684"/>
    </row>
    <row r="110" spans="1:76" s="708" customFormat="1" ht="20.25" customHeight="1" thickBot="1">
      <c r="A110" s="702"/>
      <c r="B110" s="703" t="s">
        <v>110</v>
      </c>
      <c r="C110" s="703"/>
      <c r="D110" s="703"/>
      <c r="E110" s="703"/>
      <c r="F110" s="703"/>
      <c r="G110" s="703"/>
      <c r="H110" s="703"/>
      <c r="I110" s="703"/>
      <c r="J110" s="703"/>
      <c r="K110" s="703"/>
      <c r="L110" s="703"/>
      <c r="M110" s="703"/>
      <c r="N110" s="703"/>
      <c r="O110" s="703"/>
      <c r="P110" s="703"/>
      <c r="Q110" s="703"/>
      <c r="R110" s="703"/>
      <c r="S110" s="703"/>
      <c r="T110" s="703"/>
      <c r="U110" s="704"/>
      <c r="V110" s="704"/>
      <c r="W110" s="704"/>
      <c r="X110" s="704"/>
      <c r="Y110" s="704"/>
      <c r="Z110" s="704"/>
      <c r="AA110" s="704"/>
      <c r="AB110" s="705"/>
      <c r="AC110" s="705"/>
      <c r="AD110" s="705"/>
      <c r="AE110" s="705"/>
      <c r="AF110" s="703" t="s">
        <v>133</v>
      </c>
      <c r="AG110" s="705"/>
      <c r="AH110" s="705"/>
      <c r="AI110" s="705"/>
      <c r="AJ110" s="705"/>
      <c r="AK110" s="704"/>
      <c r="AL110" s="705"/>
      <c r="AM110" s="705"/>
      <c r="AN110" s="705"/>
      <c r="AO110" s="705"/>
      <c r="AP110" s="705"/>
      <c r="AQ110" s="705"/>
      <c r="AR110" s="705"/>
      <c r="AS110" s="705"/>
      <c r="AT110" s="705"/>
      <c r="AU110" s="704"/>
      <c r="AV110" s="704"/>
      <c r="AW110" s="704"/>
      <c r="AX110" s="704"/>
      <c r="AY110" s="704"/>
      <c r="AZ110" s="704"/>
      <c r="BA110" s="704"/>
      <c r="BB110" s="704"/>
      <c r="BC110" s="704"/>
      <c r="BD110" s="704"/>
      <c r="BE110" s="704"/>
      <c r="BF110" s="704"/>
      <c r="BG110" s="704"/>
      <c r="BH110" s="704"/>
      <c r="BI110" s="704"/>
      <c r="BJ110" s="704"/>
      <c r="BK110" s="704"/>
      <c r="BL110" s="704"/>
      <c r="BM110" s="704"/>
      <c r="BN110" s="704" t="str">
        <f>$BN$55</f>
        <v>COMPILER: LIÊN/A-KT-WQ826</v>
      </c>
      <c r="BO110" s="704"/>
      <c r="BP110" s="703"/>
      <c r="BQ110" s="703"/>
      <c r="BR110" s="704"/>
      <c r="BS110" s="704"/>
      <c r="BT110" s="704"/>
      <c r="BU110" s="704"/>
      <c r="BV110" s="706"/>
      <c r="BW110" s="707"/>
      <c r="BX110" s="707"/>
    </row>
  </sheetData>
  <mergeCells count="224">
    <mergeCell ref="D79:E79"/>
    <mergeCell ref="F79:G79"/>
    <mergeCell ref="J79:K79"/>
    <mergeCell ref="L79:M79"/>
    <mergeCell ref="N79:O79"/>
    <mergeCell ref="P79:Q79"/>
    <mergeCell ref="R79:S79"/>
    <mergeCell ref="B38:G38"/>
    <mergeCell ref="B56:P56"/>
    <mergeCell ref="B76:G76"/>
    <mergeCell ref="I76:U76"/>
    <mergeCell ref="W56:AZ58"/>
    <mergeCell ref="D62:E62"/>
    <mergeCell ref="F62:G62"/>
    <mergeCell ref="J62:K62"/>
    <mergeCell ref="L62:M62"/>
    <mergeCell ref="AX59:BC59"/>
    <mergeCell ref="Z63:AF65"/>
    <mergeCell ref="AX63:BD65"/>
    <mergeCell ref="T72:Y72"/>
    <mergeCell ref="AR72:AW72"/>
    <mergeCell ref="AN62:AO62"/>
    <mergeCell ref="Z38:AE38"/>
    <mergeCell ref="AG38:AS38"/>
    <mergeCell ref="AT38:AU38"/>
    <mergeCell ref="Z42:AF46"/>
    <mergeCell ref="AX42:BD46"/>
    <mergeCell ref="Z25:AF29"/>
    <mergeCell ref="T36:Y36"/>
    <mergeCell ref="AR36:AW36"/>
    <mergeCell ref="AX36:BD37"/>
    <mergeCell ref="BT2:BU3"/>
    <mergeCell ref="W1:AZ3"/>
    <mergeCell ref="B1:P1"/>
    <mergeCell ref="BQ2:BR3"/>
    <mergeCell ref="BS2:BS3"/>
    <mergeCell ref="BF1:BP3"/>
    <mergeCell ref="AR20:AW20"/>
    <mergeCell ref="BI19:BN20"/>
    <mergeCell ref="BF20:BH20"/>
    <mergeCell ref="Z8:AF10"/>
    <mergeCell ref="AX8:BD10"/>
    <mergeCell ref="AX19:BD20"/>
    <mergeCell ref="AX4:BC4"/>
    <mergeCell ref="BE4:BQ4"/>
    <mergeCell ref="BR4:BS4"/>
    <mergeCell ref="V4:W4"/>
    <mergeCell ref="Z4:AE4"/>
    <mergeCell ref="P7:Q7"/>
    <mergeCell ref="R7:S7"/>
    <mergeCell ref="AG4:AS4"/>
    <mergeCell ref="AT4:AU4"/>
    <mergeCell ref="D7:E7"/>
    <mergeCell ref="F7:G7"/>
    <mergeCell ref="J7:K7"/>
    <mergeCell ref="L7:M7"/>
    <mergeCell ref="N7:O7"/>
    <mergeCell ref="B4:G4"/>
    <mergeCell ref="I4:U4"/>
    <mergeCell ref="B21:G21"/>
    <mergeCell ref="I21:U21"/>
    <mergeCell ref="T17:Y17"/>
    <mergeCell ref="T18:Y18"/>
    <mergeCell ref="T19:Y19"/>
    <mergeCell ref="T20:Y20"/>
    <mergeCell ref="BP17:BU17"/>
    <mergeCell ref="BP18:BU18"/>
    <mergeCell ref="BP19:BU19"/>
    <mergeCell ref="BP20:BU20"/>
    <mergeCell ref="AX21:BC21"/>
    <mergeCell ref="BE21:BQ21"/>
    <mergeCell ref="BR21:BS21"/>
    <mergeCell ref="V21:W21"/>
    <mergeCell ref="Z21:AE21"/>
    <mergeCell ref="AG21:AS21"/>
    <mergeCell ref="AT21:AU21"/>
    <mergeCell ref="AR17:AW17"/>
    <mergeCell ref="AR18:AW18"/>
    <mergeCell ref="AR19:AW19"/>
    <mergeCell ref="D24:E24"/>
    <mergeCell ref="F24:G24"/>
    <mergeCell ref="J24:K24"/>
    <mergeCell ref="BI36:BN37"/>
    <mergeCell ref="BP36:BU36"/>
    <mergeCell ref="T34:Y34"/>
    <mergeCell ref="AR34:AW34"/>
    <mergeCell ref="BP34:BU34"/>
    <mergeCell ref="AR37:AW37"/>
    <mergeCell ref="BF37:BH37"/>
    <mergeCell ref="BP37:BU37"/>
    <mergeCell ref="T37:Y37"/>
    <mergeCell ref="BP35:BU35"/>
    <mergeCell ref="L24:M24"/>
    <mergeCell ref="N24:O24"/>
    <mergeCell ref="P24:Q24"/>
    <mergeCell ref="R24:S24"/>
    <mergeCell ref="AX25:BD29"/>
    <mergeCell ref="T35:Y35"/>
    <mergeCell ref="AR35:AW35"/>
    <mergeCell ref="BR38:BS38"/>
    <mergeCell ref="I38:U38"/>
    <mergeCell ref="V38:W38"/>
    <mergeCell ref="AX38:BC38"/>
    <mergeCell ref="BE38:BQ38"/>
    <mergeCell ref="BF56:BP58"/>
    <mergeCell ref="BQ57:BR58"/>
    <mergeCell ref="BS57:BS58"/>
    <mergeCell ref="BT57:BU58"/>
    <mergeCell ref="T53:Y53"/>
    <mergeCell ref="AR53:AW53"/>
    <mergeCell ref="AX53:BD54"/>
    <mergeCell ref="BI53:BN54"/>
    <mergeCell ref="BP53:BU53"/>
    <mergeCell ref="T54:Y54"/>
    <mergeCell ref="AR54:AW54"/>
    <mergeCell ref="BF54:BH54"/>
    <mergeCell ref="BP54:BU54"/>
    <mergeCell ref="T51:Y51"/>
    <mergeCell ref="AR51:AW51"/>
    <mergeCell ref="BP51:BU51"/>
    <mergeCell ref="T52:Y52"/>
    <mergeCell ref="AR52:AW52"/>
    <mergeCell ref="BP52:BU52"/>
    <mergeCell ref="BE59:BQ59"/>
    <mergeCell ref="BR59:BS59"/>
    <mergeCell ref="N62:O62"/>
    <mergeCell ref="P62:Q62"/>
    <mergeCell ref="R62:S62"/>
    <mergeCell ref="B59:G59"/>
    <mergeCell ref="I59:U59"/>
    <mergeCell ref="V59:W59"/>
    <mergeCell ref="Z59:AE59"/>
    <mergeCell ref="AG59:AS59"/>
    <mergeCell ref="AT59:AU59"/>
    <mergeCell ref="BL62:BM62"/>
    <mergeCell ref="BN62:BO62"/>
    <mergeCell ref="BJ62:BK62"/>
    <mergeCell ref="AP62:AQ62"/>
    <mergeCell ref="AZ62:BA62"/>
    <mergeCell ref="BB62:BC62"/>
    <mergeCell ref="BF62:BG62"/>
    <mergeCell ref="BH62:BI62"/>
    <mergeCell ref="AB62:AC62"/>
    <mergeCell ref="AD62:AE62"/>
    <mergeCell ref="AH62:AI62"/>
    <mergeCell ref="AJ62:AK62"/>
    <mergeCell ref="AL62:AM62"/>
    <mergeCell ref="BP72:BU72"/>
    <mergeCell ref="T73:Y73"/>
    <mergeCell ref="AR73:AW73"/>
    <mergeCell ref="BP73:BU73"/>
    <mergeCell ref="T74:Y74"/>
    <mergeCell ref="AR74:AW74"/>
    <mergeCell ref="AX74:BD75"/>
    <mergeCell ref="BI74:BN75"/>
    <mergeCell ref="BP74:BU74"/>
    <mergeCell ref="T75:Y75"/>
    <mergeCell ref="AR75:AW75"/>
    <mergeCell ref="BF75:BH75"/>
    <mergeCell ref="BP75:BU75"/>
    <mergeCell ref="BE76:BQ76"/>
    <mergeCell ref="BR76:BS76"/>
    <mergeCell ref="AX80:BD84"/>
    <mergeCell ref="T89:Y89"/>
    <mergeCell ref="AR89:AW89"/>
    <mergeCell ref="BP89:BU89"/>
    <mergeCell ref="Z80:AF84"/>
    <mergeCell ref="BP90:BU90"/>
    <mergeCell ref="T91:Y91"/>
    <mergeCell ref="AR91:AW91"/>
    <mergeCell ref="AX91:BD92"/>
    <mergeCell ref="BI91:BN92"/>
    <mergeCell ref="BP91:BU91"/>
    <mergeCell ref="T92:Y92"/>
    <mergeCell ref="AR92:AW92"/>
    <mergeCell ref="BF92:BH92"/>
    <mergeCell ref="BP92:BU92"/>
    <mergeCell ref="T90:Y90"/>
    <mergeCell ref="AR90:AW90"/>
    <mergeCell ref="V76:W76"/>
    <mergeCell ref="Z76:AE76"/>
    <mergeCell ref="AG76:AS76"/>
    <mergeCell ref="AT76:AU76"/>
    <mergeCell ref="AX76:BC76"/>
    <mergeCell ref="AX93:BC93"/>
    <mergeCell ref="BE93:BQ93"/>
    <mergeCell ref="BR93:BS93"/>
    <mergeCell ref="B93:G93"/>
    <mergeCell ref="I93:U93"/>
    <mergeCell ref="V93:W93"/>
    <mergeCell ref="Z93:AE93"/>
    <mergeCell ref="AG93:AS93"/>
    <mergeCell ref="AT93:AU93"/>
    <mergeCell ref="T108:Y108"/>
    <mergeCell ref="AR108:AW108"/>
    <mergeCell ref="AX108:BD109"/>
    <mergeCell ref="BI108:BN109"/>
    <mergeCell ref="BP108:BU108"/>
    <mergeCell ref="T109:Y109"/>
    <mergeCell ref="AR109:AW109"/>
    <mergeCell ref="BF109:BH109"/>
    <mergeCell ref="BP109:BU109"/>
    <mergeCell ref="BP106:BU106"/>
    <mergeCell ref="T107:Y107"/>
    <mergeCell ref="AR107:AW107"/>
    <mergeCell ref="BP107:BU107"/>
    <mergeCell ref="BL96:BM96"/>
    <mergeCell ref="BN96:BO96"/>
    <mergeCell ref="Z97:AF101"/>
    <mergeCell ref="AX97:BD101"/>
    <mergeCell ref="T106:Y106"/>
    <mergeCell ref="AR106:AW106"/>
    <mergeCell ref="AP96:AQ96"/>
    <mergeCell ref="AZ96:BA96"/>
    <mergeCell ref="BB96:BC96"/>
    <mergeCell ref="BF96:BG96"/>
    <mergeCell ref="BH96:BI96"/>
    <mergeCell ref="BJ96:BK96"/>
    <mergeCell ref="AB96:AC96"/>
    <mergeCell ref="AD96:AE96"/>
    <mergeCell ref="AH96:AI96"/>
    <mergeCell ref="AJ96:AK96"/>
    <mergeCell ref="AL96:AM96"/>
    <mergeCell ref="AN96:AO96"/>
  </mergeCells>
  <phoneticPr fontId="53" type="noConversion"/>
  <printOptions horizontalCentered="1"/>
  <pageMargins left="0" right="0" top="0.59055118110236227" bottom="0.39370078740157483" header="0.31496062992125984" footer="0.39370078740157483"/>
  <pageSetup paperSize="9" scale="45" orientation="landscape" r:id="rId1"/>
  <headerFooter>
    <oddHeader>&amp;LNIKE-CONVERSE, INC. Confidential&amp;RVer.16.0
PB:1-0</oddHeader>
    <oddFooter>&amp;L&amp;F</oddFooter>
  </headerFooter>
  <rowBreaks count="1" manualBreakCount="1">
    <brk id="55" max="7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92D050"/>
  </sheetPr>
  <dimension ref="A1:BR46"/>
  <sheetViews>
    <sheetView showGridLines="0" view="pageBreakPreview" zoomScale="69" zoomScaleNormal="60" zoomScaleSheetLayoutView="69" workbookViewId="0">
      <selection activeCell="AC16" sqref="AC16"/>
    </sheetView>
  </sheetViews>
  <sheetFormatPr defaultColWidth="2.625" defaultRowHeight="14.25"/>
  <cols>
    <col min="2" max="16" width="2.875" customWidth="1"/>
    <col min="17" max="19" width="2.625" customWidth="1"/>
    <col min="20" max="20" width="2.625" style="110" customWidth="1"/>
    <col min="21" max="22" width="2.625" style="131" customWidth="1"/>
    <col min="23" max="23" width="2.625" style="110" customWidth="1"/>
    <col min="24" max="27" width="2.625" customWidth="1"/>
    <col min="28" max="28" width="2.625" style="121" customWidth="1"/>
    <col min="29" max="45" width="2.625" customWidth="1"/>
    <col min="46" max="47" width="2.625" style="110" customWidth="1"/>
    <col min="48" max="51" width="2.625" customWidth="1"/>
    <col min="52" max="53" width="2.625" style="131" customWidth="1"/>
    <col min="54" max="62" width="2.625" customWidth="1"/>
    <col min="63" max="63" width="2.625" style="121" customWidth="1"/>
    <col min="64" max="69" width="2.625" customWidth="1"/>
  </cols>
  <sheetData>
    <row r="1" spans="1:70" s="146" customFormat="1" ht="20.100000000000001" customHeight="1" thickBot="1">
      <c r="A1" s="321"/>
      <c r="B1" s="1935" t="str">
        <f>Index!B1</f>
        <v>PRODUCTION CONFIRMATION</v>
      </c>
      <c r="C1" s="1936"/>
      <c r="D1" s="1936"/>
      <c r="E1" s="1936"/>
      <c r="F1" s="1936"/>
      <c r="G1" s="1936"/>
      <c r="H1" s="1936"/>
      <c r="I1" s="1936"/>
      <c r="J1" s="1936"/>
      <c r="K1" s="1936"/>
      <c r="L1" s="1936"/>
      <c r="M1" s="1936"/>
      <c r="N1" s="1936"/>
      <c r="O1" s="1936"/>
      <c r="P1" s="1936"/>
      <c r="Q1" s="1936"/>
      <c r="R1" s="1937"/>
      <c r="S1" s="709"/>
      <c r="T1" s="709"/>
      <c r="U1" s="709"/>
      <c r="V1" s="1922" t="s">
        <v>763</v>
      </c>
      <c r="W1" s="1922"/>
      <c r="X1" s="1922"/>
      <c r="Y1" s="1922"/>
      <c r="Z1" s="1922"/>
      <c r="AA1" s="1922"/>
      <c r="AB1" s="1922"/>
      <c r="AC1" s="1922"/>
      <c r="AD1" s="1922"/>
      <c r="AE1" s="1922"/>
      <c r="AF1" s="1922"/>
      <c r="AG1" s="1922"/>
      <c r="AH1" s="1922"/>
      <c r="AI1" s="1922"/>
      <c r="AJ1" s="1922"/>
      <c r="AK1" s="1922"/>
      <c r="AL1" s="1922"/>
      <c r="AM1" s="1922"/>
      <c r="AN1" s="1922"/>
      <c r="AO1" s="1922"/>
      <c r="AP1" s="1922"/>
      <c r="AQ1" s="1922"/>
      <c r="AR1" s="1922"/>
      <c r="AS1" s="1922"/>
      <c r="AT1" s="1922"/>
      <c r="AU1" s="1922"/>
      <c r="AV1" s="709"/>
      <c r="AW1" s="709"/>
      <c r="AX1" s="709"/>
      <c r="AY1" s="709"/>
      <c r="AZ1" s="709"/>
      <c r="BA1" s="709"/>
      <c r="BB1" s="709"/>
      <c r="BC1" s="413"/>
      <c r="BD1" s="413"/>
      <c r="BE1" s="413"/>
      <c r="BF1" s="413"/>
      <c r="BG1" s="322"/>
      <c r="BH1" s="322"/>
      <c r="BI1" s="322"/>
      <c r="BJ1" s="322"/>
      <c r="BK1" s="144"/>
      <c r="BL1" s="322"/>
      <c r="BM1" s="322"/>
      <c r="BN1" s="322"/>
      <c r="BO1" s="322"/>
      <c r="BP1" s="322"/>
      <c r="BQ1" s="322"/>
      <c r="BR1" s="323"/>
    </row>
    <row r="2" spans="1:70" s="146" customFormat="1" ht="18" customHeight="1">
      <c r="A2" s="76"/>
      <c r="B2" s="798" t="s">
        <v>19</v>
      </c>
      <c r="C2" s="149"/>
      <c r="D2" s="149"/>
      <c r="E2" s="149"/>
      <c r="F2" s="149"/>
      <c r="G2" s="149"/>
      <c r="H2" s="53" t="str">
        <f>Index!G2</f>
        <v>Chuck Taylor All Star Street</v>
      </c>
      <c r="I2" s="53"/>
      <c r="J2" s="53"/>
      <c r="K2" s="53"/>
      <c r="L2" s="53"/>
      <c r="M2" s="53"/>
      <c r="N2" s="53"/>
      <c r="O2" s="53"/>
      <c r="P2" s="149"/>
      <c r="Q2" s="455"/>
      <c r="R2" s="739"/>
      <c r="S2" s="455"/>
      <c r="T2" s="455"/>
      <c r="U2" s="455"/>
      <c r="V2" s="1923"/>
      <c r="W2" s="1923"/>
      <c r="X2" s="1923"/>
      <c r="Y2" s="1923"/>
      <c r="Z2" s="1923"/>
      <c r="AA2" s="1923"/>
      <c r="AB2" s="1923"/>
      <c r="AC2" s="1923"/>
      <c r="AD2" s="1923"/>
      <c r="AE2" s="1923"/>
      <c r="AF2" s="1923"/>
      <c r="AG2" s="1923"/>
      <c r="AH2" s="1923"/>
      <c r="AI2" s="1923"/>
      <c r="AJ2" s="1923"/>
      <c r="AK2" s="1923"/>
      <c r="AL2" s="1923"/>
      <c r="AM2" s="1923"/>
      <c r="AN2" s="1923"/>
      <c r="AO2" s="1923"/>
      <c r="AP2" s="1923"/>
      <c r="AQ2" s="1923"/>
      <c r="AR2" s="1923"/>
      <c r="AS2" s="1923"/>
      <c r="AT2" s="1923"/>
      <c r="AU2" s="1923"/>
      <c r="AV2" s="455"/>
      <c r="AW2" s="455"/>
      <c r="AX2" s="455"/>
      <c r="AY2" s="455"/>
      <c r="AZ2" s="455"/>
      <c r="BA2" s="455"/>
      <c r="BB2" s="455"/>
      <c r="BC2" s="219"/>
      <c r="BD2" s="219"/>
      <c r="BE2" s="219"/>
      <c r="BF2" s="219"/>
      <c r="BG2" s="53"/>
      <c r="BH2" s="53"/>
      <c r="BI2" s="149"/>
      <c r="BJ2" s="149"/>
      <c r="BK2" s="272"/>
      <c r="BL2" s="1920" t="s">
        <v>139</v>
      </c>
      <c r="BM2" s="1920"/>
      <c r="BN2" s="1920"/>
      <c r="BO2" s="1834">
        <f>'Upper Cutting Die Schedule'!BS2+1</f>
        <v>4</v>
      </c>
      <c r="BP2" s="1834"/>
      <c r="BQ2" s="1960"/>
      <c r="BR2" s="84"/>
    </row>
    <row r="3" spans="1:70" s="146" customFormat="1" ht="18" customHeight="1" thickBot="1">
      <c r="A3" s="76"/>
      <c r="B3" s="68" t="s">
        <v>96</v>
      </c>
      <c r="C3" s="46"/>
      <c r="D3" s="46"/>
      <c r="E3" s="46"/>
      <c r="F3" s="46"/>
      <c r="G3" s="46"/>
      <c r="H3" s="46"/>
      <c r="I3" s="46"/>
      <c r="J3" s="46" t="str">
        <f>Index!I3</f>
        <v>669288C/F</v>
      </c>
      <c r="L3" s="46"/>
      <c r="M3" s="46"/>
      <c r="N3" s="46"/>
      <c r="O3" s="46"/>
      <c r="P3" s="786"/>
      <c r="Q3" s="710"/>
      <c r="R3" s="797"/>
      <c r="S3" s="710"/>
      <c r="T3" s="710"/>
      <c r="U3" s="710"/>
      <c r="V3" s="1924"/>
      <c r="W3" s="1924"/>
      <c r="X3" s="1924"/>
      <c r="Y3" s="1924"/>
      <c r="Z3" s="1924"/>
      <c r="AA3" s="1924"/>
      <c r="AB3" s="1924"/>
      <c r="AC3" s="1924"/>
      <c r="AD3" s="1924"/>
      <c r="AE3" s="1924"/>
      <c r="AF3" s="1924"/>
      <c r="AG3" s="1924"/>
      <c r="AH3" s="1924"/>
      <c r="AI3" s="1924"/>
      <c r="AJ3" s="1924"/>
      <c r="AK3" s="1924"/>
      <c r="AL3" s="1924"/>
      <c r="AM3" s="1924"/>
      <c r="AN3" s="1924"/>
      <c r="AO3" s="1924"/>
      <c r="AP3" s="1924"/>
      <c r="AQ3" s="1924"/>
      <c r="AR3" s="1924"/>
      <c r="AS3" s="1924"/>
      <c r="AT3" s="1924"/>
      <c r="AU3" s="1924"/>
      <c r="AV3" s="710"/>
      <c r="AW3" s="710"/>
      <c r="AX3" s="710"/>
      <c r="AY3" s="710"/>
      <c r="AZ3" s="710"/>
      <c r="BA3" s="710"/>
      <c r="BB3" s="710"/>
      <c r="BC3" s="286"/>
      <c r="BD3" s="286"/>
      <c r="BE3" s="286"/>
      <c r="BF3" s="286"/>
      <c r="BG3" s="40"/>
      <c r="BH3" s="40"/>
      <c r="BI3" s="63"/>
      <c r="BJ3" s="155"/>
      <c r="BK3" s="298"/>
      <c r="BL3" s="1921"/>
      <c r="BM3" s="1921"/>
      <c r="BN3" s="1921"/>
      <c r="BO3" s="1836"/>
      <c r="BP3" s="1836"/>
      <c r="BQ3" s="1961"/>
      <c r="BR3" s="84"/>
    </row>
    <row r="4" spans="1:70" s="499" customFormat="1" ht="24.95" customHeight="1" thickBot="1">
      <c r="A4" s="17"/>
      <c r="B4" s="1317" t="s">
        <v>764</v>
      </c>
      <c r="C4" s="451"/>
      <c r="D4" s="451"/>
      <c r="E4" s="451"/>
      <c r="F4" s="451"/>
      <c r="G4" s="451"/>
      <c r="H4" s="451"/>
      <c r="I4" s="451"/>
      <c r="J4" s="451"/>
      <c r="K4" s="451"/>
      <c r="L4" s="477"/>
      <c r="M4" s="1968" t="s">
        <v>765</v>
      </c>
      <c r="N4" s="1968"/>
      <c r="O4" s="1968"/>
      <c r="P4" s="1968"/>
      <c r="Q4" s="1968"/>
      <c r="R4" s="1968"/>
      <c r="S4" s="1968"/>
      <c r="T4" s="1968"/>
      <c r="U4" s="1968"/>
      <c r="V4" s="1968"/>
      <c r="W4" s="1968"/>
      <c r="X4" s="1968"/>
      <c r="Y4" s="1968"/>
      <c r="Z4" s="1968"/>
      <c r="AA4" s="1968"/>
      <c r="AB4" s="1968"/>
      <c r="AC4" s="1968"/>
      <c r="AD4" s="1968"/>
      <c r="AE4" s="1968"/>
      <c r="AF4" s="1968"/>
      <c r="AG4" s="1968"/>
      <c r="AH4" s="1968"/>
      <c r="AI4" s="1969"/>
      <c r="AJ4" s="450"/>
      <c r="AK4" s="451"/>
      <c r="AL4" s="451"/>
      <c r="AM4" s="451"/>
      <c r="AN4" s="451"/>
      <c r="AO4" s="451"/>
      <c r="AP4" s="451"/>
      <c r="AQ4" s="451"/>
      <c r="AR4" s="451"/>
      <c r="AS4" s="451"/>
      <c r="AT4" s="451"/>
      <c r="AU4" s="451"/>
      <c r="AV4" s="451"/>
      <c r="AW4" s="451"/>
      <c r="AX4" s="451"/>
      <c r="AY4" s="451"/>
      <c r="AZ4" s="451"/>
      <c r="BA4" s="451"/>
      <c r="BB4" s="451"/>
      <c r="BC4" s="451"/>
      <c r="BD4" s="451"/>
      <c r="BE4" s="451"/>
      <c r="BF4" s="451"/>
      <c r="BG4" s="451"/>
      <c r="BH4" s="451"/>
      <c r="BI4" s="451"/>
      <c r="BJ4" s="451"/>
      <c r="BK4" s="451"/>
      <c r="BL4" s="451"/>
      <c r="BM4" s="451"/>
      <c r="BN4" s="451"/>
      <c r="BO4" s="451"/>
      <c r="BP4" s="451"/>
      <c r="BQ4" s="452"/>
      <c r="BR4" s="24"/>
    </row>
    <row r="5" spans="1:70" s="8" customFormat="1" ht="15" customHeight="1">
      <c r="A5" s="17"/>
      <c r="B5" s="97"/>
      <c r="C5" s="112"/>
      <c r="D5" s="112"/>
      <c r="E5" s="112"/>
      <c r="F5" s="112"/>
      <c r="G5" s="112"/>
      <c r="H5" s="112"/>
      <c r="I5" s="112"/>
      <c r="J5" s="112"/>
      <c r="K5" s="112"/>
      <c r="L5" s="112"/>
      <c r="M5" s="112"/>
      <c r="N5" s="112"/>
      <c r="O5" s="112"/>
      <c r="P5" s="112"/>
      <c r="Q5" s="112"/>
      <c r="R5" s="112"/>
      <c r="S5" s="112"/>
      <c r="T5" s="112"/>
      <c r="U5" s="112"/>
      <c r="V5" s="112"/>
      <c r="W5" s="112"/>
      <c r="X5" s="112"/>
      <c r="Y5" s="112"/>
      <c r="Z5" s="112"/>
      <c r="AA5" s="112"/>
      <c r="AB5" s="112"/>
      <c r="AC5" s="112"/>
      <c r="AD5" s="112"/>
      <c r="AE5" s="112"/>
      <c r="AF5" s="112"/>
      <c r="AG5" s="112"/>
      <c r="AH5" s="112"/>
      <c r="AI5" s="217"/>
      <c r="AJ5" s="354"/>
      <c r="AK5" s="217"/>
      <c r="AL5" s="217"/>
      <c r="AM5" s="217"/>
      <c r="AN5" s="217"/>
      <c r="AO5" s="217"/>
      <c r="AP5" s="217"/>
      <c r="AQ5" s="217"/>
      <c r="AR5" s="217"/>
      <c r="AS5" s="217"/>
      <c r="AT5" s="217"/>
      <c r="AU5" s="217"/>
      <c r="AV5" s="217"/>
      <c r="AW5" s="217"/>
      <c r="AX5" s="217"/>
      <c r="AY5" s="217"/>
      <c r="AZ5" s="217"/>
      <c r="BA5" s="217"/>
      <c r="BB5" s="217"/>
      <c r="BC5" s="217"/>
      <c r="BD5" s="217"/>
      <c r="BE5" s="217"/>
      <c r="BF5" s="217"/>
      <c r="BG5" s="217"/>
      <c r="BH5" s="217"/>
      <c r="BI5" s="217"/>
      <c r="BJ5" s="217"/>
      <c r="BK5" s="217"/>
      <c r="BL5" s="217"/>
      <c r="BM5" s="217"/>
      <c r="BN5" s="217"/>
      <c r="BO5" s="217"/>
      <c r="BP5" s="217"/>
      <c r="BQ5" s="355"/>
      <c r="BR5" s="24"/>
    </row>
    <row r="6" spans="1:70" s="8" customFormat="1" ht="15" customHeight="1">
      <c r="A6" s="17"/>
      <c r="B6" s="97"/>
      <c r="C6" s="112"/>
      <c r="D6" s="112"/>
      <c r="E6" s="112"/>
      <c r="F6" s="112"/>
      <c r="G6" s="1934"/>
      <c r="H6" s="1934"/>
      <c r="I6" s="112"/>
      <c r="J6" s="112"/>
      <c r="K6" s="112"/>
      <c r="L6" s="112"/>
      <c r="M6" s="112"/>
      <c r="N6" s="112"/>
      <c r="O6" s="112"/>
      <c r="P6" s="112"/>
      <c r="Q6" s="112"/>
      <c r="R6" s="112"/>
      <c r="S6" s="112"/>
      <c r="T6" s="112"/>
      <c r="U6" s="112"/>
      <c r="V6" s="112"/>
      <c r="W6" s="112"/>
      <c r="X6" s="112"/>
      <c r="Y6" s="112"/>
      <c r="Z6" s="112"/>
      <c r="AA6" s="112"/>
      <c r="AB6" s="112"/>
      <c r="AC6" s="112"/>
      <c r="AD6" s="112"/>
      <c r="AE6" s="112"/>
      <c r="AF6" s="112"/>
      <c r="AG6" s="112"/>
      <c r="AH6" s="112"/>
      <c r="AI6" s="217"/>
      <c r="AJ6" s="354"/>
      <c r="AK6" s="217"/>
      <c r="AL6" s="217"/>
      <c r="AM6" s="217"/>
      <c r="AN6" s="217"/>
      <c r="AO6" s="217"/>
      <c r="AP6" s="217"/>
      <c r="AQ6" s="217"/>
      <c r="AR6" s="217"/>
      <c r="AS6" s="217"/>
      <c r="AT6" s="217"/>
      <c r="AU6" s="217"/>
      <c r="AV6" s="217"/>
      <c r="AW6" s="217"/>
      <c r="AX6" s="217"/>
      <c r="AY6" s="217"/>
      <c r="AZ6" s="217"/>
      <c r="BA6" s="217"/>
      <c r="BB6" s="217"/>
      <c r="BC6" s="217"/>
      <c r="BD6" s="217"/>
      <c r="BE6" s="217"/>
      <c r="BF6" s="217"/>
      <c r="BG6" s="217"/>
      <c r="BH6" s="217"/>
      <c r="BI6" s="217"/>
      <c r="BJ6" s="217"/>
      <c r="BK6" s="217"/>
      <c r="BL6" s="217"/>
      <c r="BM6" s="217"/>
      <c r="BN6" s="217"/>
      <c r="BO6" s="217"/>
      <c r="BP6" s="217"/>
      <c r="BQ6" s="355"/>
      <c r="BR6" s="24"/>
    </row>
    <row r="7" spans="1:70" s="8" customFormat="1" ht="15" customHeight="1">
      <c r="A7" s="17"/>
      <c r="B7" s="97"/>
      <c r="C7" s="112"/>
      <c r="D7" s="112"/>
      <c r="E7" s="112"/>
      <c r="F7" s="112"/>
      <c r="G7" s="1934"/>
      <c r="H7" s="1934"/>
      <c r="I7" s="112"/>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217"/>
      <c r="AJ7" s="354"/>
      <c r="AK7" s="217"/>
      <c r="AL7" s="217"/>
      <c r="AM7" s="217"/>
      <c r="AN7" s="217"/>
      <c r="AO7" s="217"/>
      <c r="AP7" s="217"/>
      <c r="AQ7" s="217"/>
      <c r="AR7" s="217"/>
      <c r="AS7" s="217"/>
      <c r="AT7" s="217"/>
      <c r="AU7" s="217"/>
      <c r="AV7" s="217"/>
      <c r="AW7" s="217"/>
      <c r="AX7" s="217"/>
      <c r="AY7" s="217"/>
      <c r="AZ7" s="217"/>
      <c r="BA7" s="217"/>
      <c r="BB7" s="217"/>
      <c r="BC7" s="217"/>
      <c r="BD7" s="217"/>
      <c r="BE7" s="217"/>
      <c r="BF7" s="217"/>
      <c r="BG7" s="217"/>
      <c r="BH7" s="217"/>
      <c r="BI7" s="217"/>
      <c r="BJ7" s="217"/>
      <c r="BK7" s="217"/>
      <c r="BL7" s="217"/>
      <c r="BM7" s="217"/>
      <c r="BN7" s="217"/>
      <c r="BO7" s="217"/>
      <c r="BP7" s="217"/>
      <c r="BQ7" s="355"/>
      <c r="BR7" s="24"/>
    </row>
    <row r="8" spans="1:70" s="8" customFormat="1" ht="15" customHeight="1">
      <c r="A8" s="17"/>
      <c r="B8" s="97"/>
      <c r="C8" s="112"/>
      <c r="D8" s="112"/>
      <c r="E8" s="112"/>
      <c r="F8" s="112"/>
      <c r="G8" s="112"/>
      <c r="H8" s="112"/>
      <c r="I8" s="112"/>
      <c r="J8" s="112"/>
      <c r="K8" s="112"/>
      <c r="L8" s="112"/>
      <c r="M8" s="112"/>
      <c r="N8" s="112"/>
      <c r="O8" s="112"/>
      <c r="P8" s="112"/>
      <c r="Q8" s="112"/>
      <c r="R8" s="112"/>
      <c r="S8" s="112"/>
      <c r="T8" s="112"/>
      <c r="U8" s="112"/>
      <c r="V8" s="112"/>
      <c r="W8" s="112"/>
      <c r="X8" s="112"/>
      <c r="Y8" s="112"/>
      <c r="Z8" s="112"/>
      <c r="AA8" s="112"/>
      <c r="AB8" s="112"/>
      <c r="AC8" s="112"/>
      <c r="AD8" s="112"/>
      <c r="AE8" s="112"/>
      <c r="AF8" s="112"/>
      <c r="AG8" s="112"/>
      <c r="AH8" s="112"/>
      <c r="AI8" s="217"/>
      <c r="AJ8" s="354"/>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355"/>
      <c r="BR8" s="24"/>
    </row>
    <row r="9" spans="1:70" s="8" customFormat="1" ht="15" customHeight="1">
      <c r="A9" s="17"/>
      <c r="B9" s="97"/>
      <c r="C9" s="112"/>
      <c r="D9" s="112"/>
      <c r="E9" s="112"/>
      <c r="F9" s="112"/>
      <c r="G9" s="112"/>
      <c r="H9" s="112"/>
      <c r="I9" s="112"/>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217"/>
      <c r="AJ9" s="354"/>
      <c r="AK9" s="217"/>
      <c r="AL9" s="217"/>
      <c r="AM9" s="217"/>
      <c r="AN9" s="217"/>
      <c r="AO9" s="217"/>
      <c r="AP9" s="217"/>
      <c r="AQ9" s="217"/>
      <c r="AR9" s="217"/>
      <c r="AS9" s="217"/>
      <c r="AT9" s="217"/>
      <c r="AU9" s="217"/>
      <c r="AV9" s="217"/>
      <c r="AW9" s="217"/>
      <c r="AX9" s="217"/>
      <c r="AY9" s="217"/>
      <c r="AZ9" s="217"/>
      <c r="BA9" s="217"/>
      <c r="BB9" s="217"/>
      <c r="BC9" s="217"/>
      <c r="BD9" s="217"/>
      <c r="BE9" s="217"/>
      <c r="BF9" s="217"/>
      <c r="BG9" s="217"/>
      <c r="BH9" s="217"/>
      <c r="BI9" s="217"/>
      <c r="BJ9" s="217"/>
      <c r="BK9" s="217"/>
      <c r="BL9" s="217"/>
      <c r="BM9" s="217"/>
      <c r="BN9" s="217"/>
      <c r="BO9" s="217"/>
      <c r="BP9" s="217"/>
      <c r="BQ9" s="355"/>
      <c r="BR9" s="24"/>
    </row>
    <row r="10" spans="1:70" s="8" customFormat="1" ht="15" customHeight="1">
      <c r="A10" s="17"/>
      <c r="B10" s="97"/>
      <c r="C10" s="112"/>
      <c r="D10" s="112"/>
      <c r="E10" s="112"/>
      <c r="F10" s="112"/>
      <c r="G10" s="112"/>
      <c r="H10" s="112"/>
      <c r="I10" s="112"/>
      <c r="J10" s="112"/>
      <c r="K10" s="112"/>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112"/>
      <c r="AI10" s="217"/>
      <c r="AJ10" s="354"/>
      <c r="AK10" s="217"/>
      <c r="AL10" s="217"/>
      <c r="AM10" s="217"/>
      <c r="AN10" s="217"/>
      <c r="AO10" s="217"/>
      <c r="AP10" s="217"/>
      <c r="AQ10" s="217"/>
      <c r="AR10" s="217"/>
      <c r="AS10" s="217"/>
      <c r="AT10" s="217"/>
      <c r="AU10" s="217"/>
      <c r="AV10" s="217"/>
      <c r="AW10" s="217"/>
      <c r="AX10" s="217"/>
      <c r="AY10" s="217"/>
      <c r="AZ10" s="217"/>
      <c r="BA10" s="217"/>
      <c r="BB10" s="217"/>
      <c r="BC10" s="217"/>
      <c r="BD10" s="217"/>
      <c r="BE10" s="217"/>
      <c r="BF10" s="217"/>
      <c r="BG10" s="217"/>
      <c r="BH10" s="217"/>
      <c r="BI10" s="217"/>
      <c r="BJ10" s="217"/>
      <c r="BK10" s="217"/>
      <c r="BL10" s="217"/>
      <c r="BM10" s="217"/>
      <c r="BN10" s="217"/>
      <c r="BO10" s="217"/>
      <c r="BP10" s="217"/>
      <c r="BQ10" s="355"/>
      <c r="BR10" s="24"/>
    </row>
    <row r="11" spans="1:70" s="8" customFormat="1" ht="15" customHeight="1">
      <c r="A11" s="17"/>
      <c r="B11" s="97"/>
      <c r="C11" s="112"/>
      <c r="D11" s="112"/>
      <c r="E11" s="112"/>
      <c r="F11" s="112"/>
      <c r="G11" s="112"/>
      <c r="H11" s="112"/>
      <c r="I11" s="112"/>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c r="AH11" s="112"/>
      <c r="AI11" s="217"/>
      <c r="AJ11" s="354"/>
      <c r="AK11" s="217"/>
      <c r="AL11" s="217"/>
      <c r="AM11" s="217"/>
      <c r="AN11" s="217"/>
      <c r="AO11" s="217"/>
      <c r="AP11" s="217"/>
      <c r="AQ11" s="217"/>
      <c r="AR11" s="217"/>
      <c r="AS11" s="217"/>
      <c r="AT11" s="217"/>
      <c r="AU11" s="217"/>
      <c r="AV11" s="217"/>
      <c r="AW11" s="217"/>
      <c r="AX11" s="217"/>
      <c r="AY11" s="217"/>
      <c r="AZ11" s="217"/>
      <c r="BA11" s="217"/>
      <c r="BB11" s="217"/>
      <c r="BC11" s="217"/>
      <c r="BD11" s="217"/>
      <c r="BE11" s="217"/>
      <c r="BF11" s="217"/>
      <c r="BG11" s="217"/>
      <c r="BH11" s="217"/>
      <c r="BI11" s="217"/>
      <c r="BJ11" s="217"/>
      <c r="BK11" s="217"/>
      <c r="BL11" s="217"/>
      <c r="BM11" s="217"/>
      <c r="BN11" s="217"/>
      <c r="BO11" s="217"/>
      <c r="BP11" s="217"/>
      <c r="BQ11" s="355"/>
      <c r="BR11" s="24"/>
    </row>
    <row r="12" spans="1:70" s="8" customFormat="1" ht="15" customHeight="1">
      <c r="A12" s="17"/>
      <c r="B12" s="97"/>
      <c r="C12" s="112"/>
      <c r="D12" s="112"/>
      <c r="E12" s="112"/>
      <c r="F12" s="112"/>
      <c r="G12" s="112"/>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217"/>
      <c r="AJ12" s="354"/>
      <c r="AK12" s="217"/>
      <c r="AL12" s="217"/>
      <c r="AM12" s="217"/>
      <c r="AN12" s="217"/>
      <c r="AO12" s="217"/>
      <c r="AP12" s="217"/>
      <c r="AQ12" s="217"/>
      <c r="AR12" s="217"/>
      <c r="AS12" s="217"/>
      <c r="AT12" s="217"/>
      <c r="AU12" s="217"/>
      <c r="AV12" s="217"/>
      <c r="AW12" s="217"/>
      <c r="AX12" s="217"/>
      <c r="AY12" s="217"/>
      <c r="AZ12" s="217"/>
      <c r="BA12" s="217"/>
      <c r="BB12" s="217"/>
      <c r="BC12" s="217"/>
      <c r="BD12" s="217"/>
      <c r="BE12" s="217"/>
      <c r="BF12" s="217"/>
      <c r="BG12" s="217"/>
      <c r="BH12" s="217"/>
      <c r="BI12" s="217"/>
      <c r="BJ12" s="217"/>
      <c r="BK12" s="217"/>
      <c r="BL12" s="217"/>
      <c r="BM12" s="217"/>
      <c r="BN12" s="217"/>
      <c r="BO12" s="217"/>
      <c r="BP12" s="217"/>
      <c r="BQ12" s="355"/>
      <c r="BR12" s="24"/>
    </row>
    <row r="13" spans="1:70" s="8" customFormat="1" ht="15" customHeight="1">
      <c r="A13" s="17"/>
      <c r="B13" s="97"/>
      <c r="C13" s="112"/>
      <c r="D13" s="112"/>
      <c r="E13" s="112"/>
      <c r="F13" s="112"/>
      <c r="G13" s="112"/>
      <c r="H13" s="112"/>
      <c r="I13" s="112"/>
      <c r="J13" s="112"/>
      <c r="K13" s="112"/>
      <c r="L13" s="112"/>
      <c r="M13" s="112"/>
      <c r="N13" s="112"/>
      <c r="O13" s="112"/>
      <c r="P13" s="112"/>
      <c r="Q13" s="112"/>
      <c r="R13" s="112"/>
      <c r="S13" s="112"/>
      <c r="T13" s="112"/>
      <c r="U13" s="112"/>
      <c r="V13" s="112"/>
      <c r="W13" s="112"/>
      <c r="X13" s="112"/>
      <c r="Y13" s="112"/>
      <c r="Z13" s="112"/>
      <c r="AA13" s="112"/>
      <c r="AB13" s="112"/>
      <c r="AC13" s="112"/>
      <c r="AD13" s="112"/>
      <c r="AE13" s="112"/>
      <c r="AF13" s="112"/>
      <c r="AG13" s="112"/>
      <c r="AH13" s="112"/>
      <c r="AI13" s="217"/>
      <c r="AJ13" s="354"/>
      <c r="AK13" s="217"/>
      <c r="AL13" s="217"/>
      <c r="AM13" s="217"/>
      <c r="AN13" s="217"/>
      <c r="AO13" s="217"/>
      <c r="AP13" s="217"/>
      <c r="AQ13" s="217"/>
      <c r="AR13" s="217"/>
      <c r="AS13" s="217"/>
      <c r="AT13" s="217"/>
      <c r="AU13" s="217"/>
      <c r="AV13" s="217"/>
      <c r="AW13" s="217"/>
      <c r="AX13" s="217"/>
      <c r="AY13" s="217"/>
      <c r="AZ13" s="217"/>
      <c r="BA13" s="217"/>
      <c r="BB13" s="217"/>
      <c r="BC13" s="217"/>
      <c r="BD13" s="217"/>
      <c r="BE13" s="217"/>
      <c r="BF13" s="217"/>
      <c r="BG13" s="217"/>
      <c r="BH13" s="217"/>
      <c r="BI13" s="217"/>
      <c r="BJ13" s="217"/>
      <c r="BK13" s="217"/>
      <c r="BL13" s="217"/>
      <c r="BM13" s="217"/>
      <c r="BN13" s="217"/>
      <c r="BO13" s="217"/>
      <c r="BP13" s="217"/>
      <c r="BQ13" s="355"/>
      <c r="BR13" s="24"/>
    </row>
    <row r="14" spans="1:70" s="8" customFormat="1" ht="15" customHeight="1">
      <c r="A14" s="17"/>
      <c r="B14" s="97"/>
      <c r="C14" s="112"/>
      <c r="D14" s="112"/>
      <c r="E14" s="112"/>
      <c r="F14" s="112"/>
      <c r="G14" s="112"/>
      <c r="H14" s="112"/>
      <c r="I14" s="112"/>
      <c r="J14" s="112"/>
      <c r="K14" s="112"/>
      <c r="L14" s="112"/>
      <c r="M14" s="112"/>
      <c r="N14" s="112"/>
      <c r="O14" s="112"/>
      <c r="P14" s="112"/>
      <c r="Q14" s="112"/>
      <c r="R14" s="112"/>
      <c r="S14" s="112"/>
      <c r="T14" s="112"/>
      <c r="U14" s="112"/>
      <c r="V14" s="112"/>
      <c r="W14" s="112"/>
      <c r="X14" s="112"/>
      <c r="Y14" s="112"/>
      <c r="Z14" s="112"/>
      <c r="AA14" s="112"/>
      <c r="AB14" s="112"/>
      <c r="AC14" s="112"/>
      <c r="AD14" s="112"/>
      <c r="AE14" s="112"/>
      <c r="AF14" s="112"/>
      <c r="AG14" s="112"/>
      <c r="AH14" s="112"/>
      <c r="AI14" s="217"/>
      <c r="AJ14" s="354"/>
      <c r="AK14" s="217"/>
      <c r="AL14" s="217"/>
      <c r="AM14" s="217"/>
      <c r="AN14" s="217"/>
      <c r="AO14" s="217"/>
      <c r="AP14" s="217"/>
      <c r="AQ14" s="217"/>
      <c r="AR14" s="217"/>
      <c r="AS14" s="217"/>
      <c r="AT14" s="217"/>
      <c r="AU14" s="217"/>
      <c r="AV14" s="217"/>
      <c r="AW14" s="217"/>
      <c r="AX14" s="217"/>
      <c r="AY14" s="217"/>
      <c r="AZ14" s="217"/>
      <c r="BA14" s="217"/>
      <c r="BB14" s="217"/>
      <c r="BC14" s="217"/>
      <c r="BD14" s="217"/>
      <c r="BE14" s="217"/>
      <c r="BF14" s="217"/>
      <c r="BG14" s="217"/>
      <c r="BH14" s="217"/>
      <c r="BI14" s="217"/>
      <c r="BJ14" s="217"/>
      <c r="BK14" s="217"/>
      <c r="BL14" s="217"/>
      <c r="BM14" s="217"/>
      <c r="BN14" s="217"/>
      <c r="BO14" s="217"/>
      <c r="BP14" s="217"/>
      <c r="BQ14" s="355"/>
      <c r="BR14" s="24"/>
    </row>
    <row r="15" spans="1:70" s="8" customFormat="1" ht="15" customHeight="1">
      <c r="A15" s="17"/>
      <c r="B15" s="97"/>
      <c r="C15" s="112"/>
      <c r="D15" s="112"/>
      <c r="E15" s="112"/>
      <c r="F15" s="112"/>
      <c r="G15" s="112"/>
      <c r="H15" s="112"/>
      <c r="I15" s="112"/>
      <c r="J15" s="112"/>
      <c r="K15" s="112"/>
      <c r="L15" s="112"/>
      <c r="M15" s="112"/>
      <c r="N15" s="112"/>
      <c r="O15" s="112"/>
      <c r="P15" s="112"/>
      <c r="Q15" s="112"/>
      <c r="R15" s="112"/>
      <c r="S15" s="112"/>
      <c r="T15" s="112"/>
      <c r="U15" s="112"/>
      <c r="V15" s="112"/>
      <c r="W15" s="112"/>
      <c r="X15" s="112"/>
      <c r="Y15" s="112"/>
      <c r="Z15" s="112"/>
      <c r="AA15" s="112"/>
      <c r="AB15" s="112"/>
      <c r="AC15" s="112"/>
      <c r="AD15" s="112"/>
      <c r="AE15" s="112"/>
      <c r="AF15" s="112"/>
      <c r="AG15" s="112"/>
      <c r="AH15" s="112"/>
      <c r="AI15" s="217"/>
      <c r="AJ15" s="354"/>
      <c r="AK15" s="217"/>
      <c r="AL15" s="217"/>
      <c r="AM15" s="217"/>
      <c r="AN15" s="217"/>
      <c r="AO15" s="217"/>
      <c r="AP15" s="217"/>
      <c r="AQ15" s="217"/>
      <c r="AR15" s="217"/>
      <c r="AS15" s="217"/>
      <c r="AT15" s="217"/>
      <c r="AU15" s="217"/>
      <c r="AV15" s="217"/>
      <c r="AW15" s="217"/>
      <c r="AX15" s="217"/>
      <c r="AY15" s="217"/>
      <c r="AZ15" s="217"/>
      <c r="BA15" s="217"/>
      <c r="BB15" s="217"/>
      <c r="BC15" s="217"/>
      <c r="BD15" s="217"/>
      <c r="BE15" s="217"/>
      <c r="BF15" s="217"/>
      <c r="BG15" s="217"/>
      <c r="BH15" s="217"/>
      <c r="BI15" s="217"/>
      <c r="BJ15" s="217"/>
      <c r="BK15" s="217"/>
      <c r="BL15" s="217"/>
      <c r="BM15" s="217"/>
      <c r="BN15" s="217"/>
      <c r="BO15" s="217"/>
      <c r="BP15" s="217"/>
      <c r="BQ15" s="355"/>
      <c r="BR15" s="24"/>
    </row>
    <row r="16" spans="1:70" s="8" customFormat="1" ht="15" customHeight="1">
      <c r="A16" s="17"/>
      <c r="B16" s="97"/>
      <c r="C16" s="112"/>
      <c r="D16" s="112"/>
      <c r="E16" s="112"/>
      <c r="F16" s="112"/>
      <c r="G16" s="112"/>
      <c r="H16" s="112"/>
      <c r="I16" s="112"/>
      <c r="J16" s="112"/>
      <c r="K16" s="112"/>
      <c r="L16" s="112"/>
      <c r="M16" s="112"/>
      <c r="N16" s="112"/>
      <c r="O16" s="112"/>
      <c r="P16" s="112"/>
      <c r="Q16" s="112"/>
      <c r="R16" s="112"/>
      <c r="S16" s="112"/>
      <c r="T16" s="112"/>
      <c r="U16" s="112"/>
      <c r="V16" s="112"/>
      <c r="W16" s="112"/>
      <c r="X16" s="112"/>
      <c r="Y16" s="112"/>
      <c r="Z16" s="112"/>
      <c r="AA16" s="112"/>
      <c r="AB16" s="112"/>
      <c r="AC16" s="112"/>
      <c r="AD16" s="112"/>
      <c r="AE16" s="112"/>
      <c r="AF16" s="112"/>
      <c r="AG16" s="112"/>
      <c r="AH16" s="112"/>
      <c r="AI16" s="217"/>
      <c r="AJ16" s="354"/>
      <c r="AK16" s="217"/>
      <c r="AL16" s="217"/>
      <c r="AM16" s="217"/>
      <c r="AN16" s="217"/>
      <c r="AO16" s="217"/>
      <c r="AP16" s="217"/>
      <c r="AQ16" s="217"/>
      <c r="AR16" s="217"/>
      <c r="AS16" s="217"/>
      <c r="AT16" s="217"/>
      <c r="AU16" s="217"/>
      <c r="AV16" s="217"/>
      <c r="AW16" s="217"/>
      <c r="AX16" s="217"/>
      <c r="AY16" s="217"/>
      <c r="AZ16" s="217"/>
      <c r="BA16" s="217"/>
      <c r="BB16" s="217"/>
      <c r="BC16" s="217"/>
      <c r="BD16" s="217"/>
      <c r="BE16" s="217"/>
      <c r="BF16" s="217"/>
      <c r="BG16" s="217"/>
      <c r="BH16" s="217"/>
      <c r="BI16" s="217"/>
      <c r="BJ16" s="217"/>
      <c r="BK16" s="217"/>
      <c r="BL16" s="217"/>
      <c r="BM16" s="217"/>
      <c r="BN16" s="217"/>
      <c r="BO16" s="217"/>
      <c r="BP16" s="217"/>
      <c r="BQ16" s="355"/>
      <c r="BR16" s="24"/>
    </row>
    <row r="17" spans="1:70" s="8" customFormat="1" ht="15" customHeight="1">
      <c r="A17" s="17"/>
      <c r="B17" s="97"/>
      <c r="C17" s="112"/>
      <c r="D17" s="112"/>
      <c r="E17" s="112"/>
      <c r="F17" s="112"/>
      <c r="G17" s="112"/>
      <c r="H17" s="112"/>
      <c r="I17" s="112"/>
      <c r="J17" s="112"/>
      <c r="K17" s="112"/>
      <c r="L17" s="112"/>
      <c r="M17" s="112"/>
      <c r="N17" s="112"/>
      <c r="O17" s="112"/>
      <c r="P17" s="112"/>
      <c r="Q17" s="112"/>
      <c r="R17" s="112"/>
      <c r="S17" s="112"/>
      <c r="T17" s="112"/>
      <c r="U17" s="112"/>
      <c r="V17" s="112"/>
      <c r="W17" s="112"/>
      <c r="X17" s="112"/>
      <c r="Y17" s="112"/>
      <c r="Z17" s="112"/>
      <c r="AA17" s="112"/>
      <c r="AB17" s="112"/>
      <c r="AC17" s="112"/>
      <c r="AD17" s="112"/>
      <c r="AE17" s="112"/>
      <c r="AF17" s="112"/>
      <c r="AG17" s="112"/>
      <c r="AH17" s="112"/>
      <c r="AI17" s="217"/>
      <c r="AJ17" s="354"/>
      <c r="AK17" s="217"/>
      <c r="AL17" s="217"/>
      <c r="AM17" s="217"/>
      <c r="AN17" s="217"/>
      <c r="AO17" s="217"/>
      <c r="AP17" s="217"/>
      <c r="AQ17" s="217"/>
      <c r="AR17" s="217"/>
      <c r="AS17" s="217"/>
      <c r="AT17" s="217"/>
      <c r="AU17" s="217"/>
      <c r="AV17" s="217"/>
      <c r="AW17" s="217"/>
      <c r="AX17" s="217"/>
      <c r="AY17" s="217"/>
      <c r="AZ17" s="217"/>
      <c r="BA17" s="217"/>
      <c r="BB17" s="217"/>
      <c r="BC17" s="217"/>
      <c r="BD17" s="217"/>
      <c r="BE17" s="217"/>
      <c r="BF17" s="217"/>
      <c r="BG17" s="217"/>
      <c r="BH17" s="217"/>
      <c r="BI17" s="217"/>
      <c r="BJ17" s="217"/>
      <c r="BK17" s="217"/>
      <c r="BL17" s="217"/>
      <c r="BM17" s="217"/>
      <c r="BN17" s="217"/>
      <c r="BO17" s="217"/>
      <c r="BP17" s="217"/>
      <c r="BQ17" s="355"/>
      <c r="BR17" s="24"/>
    </row>
    <row r="18" spans="1:70" s="8" customFormat="1" ht="15" customHeight="1">
      <c r="A18" s="17"/>
      <c r="B18" s="97"/>
      <c r="C18" s="112"/>
      <c r="D18" s="112"/>
      <c r="E18" s="112"/>
      <c r="F18" s="112"/>
      <c r="G18" s="112"/>
      <c r="H18" s="112"/>
      <c r="I18" s="112"/>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c r="AG18" s="112"/>
      <c r="AH18" s="112"/>
      <c r="AI18" s="217"/>
      <c r="AJ18" s="354"/>
      <c r="AK18" s="217"/>
      <c r="AL18" s="217"/>
      <c r="AM18" s="217"/>
      <c r="AN18" s="217"/>
      <c r="AO18" s="217"/>
      <c r="AP18" s="217"/>
      <c r="AQ18" s="217"/>
      <c r="AR18" s="217"/>
      <c r="AS18" s="217"/>
      <c r="AT18" s="217"/>
      <c r="AU18" s="217"/>
      <c r="AV18" s="217"/>
      <c r="AW18" s="217"/>
      <c r="AX18" s="217"/>
      <c r="AY18" s="217"/>
      <c r="AZ18" s="217"/>
      <c r="BA18" s="217"/>
      <c r="BB18" s="217"/>
      <c r="BC18" s="217"/>
      <c r="BD18" s="217"/>
      <c r="BE18" s="217"/>
      <c r="BF18" s="217"/>
      <c r="BG18" s="217"/>
      <c r="BH18" s="217"/>
      <c r="BI18" s="217"/>
      <c r="BJ18" s="217"/>
      <c r="BK18" s="217"/>
      <c r="BL18" s="217"/>
      <c r="BM18" s="217"/>
      <c r="BN18" s="217"/>
      <c r="BO18" s="217"/>
      <c r="BP18" s="217"/>
      <c r="BQ18" s="355"/>
      <c r="BR18" s="24"/>
    </row>
    <row r="19" spans="1:70" s="8" customFormat="1" ht="15" customHeight="1" thickBot="1">
      <c r="A19" s="17"/>
      <c r="B19" s="97"/>
      <c r="C19" s="112"/>
      <c r="D19" s="112"/>
      <c r="E19" s="112"/>
      <c r="F19" s="112"/>
      <c r="G19" s="112"/>
      <c r="H19" s="112"/>
      <c r="I19" s="112"/>
      <c r="J19" s="112"/>
      <c r="K19" s="112"/>
      <c r="L19" s="112"/>
      <c r="M19" s="112"/>
      <c r="N19" s="112"/>
      <c r="O19" s="112"/>
      <c r="P19" s="112"/>
      <c r="Q19" s="112"/>
      <c r="R19" s="112"/>
      <c r="S19" s="112"/>
      <c r="T19" s="112"/>
      <c r="U19" s="112"/>
      <c r="V19" s="112"/>
      <c r="W19" s="112"/>
      <c r="X19" s="112"/>
      <c r="Y19" s="112"/>
      <c r="Z19" s="112"/>
      <c r="AA19" s="112"/>
      <c r="AB19" s="112"/>
      <c r="AC19" s="112"/>
      <c r="AD19" s="112"/>
      <c r="AE19" s="112"/>
      <c r="AF19" s="112"/>
      <c r="AG19" s="112"/>
      <c r="AH19" s="112"/>
      <c r="AI19" s="217"/>
      <c r="AJ19" s="354"/>
      <c r="AK19" s="217"/>
      <c r="AL19" s="217"/>
      <c r="AM19" s="217"/>
      <c r="AN19" s="217"/>
      <c r="AO19" s="217"/>
      <c r="AP19" s="217"/>
      <c r="AQ19" s="217"/>
      <c r="AR19" s="217"/>
      <c r="AS19" s="217"/>
      <c r="AT19" s="217"/>
      <c r="AU19" s="217"/>
      <c r="AV19" s="217"/>
      <c r="AW19" s="217"/>
      <c r="AX19" s="217"/>
      <c r="AY19" s="217"/>
      <c r="AZ19" s="217"/>
      <c r="BA19" s="217"/>
      <c r="BB19" s="217"/>
      <c r="BC19" s="217"/>
      <c r="BD19" s="217"/>
      <c r="BE19" s="217"/>
      <c r="BF19" s="217"/>
      <c r="BG19" s="217"/>
      <c r="BH19" s="217"/>
      <c r="BI19" s="217"/>
      <c r="BJ19" s="217"/>
      <c r="BK19" s="217"/>
      <c r="BL19" s="217"/>
      <c r="BM19" s="217"/>
      <c r="BN19" s="217"/>
      <c r="BO19" s="217"/>
      <c r="BP19" s="217"/>
      <c r="BQ19" s="355"/>
      <c r="BR19" s="24"/>
    </row>
    <row r="20" spans="1:70" s="8" customFormat="1" ht="15.95" customHeight="1">
      <c r="A20" s="17"/>
      <c r="B20" s="1925" t="s">
        <v>766</v>
      </c>
      <c r="C20" s="1926"/>
      <c r="D20" s="1926"/>
      <c r="E20" s="1926"/>
      <c r="F20" s="1926"/>
      <c r="G20" s="1927"/>
      <c r="H20" s="1947" t="s">
        <v>346</v>
      </c>
      <c r="I20" s="1948"/>
      <c r="J20" s="1948"/>
      <c r="K20" s="1948"/>
      <c r="L20" s="1948"/>
      <c r="M20" s="1948"/>
      <c r="N20" s="1948"/>
      <c r="O20" s="1948"/>
      <c r="P20" s="1948"/>
      <c r="Q20" s="1948"/>
      <c r="R20" s="1948"/>
      <c r="S20" s="1948"/>
      <c r="T20" s="1948"/>
      <c r="U20" s="1948"/>
      <c r="V20" s="1948"/>
      <c r="W20" s="328"/>
      <c r="X20" s="449"/>
      <c r="Y20" s="449"/>
      <c r="Z20" s="449"/>
      <c r="AA20" s="112"/>
      <c r="AB20" s="112"/>
      <c r="AC20" s="112"/>
      <c r="AD20" s="112"/>
      <c r="AE20" s="112"/>
      <c r="AF20" s="112"/>
      <c r="AG20" s="112"/>
      <c r="AH20" s="112"/>
      <c r="AI20" s="217"/>
      <c r="AJ20" s="1962"/>
      <c r="AK20" s="1963"/>
      <c r="AL20" s="1963"/>
      <c r="AM20" s="1963"/>
      <c r="AN20" s="1963"/>
      <c r="AO20" s="1964"/>
      <c r="AP20" s="1949"/>
      <c r="AQ20" s="1950"/>
      <c r="AR20" s="1950"/>
      <c r="AS20" s="1950"/>
      <c r="AT20" s="1950"/>
      <c r="AU20" s="1950"/>
      <c r="AV20" s="1950"/>
      <c r="AW20" s="1950"/>
      <c r="AX20" s="1950"/>
      <c r="AY20" s="1950"/>
      <c r="AZ20" s="1950"/>
      <c r="BA20" s="1950"/>
      <c r="BB20" s="1950"/>
      <c r="BC20" s="1950"/>
      <c r="BD20" s="1951"/>
      <c r="BE20" s="524"/>
      <c r="BF20" s="449"/>
      <c r="BG20" s="449"/>
      <c r="BH20" s="449"/>
      <c r="BI20" s="217"/>
      <c r="BJ20" s="217"/>
      <c r="BK20" s="217"/>
      <c r="BL20" s="217"/>
      <c r="BM20" s="217"/>
      <c r="BN20" s="217"/>
      <c r="BO20" s="217"/>
      <c r="BP20" s="217"/>
      <c r="BQ20" s="355"/>
      <c r="BR20" s="24"/>
    </row>
    <row r="21" spans="1:70" s="8" customFormat="1" ht="15.95" customHeight="1">
      <c r="A21" s="17"/>
      <c r="B21" s="1928"/>
      <c r="C21" s="1929"/>
      <c r="D21" s="1929"/>
      <c r="E21" s="1929"/>
      <c r="F21" s="1929"/>
      <c r="G21" s="1930"/>
      <c r="H21" s="1913" t="s">
        <v>23</v>
      </c>
      <c r="I21" s="1914"/>
      <c r="J21" s="1915"/>
      <c r="K21" s="1913" t="s">
        <v>24</v>
      </c>
      <c r="L21" s="1914"/>
      <c r="M21" s="1915"/>
      <c r="N21" s="1913" t="s">
        <v>25</v>
      </c>
      <c r="O21" s="1914"/>
      <c r="P21" s="1915"/>
      <c r="Q21" s="1913" t="s">
        <v>26</v>
      </c>
      <c r="R21" s="1914"/>
      <c r="S21" s="1915"/>
      <c r="T21" s="1913" t="s">
        <v>27</v>
      </c>
      <c r="U21" s="1914"/>
      <c r="V21" s="1916"/>
      <c r="W21" s="454"/>
      <c r="X21" s="1683"/>
      <c r="Y21" s="1683"/>
      <c r="Z21" s="1683"/>
      <c r="AA21" s="112"/>
      <c r="AB21" s="112"/>
      <c r="AC21" s="112"/>
      <c r="AD21" s="112"/>
      <c r="AE21" s="112"/>
      <c r="AF21" s="112"/>
      <c r="AG21" s="112"/>
      <c r="AH21" s="112"/>
      <c r="AI21" s="217"/>
      <c r="AJ21" s="1965"/>
      <c r="AK21" s="1966"/>
      <c r="AL21" s="1966"/>
      <c r="AM21" s="1966"/>
      <c r="AN21" s="1966"/>
      <c r="AO21" s="1967"/>
      <c r="AP21" s="1942"/>
      <c r="AQ21" s="1943"/>
      <c r="AR21" s="1946"/>
      <c r="AS21" s="1942"/>
      <c r="AT21" s="1943"/>
      <c r="AU21" s="1946"/>
      <c r="AV21" s="1942"/>
      <c r="AW21" s="1943"/>
      <c r="AX21" s="1946"/>
      <c r="AY21" s="1942"/>
      <c r="AZ21" s="1943"/>
      <c r="BA21" s="1946"/>
      <c r="BB21" s="1942"/>
      <c r="BC21" s="1943"/>
      <c r="BD21" s="1944"/>
      <c r="BE21" s="523"/>
      <c r="BF21" s="1683"/>
      <c r="BG21" s="1683"/>
      <c r="BH21" s="1683"/>
      <c r="BI21" s="217"/>
      <c r="BJ21" s="217"/>
      <c r="BK21" s="217"/>
      <c r="BL21" s="217"/>
      <c r="BM21" s="217"/>
      <c r="BN21" s="217"/>
      <c r="BO21" s="217"/>
      <c r="BP21" s="217"/>
      <c r="BQ21" s="355"/>
      <c r="BR21" s="24"/>
    </row>
    <row r="22" spans="1:70" s="8" customFormat="1" ht="15.95" customHeight="1">
      <c r="A22" s="17"/>
      <c r="B22" s="1917" t="s">
        <v>230</v>
      </c>
      <c r="C22" s="1918"/>
      <c r="D22" s="1918"/>
      <c r="E22" s="1918"/>
      <c r="F22" s="1918"/>
      <c r="G22" s="1919"/>
      <c r="H22" s="1952" t="s">
        <v>307</v>
      </c>
      <c r="I22" s="1918"/>
      <c r="J22" s="1953"/>
      <c r="K22" s="1931" t="s">
        <v>307</v>
      </c>
      <c r="L22" s="1932"/>
      <c r="M22" s="1933"/>
      <c r="N22" s="1931" t="s">
        <v>308</v>
      </c>
      <c r="O22" s="1932"/>
      <c r="P22" s="1933"/>
      <c r="Q22" s="1913"/>
      <c r="R22" s="1914"/>
      <c r="S22" s="1915"/>
      <c r="T22" s="1913"/>
      <c r="U22" s="1914"/>
      <c r="V22" s="1916"/>
      <c r="W22" s="454"/>
      <c r="X22" s="1683"/>
      <c r="Y22" s="1683"/>
      <c r="Z22" s="1683"/>
      <c r="AA22" s="112"/>
      <c r="AB22" s="112"/>
      <c r="AC22" s="112"/>
      <c r="AD22" s="112"/>
      <c r="AE22" s="112"/>
      <c r="AF22" s="112"/>
      <c r="AG22" s="112"/>
      <c r="AH22" s="112"/>
      <c r="AI22" s="217"/>
      <c r="AJ22" s="1938"/>
      <c r="AK22" s="1939"/>
      <c r="AL22" s="1939"/>
      <c r="AM22" s="1939"/>
      <c r="AN22" s="1939"/>
      <c r="AO22" s="1940"/>
      <c r="AP22" s="1954"/>
      <c r="AQ22" s="1955"/>
      <c r="AR22" s="1956"/>
      <c r="AS22" s="1942"/>
      <c r="AT22" s="1943"/>
      <c r="AU22" s="1946"/>
      <c r="AV22" s="1942"/>
      <c r="AW22" s="1943"/>
      <c r="AX22" s="1946"/>
      <c r="AY22" s="1942"/>
      <c r="AZ22" s="1943"/>
      <c r="BA22" s="1946"/>
      <c r="BB22" s="1942"/>
      <c r="BC22" s="1943"/>
      <c r="BD22" s="1944"/>
      <c r="BE22" s="523"/>
      <c r="BF22" s="1683"/>
      <c r="BG22" s="1683"/>
      <c r="BH22" s="1683"/>
      <c r="BI22" s="217"/>
      <c r="BJ22" s="217"/>
      <c r="BK22" s="217"/>
      <c r="BL22" s="217"/>
      <c r="BM22" s="217"/>
      <c r="BN22" s="217"/>
      <c r="BO22" s="217"/>
      <c r="BP22" s="217"/>
      <c r="BQ22" s="355"/>
      <c r="BR22" s="24"/>
    </row>
    <row r="23" spans="1:70" s="8" customFormat="1" ht="15.95" customHeight="1">
      <c r="A23" s="17"/>
      <c r="B23" s="1917"/>
      <c r="C23" s="1918"/>
      <c r="D23" s="1918"/>
      <c r="E23" s="1918"/>
      <c r="F23" s="1918"/>
      <c r="G23" s="1919"/>
      <c r="H23" s="1957"/>
      <c r="I23" s="1958"/>
      <c r="J23" s="1959"/>
      <c r="K23" s="1913"/>
      <c r="L23" s="1914"/>
      <c r="M23" s="1915"/>
      <c r="N23" s="1913"/>
      <c r="O23" s="1914"/>
      <c r="P23" s="1915"/>
      <c r="Q23" s="1913"/>
      <c r="R23" s="1914"/>
      <c r="S23" s="1915"/>
      <c r="T23" s="1913"/>
      <c r="U23" s="1914"/>
      <c r="V23" s="1916"/>
      <c r="W23" s="454"/>
      <c r="X23" s="1683"/>
      <c r="Y23" s="1683"/>
      <c r="Z23" s="1683"/>
      <c r="AA23" s="112"/>
      <c r="AB23" s="112"/>
      <c r="AC23" s="112"/>
      <c r="AD23" s="112"/>
      <c r="AE23" s="112"/>
      <c r="AF23" s="112"/>
      <c r="AG23" s="112"/>
      <c r="AH23" s="112"/>
      <c r="AI23" s="217"/>
      <c r="AJ23" s="1938"/>
      <c r="AK23" s="1939"/>
      <c r="AL23" s="1939"/>
      <c r="AM23" s="1939"/>
      <c r="AN23" s="1939"/>
      <c r="AO23" s="1940"/>
      <c r="AP23" s="1954"/>
      <c r="AQ23" s="1955"/>
      <c r="AR23" s="1956"/>
      <c r="AS23" s="1942"/>
      <c r="AT23" s="1943"/>
      <c r="AU23" s="1946"/>
      <c r="AV23" s="1942"/>
      <c r="AW23" s="1943"/>
      <c r="AX23" s="1946"/>
      <c r="AY23" s="1942"/>
      <c r="AZ23" s="1943"/>
      <c r="BA23" s="1946"/>
      <c r="BB23" s="1942"/>
      <c r="BC23" s="1943"/>
      <c r="BD23" s="1944"/>
      <c r="BE23" s="523"/>
      <c r="BF23" s="1683"/>
      <c r="BG23" s="1683"/>
      <c r="BH23" s="1683"/>
      <c r="BI23" s="217"/>
      <c r="BJ23" s="217"/>
      <c r="BK23" s="217"/>
      <c r="BL23" s="217"/>
      <c r="BM23" s="217"/>
      <c r="BN23" s="217"/>
      <c r="BO23" s="217"/>
      <c r="BP23" s="217"/>
      <c r="BQ23" s="355"/>
      <c r="BR23" s="24"/>
    </row>
    <row r="24" spans="1:70" s="8" customFormat="1" ht="15.95" customHeight="1" thickBot="1">
      <c r="A24" s="17"/>
      <c r="B24" s="1906"/>
      <c r="C24" s="1907"/>
      <c r="D24" s="1907"/>
      <c r="E24" s="1907"/>
      <c r="F24" s="1907"/>
      <c r="G24" s="357"/>
      <c r="H24" s="1908"/>
      <c r="I24" s="1907"/>
      <c r="J24" s="1909"/>
      <c r="K24" s="1910"/>
      <c r="L24" s="1907"/>
      <c r="M24" s="1909"/>
      <c r="N24" s="1910"/>
      <c r="O24" s="1907"/>
      <c r="P24" s="1909"/>
      <c r="Q24" s="1910"/>
      <c r="R24" s="1907"/>
      <c r="S24" s="1909"/>
      <c r="T24" s="1910"/>
      <c r="U24" s="1907"/>
      <c r="V24" s="1941"/>
      <c r="W24" s="448"/>
      <c r="X24" s="1709"/>
      <c r="Y24" s="1709"/>
      <c r="Z24" s="1709"/>
      <c r="AA24" s="69"/>
      <c r="AB24" s="138"/>
      <c r="AC24" s="69"/>
      <c r="AD24" s="69"/>
      <c r="AE24" s="69"/>
      <c r="AF24" s="69"/>
      <c r="AG24" s="69"/>
      <c r="AH24" s="69"/>
      <c r="AI24" s="266"/>
      <c r="AJ24" s="1911"/>
      <c r="AK24" s="1904"/>
      <c r="AL24" s="1904"/>
      <c r="AM24" s="1904"/>
      <c r="AN24" s="1904"/>
      <c r="AO24" s="1044"/>
      <c r="AP24" s="1912"/>
      <c r="AQ24" s="1904"/>
      <c r="AR24" s="1905"/>
      <c r="AS24" s="1903"/>
      <c r="AT24" s="1904"/>
      <c r="AU24" s="1905"/>
      <c r="AV24" s="1903"/>
      <c r="AW24" s="1904"/>
      <c r="AX24" s="1905"/>
      <c r="AY24" s="1903"/>
      <c r="AZ24" s="1904"/>
      <c r="BA24" s="1905"/>
      <c r="BB24" s="1903"/>
      <c r="BC24" s="1904"/>
      <c r="BD24" s="1945"/>
      <c r="BE24" s="522"/>
      <c r="BF24" s="1709"/>
      <c r="BG24" s="1709"/>
      <c r="BH24" s="1709"/>
      <c r="BI24" s="266"/>
      <c r="BJ24" s="266"/>
      <c r="BK24" s="266"/>
      <c r="BL24" s="266"/>
      <c r="BM24" s="266"/>
      <c r="BN24" s="266"/>
      <c r="BO24" s="266"/>
      <c r="BP24" s="266"/>
      <c r="BQ24" s="358"/>
      <c r="BR24" s="24"/>
    </row>
    <row r="25" spans="1:70" s="8" customFormat="1" ht="24.95" customHeight="1" thickBot="1">
      <c r="A25" s="17"/>
      <c r="B25" s="450"/>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c r="AC25" s="451"/>
      <c r="AD25" s="451"/>
      <c r="AE25" s="451"/>
      <c r="AF25" s="451"/>
      <c r="AG25" s="451"/>
      <c r="AH25" s="451"/>
      <c r="AI25" s="452"/>
      <c r="AJ25" s="450"/>
      <c r="AK25" s="451"/>
      <c r="AL25" s="451"/>
      <c r="AM25" s="451"/>
      <c r="AN25" s="451"/>
      <c r="AO25" s="451"/>
      <c r="AP25" s="451"/>
      <c r="AQ25" s="451"/>
      <c r="AR25" s="451"/>
      <c r="AS25" s="451"/>
      <c r="AT25" s="451"/>
      <c r="AU25" s="451"/>
      <c r="AV25" s="451"/>
      <c r="AW25" s="451"/>
      <c r="AX25" s="451"/>
      <c r="AY25" s="451"/>
      <c r="AZ25" s="451"/>
      <c r="BA25" s="451"/>
      <c r="BB25" s="451"/>
      <c r="BC25" s="451"/>
      <c r="BD25" s="451"/>
      <c r="BE25" s="451"/>
      <c r="BF25" s="451"/>
      <c r="BG25" s="451"/>
      <c r="BH25" s="451"/>
      <c r="BI25" s="451"/>
      <c r="BJ25" s="451"/>
      <c r="BK25" s="451"/>
      <c r="BL25" s="451"/>
      <c r="BM25" s="451"/>
      <c r="BN25" s="451"/>
      <c r="BO25" s="451"/>
      <c r="BP25" s="451"/>
      <c r="BQ25" s="452"/>
      <c r="BR25" s="24"/>
    </row>
    <row r="26" spans="1:70" s="8" customFormat="1" ht="15" customHeight="1">
      <c r="A26" s="17"/>
      <c r="B26" s="97"/>
      <c r="C26" s="112"/>
      <c r="D26" s="112"/>
      <c r="E26" s="112"/>
      <c r="F26" s="112"/>
      <c r="G26" s="112"/>
      <c r="H26" s="112"/>
      <c r="I26" s="112"/>
      <c r="J26" s="112"/>
      <c r="K26" s="112"/>
      <c r="L26" s="112"/>
      <c r="M26" s="112"/>
      <c r="N26" s="112"/>
      <c r="O26" s="112"/>
      <c r="P26" s="112"/>
      <c r="Q26" s="112"/>
      <c r="R26" s="112"/>
      <c r="S26" s="112"/>
      <c r="T26" s="112"/>
      <c r="U26" s="112"/>
      <c r="V26" s="112"/>
      <c r="W26" s="112"/>
      <c r="X26" s="112"/>
      <c r="Y26" s="112"/>
      <c r="Z26" s="112"/>
      <c r="AA26" s="112"/>
      <c r="AB26" s="112"/>
      <c r="AC26" s="112"/>
      <c r="AD26" s="112"/>
      <c r="AE26" s="112"/>
      <c r="AF26" s="112"/>
      <c r="AG26" s="112"/>
      <c r="AH26" s="112"/>
      <c r="AI26" s="217"/>
      <c r="AJ26" s="354"/>
      <c r="AK26" s="217"/>
      <c r="AL26" s="217"/>
      <c r="AM26" s="217"/>
      <c r="AN26" s="217"/>
      <c r="AO26" s="217"/>
      <c r="AP26" s="217"/>
      <c r="AQ26" s="217"/>
      <c r="AR26" s="217"/>
      <c r="AS26" s="217"/>
      <c r="AT26" s="217"/>
      <c r="AU26" s="217"/>
      <c r="AV26" s="217"/>
      <c r="AW26" s="217"/>
      <c r="AX26" s="217"/>
      <c r="AY26" s="217"/>
      <c r="AZ26" s="217"/>
      <c r="BA26" s="217"/>
      <c r="BB26" s="217"/>
      <c r="BC26" s="217"/>
      <c r="BD26" s="217"/>
      <c r="BE26" s="217"/>
      <c r="BF26" s="217"/>
      <c r="BG26" s="217"/>
      <c r="BH26" s="217"/>
      <c r="BI26" s="217"/>
      <c r="BJ26" s="217"/>
      <c r="BK26" s="217"/>
      <c r="BL26" s="217"/>
      <c r="BM26" s="217"/>
      <c r="BN26" s="217"/>
      <c r="BO26" s="217"/>
      <c r="BP26" s="217"/>
      <c r="BQ26" s="355"/>
      <c r="BR26" s="24"/>
    </row>
    <row r="27" spans="1:70" s="8" customFormat="1" ht="15" customHeight="1">
      <c r="A27" s="17"/>
      <c r="B27" s="97"/>
      <c r="C27" s="112"/>
      <c r="D27" s="112"/>
      <c r="E27" s="112"/>
      <c r="F27" s="112"/>
      <c r="G27" s="112"/>
      <c r="H27" s="112"/>
      <c r="I27" s="112"/>
      <c r="J27" s="112"/>
      <c r="K27" s="112"/>
      <c r="L27" s="112"/>
      <c r="M27" s="112"/>
      <c r="N27" s="112"/>
      <c r="O27" s="112"/>
      <c r="P27" s="112"/>
      <c r="Q27" s="112"/>
      <c r="R27" s="112"/>
      <c r="S27" s="112"/>
      <c r="T27" s="112"/>
      <c r="U27" s="112"/>
      <c r="V27" s="112"/>
      <c r="W27" s="112"/>
      <c r="X27" s="112"/>
      <c r="Y27" s="112"/>
      <c r="Z27" s="112"/>
      <c r="AA27" s="112"/>
      <c r="AB27" s="112"/>
      <c r="AC27" s="112"/>
      <c r="AD27" s="112"/>
      <c r="AE27" s="112"/>
      <c r="AF27" s="112"/>
      <c r="AG27" s="112"/>
      <c r="AH27" s="112"/>
      <c r="AI27" s="217"/>
      <c r="AJ27" s="354"/>
      <c r="AK27" s="217"/>
      <c r="AL27" s="217"/>
      <c r="AM27" s="217"/>
      <c r="AN27" s="217"/>
      <c r="AO27" s="217"/>
      <c r="AP27" s="217"/>
      <c r="AQ27" s="217"/>
      <c r="AR27" s="217"/>
      <c r="AS27" s="217"/>
      <c r="AT27" s="217"/>
      <c r="AU27" s="217"/>
      <c r="AV27" s="217"/>
      <c r="AW27" s="217"/>
      <c r="AX27" s="217"/>
      <c r="AY27" s="217"/>
      <c r="AZ27" s="217"/>
      <c r="BA27" s="217"/>
      <c r="BB27" s="217"/>
      <c r="BC27" s="217"/>
      <c r="BD27" s="217"/>
      <c r="BE27" s="217"/>
      <c r="BF27" s="217"/>
      <c r="BG27" s="217"/>
      <c r="BH27" s="217"/>
      <c r="BI27" s="217"/>
      <c r="BJ27" s="217"/>
      <c r="BK27" s="217"/>
      <c r="BL27" s="217"/>
      <c r="BM27" s="217"/>
      <c r="BN27" s="217"/>
      <c r="BO27" s="217"/>
      <c r="BP27" s="217"/>
      <c r="BQ27" s="355"/>
      <c r="BR27" s="24"/>
    </row>
    <row r="28" spans="1:70" s="8" customFormat="1" ht="15" customHeight="1">
      <c r="A28" s="17"/>
      <c r="B28" s="97"/>
      <c r="C28" s="112"/>
      <c r="D28" s="112"/>
      <c r="E28" s="112"/>
      <c r="F28" s="112"/>
      <c r="G28" s="112"/>
      <c r="H28" s="112"/>
      <c r="I28" s="112"/>
      <c r="J28" s="112"/>
      <c r="K28" s="112"/>
      <c r="L28" s="112"/>
      <c r="M28" s="112"/>
      <c r="N28" s="112"/>
      <c r="O28" s="112"/>
      <c r="P28" s="112"/>
      <c r="Q28" s="112"/>
      <c r="R28" s="112"/>
      <c r="S28" s="112"/>
      <c r="T28" s="112"/>
      <c r="U28" s="112"/>
      <c r="V28" s="112"/>
      <c r="W28" s="112"/>
      <c r="X28" s="112"/>
      <c r="Y28" s="112"/>
      <c r="Z28" s="112"/>
      <c r="AA28" s="112"/>
      <c r="AB28" s="112"/>
      <c r="AC28" s="112"/>
      <c r="AD28" s="112"/>
      <c r="AE28" s="112"/>
      <c r="AF28" s="112"/>
      <c r="AG28" s="112"/>
      <c r="AH28" s="112"/>
      <c r="AI28" s="217"/>
      <c r="AJ28" s="354"/>
      <c r="AK28" s="217"/>
      <c r="AL28" s="217"/>
      <c r="AM28" s="217"/>
      <c r="AN28" s="217"/>
      <c r="AO28" s="217"/>
      <c r="AP28" s="217"/>
      <c r="AQ28" s="217"/>
      <c r="AR28" s="217"/>
      <c r="AS28" s="217"/>
      <c r="AT28" s="217"/>
      <c r="AU28" s="217"/>
      <c r="AV28" s="217"/>
      <c r="AW28" s="217"/>
      <c r="AX28" s="217"/>
      <c r="AY28" s="217"/>
      <c r="AZ28" s="217"/>
      <c r="BA28" s="217"/>
      <c r="BB28" s="217"/>
      <c r="BC28" s="217"/>
      <c r="BD28" s="217"/>
      <c r="BE28" s="217"/>
      <c r="BF28" s="217"/>
      <c r="BG28" s="217"/>
      <c r="BH28" s="217"/>
      <c r="BI28" s="217"/>
      <c r="BJ28" s="217"/>
      <c r="BK28" s="217"/>
      <c r="BL28" s="217"/>
      <c r="BM28" s="217"/>
      <c r="BN28" s="217"/>
      <c r="BO28" s="217"/>
      <c r="BP28" s="217"/>
      <c r="BQ28" s="355"/>
      <c r="BR28" s="24"/>
    </row>
    <row r="29" spans="1:70" s="8" customFormat="1" ht="15" customHeight="1">
      <c r="A29" s="17"/>
      <c r="B29" s="97"/>
      <c r="C29" s="112"/>
      <c r="D29" s="112"/>
      <c r="E29" s="112"/>
      <c r="F29" s="112"/>
      <c r="G29" s="112"/>
      <c r="H29" s="112"/>
      <c r="I29" s="112"/>
      <c r="J29" s="112"/>
      <c r="K29" s="112"/>
      <c r="L29" s="112"/>
      <c r="M29" s="112"/>
      <c r="N29" s="112"/>
      <c r="O29" s="112"/>
      <c r="P29" s="112"/>
      <c r="Q29" s="112"/>
      <c r="R29" s="112"/>
      <c r="S29" s="112"/>
      <c r="T29" s="112"/>
      <c r="U29" s="112"/>
      <c r="V29" s="112"/>
      <c r="W29" s="112"/>
      <c r="X29" s="112"/>
      <c r="Y29" s="112"/>
      <c r="Z29" s="112"/>
      <c r="AA29" s="112"/>
      <c r="AB29" s="112"/>
      <c r="AC29" s="112"/>
      <c r="AD29" s="112"/>
      <c r="AE29" s="112"/>
      <c r="AF29" s="112"/>
      <c r="AG29" s="112"/>
      <c r="AH29" s="112"/>
      <c r="AI29" s="217"/>
      <c r="AJ29" s="354"/>
      <c r="AK29" s="217"/>
      <c r="AL29" s="217"/>
      <c r="AM29" s="217"/>
      <c r="AN29" s="217"/>
      <c r="AO29" s="217"/>
      <c r="AP29" s="217"/>
      <c r="AQ29" s="217"/>
      <c r="AR29" s="217"/>
      <c r="AS29" s="217"/>
      <c r="AT29" s="217"/>
      <c r="AU29" s="217"/>
      <c r="AV29" s="217"/>
      <c r="AW29" s="217"/>
      <c r="AX29" s="217"/>
      <c r="AY29" s="217"/>
      <c r="AZ29" s="217"/>
      <c r="BA29" s="217"/>
      <c r="BB29" s="217"/>
      <c r="BC29" s="217"/>
      <c r="BD29" s="217"/>
      <c r="BE29" s="217"/>
      <c r="BF29" s="217"/>
      <c r="BG29" s="217"/>
      <c r="BH29" s="217"/>
      <c r="BI29" s="217"/>
      <c r="BJ29" s="217"/>
      <c r="BK29" s="217"/>
      <c r="BL29" s="217"/>
      <c r="BM29" s="217"/>
      <c r="BN29" s="217"/>
      <c r="BO29" s="217"/>
      <c r="BP29" s="217"/>
      <c r="BQ29" s="355"/>
      <c r="BR29" s="24"/>
    </row>
    <row r="30" spans="1:70" s="8" customFormat="1" ht="15" customHeight="1">
      <c r="A30" s="17"/>
      <c r="B30" s="97"/>
      <c r="C30" s="112"/>
      <c r="D30" s="112"/>
      <c r="E30" s="112"/>
      <c r="F30" s="112"/>
      <c r="G30" s="112"/>
      <c r="H30" s="112"/>
      <c r="I30" s="112"/>
      <c r="J30" s="112"/>
      <c r="K30" s="112"/>
      <c r="L30" s="112"/>
      <c r="M30" s="112"/>
      <c r="N30" s="112"/>
      <c r="O30" s="112"/>
      <c r="P30" s="112"/>
      <c r="Q30" s="112"/>
      <c r="R30" s="112"/>
      <c r="S30" s="112"/>
      <c r="T30" s="112"/>
      <c r="U30" s="112"/>
      <c r="V30" s="112"/>
      <c r="W30" s="112"/>
      <c r="X30" s="112"/>
      <c r="Y30" s="112"/>
      <c r="Z30" s="112"/>
      <c r="AA30" s="112"/>
      <c r="AB30" s="112"/>
      <c r="AC30" s="112"/>
      <c r="AD30" s="112"/>
      <c r="AE30" s="112"/>
      <c r="AF30" s="112"/>
      <c r="AG30" s="112"/>
      <c r="AH30" s="112"/>
      <c r="AI30" s="217"/>
      <c r="AJ30" s="354"/>
      <c r="AK30" s="217"/>
      <c r="AL30" s="217"/>
      <c r="AM30" s="217"/>
      <c r="AN30" s="217"/>
      <c r="AO30" s="217"/>
      <c r="AP30" s="217"/>
      <c r="AQ30" s="217"/>
      <c r="AR30" s="217"/>
      <c r="AS30" s="217"/>
      <c r="AT30" s="217"/>
      <c r="AU30" s="217"/>
      <c r="AV30" s="217"/>
      <c r="AW30" s="217"/>
      <c r="AX30" s="217"/>
      <c r="AY30" s="217"/>
      <c r="AZ30" s="217"/>
      <c r="BA30" s="217"/>
      <c r="BB30" s="217"/>
      <c r="BC30" s="217"/>
      <c r="BD30" s="217"/>
      <c r="BE30" s="217"/>
      <c r="BF30" s="217"/>
      <c r="BG30" s="217"/>
      <c r="BH30" s="217"/>
      <c r="BI30" s="217"/>
      <c r="BJ30" s="217"/>
      <c r="BK30" s="217"/>
      <c r="BL30" s="217"/>
      <c r="BM30" s="217"/>
      <c r="BN30" s="217"/>
      <c r="BO30" s="217"/>
      <c r="BP30" s="217"/>
      <c r="BQ30" s="355"/>
      <c r="BR30" s="24"/>
    </row>
    <row r="31" spans="1:70" s="8" customFormat="1" ht="15" customHeight="1">
      <c r="A31" s="17"/>
      <c r="B31" s="97"/>
      <c r="C31" s="112"/>
      <c r="D31" s="112"/>
      <c r="E31" s="112"/>
      <c r="F31" s="112"/>
      <c r="G31" s="112"/>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217"/>
      <c r="AJ31" s="354"/>
      <c r="AK31" s="217"/>
      <c r="AL31" s="217"/>
      <c r="AM31" s="217"/>
      <c r="AN31" s="217"/>
      <c r="AO31" s="217"/>
      <c r="AP31" s="217"/>
      <c r="AQ31" s="217"/>
      <c r="AR31" s="217"/>
      <c r="AS31" s="217"/>
      <c r="AT31" s="217"/>
      <c r="AU31" s="217"/>
      <c r="AV31" s="217"/>
      <c r="AW31" s="217"/>
      <c r="AX31" s="217"/>
      <c r="AY31" s="217"/>
      <c r="AZ31" s="217"/>
      <c r="BA31" s="217"/>
      <c r="BB31" s="217"/>
      <c r="BC31" s="217"/>
      <c r="BD31" s="217"/>
      <c r="BE31" s="217"/>
      <c r="BF31" s="217"/>
      <c r="BG31" s="217"/>
      <c r="BH31" s="217"/>
      <c r="BI31" s="217"/>
      <c r="BJ31" s="217"/>
      <c r="BK31" s="217"/>
      <c r="BL31" s="217"/>
      <c r="BM31" s="217"/>
      <c r="BN31" s="217"/>
      <c r="BO31" s="217"/>
      <c r="BP31" s="217"/>
      <c r="BQ31" s="355"/>
      <c r="BR31" s="24"/>
    </row>
    <row r="32" spans="1:70" s="8" customFormat="1" ht="15" customHeight="1">
      <c r="A32" s="17"/>
      <c r="B32" s="97"/>
      <c r="C32" s="112"/>
      <c r="D32" s="112"/>
      <c r="E32" s="112"/>
      <c r="F32" s="112"/>
      <c r="G32" s="112"/>
      <c r="H32" s="112"/>
      <c r="I32" s="112"/>
      <c r="J32" s="112"/>
      <c r="K32" s="112"/>
      <c r="L32" s="112"/>
      <c r="M32" s="112"/>
      <c r="N32" s="112"/>
      <c r="O32" s="112"/>
      <c r="P32" s="112"/>
      <c r="Q32" s="112"/>
      <c r="R32" s="112"/>
      <c r="S32" s="112"/>
      <c r="T32" s="112"/>
      <c r="U32" s="112"/>
      <c r="V32" s="112"/>
      <c r="W32" s="112"/>
      <c r="X32" s="112"/>
      <c r="Y32" s="112"/>
      <c r="Z32" s="112"/>
      <c r="AA32" s="112"/>
      <c r="AB32" s="112"/>
      <c r="AC32" s="112"/>
      <c r="AD32" s="112"/>
      <c r="AE32" s="112"/>
      <c r="AF32" s="112"/>
      <c r="AG32" s="112"/>
      <c r="AH32" s="112"/>
      <c r="AI32" s="217"/>
      <c r="AJ32" s="354"/>
      <c r="AK32" s="217"/>
      <c r="AL32" s="217"/>
      <c r="AM32" s="217"/>
      <c r="AN32" s="217"/>
      <c r="AO32" s="217"/>
      <c r="AP32" s="217"/>
      <c r="AQ32" s="217"/>
      <c r="AR32" s="217"/>
      <c r="AS32" s="217"/>
      <c r="AT32" s="217"/>
      <c r="AU32" s="217"/>
      <c r="AV32" s="217"/>
      <c r="AW32" s="217"/>
      <c r="AX32" s="217"/>
      <c r="AY32" s="217"/>
      <c r="AZ32" s="217"/>
      <c r="BA32" s="217"/>
      <c r="BB32" s="217"/>
      <c r="BC32" s="217"/>
      <c r="BD32" s="217"/>
      <c r="BE32" s="217"/>
      <c r="BF32" s="217"/>
      <c r="BG32" s="217"/>
      <c r="BH32" s="217"/>
      <c r="BI32" s="217"/>
      <c r="BJ32" s="217"/>
      <c r="BK32" s="217"/>
      <c r="BL32" s="217"/>
      <c r="BM32" s="217"/>
      <c r="BN32" s="217"/>
      <c r="BO32" s="217"/>
      <c r="BP32" s="217"/>
      <c r="BQ32" s="355"/>
      <c r="BR32" s="24"/>
    </row>
    <row r="33" spans="1:70" s="8" customFormat="1" ht="15" customHeight="1">
      <c r="A33" s="17"/>
      <c r="B33" s="97"/>
      <c r="C33" s="112"/>
      <c r="D33" s="112"/>
      <c r="E33" s="112"/>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217"/>
      <c r="AJ33" s="354"/>
      <c r="AK33" s="217"/>
      <c r="AL33" s="217"/>
      <c r="AM33" s="217"/>
      <c r="AN33" s="217"/>
      <c r="AO33" s="217"/>
      <c r="AP33" s="217"/>
      <c r="AQ33" s="217"/>
      <c r="AR33" s="217"/>
      <c r="AS33" s="217"/>
      <c r="AT33" s="217"/>
      <c r="AU33" s="217"/>
      <c r="AV33" s="217"/>
      <c r="AW33" s="217"/>
      <c r="AX33" s="217"/>
      <c r="AY33" s="217"/>
      <c r="AZ33" s="217"/>
      <c r="BA33" s="217"/>
      <c r="BB33" s="217"/>
      <c r="BC33" s="217"/>
      <c r="BD33" s="217"/>
      <c r="BE33" s="217"/>
      <c r="BF33" s="217"/>
      <c r="BG33" s="217"/>
      <c r="BH33" s="217"/>
      <c r="BI33" s="217"/>
      <c r="BJ33" s="217"/>
      <c r="BK33" s="217"/>
      <c r="BL33" s="217"/>
      <c r="BM33" s="217"/>
      <c r="BN33" s="217"/>
      <c r="BO33" s="217"/>
      <c r="BP33" s="217"/>
      <c r="BQ33" s="355"/>
      <c r="BR33" s="24"/>
    </row>
    <row r="34" spans="1:70" s="8" customFormat="1" ht="15" customHeight="1">
      <c r="A34" s="17"/>
      <c r="B34" s="97"/>
      <c r="C34" s="112"/>
      <c r="D34" s="112"/>
      <c r="E34" s="112"/>
      <c r="F34" s="112"/>
      <c r="G34" s="112"/>
      <c r="H34" s="112"/>
      <c r="I34" s="112"/>
      <c r="J34" s="112"/>
      <c r="K34" s="112"/>
      <c r="L34" s="112"/>
      <c r="M34" s="112"/>
      <c r="N34" s="112"/>
      <c r="O34" s="112"/>
      <c r="P34" s="112"/>
      <c r="Q34" s="112"/>
      <c r="R34" s="112"/>
      <c r="S34" s="112"/>
      <c r="T34" s="112"/>
      <c r="U34" s="112"/>
      <c r="V34" s="112"/>
      <c r="W34" s="112"/>
      <c r="X34" s="112"/>
      <c r="Y34" s="112"/>
      <c r="Z34" s="112"/>
      <c r="AA34" s="112"/>
      <c r="AB34" s="112"/>
      <c r="AC34" s="112"/>
      <c r="AD34" s="112"/>
      <c r="AE34" s="112"/>
      <c r="AF34" s="112"/>
      <c r="AG34" s="112"/>
      <c r="AH34" s="112"/>
      <c r="AI34" s="217"/>
      <c r="AJ34" s="354"/>
      <c r="AK34" s="217"/>
      <c r="AL34" s="217"/>
      <c r="AM34" s="217"/>
      <c r="AN34" s="217"/>
      <c r="AO34" s="217"/>
      <c r="AP34" s="217"/>
      <c r="AQ34" s="217"/>
      <c r="AR34" s="217"/>
      <c r="AS34" s="217"/>
      <c r="AT34" s="217"/>
      <c r="AU34" s="217"/>
      <c r="AV34" s="217"/>
      <c r="AW34" s="217"/>
      <c r="AX34" s="217"/>
      <c r="AY34" s="217"/>
      <c r="AZ34" s="217"/>
      <c r="BA34" s="217"/>
      <c r="BB34" s="217"/>
      <c r="BC34" s="217"/>
      <c r="BD34" s="217"/>
      <c r="BE34" s="217"/>
      <c r="BF34" s="217"/>
      <c r="BG34" s="217"/>
      <c r="BH34" s="217"/>
      <c r="BI34" s="217"/>
      <c r="BJ34" s="217"/>
      <c r="BK34" s="217"/>
      <c r="BL34" s="217"/>
      <c r="BM34" s="217"/>
      <c r="BN34" s="217"/>
      <c r="BO34" s="217"/>
      <c r="BP34" s="217"/>
      <c r="BQ34" s="355"/>
      <c r="BR34" s="24"/>
    </row>
    <row r="35" spans="1:70" s="8" customFormat="1" ht="15" customHeight="1">
      <c r="A35" s="17"/>
      <c r="B35" s="97"/>
      <c r="C35" s="112"/>
      <c r="D35" s="112"/>
      <c r="E35" s="112"/>
      <c r="F35" s="112"/>
      <c r="G35" s="112"/>
      <c r="H35" s="112"/>
      <c r="I35" s="112"/>
      <c r="J35" s="112"/>
      <c r="K35" s="112"/>
      <c r="L35" s="112"/>
      <c r="M35" s="112"/>
      <c r="N35" s="112"/>
      <c r="O35" s="112"/>
      <c r="P35" s="112"/>
      <c r="Q35" s="112"/>
      <c r="R35" s="112"/>
      <c r="S35" s="112"/>
      <c r="T35" s="112"/>
      <c r="U35" s="112"/>
      <c r="V35" s="112"/>
      <c r="W35" s="112"/>
      <c r="X35" s="112"/>
      <c r="Y35" s="112"/>
      <c r="Z35" s="112"/>
      <c r="AA35" s="112"/>
      <c r="AB35" s="112"/>
      <c r="AC35" s="112"/>
      <c r="AD35" s="112"/>
      <c r="AE35" s="112"/>
      <c r="AF35" s="112"/>
      <c r="AG35" s="112"/>
      <c r="AH35" s="112"/>
      <c r="AI35" s="217"/>
      <c r="AJ35" s="354"/>
      <c r="AK35" s="217"/>
      <c r="AL35" s="217"/>
      <c r="AM35" s="217"/>
      <c r="AN35" s="217"/>
      <c r="AO35" s="217"/>
      <c r="AP35" s="217"/>
      <c r="AQ35" s="217"/>
      <c r="AR35" s="217"/>
      <c r="AS35" s="217"/>
      <c r="AT35" s="217"/>
      <c r="AU35" s="217"/>
      <c r="AV35" s="217"/>
      <c r="AW35" s="217"/>
      <c r="AX35" s="217"/>
      <c r="AY35" s="217"/>
      <c r="AZ35" s="217"/>
      <c r="BA35" s="217"/>
      <c r="BB35" s="217"/>
      <c r="BC35" s="217"/>
      <c r="BD35" s="217"/>
      <c r="BE35" s="217"/>
      <c r="BF35" s="217"/>
      <c r="BG35" s="217"/>
      <c r="BH35" s="217"/>
      <c r="BI35" s="217"/>
      <c r="BJ35" s="217"/>
      <c r="BK35" s="217"/>
      <c r="BL35" s="217"/>
      <c r="BM35" s="217"/>
      <c r="BN35" s="217"/>
      <c r="BO35" s="217"/>
      <c r="BP35" s="217"/>
      <c r="BQ35" s="355"/>
      <c r="BR35" s="24"/>
    </row>
    <row r="36" spans="1:70" s="8" customFormat="1" ht="15" customHeight="1">
      <c r="A36" s="17"/>
      <c r="B36" s="97"/>
      <c r="C36" s="112"/>
      <c r="D36" s="112"/>
      <c r="E36" s="112"/>
      <c r="F36" s="112"/>
      <c r="G36" s="112"/>
      <c r="H36" s="112"/>
      <c r="I36" s="112"/>
      <c r="J36" s="112"/>
      <c r="K36" s="112"/>
      <c r="L36" s="112"/>
      <c r="M36" s="112"/>
      <c r="N36" s="112"/>
      <c r="O36" s="112"/>
      <c r="P36" s="112"/>
      <c r="Q36" s="112"/>
      <c r="R36" s="112"/>
      <c r="S36" s="112"/>
      <c r="T36" s="112"/>
      <c r="U36" s="112"/>
      <c r="V36" s="112"/>
      <c r="W36" s="112"/>
      <c r="X36" s="112"/>
      <c r="Y36" s="112"/>
      <c r="Z36" s="112"/>
      <c r="AA36" s="112"/>
      <c r="AB36" s="112"/>
      <c r="AC36" s="112"/>
      <c r="AD36" s="112"/>
      <c r="AE36" s="112"/>
      <c r="AF36" s="112"/>
      <c r="AG36" s="112"/>
      <c r="AH36" s="112"/>
      <c r="AI36" s="217"/>
      <c r="AJ36" s="354"/>
      <c r="AK36" s="217"/>
      <c r="AL36" s="217"/>
      <c r="AM36" s="217"/>
      <c r="AN36" s="217"/>
      <c r="AO36" s="217"/>
      <c r="AP36" s="217"/>
      <c r="AQ36" s="217"/>
      <c r="AR36" s="217"/>
      <c r="AS36" s="217"/>
      <c r="AT36" s="217"/>
      <c r="AU36" s="217"/>
      <c r="AV36" s="217"/>
      <c r="AW36" s="217"/>
      <c r="AX36" s="217"/>
      <c r="AY36" s="217"/>
      <c r="AZ36" s="217"/>
      <c r="BA36" s="217"/>
      <c r="BB36" s="217"/>
      <c r="BC36" s="217"/>
      <c r="BD36" s="217"/>
      <c r="BE36" s="217"/>
      <c r="BF36" s="217"/>
      <c r="BG36" s="217"/>
      <c r="BH36" s="217"/>
      <c r="BI36" s="217"/>
      <c r="BJ36" s="217"/>
      <c r="BK36" s="217"/>
      <c r="BL36" s="217"/>
      <c r="BM36" s="217"/>
      <c r="BN36" s="217"/>
      <c r="BO36" s="217"/>
      <c r="BP36" s="217"/>
      <c r="BQ36" s="355"/>
      <c r="BR36" s="24"/>
    </row>
    <row r="37" spans="1:70" s="8" customFormat="1" ht="15" customHeight="1">
      <c r="A37" s="17"/>
      <c r="B37" s="97"/>
      <c r="C37" s="112"/>
      <c r="D37" s="112"/>
      <c r="E37" s="112"/>
      <c r="F37" s="112"/>
      <c r="G37" s="112"/>
      <c r="H37" s="112"/>
      <c r="I37" s="112"/>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217"/>
      <c r="AJ37" s="354"/>
      <c r="AK37" s="217"/>
      <c r="AL37" s="217"/>
      <c r="AM37" s="217"/>
      <c r="AN37" s="217"/>
      <c r="AO37" s="217"/>
      <c r="AP37" s="217"/>
      <c r="AQ37" s="217"/>
      <c r="AR37" s="217"/>
      <c r="AS37" s="217"/>
      <c r="AT37" s="217"/>
      <c r="AU37" s="217"/>
      <c r="AV37" s="217"/>
      <c r="AW37" s="217"/>
      <c r="AX37" s="217"/>
      <c r="AY37" s="217"/>
      <c r="AZ37" s="217"/>
      <c r="BA37" s="217"/>
      <c r="BB37" s="217"/>
      <c r="BC37" s="217"/>
      <c r="BD37" s="217"/>
      <c r="BE37" s="217"/>
      <c r="BF37" s="217"/>
      <c r="BG37" s="217"/>
      <c r="BH37" s="217"/>
      <c r="BI37" s="217"/>
      <c r="BJ37" s="217"/>
      <c r="BK37" s="217"/>
      <c r="BL37" s="217"/>
      <c r="BM37" s="217"/>
      <c r="BN37" s="217"/>
      <c r="BO37" s="217"/>
      <c r="BP37" s="217"/>
      <c r="BQ37" s="355"/>
      <c r="BR37" s="24"/>
    </row>
    <row r="38" spans="1:70" s="8" customFormat="1" ht="15" customHeight="1">
      <c r="A38" s="17"/>
      <c r="B38" s="97"/>
      <c r="C38" s="112"/>
      <c r="D38" s="112"/>
      <c r="E38" s="112"/>
      <c r="F38" s="112"/>
      <c r="G38" s="112"/>
      <c r="H38" s="112"/>
      <c r="I38" s="112"/>
      <c r="J38" s="112"/>
      <c r="K38" s="112"/>
      <c r="L38" s="112"/>
      <c r="M38" s="112"/>
      <c r="N38" s="112"/>
      <c r="O38" s="112"/>
      <c r="P38" s="112"/>
      <c r="Q38" s="112"/>
      <c r="R38" s="112"/>
      <c r="S38" s="112"/>
      <c r="T38" s="112"/>
      <c r="U38" s="112"/>
      <c r="V38" s="112"/>
      <c r="W38" s="112"/>
      <c r="X38" s="112"/>
      <c r="Y38" s="112"/>
      <c r="Z38" s="112"/>
      <c r="AA38" s="112"/>
      <c r="AB38" s="112"/>
      <c r="AC38" s="112"/>
      <c r="AD38" s="112"/>
      <c r="AE38" s="112"/>
      <c r="AF38" s="112"/>
      <c r="AG38" s="112"/>
      <c r="AH38" s="112"/>
      <c r="AI38" s="217"/>
      <c r="AJ38" s="354"/>
      <c r="AK38" s="217"/>
      <c r="AL38" s="217"/>
      <c r="AM38" s="217"/>
      <c r="AN38" s="217"/>
      <c r="AO38" s="217"/>
      <c r="AP38" s="217"/>
      <c r="AQ38" s="217"/>
      <c r="AR38" s="217"/>
      <c r="AS38" s="217"/>
      <c r="AT38" s="217"/>
      <c r="AU38" s="217"/>
      <c r="AV38" s="217"/>
      <c r="AW38" s="217"/>
      <c r="AX38" s="217"/>
      <c r="AY38" s="217"/>
      <c r="AZ38" s="217"/>
      <c r="BA38" s="217"/>
      <c r="BB38" s="217"/>
      <c r="BC38" s="217"/>
      <c r="BD38" s="217"/>
      <c r="BE38" s="217"/>
      <c r="BF38" s="217"/>
      <c r="BG38" s="217"/>
      <c r="BH38" s="217"/>
      <c r="BI38" s="217"/>
      <c r="BJ38" s="217"/>
      <c r="BK38" s="217"/>
      <c r="BL38" s="217"/>
      <c r="BM38" s="217"/>
      <c r="BN38" s="217"/>
      <c r="BO38" s="217"/>
      <c r="BP38" s="217"/>
      <c r="BQ38" s="355"/>
      <c r="BR38" s="24"/>
    </row>
    <row r="39" spans="1:70" s="8" customFormat="1" ht="15" customHeight="1">
      <c r="A39" s="17"/>
      <c r="B39" s="97"/>
      <c r="C39" s="112"/>
      <c r="D39" s="112"/>
      <c r="E39" s="112"/>
      <c r="F39" s="112"/>
      <c r="G39" s="112"/>
      <c r="H39" s="112"/>
      <c r="I39" s="112"/>
      <c r="J39" s="112"/>
      <c r="K39" s="112"/>
      <c r="L39" s="112"/>
      <c r="M39" s="112"/>
      <c r="N39" s="112"/>
      <c r="O39" s="112"/>
      <c r="P39" s="112"/>
      <c r="Q39" s="112"/>
      <c r="R39" s="112"/>
      <c r="S39" s="112"/>
      <c r="T39" s="112"/>
      <c r="U39" s="112"/>
      <c r="V39" s="112"/>
      <c r="W39" s="112"/>
      <c r="X39" s="112"/>
      <c r="Y39" s="112"/>
      <c r="Z39" s="112"/>
      <c r="AA39" s="112"/>
      <c r="AB39" s="112"/>
      <c r="AC39" s="112"/>
      <c r="AD39" s="112"/>
      <c r="AE39" s="112"/>
      <c r="AF39" s="112"/>
      <c r="AG39" s="112"/>
      <c r="AH39" s="112"/>
      <c r="AI39" s="217"/>
      <c r="AJ39" s="354"/>
      <c r="AK39" s="217"/>
      <c r="AL39" s="217"/>
      <c r="AM39" s="217"/>
      <c r="AN39" s="217"/>
      <c r="AO39" s="217"/>
      <c r="AP39" s="217"/>
      <c r="AQ39" s="217"/>
      <c r="AR39" s="217"/>
      <c r="AS39" s="217"/>
      <c r="AT39" s="217"/>
      <c r="AU39" s="217"/>
      <c r="AV39" s="217"/>
      <c r="AW39" s="217"/>
      <c r="AX39" s="217"/>
      <c r="AY39" s="217"/>
      <c r="AZ39" s="217"/>
      <c r="BA39" s="217"/>
      <c r="BB39" s="217"/>
      <c r="BC39" s="217"/>
      <c r="BD39" s="217"/>
      <c r="BE39" s="217"/>
      <c r="BF39" s="217"/>
      <c r="BG39" s="217"/>
      <c r="BH39" s="217"/>
      <c r="BI39" s="217"/>
      <c r="BJ39" s="217"/>
      <c r="BK39" s="217"/>
      <c r="BL39" s="217"/>
      <c r="BM39" s="217"/>
      <c r="BN39" s="217"/>
      <c r="BO39" s="217"/>
      <c r="BP39" s="217"/>
      <c r="BQ39" s="355"/>
      <c r="BR39" s="24"/>
    </row>
    <row r="40" spans="1:70" s="8" customFormat="1" ht="15" customHeight="1">
      <c r="A40" s="17"/>
      <c r="B40" s="97"/>
      <c r="C40" s="112"/>
      <c r="D40" s="112"/>
      <c r="E40" s="112"/>
      <c r="F40" s="112"/>
      <c r="G40" s="112"/>
      <c r="H40" s="112"/>
      <c r="I40" s="112"/>
      <c r="J40" s="112"/>
      <c r="K40" s="112"/>
      <c r="L40" s="112"/>
      <c r="M40" s="112"/>
      <c r="N40" s="112"/>
      <c r="O40" s="112"/>
      <c r="P40" s="112"/>
      <c r="Q40" s="112"/>
      <c r="R40" s="112"/>
      <c r="S40" s="112"/>
      <c r="T40" s="112"/>
      <c r="U40" s="112"/>
      <c r="V40" s="112"/>
      <c r="W40" s="112"/>
      <c r="X40" s="112"/>
      <c r="Y40" s="112"/>
      <c r="Z40" s="112"/>
      <c r="AA40" s="112"/>
      <c r="AB40" s="112"/>
      <c r="AC40" s="112"/>
      <c r="AD40" s="112"/>
      <c r="AE40" s="112"/>
      <c r="AF40" s="112"/>
      <c r="AG40" s="112"/>
      <c r="AH40" s="112"/>
      <c r="AI40" s="217"/>
      <c r="AJ40" s="354"/>
      <c r="AK40" s="217"/>
      <c r="AL40" s="217"/>
      <c r="AM40" s="217"/>
      <c r="AN40" s="217"/>
      <c r="AO40" s="217"/>
      <c r="AP40" s="217"/>
      <c r="AQ40" s="217"/>
      <c r="AR40" s="217"/>
      <c r="AS40" s="217"/>
      <c r="AT40" s="217"/>
      <c r="AU40" s="217"/>
      <c r="AV40" s="217"/>
      <c r="AW40" s="217"/>
      <c r="AX40" s="217"/>
      <c r="AY40" s="217"/>
      <c r="AZ40" s="217"/>
      <c r="BA40" s="217"/>
      <c r="BB40" s="217"/>
      <c r="BC40" s="217"/>
      <c r="BD40" s="217"/>
      <c r="BE40" s="217"/>
      <c r="BF40" s="217"/>
      <c r="BG40" s="217"/>
      <c r="BH40" s="217"/>
      <c r="BI40" s="217"/>
      <c r="BJ40" s="217"/>
      <c r="BK40" s="217"/>
      <c r="BL40" s="217"/>
      <c r="BM40" s="217"/>
      <c r="BN40" s="217"/>
      <c r="BO40" s="217"/>
      <c r="BP40" s="217"/>
      <c r="BQ40" s="355"/>
      <c r="BR40" s="24"/>
    </row>
    <row r="41" spans="1:70" s="8" customFormat="1" ht="15.95" customHeight="1">
      <c r="A41" s="17"/>
      <c r="B41" s="1902"/>
      <c r="C41" s="1683"/>
      <c r="D41" s="1683"/>
      <c r="E41" s="1683"/>
      <c r="F41" s="1683"/>
      <c r="G41" s="1683"/>
      <c r="H41" s="1683"/>
      <c r="I41" s="1683"/>
      <c r="J41" s="1683"/>
      <c r="K41" s="1683"/>
      <c r="L41" s="1683"/>
      <c r="M41" s="1683"/>
      <c r="N41" s="1683"/>
      <c r="O41" s="1683"/>
      <c r="P41" s="1683"/>
      <c r="Q41" s="1683"/>
      <c r="R41" s="1683"/>
      <c r="S41" s="1683"/>
      <c r="T41" s="1683"/>
      <c r="U41" s="1683"/>
      <c r="V41" s="1683"/>
      <c r="W41" s="524"/>
      <c r="X41" s="449"/>
      <c r="Y41" s="449"/>
      <c r="Z41" s="449"/>
      <c r="AA41" s="112"/>
      <c r="AB41" s="112"/>
      <c r="AC41" s="112"/>
      <c r="AD41" s="112"/>
      <c r="AE41" s="112"/>
      <c r="AF41" s="112"/>
      <c r="AG41" s="112"/>
      <c r="AH41" s="112"/>
      <c r="AI41" s="217"/>
      <c r="AJ41" s="1902"/>
      <c r="AK41" s="1683"/>
      <c r="AL41" s="1683"/>
      <c r="AM41" s="1683"/>
      <c r="AN41" s="1683"/>
      <c r="AO41" s="1683"/>
      <c r="AP41" s="1683"/>
      <c r="AQ41" s="1683"/>
      <c r="AR41" s="1683"/>
      <c r="AS41" s="1683"/>
      <c r="AT41" s="1683"/>
      <c r="AU41" s="1683"/>
      <c r="AV41" s="1683"/>
      <c r="AW41" s="1683"/>
      <c r="AX41" s="1683"/>
      <c r="AY41" s="1683"/>
      <c r="AZ41" s="1683"/>
      <c r="BA41" s="1683"/>
      <c r="BB41" s="1683"/>
      <c r="BC41" s="1683"/>
      <c r="BD41" s="1683"/>
      <c r="BE41" s="524"/>
      <c r="BF41" s="449"/>
      <c r="BG41" s="449"/>
      <c r="BH41" s="449"/>
      <c r="BI41" s="217"/>
      <c r="BJ41" s="217"/>
      <c r="BK41" s="217"/>
      <c r="BL41" s="217"/>
      <c r="BM41" s="217"/>
      <c r="BN41" s="217"/>
      <c r="BO41" s="217"/>
      <c r="BP41" s="217"/>
      <c r="BQ41" s="355"/>
      <c r="BR41" s="24"/>
    </row>
    <row r="42" spans="1:70" s="8" customFormat="1" ht="15.95" customHeight="1">
      <c r="A42" s="17"/>
      <c r="B42" s="1899"/>
      <c r="C42" s="1683"/>
      <c r="D42" s="1683"/>
      <c r="E42" s="1683"/>
      <c r="F42" s="1683"/>
      <c r="G42" s="1683"/>
      <c r="H42" s="1683"/>
      <c r="I42" s="1683"/>
      <c r="J42" s="1683"/>
      <c r="K42" s="1683"/>
      <c r="L42" s="1683"/>
      <c r="M42" s="1683"/>
      <c r="N42" s="1683"/>
      <c r="O42" s="1683"/>
      <c r="P42" s="1683"/>
      <c r="Q42" s="1683"/>
      <c r="R42" s="1683"/>
      <c r="S42" s="1683"/>
      <c r="T42" s="1683"/>
      <c r="U42" s="1683"/>
      <c r="V42" s="1683"/>
      <c r="W42" s="523"/>
      <c r="X42" s="1683"/>
      <c r="Y42" s="1683"/>
      <c r="Z42" s="1683"/>
      <c r="AA42" s="112"/>
      <c r="AB42" s="112"/>
      <c r="AC42" s="112"/>
      <c r="AD42" s="112"/>
      <c r="AE42" s="112"/>
      <c r="AF42" s="112"/>
      <c r="AG42" s="112"/>
      <c r="AH42" s="112"/>
      <c r="AI42" s="217"/>
      <c r="AJ42" s="1899"/>
      <c r="AK42" s="1683"/>
      <c r="AL42" s="1683"/>
      <c r="AM42" s="1683"/>
      <c r="AN42" s="1683"/>
      <c r="AO42" s="1683"/>
      <c r="AP42" s="1683"/>
      <c r="AQ42" s="1683"/>
      <c r="AR42" s="1683"/>
      <c r="AS42" s="1683"/>
      <c r="AT42" s="1683"/>
      <c r="AU42" s="1683"/>
      <c r="AV42" s="1683"/>
      <c r="AW42" s="1683"/>
      <c r="AX42" s="1683"/>
      <c r="AY42" s="1683"/>
      <c r="AZ42" s="1683"/>
      <c r="BA42" s="1683"/>
      <c r="BB42" s="1683"/>
      <c r="BC42" s="1683"/>
      <c r="BD42" s="1683"/>
      <c r="BE42" s="523"/>
      <c r="BF42" s="1683"/>
      <c r="BG42" s="1683"/>
      <c r="BH42" s="1683"/>
      <c r="BI42" s="217"/>
      <c r="BJ42" s="217"/>
      <c r="BK42" s="217"/>
      <c r="BL42" s="217"/>
      <c r="BM42" s="217"/>
      <c r="BN42" s="217"/>
      <c r="BO42" s="217"/>
      <c r="BP42" s="217"/>
      <c r="BQ42" s="355"/>
      <c r="BR42" s="24"/>
    </row>
    <row r="43" spans="1:70" s="8" customFormat="1" ht="15.95" customHeight="1">
      <c r="A43" s="17"/>
      <c r="B43" s="1899"/>
      <c r="C43" s="1683"/>
      <c r="D43" s="1683"/>
      <c r="E43" s="1683"/>
      <c r="F43" s="1683"/>
      <c r="G43" s="1683"/>
      <c r="H43" s="1901"/>
      <c r="I43" s="1683"/>
      <c r="J43" s="1683"/>
      <c r="K43" s="1683"/>
      <c r="L43" s="1683"/>
      <c r="M43" s="1683"/>
      <c r="N43" s="1683"/>
      <c r="O43" s="1683"/>
      <c r="P43" s="1683"/>
      <c r="Q43" s="1683"/>
      <c r="R43" s="1683"/>
      <c r="S43" s="1683"/>
      <c r="T43" s="1683"/>
      <c r="U43" s="1683"/>
      <c r="V43" s="1683"/>
      <c r="W43" s="523"/>
      <c r="X43" s="1683"/>
      <c r="Y43" s="1683"/>
      <c r="Z43" s="1683"/>
      <c r="AA43" s="112"/>
      <c r="AB43" s="112"/>
      <c r="AC43" s="112"/>
      <c r="AD43" s="112"/>
      <c r="AE43" s="112"/>
      <c r="AF43" s="112"/>
      <c r="AG43" s="112"/>
      <c r="AH43" s="112"/>
      <c r="AI43" s="217"/>
      <c r="AJ43" s="1899"/>
      <c r="AK43" s="1683"/>
      <c r="AL43" s="1683"/>
      <c r="AM43" s="1683"/>
      <c r="AN43" s="1683"/>
      <c r="AO43" s="1683"/>
      <c r="AP43" s="1901"/>
      <c r="AQ43" s="1683"/>
      <c r="AR43" s="1683"/>
      <c r="AS43" s="1683"/>
      <c r="AT43" s="1683"/>
      <c r="AU43" s="1683"/>
      <c r="AV43" s="1683"/>
      <c r="AW43" s="1683"/>
      <c r="AX43" s="1683"/>
      <c r="AY43" s="1683"/>
      <c r="AZ43" s="1683"/>
      <c r="BA43" s="1683"/>
      <c r="BB43" s="1683"/>
      <c r="BC43" s="1683"/>
      <c r="BD43" s="1683"/>
      <c r="BE43" s="523"/>
      <c r="BF43" s="1683"/>
      <c r="BG43" s="1683"/>
      <c r="BH43" s="1683"/>
      <c r="BI43" s="217"/>
      <c r="BJ43" s="217"/>
      <c r="BK43" s="217"/>
      <c r="BL43" s="217"/>
      <c r="BM43" s="217"/>
      <c r="BN43" s="217"/>
      <c r="BO43" s="217"/>
      <c r="BP43" s="217"/>
      <c r="BQ43" s="355"/>
      <c r="BR43" s="24"/>
    </row>
    <row r="44" spans="1:70" s="8" customFormat="1" ht="15.95" customHeight="1">
      <c r="A44" s="17"/>
      <c r="B44" s="1899"/>
      <c r="C44" s="1683"/>
      <c r="D44" s="1683"/>
      <c r="E44" s="1683"/>
      <c r="F44" s="1683"/>
      <c r="G44" s="524"/>
      <c r="H44" s="1683"/>
      <c r="I44" s="1683"/>
      <c r="J44" s="1683"/>
      <c r="K44" s="1683"/>
      <c r="L44" s="1683"/>
      <c r="M44" s="1683"/>
      <c r="N44" s="1683"/>
      <c r="O44" s="1683"/>
      <c r="P44" s="1683"/>
      <c r="Q44" s="1683"/>
      <c r="R44" s="1683"/>
      <c r="S44" s="1683"/>
      <c r="T44" s="1683"/>
      <c r="U44" s="1683"/>
      <c r="V44" s="1683"/>
      <c r="W44" s="523"/>
      <c r="X44" s="1683"/>
      <c r="Y44" s="1683"/>
      <c r="Z44" s="1683"/>
      <c r="AA44" s="112"/>
      <c r="AB44" s="112"/>
      <c r="AC44" s="112"/>
      <c r="AD44" s="112"/>
      <c r="AE44" s="112"/>
      <c r="AF44" s="112"/>
      <c r="AG44" s="112"/>
      <c r="AH44" s="112"/>
      <c r="AI44" s="217"/>
      <c r="AJ44" s="1899"/>
      <c r="AK44" s="1683"/>
      <c r="AL44" s="1683"/>
      <c r="AM44" s="1683"/>
      <c r="AN44" s="1683"/>
      <c r="AO44" s="524"/>
      <c r="AP44" s="1683"/>
      <c r="AQ44" s="1683"/>
      <c r="AR44" s="1683"/>
      <c r="AS44" s="1683"/>
      <c r="AT44" s="1683"/>
      <c r="AU44" s="1683"/>
      <c r="AV44" s="1683"/>
      <c r="AW44" s="1683"/>
      <c r="AX44" s="1683"/>
      <c r="AY44" s="1683"/>
      <c r="AZ44" s="1683"/>
      <c r="BA44" s="1683"/>
      <c r="BB44" s="1683"/>
      <c r="BC44" s="1683"/>
      <c r="BD44" s="1683"/>
      <c r="BE44" s="523"/>
      <c r="BF44" s="1683"/>
      <c r="BG44" s="1683"/>
      <c r="BH44" s="1683"/>
      <c r="BI44" s="217"/>
      <c r="BJ44" s="217"/>
      <c r="BK44" s="217"/>
      <c r="BL44" s="217"/>
      <c r="BM44" s="217"/>
      <c r="BN44" s="217"/>
      <c r="BO44" s="217"/>
      <c r="BP44" s="217"/>
      <c r="BQ44" s="355"/>
      <c r="BR44" s="24"/>
    </row>
    <row r="45" spans="1:70" s="8" customFormat="1" ht="15.95" customHeight="1" thickBot="1">
      <c r="A45" s="38"/>
      <c r="B45" s="1900"/>
      <c r="C45" s="1709"/>
      <c r="D45" s="1709"/>
      <c r="E45" s="1709"/>
      <c r="F45" s="1709"/>
      <c r="G45" s="525"/>
      <c r="H45" s="1709"/>
      <c r="I45" s="1709"/>
      <c r="J45" s="1709"/>
      <c r="K45" s="1709"/>
      <c r="L45" s="1709"/>
      <c r="M45" s="1709"/>
      <c r="N45" s="1709"/>
      <c r="O45" s="1709"/>
      <c r="P45" s="1709"/>
      <c r="Q45" s="1709"/>
      <c r="R45" s="1709"/>
      <c r="S45" s="1709"/>
      <c r="T45" s="1709"/>
      <c r="U45" s="1709"/>
      <c r="V45" s="1709"/>
      <c r="W45" s="522"/>
      <c r="X45" s="1709"/>
      <c r="Y45" s="1709"/>
      <c r="Z45" s="1709"/>
      <c r="AA45" s="69"/>
      <c r="AB45" s="138"/>
      <c r="AC45" s="69"/>
      <c r="AD45" s="69"/>
      <c r="AE45" s="69"/>
      <c r="AF45" s="69"/>
      <c r="AG45" s="69"/>
      <c r="AH45" s="69"/>
      <c r="AI45" s="266"/>
      <c r="AJ45" s="1900"/>
      <c r="AK45" s="1709"/>
      <c r="AL45" s="1709"/>
      <c r="AM45" s="1709"/>
      <c r="AN45" s="1709"/>
      <c r="AO45" s="525"/>
      <c r="AP45" s="1709"/>
      <c r="AQ45" s="1709"/>
      <c r="AR45" s="1709"/>
      <c r="AS45" s="1709"/>
      <c r="AT45" s="1709"/>
      <c r="AU45" s="1709"/>
      <c r="AV45" s="1709"/>
      <c r="AW45" s="1709"/>
      <c r="AX45" s="1709"/>
      <c r="AY45" s="1709"/>
      <c r="AZ45" s="1709"/>
      <c r="BA45" s="1709"/>
      <c r="BB45" s="1709"/>
      <c r="BC45" s="1709"/>
      <c r="BD45" s="1709"/>
      <c r="BE45" s="522"/>
      <c r="BF45" s="1709"/>
      <c r="BG45" s="1709"/>
      <c r="BH45" s="1709"/>
      <c r="BI45" s="266"/>
      <c r="BJ45" s="266"/>
      <c r="BK45" s="266"/>
      <c r="BL45" s="266"/>
      <c r="BM45" s="266"/>
      <c r="BN45" s="266"/>
      <c r="BO45" s="266"/>
      <c r="BP45" s="266"/>
      <c r="BQ45" s="358"/>
      <c r="BR45" s="24"/>
    </row>
    <row r="46" spans="1:70" s="35" customFormat="1" ht="15.95" customHeight="1" thickBot="1">
      <c r="A46" s="254"/>
      <c r="B46" s="123" t="s">
        <v>101</v>
      </c>
      <c r="C46" s="57"/>
      <c r="D46" s="57"/>
      <c r="E46" s="57"/>
      <c r="F46" s="57"/>
      <c r="G46" s="57"/>
      <c r="H46" s="57"/>
      <c r="I46" s="57"/>
      <c r="J46" s="57"/>
      <c r="K46" s="57"/>
      <c r="L46" s="57"/>
      <c r="M46" s="57"/>
      <c r="N46" s="57"/>
      <c r="O46" s="57"/>
      <c r="P46" s="57"/>
      <c r="Q46" s="57"/>
      <c r="R46" s="57"/>
      <c r="S46" s="57"/>
      <c r="T46" s="57"/>
      <c r="U46" s="227"/>
      <c r="V46" s="227"/>
      <c r="W46" s="57"/>
      <c r="X46" s="57"/>
      <c r="Y46" s="57"/>
      <c r="Z46" s="57"/>
      <c r="AA46" s="57"/>
      <c r="AB46" s="252"/>
      <c r="AC46" s="57"/>
      <c r="AD46" s="57"/>
      <c r="AE46" s="57"/>
      <c r="AF46" s="57"/>
      <c r="AG46" s="57"/>
      <c r="AH46" s="57" t="s">
        <v>133</v>
      </c>
      <c r="AI46" s="57"/>
      <c r="AJ46" s="260"/>
      <c r="AK46" s="57"/>
      <c r="AL46" s="57"/>
      <c r="AM46" s="57"/>
      <c r="AN46" s="57"/>
      <c r="AO46" s="57"/>
      <c r="AP46" s="57"/>
      <c r="AQ46" s="57"/>
      <c r="AR46" s="57"/>
      <c r="AS46" s="57"/>
      <c r="AT46" s="57"/>
      <c r="AU46" s="57"/>
      <c r="AV46" s="57"/>
      <c r="AW46" s="57"/>
      <c r="AX46" s="57"/>
      <c r="AY46" s="57"/>
      <c r="AZ46" s="227"/>
      <c r="BA46" s="227"/>
      <c r="BB46" s="57"/>
      <c r="BC46" s="57"/>
      <c r="BD46" s="57"/>
      <c r="BE46" s="57"/>
      <c r="BF46" s="57"/>
      <c r="BG46" s="57"/>
      <c r="BH46" s="57" t="str">
        <f>Index!BE44</f>
        <v>COMPILER: LIÊN/A-KT-WQ826</v>
      </c>
      <c r="BI46" s="57"/>
      <c r="BJ46" s="261"/>
      <c r="BK46" s="252"/>
      <c r="BL46" s="57"/>
      <c r="BM46" s="57"/>
      <c r="BN46" s="57"/>
      <c r="BO46" s="57"/>
      <c r="BP46" s="57"/>
      <c r="BQ46" s="57"/>
      <c r="BR46" s="255"/>
    </row>
  </sheetData>
  <mergeCells count="122">
    <mergeCell ref="BO2:BQ3"/>
    <mergeCell ref="N21:P21"/>
    <mergeCell ref="Q21:S21"/>
    <mergeCell ref="X21:Z21"/>
    <mergeCell ref="T21:V21"/>
    <mergeCell ref="BF22:BH22"/>
    <mergeCell ref="AS22:AU22"/>
    <mergeCell ref="AV22:AX22"/>
    <mergeCell ref="AY22:BA22"/>
    <mergeCell ref="AJ20:AO21"/>
    <mergeCell ref="BF21:BH21"/>
    <mergeCell ref="AP21:AR21"/>
    <mergeCell ref="M4:AI4"/>
    <mergeCell ref="T24:V24"/>
    <mergeCell ref="BB22:BD22"/>
    <mergeCell ref="BB23:BD23"/>
    <mergeCell ref="BB24:BD24"/>
    <mergeCell ref="T22:V22"/>
    <mergeCell ref="AS21:AU21"/>
    <mergeCell ref="AV21:AX21"/>
    <mergeCell ref="AY21:BA21"/>
    <mergeCell ref="H20:V20"/>
    <mergeCell ref="AP20:BD20"/>
    <mergeCell ref="BB21:BD21"/>
    <mergeCell ref="H22:J22"/>
    <mergeCell ref="N22:P22"/>
    <mergeCell ref="Q22:S22"/>
    <mergeCell ref="X22:Z22"/>
    <mergeCell ref="AP22:AR22"/>
    <mergeCell ref="AJ22:AO22"/>
    <mergeCell ref="K21:M21"/>
    <mergeCell ref="AS23:AU23"/>
    <mergeCell ref="AV23:AX23"/>
    <mergeCell ref="AY23:BA23"/>
    <mergeCell ref="X23:Z23"/>
    <mergeCell ref="AP23:AR23"/>
    <mergeCell ref="H23:J23"/>
    <mergeCell ref="K23:M23"/>
    <mergeCell ref="N23:P23"/>
    <mergeCell ref="Q23:S23"/>
    <mergeCell ref="T23:V23"/>
    <mergeCell ref="B22:G22"/>
    <mergeCell ref="BL2:BN3"/>
    <mergeCell ref="BF23:BH23"/>
    <mergeCell ref="B23:G23"/>
    <mergeCell ref="V1:AU3"/>
    <mergeCell ref="B20:G21"/>
    <mergeCell ref="H21:J21"/>
    <mergeCell ref="K22:M22"/>
    <mergeCell ref="G6:H7"/>
    <mergeCell ref="B1:R1"/>
    <mergeCell ref="AJ23:AO23"/>
    <mergeCell ref="AS42:AU42"/>
    <mergeCell ref="B41:G42"/>
    <mergeCell ref="AJ41:AO42"/>
    <mergeCell ref="H42:J42"/>
    <mergeCell ref="AS24:AU24"/>
    <mergeCell ref="BF42:BH42"/>
    <mergeCell ref="AP42:AR42"/>
    <mergeCell ref="AV42:AX42"/>
    <mergeCell ref="AY42:BA42"/>
    <mergeCell ref="AP41:BD41"/>
    <mergeCell ref="BB42:BD42"/>
    <mergeCell ref="H41:V41"/>
    <mergeCell ref="T42:V42"/>
    <mergeCell ref="B24:F24"/>
    <mergeCell ref="H24:J24"/>
    <mergeCell ref="K24:M24"/>
    <mergeCell ref="N24:P24"/>
    <mergeCell ref="Q24:S24"/>
    <mergeCell ref="X24:Z24"/>
    <mergeCell ref="AJ24:AN24"/>
    <mergeCell ref="AP24:AR24"/>
    <mergeCell ref="AV24:AX24"/>
    <mergeCell ref="AY24:BA24"/>
    <mergeCell ref="BF24:BH24"/>
    <mergeCell ref="AP43:AR43"/>
    <mergeCell ref="H43:J43"/>
    <mergeCell ref="K43:M43"/>
    <mergeCell ref="N43:P43"/>
    <mergeCell ref="Q43:S43"/>
    <mergeCell ref="X43:Z43"/>
    <mergeCell ref="K42:M42"/>
    <mergeCell ref="N42:P42"/>
    <mergeCell ref="Q42:S42"/>
    <mergeCell ref="X42:Z42"/>
    <mergeCell ref="AJ43:AO43"/>
    <mergeCell ref="AP45:AR45"/>
    <mergeCell ref="X44:Z44"/>
    <mergeCell ref="AJ44:AN44"/>
    <mergeCell ref="AP44:AR44"/>
    <mergeCell ref="B44:F44"/>
    <mergeCell ref="H44:J44"/>
    <mergeCell ref="K44:M44"/>
    <mergeCell ref="N44:P44"/>
    <mergeCell ref="Q44:S44"/>
    <mergeCell ref="T44:V44"/>
    <mergeCell ref="T45:V45"/>
    <mergeCell ref="B43:G43"/>
    <mergeCell ref="T43:V43"/>
    <mergeCell ref="B45:F45"/>
    <mergeCell ref="H45:J45"/>
    <mergeCell ref="K45:M45"/>
    <mergeCell ref="N45:P45"/>
    <mergeCell ref="Q45:S45"/>
    <mergeCell ref="X45:Z45"/>
    <mergeCell ref="AJ45:AN45"/>
    <mergeCell ref="AV44:AX44"/>
    <mergeCell ref="AY44:BA44"/>
    <mergeCell ref="BF45:BH45"/>
    <mergeCell ref="BF44:BH44"/>
    <mergeCell ref="AS45:AU45"/>
    <mergeCell ref="AV45:AX45"/>
    <mergeCell ref="AY45:BA45"/>
    <mergeCell ref="BF43:BH43"/>
    <mergeCell ref="BB43:BD43"/>
    <mergeCell ref="BB44:BD44"/>
    <mergeCell ref="BB45:BD45"/>
    <mergeCell ref="AS43:AU43"/>
    <mergeCell ref="AV43:AX43"/>
    <mergeCell ref="AY43:BA43"/>
    <mergeCell ref="AS44:AU44"/>
  </mergeCells>
  <phoneticPr fontId="53" type="noConversion"/>
  <printOptions horizontalCentered="1" verticalCentered="1"/>
  <pageMargins left="0.19685039370078741" right="0.19685039370078741" top="0.39370078740157483" bottom="0.39370078740157483" header="0" footer="0.19685039370078741"/>
  <pageSetup paperSize="9" scale="70" orientation="landscape" r:id="rId1"/>
  <headerFooter alignWithMargins="0">
    <oddHeader>&amp;L&amp;12NIKE-CONVERSE, INC. Confidential&amp;R&amp;10Ver.16.0
PB:1-0</oddHeader>
    <oddFooter>&amp;C&amp;"Arial,??"&amp;A</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42"/>
  <sheetViews>
    <sheetView view="pageBreakPreview" zoomScale="93" zoomScaleNormal="100" zoomScaleSheetLayoutView="93" workbookViewId="0">
      <selection activeCell="Y9" sqref="Y9"/>
    </sheetView>
  </sheetViews>
  <sheetFormatPr defaultColWidth="2.625" defaultRowHeight="14.25"/>
  <cols>
    <col min="1" max="1" width="2.125" style="498" customWidth="1"/>
    <col min="2" max="16" width="2.75" style="498" customWidth="1"/>
    <col min="17" max="17" width="2.625" style="498" customWidth="1"/>
    <col min="18" max="18" width="3.375" style="498" customWidth="1"/>
    <col min="19" max="19" width="3.625" style="498" customWidth="1"/>
    <col min="20" max="21" width="2.625" style="498" customWidth="1"/>
    <col min="22" max="22" width="4.125" style="498" customWidth="1"/>
    <col min="23" max="24" width="3.625" style="498" customWidth="1"/>
    <col min="25" max="25" width="4.5" style="498" customWidth="1"/>
    <col min="26" max="41" width="2.625" style="498" customWidth="1"/>
    <col min="42" max="42" width="3.75" style="498" customWidth="1"/>
    <col min="43" max="52" width="2.625" style="498" customWidth="1"/>
    <col min="53" max="53" width="3.875" style="498" customWidth="1"/>
    <col min="54" max="54" width="3.375" style="498" customWidth="1"/>
    <col min="55" max="55" width="2.625" style="498" customWidth="1"/>
    <col min="56" max="56" width="2.875" style="498" customWidth="1"/>
    <col min="57" max="58" width="2.625" style="498" customWidth="1"/>
    <col min="59" max="59" width="3.125" style="498" customWidth="1"/>
    <col min="60" max="60" width="3.375" style="498" customWidth="1"/>
    <col min="61" max="63" width="2.625" style="498"/>
    <col min="64" max="64" width="2.125" style="498" customWidth="1"/>
    <col min="65" max="16384" width="2.625" style="498"/>
  </cols>
  <sheetData>
    <row r="1" spans="1:64" s="499" customFormat="1" ht="15.75" thickBot="1">
      <c r="A1" s="1053"/>
      <c r="B1" s="2046" t="str">
        <f>'Upper Cutting Die Schedule'!B1:P1</f>
        <v>PRODUCTION CONFIRMATION</v>
      </c>
      <c r="C1" s="2047"/>
      <c r="D1" s="2047"/>
      <c r="E1" s="2047"/>
      <c r="F1" s="2047"/>
      <c r="G1" s="2047"/>
      <c r="H1" s="2047"/>
      <c r="I1" s="2047"/>
      <c r="J1" s="2047"/>
      <c r="K1" s="2047"/>
      <c r="L1" s="2047"/>
      <c r="M1" s="2047"/>
      <c r="N1" s="2047"/>
      <c r="O1" s="2047"/>
      <c r="P1" s="2048"/>
      <c r="Q1" s="1053"/>
      <c r="R1" s="1054"/>
      <c r="S1" s="1055"/>
      <c r="T1" s="1054"/>
      <c r="U1" s="1054"/>
      <c r="V1" s="2049" t="s">
        <v>767</v>
      </c>
      <c r="W1" s="2050"/>
      <c r="X1" s="2050"/>
      <c r="Y1" s="2050"/>
      <c r="Z1" s="2050"/>
      <c r="AA1" s="2050"/>
      <c r="AB1" s="2050"/>
      <c r="AC1" s="2050"/>
      <c r="AD1" s="2050"/>
      <c r="AE1" s="2050"/>
      <c r="AF1" s="2050"/>
      <c r="AG1" s="2050"/>
      <c r="AH1" s="2050"/>
      <c r="AI1" s="2050"/>
      <c r="AJ1" s="2050"/>
      <c r="AK1" s="2050"/>
      <c r="AL1" s="2050"/>
      <c r="AM1" s="2050"/>
      <c r="AN1" s="2050"/>
      <c r="AO1" s="2050"/>
      <c r="AP1" s="2050"/>
      <c r="AQ1" s="2050"/>
      <c r="AR1" s="2050"/>
      <c r="AS1" s="2050"/>
      <c r="AT1" s="2050"/>
      <c r="AU1" s="2050"/>
      <c r="AV1" s="2050"/>
      <c r="AW1" s="2050"/>
      <c r="AX1" s="1054"/>
      <c r="AY1" s="1054"/>
      <c r="AZ1" s="1054"/>
      <c r="BA1" s="1054"/>
      <c r="BB1" s="1054"/>
      <c r="BC1" s="1054"/>
      <c r="BD1" s="1054"/>
      <c r="BE1" s="1054"/>
      <c r="BF1" s="1054"/>
      <c r="BG1" s="1054"/>
      <c r="BH1" s="1054"/>
      <c r="BI1" s="1054"/>
      <c r="BJ1" s="1054"/>
      <c r="BK1" s="1054"/>
      <c r="BL1" s="907"/>
    </row>
    <row r="2" spans="1:64" s="499" customFormat="1" ht="15.75">
      <c r="A2" s="501"/>
      <c r="B2" s="1068" t="s">
        <v>19</v>
      </c>
      <c r="C2" s="1056"/>
      <c r="D2" s="1056"/>
      <c r="E2" s="1056"/>
      <c r="F2" s="1056"/>
      <c r="G2" s="1056" t="str">
        <f>'Perforation Specification'!H2</f>
        <v>Chuck Taylor All Star Street</v>
      </c>
      <c r="H2" s="513"/>
      <c r="I2" s="513"/>
      <c r="J2" s="513"/>
      <c r="K2" s="513"/>
      <c r="L2" s="513"/>
      <c r="M2" s="513"/>
      <c r="N2" s="513"/>
      <c r="O2" s="513"/>
      <c r="P2" s="1057"/>
      <c r="Q2" s="501"/>
      <c r="R2" s="503"/>
      <c r="S2" s="59"/>
      <c r="T2" s="503"/>
      <c r="U2" s="500"/>
      <c r="V2" s="2051"/>
      <c r="W2" s="2051"/>
      <c r="X2" s="2051"/>
      <c r="Y2" s="2051"/>
      <c r="Z2" s="2051"/>
      <c r="AA2" s="2051"/>
      <c r="AB2" s="2051"/>
      <c r="AC2" s="2051"/>
      <c r="AD2" s="2051"/>
      <c r="AE2" s="2051"/>
      <c r="AF2" s="2051"/>
      <c r="AG2" s="2051"/>
      <c r="AH2" s="2051"/>
      <c r="AI2" s="2051"/>
      <c r="AJ2" s="2051"/>
      <c r="AK2" s="2051"/>
      <c r="AL2" s="2051"/>
      <c r="AM2" s="2051"/>
      <c r="AN2" s="2051"/>
      <c r="AO2" s="2051"/>
      <c r="AP2" s="2051"/>
      <c r="AQ2" s="2051"/>
      <c r="AR2" s="2051"/>
      <c r="AS2" s="2051"/>
      <c r="AT2" s="2051"/>
      <c r="AU2" s="2051"/>
      <c r="AV2" s="2051"/>
      <c r="AW2" s="2051"/>
      <c r="AX2" s="500"/>
      <c r="AY2" s="500"/>
      <c r="AZ2" s="500"/>
      <c r="BA2" s="500"/>
      <c r="BB2" s="500"/>
      <c r="BC2" s="500"/>
      <c r="BD2" s="20"/>
      <c r="BE2" s="20"/>
      <c r="BF2" s="2054" t="s">
        <v>139</v>
      </c>
      <c r="BG2" s="2055"/>
      <c r="BH2" s="2055"/>
      <c r="BI2" s="2058">
        <f>'Perforation Specification'!BO2+1</f>
        <v>5</v>
      </c>
      <c r="BJ2" s="2058"/>
      <c r="BK2" s="2059"/>
      <c r="BL2" s="199"/>
    </row>
    <row r="3" spans="1:64" s="499" customFormat="1" ht="16.5" thickBot="1">
      <c r="A3" s="501"/>
      <c r="B3" s="1069" t="s">
        <v>96</v>
      </c>
      <c r="C3" s="912"/>
      <c r="D3" s="912"/>
      <c r="E3" s="912"/>
      <c r="F3" s="912"/>
      <c r="G3" s="912"/>
      <c r="H3" s="912"/>
      <c r="I3" s="912" t="str">
        <f>'Perforation Specification'!J3</f>
        <v>669288C/F</v>
      </c>
      <c r="J3" s="912"/>
      <c r="K3" s="912"/>
      <c r="L3" s="912"/>
      <c r="M3" s="912"/>
      <c r="N3" s="912"/>
      <c r="O3" s="912"/>
      <c r="P3" s="1071"/>
      <c r="Q3" s="484"/>
      <c r="R3" s="911"/>
      <c r="S3" s="1058"/>
      <c r="T3" s="911"/>
      <c r="U3" s="911"/>
      <c r="V3" s="2052"/>
      <c r="W3" s="2052"/>
      <c r="X3" s="2052"/>
      <c r="Y3" s="2052"/>
      <c r="Z3" s="2052"/>
      <c r="AA3" s="2052"/>
      <c r="AB3" s="2052"/>
      <c r="AC3" s="2052"/>
      <c r="AD3" s="2052"/>
      <c r="AE3" s="2052"/>
      <c r="AF3" s="2052"/>
      <c r="AG3" s="2052"/>
      <c r="AH3" s="2052"/>
      <c r="AI3" s="2052"/>
      <c r="AJ3" s="2052"/>
      <c r="AK3" s="2052"/>
      <c r="AL3" s="2052"/>
      <c r="AM3" s="2052"/>
      <c r="AN3" s="2052"/>
      <c r="AO3" s="2052"/>
      <c r="AP3" s="2052"/>
      <c r="AQ3" s="2052"/>
      <c r="AR3" s="2052"/>
      <c r="AS3" s="2052"/>
      <c r="AT3" s="2052"/>
      <c r="AU3" s="2052"/>
      <c r="AV3" s="2052"/>
      <c r="AW3" s="2052"/>
      <c r="AX3" s="500"/>
      <c r="AY3" s="500"/>
      <c r="AZ3" s="500"/>
      <c r="BA3" s="500"/>
      <c r="BB3" s="500"/>
      <c r="BC3" s="500"/>
      <c r="BD3" s="500"/>
      <c r="BE3" s="500"/>
      <c r="BF3" s="2056"/>
      <c r="BG3" s="2057"/>
      <c r="BH3" s="2057"/>
      <c r="BI3" s="2060"/>
      <c r="BJ3" s="2060"/>
      <c r="BK3" s="2061"/>
      <c r="BL3" s="199"/>
    </row>
    <row r="4" spans="1:64" s="499" customFormat="1" ht="15.75">
      <c r="A4" s="501"/>
      <c r="B4" s="501"/>
      <c r="C4" s="500"/>
      <c r="D4" s="500"/>
      <c r="E4" s="500"/>
      <c r="F4" s="500"/>
      <c r="G4" s="500"/>
      <c r="H4" s="500"/>
      <c r="I4" s="500"/>
      <c r="J4" s="500"/>
      <c r="K4" s="500"/>
      <c r="L4" s="500"/>
      <c r="M4" s="500"/>
      <c r="N4" s="500"/>
      <c r="O4" s="500"/>
      <c r="P4" s="500"/>
      <c r="Q4" s="500"/>
      <c r="R4" s="500"/>
      <c r="S4" s="500"/>
      <c r="T4" s="503"/>
      <c r="V4" s="1054"/>
      <c r="W4" s="1054"/>
      <c r="X4" s="1054"/>
      <c r="Y4" s="1054"/>
      <c r="Z4" s="1059"/>
      <c r="AA4" s="1059"/>
      <c r="AB4" s="1059"/>
      <c r="AC4" s="1059"/>
      <c r="AD4" s="1059"/>
      <c r="AE4" s="1059"/>
      <c r="AF4" s="1053"/>
      <c r="AG4" s="1054"/>
      <c r="AH4" s="1054"/>
      <c r="AI4" s="1054"/>
      <c r="AJ4" s="1054"/>
      <c r="AK4" s="1054"/>
      <c r="AL4" s="1054"/>
      <c r="AM4" s="1054"/>
      <c r="AN4" s="1054"/>
      <c r="AO4" s="1054"/>
      <c r="AP4" s="1054"/>
      <c r="AQ4" s="1054"/>
      <c r="AR4" s="1054"/>
      <c r="AS4" s="1054"/>
      <c r="AT4" s="1054"/>
      <c r="AU4" s="1054"/>
      <c r="AV4" s="1054"/>
      <c r="AW4" s="1054"/>
      <c r="AX4" s="1054"/>
      <c r="AY4" s="1054"/>
      <c r="AZ4" s="1060"/>
      <c r="BA4" s="1054"/>
      <c r="BB4" s="1054"/>
      <c r="BC4" s="1059"/>
      <c r="BD4" s="1059"/>
      <c r="BE4" s="1059"/>
      <c r="BF4" s="1059"/>
      <c r="BG4" s="20"/>
      <c r="BH4" s="20"/>
      <c r="BI4" s="20"/>
      <c r="BJ4" s="20"/>
      <c r="BK4" s="216"/>
      <c r="BL4" s="199"/>
    </row>
    <row r="5" spans="1:64" s="499" customFormat="1" ht="29.25" customHeight="1">
      <c r="A5" s="501"/>
      <c r="B5" s="501"/>
      <c r="C5" s="2062" t="s">
        <v>430</v>
      </c>
      <c r="D5" s="2063"/>
      <c r="E5" s="2063"/>
      <c r="F5" s="2063"/>
      <c r="G5" s="2063"/>
      <c r="H5" s="2063"/>
      <c r="I5" s="2064"/>
      <c r="J5" s="2065" t="s">
        <v>769</v>
      </c>
      <c r="K5" s="2066"/>
      <c r="L5" s="2066"/>
      <c r="M5" s="2066"/>
      <c r="N5" s="2066"/>
      <c r="O5" s="2066"/>
      <c r="P5" s="2066"/>
      <c r="Q5" s="2066"/>
      <c r="R5" s="2066"/>
      <c r="S5" s="2066"/>
      <c r="T5" s="2066"/>
      <c r="U5" s="2067"/>
      <c r="V5" s="500"/>
      <c r="W5" s="500"/>
      <c r="X5" s="500"/>
      <c r="Y5" s="500"/>
      <c r="Z5" s="500"/>
      <c r="AA5" s="500"/>
      <c r="AB5" s="500"/>
      <c r="AC5" s="500"/>
      <c r="AD5" s="500"/>
      <c r="AE5" s="500"/>
      <c r="AF5" s="501"/>
      <c r="AG5" s="2068"/>
      <c r="AH5" s="2069"/>
      <c r="AI5" s="2069"/>
      <c r="AJ5" s="2069"/>
      <c r="AK5" s="2069"/>
      <c r="AL5" s="2069"/>
      <c r="AM5" s="2070"/>
      <c r="AN5" s="1061"/>
      <c r="AO5" s="1061"/>
      <c r="AP5" s="1061"/>
      <c r="AQ5" s="1061"/>
      <c r="AR5" s="1061"/>
      <c r="AS5" s="1061"/>
      <c r="AT5" s="1061"/>
      <c r="AU5" s="1061"/>
      <c r="AV5" s="1061"/>
      <c r="AW5" s="1061"/>
      <c r="AX5" s="1061"/>
      <c r="AY5" s="1061"/>
      <c r="AZ5" s="1062"/>
      <c r="BA5" s="500"/>
      <c r="BB5" s="500"/>
      <c r="BC5" s="500"/>
      <c r="BD5" s="500"/>
      <c r="BE5" s="500"/>
      <c r="BF5" s="500"/>
      <c r="BG5" s="500"/>
      <c r="BH5" s="500"/>
      <c r="BI5" s="500"/>
      <c r="BJ5" s="500"/>
      <c r="BK5" s="199"/>
      <c r="BL5" s="199"/>
    </row>
    <row r="6" spans="1:64" s="499" customFormat="1" ht="29.25" customHeight="1">
      <c r="A6" s="501"/>
      <c r="B6" s="501"/>
      <c r="C6" s="2071" t="s">
        <v>768</v>
      </c>
      <c r="D6" s="2072"/>
      <c r="E6" s="2072"/>
      <c r="F6" s="2072"/>
      <c r="G6" s="2072"/>
      <c r="H6" s="2072"/>
      <c r="I6" s="2073"/>
      <c r="J6" s="2074" t="s">
        <v>342</v>
      </c>
      <c r="K6" s="2075"/>
      <c r="L6" s="2075"/>
      <c r="M6" s="2075"/>
      <c r="N6" s="2075"/>
      <c r="O6" s="2075"/>
      <c r="P6" s="2075"/>
      <c r="Q6" s="2075"/>
      <c r="R6" s="2075"/>
      <c r="S6" s="2075"/>
      <c r="T6" s="2075"/>
      <c r="U6" s="2076"/>
      <c r="V6" s="500"/>
      <c r="W6" s="500"/>
      <c r="X6" s="500"/>
      <c r="Y6" s="500"/>
      <c r="Z6" s="500"/>
      <c r="AA6" s="500"/>
      <c r="AB6" s="500"/>
      <c r="AC6" s="500"/>
      <c r="AD6" s="500"/>
      <c r="AE6" s="500"/>
      <c r="AF6" s="501"/>
      <c r="AG6" s="2077"/>
      <c r="AH6" s="2078"/>
      <c r="AI6" s="2078"/>
      <c r="AJ6" s="2078"/>
      <c r="AK6" s="2078"/>
      <c r="AL6" s="2078"/>
      <c r="AM6" s="2079"/>
      <c r="AN6" s="1063"/>
      <c r="AO6" s="1063"/>
      <c r="AP6" s="1063"/>
      <c r="AQ6" s="1063"/>
      <c r="AR6" s="1063"/>
      <c r="AS6" s="1063"/>
      <c r="AT6" s="1063"/>
      <c r="AU6" s="1063"/>
      <c r="AV6" s="1063"/>
      <c r="AW6" s="1063"/>
      <c r="AX6" s="1063"/>
      <c r="AY6" s="1063"/>
      <c r="AZ6" s="1064"/>
      <c r="BA6" s="500"/>
      <c r="BB6" s="500"/>
      <c r="BC6" s="500"/>
      <c r="BD6" s="500"/>
      <c r="BE6" s="500"/>
      <c r="BF6" s="500"/>
      <c r="BG6" s="500"/>
      <c r="BH6" s="500"/>
      <c r="BI6" s="500"/>
      <c r="BJ6" s="500"/>
      <c r="BK6" s="199"/>
      <c r="BL6" s="199"/>
    </row>
    <row r="7" spans="1:64" s="499" customFormat="1" ht="19.5" customHeight="1">
      <c r="A7" s="501"/>
      <c r="B7" s="501"/>
      <c r="C7" s="500"/>
      <c r="D7" s="500"/>
      <c r="E7" s="500"/>
      <c r="F7" s="500"/>
      <c r="G7" s="500"/>
      <c r="H7" s="500"/>
      <c r="I7" s="500"/>
      <c r="J7" s="500"/>
      <c r="K7" s="500"/>
      <c r="L7" s="500"/>
      <c r="M7" s="500"/>
      <c r="N7" s="500"/>
      <c r="O7" s="500"/>
      <c r="P7" s="500"/>
      <c r="Q7" s="500"/>
      <c r="R7" s="500"/>
      <c r="S7" s="500"/>
      <c r="T7" s="500"/>
      <c r="U7" s="500"/>
      <c r="V7" s="500"/>
      <c r="W7" s="500"/>
      <c r="X7" s="500"/>
      <c r="Y7" s="500"/>
      <c r="Z7" s="500"/>
      <c r="AA7" s="500"/>
      <c r="AB7" s="500"/>
      <c r="AC7" s="500"/>
      <c r="AD7" s="500"/>
      <c r="AE7" s="500"/>
      <c r="AF7" s="501"/>
      <c r="AG7" s="503"/>
      <c r="AH7" s="503"/>
      <c r="AI7" s="503"/>
      <c r="AJ7" s="503"/>
      <c r="AK7" s="503"/>
      <c r="AL7" s="503"/>
      <c r="AM7" s="503"/>
      <c r="AN7" s="503"/>
      <c r="AO7" s="503"/>
      <c r="AP7" s="503"/>
      <c r="AQ7" s="503"/>
      <c r="AR7" s="503"/>
      <c r="AS7" s="503"/>
      <c r="AT7" s="503"/>
      <c r="AU7" s="503"/>
      <c r="AV7" s="503"/>
      <c r="AW7" s="503"/>
      <c r="AX7" s="503"/>
      <c r="AY7" s="503"/>
      <c r="AZ7" s="503"/>
      <c r="BA7" s="500"/>
      <c r="BB7" s="500"/>
      <c r="BC7" s="500"/>
      <c r="BD7" s="500"/>
      <c r="BE7" s="500"/>
      <c r="BF7" s="500"/>
      <c r="BG7" s="500"/>
      <c r="BH7" s="500"/>
      <c r="BI7" s="500"/>
      <c r="BJ7" s="500"/>
      <c r="BK7" s="199"/>
      <c r="BL7" s="199"/>
    </row>
    <row r="8" spans="1:64" s="499" customFormat="1" ht="19.5" customHeight="1">
      <c r="A8" s="501"/>
      <c r="B8" s="501"/>
      <c r="C8" s="500"/>
      <c r="D8" s="500"/>
      <c r="E8" s="500"/>
      <c r="F8" s="500"/>
      <c r="G8" s="500"/>
      <c r="H8" s="500"/>
      <c r="I8" s="500"/>
      <c r="J8" s="500"/>
      <c r="K8" s="500"/>
      <c r="L8" s="500"/>
      <c r="M8" s="500"/>
      <c r="N8" s="500"/>
      <c r="O8" s="500"/>
      <c r="P8" s="500"/>
      <c r="Q8" s="500"/>
      <c r="R8" s="500"/>
      <c r="S8" s="500"/>
      <c r="T8" s="500"/>
      <c r="U8" s="500"/>
      <c r="V8" s="500"/>
      <c r="W8" s="500"/>
      <c r="X8" s="500"/>
      <c r="Y8" s="500"/>
      <c r="Z8" s="500"/>
      <c r="AA8" s="500"/>
      <c r="AB8" s="500"/>
      <c r="AC8" s="500"/>
      <c r="AD8" s="500"/>
      <c r="AE8" s="500"/>
      <c r="AF8" s="501"/>
      <c r="AG8" s="503"/>
      <c r="AH8" s="503"/>
      <c r="AI8" s="503"/>
      <c r="AJ8" s="503"/>
      <c r="AK8" s="503"/>
      <c r="AL8" s="503"/>
      <c r="AM8" s="503"/>
      <c r="AN8" s="503"/>
      <c r="AO8" s="503"/>
      <c r="AP8" s="503"/>
      <c r="AQ8" s="503"/>
      <c r="AR8" s="503"/>
      <c r="AS8" s="503"/>
      <c r="AT8" s="503"/>
      <c r="AU8" s="503"/>
      <c r="AV8" s="503"/>
      <c r="AW8" s="503"/>
      <c r="AX8" s="503"/>
      <c r="AY8" s="503"/>
      <c r="AZ8" s="503"/>
      <c r="BA8" s="500"/>
      <c r="BB8" s="500"/>
      <c r="BC8" s="500"/>
      <c r="BD8" s="500"/>
      <c r="BE8" s="500"/>
      <c r="BF8" s="500"/>
      <c r="BG8" s="500"/>
      <c r="BH8" s="500"/>
      <c r="BI8" s="500"/>
      <c r="BJ8" s="500"/>
      <c r="BK8" s="199"/>
      <c r="BL8" s="199"/>
    </row>
    <row r="9" spans="1:64" s="499" customFormat="1" ht="19.5" customHeight="1">
      <c r="A9" s="501"/>
      <c r="B9" s="501"/>
      <c r="C9" s="500"/>
      <c r="D9" s="500"/>
      <c r="E9" s="500"/>
      <c r="F9" s="500"/>
      <c r="G9" s="500"/>
      <c r="H9" s="500"/>
      <c r="I9" s="500"/>
      <c r="J9" s="500"/>
      <c r="K9" s="500"/>
      <c r="L9" s="500"/>
      <c r="M9" s="500"/>
      <c r="N9" s="500"/>
      <c r="O9" s="500"/>
      <c r="P9" s="500"/>
      <c r="Q9" s="500"/>
      <c r="R9" s="500"/>
      <c r="S9" s="500"/>
      <c r="T9" s="500"/>
      <c r="U9" s="500"/>
      <c r="V9" s="500"/>
      <c r="W9" s="500"/>
      <c r="X9" s="500"/>
      <c r="Y9" s="500"/>
      <c r="Z9" s="500"/>
      <c r="AA9" s="500"/>
      <c r="AB9" s="500"/>
      <c r="AC9" s="500"/>
      <c r="AD9" s="500"/>
      <c r="AE9" s="500"/>
      <c r="AF9" s="501"/>
      <c r="AG9" s="503"/>
      <c r="AH9" s="503"/>
      <c r="AI9" s="503"/>
      <c r="AJ9" s="503"/>
      <c r="AK9" s="503"/>
      <c r="AL9" s="503"/>
      <c r="AM9" s="503"/>
      <c r="AN9" s="503"/>
      <c r="AO9" s="503"/>
      <c r="AP9" s="503"/>
      <c r="AQ9" s="503"/>
      <c r="AR9" s="503"/>
      <c r="AS9" s="503"/>
      <c r="AT9" s="503"/>
      <c r="AU9" s="503"/>
      <c r="AV9" s="503"/>
      <c r="AW9" s="503"/>
      <c r="AX9" s="503"/>
      <c r="AY9" s="503"/>
      <c r="AZ9" s="503"/>
      <c r="BA9" s="500"/>
      <c r="BB9" s="500"/>
      <c r="BC9" s="500"/>
      <c r="BD9" s="500"/>
      <c r="BE9" s="500"/>
      <c r="BF9" s="500"/>
      <c r="BG9" s="500"/>
      <c r="BH9" s="500"/>
      <c r="BI9" s="500"/>
      <c r="BJ9" s="500"/>
      <c r="BK9" s="199"/>
      <c r="BL9" s="199"/>
    </row>
    <row r="10" spans="1:64" s="499" customFormat="1" ht="19.5" customHeight="1">
      <c r="A10" s="501"/>
      <c r="B10" s="501"/>
      <c r="C10" s="500"/>
      <c r="D10" s="500"/>
      <c r="E10" s="500"/>
      <c r="F10" s="500"/>
      <c r="G10" s="500"/>
      <c r="H10" s="500"/>
      <c r="I10" s="500"/>
      <c r="J10" s="500"/>
      <c r="K10" s="500"/>
      <c r="L10" s="500"/>
      <c r="M10" s="500"/>
      <c r="N10" s="500"/>
      <c r="O10" s="500"/>
      <c r="P10" s="500"/>
      <c r="Q10" s="500"/>
      <c r="R10" s="500"/>
      <c r="S10" s="500"/>
      <c r="T10" s="500"/>
      <c r="U10" s="500"/>
      <c r="V10" s="500"/>
      <c r="W10" s="500"/>
      <c r="X10" s="500"/>
      <c r="Y10" s="500"/>
      <c r="Z10" s="500"/>
      <c r="AA10" s="500"/>
      <c r="AB10" s="500"/>
      <c r="AC10" s="500"/>
      <c r="AD10" s="500"/>
      <c r="AE10" s="500"/>
      <c r="AF10" s="501"/>
      <c r="AG10" s="503"/>
      <c r="AH10" s="503"/>
      <c r="AI10" s="503"/>
      <c r="AJ10" s="503"/>
      <c r="AK10" s="503"/>
      <c r="AL10" s="503"/>
      <c r="AM10" s="503"/>
      <c r="AN10" s="503"/>
      <c r="AO10" s="503"/>
      <c r="AP10" s="503"/>
      <c r="AQ10" s="503"/>
      <c r="AR10" s="503"/>
      <c r="AS10" s="503"/>
      <c r="AT10" s="503"/>
      <c r="AU10" s="503"/>
      <c r="AV10" s="503"/>
      <c r="AW10" s="503"/>
      <c r="AX10" s="503"/>
      <c r="AY10" s="503"/>
      <c r="AZ10" s="503"/>
      <c r="BA10" s="500"/>
      <c r="BB10" s="500"/>
      <c r="BC10" s="500"/>
      <c r="BD10" s="500"/>
      <c r="BE10" s="500"/>
      <c r="BF10" s="500"/>
      <c r="BG10" s="500"/>
      <c r="BH10" s="500"/>
      <c r="BI10" s="500"/>
      <c r="BJ10" s="500"/>
      <c r="BK10" s="199"/>
      <c r="BL10" s="199"/>
    </row>
    <row r="11" spans="1:64" s="499" customFormat="1" ht="19.5" customHeight="1">
      <c r="A11" s="501"/>
      <c r="B11" s="501"/>
      <c r="C11" s="500"/>
      <c r="D11" s="500"/>
      <c r="E11" s="500"/>
      <c r="F11" s="500"/>
      <c r="G11" s="500"/>
      <c r="H11" s="500"/>
      <c r="I11" s="500"/>
      <c r="J11" s="500"/>
      <c r="K11" s="500"/>
      <c r="L11" s="500"/>
      <c r="M11" s="500"/>
      <c r="N11" s="500"/>
      <c r="O11" s="500"/>
      <c r="P11" s="500"/>
      <c r="Q11" s="500"/>
      <c r="R11" s="500"/>
      <c r="S11" s="500"/>
      <c r="T11" s="500"/>
      <c r="U11" s="500"/>
      <c r="V11" s="500"/>
      <c r="W11" s="500"/>
      <c r="X11" s="500"/>
      <c r="Y11" s="500"/>
      <c r="Z11" s="500"/>
      <c r="AA11" s="500"/>
      <c r="AB11" s="500"/>
      <c r="AC11" s="500"/>
      <c r="AD11" s="500"/>
      <c r="AE11" s="500"/>
      <c r="AF11" s="501"/>
      <c r="AG11" s="503"/>
      <c r="AH11" s="503"/>
      <c r="AI11" s="503"/>
      <c r="AJ11" s="503"/>
      <c r="AK11" s="503"/>
      <c r="AL11" s="503"/>
      <c r="AM11" s="503"/>
      <c r="AN11" s="503"/>
      <c r="AO11" s="503"/>
      <c r="AP11" s="503"/>
      <c r="AQ11" s="503"/>
      <c r="AR11" s="503"/>
      <c r="AS11" s="503"/>
      <c r="AT11" s="503"/>
      <c r="AU11" s="503"/>
      <c r="AV11" s="503"/>
      <c r="AW11" s="503"/>
      <c r="AX11" s="503"/>
      <c r="AY11" s="503"/>
      <c r="AZ11" s="503"/>
      <c r="BA11" s="500"/>
      <c r="BB11" s="500"/>
      <c r="BC11" s="500"/>
      <c r="BD11" s="500"/>
      <c r="BE11" s="500"/>
      <c r="BF11" s="500"/>
      <c r="BG11" s="500"/>
      <c r="BH11" s="500"/>
      <c r="BI11" s="500"/>
      <c r="BJ11" s="500"/>
      <c r="BK11" s="199"/>
      <c r="BL11" s="199"/>
    </row>
    <row r="12" spans="1:64" s="499" customFormat="1" ht="19.5" customHeight="1">
      <c r="A12" s="501"/>
      <c r="B12" s="501"/>
      <c r="C12" s="500"/>
      <c r="D12" s="500"/>
      <c r="E12" s="500"/>
      <c r="F12" s="500"/>
      <c r="G12" s="500"/>
      <c r="H12" s="500"/>
      <c r="I12" s="500"/>
      <c r="J12" s="500"/>
      <c r="K12" s="500"/>
      <c r="L12" s="500"/>
      <c r="M12" s="500"/>
      <c r="N12" s="500"/>
      <c r="O12" s="500"/>
      <c r="P12" s="500"/>
      <c r="Q12" s="500"/>
      <c r="R12" s="500"/>
      <c r="S12" s="500"/>
      <c r="T12" s="500"/>
      <c r="U12" s="500"/>
      <c r="V12" s="500"/>
      <c r="W12" s="500"/>
      <c r="X12" s="500"/>
      <c r="Y12" s="500"/>
      <c r="Z12" s="500"/>
      <c r="AA12" s="500"/>
      <c r="AB12" s="500"/>
      <c r="AC12" s="500"/>
      <c r="AD12" s="500"/>
      <c r="AE12" s="500"/>
      <c r="AF12" s="501"/>
      <c r="AG12" s="503"/>
      <c r="AH12" s="503"/>
      <c r="AI12" s="503"/>
      <c r="AJ12" s="503"/>
      <c r="AK12" s="503"/>
      <c r="AL12" s="503"/>
      <c r="AM12" s="503"/>
      <c r="AN12" s="503"/>
      <c r="AO12" s="503"/>
      <c r="AP12" s="503"/>
      <c r="AQ12" s="503"/>
      <c r="AR12" s="503"/>
      <c r="AS12" s="503"/>
      <c r="AT12" s="503"/>
      <c r="AU12" s="503"/>
      <c r="AV12" s="503"/>
      <c r="AW12" s="503"/>
      <c r="AX12" s="503"/>
      <c r="AY12" s="503"/>
      <c r="AZ12" s="503"/>
      <c r="BA12" s="500"/>
      <c r="BB12" s="500"/>
      <c r="BC12" s="500"/>
      <c r="BD12" s="500"/>
      <c r="BE12" s="500"/>
      <c r="BF12" s="500"/>
      <c r="BG12" s="500"/>
      <c r="BH12" s="500"/>
      <c r="BI12" s="500"/>
      <c r="BJ12" s="500"/>
      <c r="BK12" s="199"/>
      <c r="BL12" s="199"/>
    </row>
    <row r="13" spans="1:64" s="499" customFormat="1" ht="19.5" customHeight="1">
      <c r="A13" s="501"/>
      <c r="B13" s="501"/>
      <c r="C13" s="500"/>
      <c r="D13" s="500"/>
      <c r="E13" s="500"/>
      <c r="F13" s="500"/>
      <c r="G13" s="500"/>
      <c r="H13" s="500"/>
      <c r="I13" s="500"/>
      <c r="J13" s="500"/>
      <c r="K13" s="500"/>
      <c r="L13" s="500"/>
      <c r="M13" s="500"/>
      <c r="N13" s="500"/>
      <c r="O13" s="500"/>
      <c r="P13" s="500"/>
      <c r="Q13" s="500"/>
      <c r="R13" s="500"/>
      <c r="S13" s="500"/>
      <c r="T13" s="500"/>
      <c r="U13" s="500"/>
      <c r="V13" s="500"/>
      <c r="W13" s="500"/>
      <c r="X13" s="500"/>
      <c r="Y13" s="500"/>
      <c r="Z13" s="500"/>
      <c r="AA13" s="500"/>
      <c r="AB13" s="500"/>
      <c r="AC13" s="500"/>
      <c r="AD13" s="500"/>
      <c r="AE13" s="500"/>
      <c r="AF13" s="501"/>
      <c r="AG13" s="503"/>
      <c r="AH13" s="503"/>
      <c r="AI13" s="503"/>
      <c r="AJ13" s="503"/>
      <c r="AK13" s="503"/>
      <c r="AL13" s="503"/>
      <c r="AM13" s="503"/>
      <c r="AN13" s="503"/>
      <c r="AO13" s="503"/>
      <c r="AP13" s="503"/>
      <c r="AQ13" s="503"/>
      <c r="AR13" s="503"/>
      <c r="AS13" s="503"/>
      <c r="AT13" s="503"/>
      <c r="AU13" s="503"/>
      <c r="AV13" s="503"/>
      <c r="AW13" s="503"/>
      <c r="AX13" s="503"/>
      <c r="AY13" s="503"/>
      <c r="AZ13" s="503"/>
      <c r="BA13" s="500"/>
      <c r="BB13" s="500"/>
      <c r="BC13" s="500"/>
      <c r="BD13" s="500"/>
      <c r="BE13" s="500"/>
      <c r="BF13" s="500"/>
      <c r="BG13" s="500"/>
      <c r="BH13" s="500"/>
      <c r="BI13" s="500"/>
      <c r="BJ13" s="500"/>
      <c r="BK13" s="199"/>
      <c r="BL13" s="199"/>
    </row>
    <row r="14" spans="1:64" s="499" customFormat="1" ht="19.5" customHeight="1">
      <c r="A14" s="501"/>
      <c r="B14" s="501"/>
      <c r="C14" s="500"/>
      <c r="D14" s="500"/>
      <c r="E14" s="500"/>
      <c r="F14" s="500"/>
      <c r="G14" s="500"/>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1"/>
      <c r="AG14" s="503"/>
      <c r="AH14" s="503"/>
      <c r="AI14" s="503"/>
      <c r="AJ14" s="503"/>
      <c r="AK14" s="503"/>
      <c r="AL14" s="503"/>
      <c r="AM14" s="503"/>
      <c r="AN14" s="503"/>
      <c r="AO14" s="503"/>
      <c r="AP14" s="503"/>
      <c r="AQ14" s="503"/>
      <c r="AR14" s="503"/>
      <c r="AS14" s="503"/>
      <c r="AT14" s="503"/>
      <c r="AU14" s="503"/>
      <c r="AV14" s="503"/>
      <c r="AW14" s="503"/>
      <c r="AX14" s="503"/>
      <c r="AY14" s="503"/>
      <c r="AZ14" s="503"/>
      <c r="BA14" s="500"/>
      <c r="BB14" s="500"/>
      <c r="BC14" s="500"/>
      <c r="BD14" s="500"/>
      <c r="BE14" s="500"/>
      <c r="BF14" s="500"/>
      <c r="BG14" s="500"/>
      <c r="BH14" s="500"/>
      <c r="BI14" s="500"/>
      <c r="BJ14" s="500"/>
      <c r="BK14" s="199"/>
      <c r="BL14" s="199"/>
    </row>
    <row r="15" spans="1:64" s="499" customFormat="1" ht="19.5" customHeight="1" thickBot="1">
      <c r="A15" s="501"/>
      <c r="B15" s="501"/>
      <c r="C15" s="500"/>
      <c r="D15" s="500"/>
      <c r="E15" s="500"/>
      <c r="F15" s="500"/>
      <c r="G15" s="500"/>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1"/>
      <c r="AG15" s="503"/>
      <c r="AH15" s="503"/>
      <c r="AI15" s="503"/>
      <c r="AJ15" s="503"/>
      <c r="AK15" s="503"/>
      <c r="AL15" s="503"/>
      <c r="AM15" s="503"/>
      <c r="AN15" s="503"/>
      <c r="AO15" s="503"/>
      <c r="AP15" s="503"/>
      <c r="AQ15" s="503"/>
      <c r="AR15" s="503"/>
      <c r="AS15" s="503"/>
      <c r="AT15" s="503"/>
      <c r="AU15" s="503"/>
      <c r="AV15" s="503"/>
      <c r="AW15" s="503"/>
      <c r="AX15" s="503"/>
      <c r="AY15" s="503"/>
      <c r="AZ15" s="503"/>
      <c r="BA15" s="500"/>
      <c r="BB15" s="500"/>
      <c r="BC15" s="500"/>
      <c r="BD15" s="500"/>
      <c r="BE15" s="500"/>
      <c r="BF15" s="500"/>
      <c r="BG15" s="500"/>
      <c r="BH15" s="500"/>
      <c r="BI15" s="500"/>
      <c r="BJ15" s="500"/>
      <c r="BK15" s="199"/>
      <c r="BL15" s="199"/>
    </row>
    <row r="16" spans="1:64" s="499" customFormat="1" ht="15.75" thickBot="1">
      <c r="A16" s="501"/>
      <c r="B16" s="504"/>
      <c r="C16" s="506"/>
      <c r="D16" s="506"/>
      <c r="E16" s="506"/>
      <c r="F16" s="506"/>
      <c r="G16" s="506"/>
      <c r="H16" s="506"/>
      <c r="I16" s="506"/>
      <c r="J16" s="506"/>
      <c r="K16" s="506"/>
      <c r="L16" s="506"/>
      <c r="M16" s="506"/>
      <c r="N16" s="506"/>
      <c r="O16" s="506"/>
      <c r="P16" s="506"/>
      <c r="Q16" s="506"/>
      <c r="R16" s="506"/>
      <c r="S16" s="506"/>
      <c r="T16" s="506"/>
      <c r="U16" s="506"/>
      <c r="V16" s="2039" t="s">
        <v>45</v>
      </c>
      <c r="W16" s="2040"/>
      <c r="X16" s="2041" t="s">
        <v>28</v>
      </c>
      <c r="Y16" s="2040"/>
      <c r="Z16" s="2042" t="s">
        <v>23</v>
      </c>
      <c r="AA16" s="2043"/>
      <c r="AB16" s="2044"/>
      <c r="AC16" s="2041" t="s">
        <v>24</v>
      </c>
      <c r="AD16" s="2045"/>
      <c r="AE16" s="2045"/>
      <c r="AF16" s="501"/>
      <c r="AG16" s="503"/>
      <c r="AH16" s="503"/>
      <c r="AI16" s="503"/>
      <c r="AJ16" s="503"/>
      <c r="AK16" s="503"/>
      <c r="AL16" s="503"/>
      <c r="AM16" s="503"/>
      <c r="AN16" s="503"/>
      <c r="AO16" s="503"/>
      <c r="AP16" s="503"/>
      <c r="AQ16" s="503"/>
      <c r="AR16" s="503"/>
      <c r="AS16" s="503"/>
      <c r="AT16" s="503"/>
      <c r="AU16" s="503"/>
      <c r="AV16" s="503"/>
      <c r="AW16" s="503"/>
      <c r="AX16" s="503"/>
      <c r="AY16" s="503"/>
      <c r="AZ16" s="503"/>
      <c r="BA16" s="2053"/>
      <c r="BB16" s="2027"/>
      <c r="BC16" s="2025"/>
      <c r="BD16" s="2026"/>
      <c r="BE16" s="2027"/>
      <c r="BF16" s="2025"/>
      <c r="BG16" s="2026"/>
      <c r="BH16" s="2027"/>
      <c r="BI16" s="2025"/>
      <c r="BJ16" s="2026"/>
      <c r="BK16" s="2027"/>
      <c r="BL16" s="199"/>
    </row>
    <row r="17" spans="1:64" s="499" customFormat="1" ht="15">
      <c r="A17" s="501"/>
      <c r="B17" s="504"/>
      <c r="C17" s="506"/>
      <c r="D17" s="506"/>
      <c r="E17" s="506"/>
      <c r="F17" s="506"/>
      <c r="G17" s="506"/>
      <c r="H17" s="506"/>
      <c r="I17" s="506"/>
      <c r="J17" s="506"/>
      <c r="K17" s="506"/>
      <c r="L17" s="506"/>
      <c r="M17" s="506"/>
      <c r="N17" s="506"/>
      <c r="O17" s="506"/>
      <c r="P17" s="506"/>
      <c r="Q17" s="506"/>
      <c r="R17" s="506"/>
      <c r="S17" s="506"/>
      <c r="T17" s="506"/>
      <c r="U17" s="506"/>
      <c r="V17" s="2028" t="s">
        <v>341</v>
      </c>
      <c r="W17" s="2029"/>
      <c r="X17" s="2030" t="s">
        <v>230</v>
      </c>
      <c r="Y17" s="2029"/>
      <c r="Z17" s="2031">
        <v>48</v>
      </c>
      <c r="AA17" s="2032"/>
      <c r="AB17" s="2033"/>
      <c r="AC17" s="2031">
        <v>22.5</v>
      </c>
      <c r="AD17" s="2032"/>
      <c r="AE17" s="2032"/>
      <c r="AF17" s="501"/>
      <c r="AG17" s="503"/>
      <c r="AH17" s="503"/>
      <c r="AI17" s="503"/>
      <c r="AJ17" s="503"/>
      <c r="AK17" s="503"/>
      <c r="AL17" s="503"/>
      <c r="AM17" s="503"/>
      <c r="AN17" s="503"/>
      <c r="AO17" s="503"/>
      <c r="AP17" s="503"/>
      <c r="AQ17" s="503"/>
      <c r="AR17" s="503"/>
      <c r="AS17" s="503"/>
      <c r="AT17" s="503"/>
      <c r="AU17" s="503"/>
      <c r="AV17" s="503"/>
      <c r="AW17" s="503"/>
      <c r="AX17" s="503"/>
      <c r="AY17" s="503"/>
      <c r="AZ17" s="503"/>
      <c r="BA17" s="2034"/>
      <c r="BB17" s="2035"/>
      <c r="BC17" s="2036"/>
      <c r="BD17" s="2037"/>
      <c r="BE17" s="2035"/>
      <c r="BF17" s="2036"/>
      <c r="BG17" s="2037"/>
      <c r="BH17" s="2035"/>
      <c r="BI17" s="2036"/>
      <c r="BJ17" s="2037"/>
      <c r="BK17" s="2038"/>
      <c r="BL17" s="199"/>
    </row>
    <row r="18" spans="1:64" s="499" customFormat="1" ht="15.75" thickBot="1">
      <c r="A18" s="501"/>
      <c r="B18" s="509"/>
      <c r="C18" s="1051"/>
      <c r="D18" s="1051"/>
      <c r="E18" s="1051"/>
      <c r="F18" s="1051"/>
      <c r="G18" s="1051"/>
      <c r="H18" s="1051"/>
      <c r="I18" s="1051"/>
      <c r="J18" s="1051"/>
      <c r="K18" s="1051"/>
      <c r="L18" s="1051"/>
      <c r="M18" s="1051"/>
      <c r="N18" s="1051"/>
      <c r="O18" s="1051"/>
      <c r="P18" s="1051"/>
      <c r="Q18" s="1051"/>
      <c r="R18" s="1051"/>
      <c r="S18" s="1051"/>
      <c r="T18" s="1051"/>
      <c r="U18" s="1051"/>
      <c r="V18" s="2011"/>
      <c r="W18" s="1987"/>
      <c r="X18" s="2012"/>
      <c r="Y18" s="1987"/>
      <c r="Z18" s="1988"/>
      <c r="AA18" s="1989"/>
      <c r="AB18" s="1990"/>
      <c r="AC18" s="1988"/>
      <c r="AD18" s="1989"/>
      <c r="AE18" s="1989"/>
      <c r="AF18" s="502"/>
      <c r="AG18" s="871"/>
      <c r="AH18" s="871"/>
      <c r="AI18" s="871"/>
      <c r="AJ18" s="871"/>
      <c r="AK18" s="871"/>
      <c r="AL18" s="871"/>
      <c r="AM18" s="871"/>
      <c r="AN18" s="871"/>
      <c r="AO18" s="871"/>
      <c r="AP18" s="871"/>
      <c r="AQ18" s="871"/>
      <c r="AR18" s="871"/>
      <c r="AS18" s="871"/>
      <c r="AT18" s="871"/>
      <c r="AU18" s="871"/>
      <c r="AV18" s="871"/>
      <c r="AW18" s="871"/>
      <c r="AX18" s="871"/>
      <c r="AY18" s="871"/>
      <c r="AZ18" s="871"/>
      <c r="BA18" s="2013"/>
      <c r="BB18" s="2014"/>
      <c r="BC18" s="2008"/>
      <c r="BD18" s="2009"/>
      <c r="BE18" s="2014"/>
      <c r="BF18" s="2008"/>
      <c r="BG18" s="2009"/>
      <c r="BH18" s="2014"/>
      <c r="BI18" s="2008"/>
      <c r="BJ18" s="2009"/>
      <c r="BK18" s="2010"/>
      <c r="BL18" s="199"/>
    </row>
    <row r="19" spans="1:64" s="499" customFormat="1" ht="15.75" thickBot="1">
      <c r="A19" s="501"/>
      <c r="B19" s="2022" t="s">
        <v>347</v>
      </c>
      <c r="C19" s="2023"/>
      <c r="D19" s="2023"/>
      <c r="E19" s="2023"/>
      <c r="F19" s="2023"/>
      <c r="G19" s="2023"/>
      <c r="H19" s="2023"/>
      <c r="I19" s="2023"/>
      <c r="J19" s="2023"/>
      <c r="K19" s="2023"/>
      <c r="L19" s="2023"/>
      <c r="M19" s="2023"/>
      <c r="N19" s="2023"/>
      <c r="O19" s="2023"/>
      <c r="P19" s="2023"/>
      <c r="Q19" s="2023"/>
      <c r="R19" s="2023"/>
      <c r="S19" s="2023"/>
      <c r="T19" s="2023"/>
      <c r="U19" s="2024"/>
      <c r="V19" s="1986"/>
      <c r="W19" s="1987"/>
      <c r="X19" s="2012"/>
      <c r="Y19" s="1987"/>
      <c r="Z19" s="1988"/>
      <c r="AA19" s="1989"/>
      <c r="AB19" s="1990"/>
      <c r="AC19" s="1988"/>
      <c r="AD19" s="1989"/>
      <c r="AE19" s="1989"/>
      <c r="AF19" s="2015"/>
      <c r="AG19" s="2016"/>
      <c r="AH19" s="2016"/>
      <c r="AI19" s="2016"/>
      <c r="AJ19" s="2016"/>
      <c r="AK19" s="2016"/>
      <c r="AL19" s="2016"/>
      <c r="AM19" s="2016"/>
      <c r="AN19" s="2016"/>
      <c r="AO19" s="2016"/>
      <c r="AP19" s="2016"/>
      <c r="AQ19" s="2016"/>
      <c r="AR19" s="2016"/>
      <c r="AS19" s="2016"/>
      <c r="AT19" s="2016"/>
      <c r="AU19" s="2016"/>
      <c r="AV19" s="2016"/>
      <c r="AW19" s="2016"/>
      <c r="AX19" s="2016"/>
      <c r="AY19" s="2016"/>
      <c r="AZ19" s="2017"/>
      <c r="BA19" s="2018"/>
      <c r="BB19" s="2014"/>
      <c r="BC19" s="2008"/>
      <c r="BD19" s="2009"/>
      <c r="BE19" s="2014"/>
      <c r="BF19" s="2008"/>
      <c r="BG19" s="2009"/>
      <c r="BH19" s="2014"/>
      <c r="BI19" s="2008"/>
      <c r="BJ19" s="2009"/>
      <c r="BK19" s="2010"/>
      <c r="BL19" s="199"/>
    </row>
    <row r="20" spans="1:64" s="499" customFormat="1" ht="15">
      <c r="A20" s="501"/>
      <c r="B20" s="1997" t="s">
        <v>987</v>
      </c>
      <c r="C20" s="1998"/>
      <c r="D20" s="1998"/>
      <c r="E20" s="1998"/>
      <c r="F20" s="1998"/>
      <c r="G20" s="1998"/>
      <c r="H20" s="1998"/>
      <c r="I20" s="1998"/>
      <c r="J20" s="1998"/>
      <c r="K20" s="1998"/>
      <c r="L20" s="1998"/>
      <c r="M20" s="1998"/>
      <c r="N20" s="1998"/>
      <c r="O20" s="1998"/>
      <c r="P20" s="1998"/>
      <c r="Q20" s="1998"/>
      <c r="R20" s="1998"/>
      <c r="S20" s="1998"/>
      <c r="T20" s="1998"/>
      <c r="U20" s="1998"/>
      <c r="V20" s="1986"/>
      <c r="W20" s="1987"/>
      <c r="X20" s="1052"/>
      <c r="Y20" s="1052"/>
      <c r="Z20" s="1988"/>
      <c r="AA20" s="1989"/>
      <c r="AB20" s="1990"/>
      <c r="AC20" s="1988"/>
      <c r="AD20" s="1989"/>
      <c r="AE20" s="1989"/>
      <c r="AF20" s="2019"/>
      <c r="AG20" s="2020"/>
      <c r="AH20" s="2020"/>
      <c r="AI20" s="2020"/>
      <c r="AJ20" s="2020"/>
      <c r="AK20" s="2020"/>
      <c r="AL20" s="2020"/>
      <c r="AM20" s="2020"/>
      <c r="AN20" s="2020"/>
      <c r="AO20" s="2020"/>
      <c r="AP20" s="2020"/>
      <c r="AQ20" s="2020"/>
      <c r="AR20" s="2020"/>
      <c r="AS20" s="2020"/>
      <c r="AT20" s="2020"/>
      <c r="AU20" s="2020"/>
      <c r="AV20" s="2020"/>
      <c r="AW20" s="2020"/>
      <c r="AX20" s="2020"/>
      <c r="AY20" s="2020"/>
      <c r="AZ20" s="2021"/>
      <c r="BA20" s="2018"/>
      <c r="BB20" s="2014"/>
      <c r="BC20" s="2008"/>
      <c r="BD20" s="2009"/>
      <c r="BE20" s="2014"/>
      <c r="BF20" s="2008"/>
      <c r="BG20" s="2009"/>
      <c r="BH20" s="2014"/>
      <c r="BI20" s="2008"/>
      <c r="BJ20" s="2009"/>
      <c r="BK20" s="2010"/>
      <c r="BL20" s="199"/>
    </row>
    <row r="21" spans="1:64" s="499" customFormat="1" ht="15">
      <c r="A21" s="501"/>
      <c r="B21" s="1999"/>
      <c r="C21" s="1995"/>
      <c r="D21" s="1995"/>
      <c r="E21" s="1995"/>
      <c r="F21" s="1995"/>
      <c r="G21" s="1995"/>
      <c r="H21" s="1995"/>
      <c r="I21" s="1995"/>
      <c r="J21" s="1995"/>
      <c r="K21" s="1995"/>
      <c r="L21" s="1995"/>
      <c r="M21" s="1995"/>
      <c r="N21" s="1995"/>
      <c r="O21" s="1995"/>
      <c r="P21" s="1995"/>
      <c r="Q21" s="1995"/>
      <c r="R21" s="1995"/>
      <c r="S21" s="1995"/>
      <c r="T21" s="1995"/>
      <c r="U21" s="1995"/>
      <c r="V21" s="1986"/>
      <c r="W21" s="1987"/>
      <c r="X21" s="1052"/>
      <c r="Y21" s="1052"/>
      <c r="Z21" s="1988"/>
      <c r="AA21" s="1989"/>
      <c r="AB21" s="1990"/>
      <c r="AC21" s="1988"/>
      <c r="AD21" s="1989"/>
      <c r="AE21" s="1989"/>
      <c r="AF21" s="1991"/>
      <c r="AG21" s="1992"/>
      <c r="AH21" s="1992"/>
      <c r="AI21" s="1992"/>
      <c r="AJ21" s="1992"/>
      <c r="AK21" s="1992"/>
      <c r="AL21" s="1992"/>
      <c r="AM21" s="1992"/>
      <c r="AN21" s="1992"/>
      <c r="AO21" s="1992"/>
      <c r="AP21" s="1992"/>
      <c r="AQ21" s="1992"/>
      <c r="AR21" s="1992"/>
      <c r="AS21" s="1992"/>
      <c r="AT21" s="1992"/>
      <c r="AU21" s="1992"/>
      <c r="AV21" s="1992"/>
      <c r="AW21" s="1992"/>
      <c r="AX21" s="1992"/>
      <c r="AY21" s="1992"/>
      <c r="AZ21" s="1993"/>
      <c r="BA21" s="2018"/>
      <c r="BB21" s="2014"/>
      <c r="BC21" s="2008"/>
      <c r="BD21" s="2009"/>
      <c r="BE21" s="2014"/>
      <c r="BF21" s="2008"/>
      <c r="BG21" s="2009"/>
      <c r="BH21" s="2014"/>
      <c r="BI21" s="2008"/>
      <c r="BJ21" s="2009"/>
      <c r="BK21" s="2010"/>
      <c r="BL21" s="199"/>
    </row>
    <row r="22" spans="1:64" s="499" customFormat="1" ht="15.75" thickBot="1">
      <c r="A22" s="501"/>
      <c r="B22" s="2000"/>
      <c r="C22" s="2001"/>
      <c r="D22" s="2001"/>
      <c r="E22" s="2001"/>
      <c r="F22" s="2001"/>
      <c r="G22" s="2001"/>
      <c r="H22" s="2001"/>
      <c r="I22" s="2001"/>
      <c r="J22" s="2001"/>
      <c r="K22" s="2001"/>
      <c r="L22" s="2001"/>
      <c r="M22" s="2001"/>
      <c r="N22" s="2001"/>
      <c r="O22" s="2001"/>
      <c r="P22" s="2001"/>
      <c r="Q22" s="2001"/>
      <c r="R22" s="2001"/>
      <c r="S22" s="2001"/>
      <c r="T22" s="2001"/>
      <c r="U22" s="2001"/>
      <c r="V22" s="2002"/>
      <c r="W22" s="2003"/>
      <c r="X22" s="1070"/>
      <c r="Y22" s="1070"/>
      <c r="Z22" s="2004"/>
      <c r="AA22" s="2005"/>
      <c r="AB22" s="2006"/>
      <c r="AC22" s="2004"/>
      <c r="AD22" s="2005"/>
      <c r="AE22" s="2005"/>
      <c r="AF22" s="777"/>
      <c r="AG22" s="954"/>
      <c r="AH22" s="954"/>
      <c r="AI22" s="954"/>
      <c r="AJ22" s="954"/>
      <c r="AK22" s="954"/>
      <c r="AL22" s="954"/>
      <c r="AM22" s="954"/>
      <c r="AN22" s="954"/>
      <c r="AO22" s="954"/>
      <c r="AP22" s="954"/>
      <c r="AQ22" s="954"/>
      <c r="AR22" s="954"/>
      <c r="AS22" s="954"/>
      <c r="AT22" s="954"/>
      <c r="AU22" s="954"/>
      <c r="AV22" s="954"/>
      <c r="AW22" s="954"/>
      <c r="AX22" s="954"/>
      <c r="AY22" s="954"/>
      <c r="AZ22" s="954"/>
      <c r="BA22" s="2007"/>
      <c r="BB22" s="1984"/>
      <c r="BC22" s="1982"/>
      <c r="BD22" s="1983"/>
      <c r="BE22" s="1984"/>
      <c r="BF22" s="1982"/>
      <c r="BG22" s="1983"/>
      <c r="BH22" s="1984"/>
      <c r="BI22" s="1982"/>
      <c r="BJ22" s="1983"/>
      <c r="BK22" s="1985"/>
      <c r="BL22" s="199"/>
    </row>
    <row r="23" spans="1:64" s="499" customFormat="1" ht="15.75">
      <c r="A23" s="501"/>
      <c r="B23" s="501"/>
      <c r="C23" s="500"/>
      <c r="D23" s="500"/>
      <c r="E23" s="500"/>
      <c r="F23" s="500"/>
      <c r="G23" s="500"/>
      <c r="H23" s="500"/>
      <c r="I23" s="500"/>
      <c r="J23" s="500"/>
      <c r="K23" s="500"/>
      <c r="L23" s="500"/>
      <c r="M23" s="500"/>
      <c r="N23" s="500"/>
      <c r="O23" s="500"/>
      <c r="P23" s="500"/>
      <c r="Q23" s="500"/>
      <c r="R23" s="500"/>
      <c r="S23" s="500"/>
      <c r="T23" s="500"/>
      <c r="V23" s="500"/>
      <c r="W23" s="500"/>
      <c r="X23" s="500"/>
      <c r="Y23" s="500"/>
      <c r="Z23" s="20"/>
      <c r="AA23" s="20"/>
      <c r="AB23" s="20"/>
      <c r="AC23" s="20"/>
      <c r="AD23" s="20"/>
      <c r="AE23" s="20"/>
      <c r="AF23" s="501"/>
      <c r="AG23" s="503"/>
      <c r="AH23" s="503"/>
      <c r="AI23" s="503"/>
      <c r="AJ23" s="503"/>
      <c r="AK23" s="503"/>
      <c r="AL23" s="503"/>
      <c r="AM23" s="503"/>
      <c r="AN23" s="503"/>
      <c r="AO23" s="503"/>
      <c r="AP23" s="503"/>
      <c r="AQ23" s="503"/>
      <c r="AR23" s="503"/>
      <c r="AS23" s="503"/>
      <c r="AT23" s="503"/>
      <c r="AU23" s="503"/>
      <c r="AV23" s="503"/>
      <c r="AW23" s="503"/>
      <c r="AX23" s="503"/>
      <c r="AY23" s="503"/>
      <c r="AZ23" s="60"/>
      <c r="BA23" s="500"/>
      <c r="BB23" s="500"/>
      <c r="BC23" s="20"/>
      <c r="BD23" s="20"/>
      <c r="BE23" s="20"/>
      <c r="BF23" s="20"/>
      <c r="BG23" s="20"/>
      <c r="BH23" s="20"/>
      <c r="BI23" s="20"/>
      <c r="BJ23" s="20"/>
      <c r="BK23" s="216"/>
      <c r="BL23" s="199"/>
    </row>
    <row r="24" spans="1:64" s="499" customFormat="1" ht="15">
      <c r="A24" s="501"/>
      <c r="B24" s="501"/>
      <c r="C24" s="1994"/>
      <c r="D24" s="1994"/>
      <c r="E24" s="1994"/>
      <c r="F24" s="1994"/>
      <c r="G24" s="1994"/>
      <c r="H24" s="1994"/>
      <c r="I24" s="1994"/>
      <c r="J24" s="58"/>
      <c r="K24" s="58"/>
      <c r="L24" s="58"/>
      <c r="M24" s="58"/>
      <c r="N24" s="58"/>
      <c r="O24" s="58"/>
      <c r="P24" s="58"/>
      <c r="Q24" s="58"/>
      <c r="R24" s="58"/>
      <c r="S24" s="58"/>
      <c r="T24" s="58"/>
      <c r="U24" s="58"/>
      <c r="V24" s="500"/>
      <c r="W24" s="500"/>
      <c r="X24" s="500"/>
      <c r="Y24" s="500"/>
      <c r="Z24" s="500"/>
      <c r="AA24" s="500"/>
      <c r="AB24" s="500"/>
      <c r="AC24" s="500"/>
      <c r="AD24" s="500"/>
      <c r="AE24" s="500"/>
      <c r="AF24" s="501"/>
      <c r="AG24" s="1994"/>
      <c r="AH24" s="1994"/>
      <c r="AI24" s="1994"/>
      <c r="AJ24" s="1994"/>
      <c r="AK24" s="1994"/>
      <c r="AL24" s="1994"/>
      <c r="AM24" s="1994"/>
      <c r="AN24" s="58"/>
      <c r="AO24" s="58"/>
      <c r="AP24" s="58"/>
      <c r="AQ24" s="58"/>
      <c r="AR24" s="58"/>
      <c r="AS24" s="58"/>
      <c r="AT24" s="58"/>
      <c r="AU24" s="58"/>
      <c r="AV24" s="58"/>
      <c r="AW24" s="58"/>
      <c r="AX24" s="58"/>
      <c r="AY24" s="58"/>
      <c r="AZ24" s="58"/>
      <c r="BA24" s="503"/>
      <c r="BB24" s="503"/>
      <c r="BC24" s="503"/>
      <c r="BD24" s="503"/>
      <c r="BE24" s="503"/>
      <c r="BF24" s="503"/>
      <c r="BG24" s="503"/>
      <c r="BH24" s="503"/>
      <c r="BI24" s="503"/>
      <c r="BJ24" s="503"/>
      <c r="BK24" s="199"/>
      <c r="BL24" s="199"/>
    </row>
    <row r="25" spans="1:64" s="499" customFormat="1" ht="15">
      <c r="A25" s="501"/>
      <c r="B25" s="501"/>
      <c r="C25" s="1995"/>
      <c r="D25" s="1996"/>
      <c r="E25" s="1996"/>
      <c r="F25" s="1996"/>
      <c r="G25" s="1996"/>
      <c r="H25" s="1996"/>
      <c r="I25" s="1996"/>
      <c r="J25" s="909"/>
      <c r="K25" s="909"/>
      <c r="L25" s="909"/>
      <c r="M25" s="909"/>
      <c r="N25" s="909"/>
      <c r="O25" s="909"/>
      <c r="P25" s="909"/>
      <c r="Q25" s="909"/>
      <c r="R25" s="909"/>
      <c r="S25" s="909"/>
      <c r="T25" s="909"/>
      <c r="U25" s="909"/>
      <c r="V25" s="500"/>
      <c r="W25" s="500"/>
      <c r="X25" s="500"/>
      <c r="Y25" s="500"/>
      <c r="Z25" s="500"/>
      <c r="AA25" s="500"/>
      <c r="AB25" s="500"/>
      <c r="AC25" s="500"/>
      <c r="AD25" s="500"/>
      <c r="AE25" s="500"/>
      <c r="AF25" s="501"/>
      <c r="AG25" s="1995"/>
      <c r="AH25" s="1996"/>
      <c r="AI25" s="1996"/>
      <c r="AJ25" s="1996"/>
      <c r="AK25" s="1996"/>
      <c r="AL25" s="1996"/>
      <c r="AM25" s="1996"/>
      <c r="AN25" s="909"/>
      <c r="AO25" s="909"/>
      <c r="AP25" s="909"/>
      <c r="AQ25" s="909"/>
      <c r="AR25" s="909"/>
      <c r="AS25" s="909"/>
      <c r="AT25" s="909"/>
      <c r="AU25" s="909"/>
      <c r="AV25" s="909"/>
      <c r="AW25" s="909"/>
      <c r="AX25" s="909"/>
      <c r="AY25" s="909"/>
      <c r="AZ25" s="909"/>
      <c r="BA25" s="503"/>
      <c r="BB25" s="503"/>
      <c r="BC25" s="503"/>
      <c r="BD25" s="503"/>
      <c r="BE25" s="503"/>
      <c r="BF25" s="503"/>
      <c r="BG25" s="503"/>
      <c r="BH25" s="503"/>
      <c r="BI25" s="503"/>
      <c r="BJ25" s="503"/>
      <c r="BK25" s="199"/>
      <c r="BL25" s="199"/>
    </row>
    <row r="26" spans="1:64" s="499" customFormat="1" ht="15">
      <c r="A26" s="501"/>
      <c r="B26" s="501"/>
      <c r="C26" s="500"/>
      <c r="D26" s="500"/>
      <c r="E26" s="500"/>
      <c r="F26" s="500"/>
      <c r="G26" s="500"/>
      <c r="H26" s="500"/>
      <c r="I26" s="500"/>
      <c r="J26" s="500"/>
      <c r="K26" s="500"/>
      <c r="L26" s="500"/>
      <c r="M26" s="500"/>
      <c r="N26" s="500"/>
      <c r="O26" s="500"/>
      <c r="P26" s="500"/>
      <c r="Q26" s="500"/>
      <c r="R26" s="500"/>
      <c r="S26" s="500"/>
      <c r="T26" s="500"/>
      <c r="U26" s="500"/>
      <c r="V26" s="500"/>
      <c r="W26" s="500"/>
      <c r="X26" s="500"/>
      <c r="Y26" s="500"/>
      <c r="Z26" s="500"/>
      <c r="AA26" s="500"/>
      <c r="AB26" s="500"/>
      <c r="AC26" s="500"/>
      <c r="AD26" s="500"/>
      <c r="AE26" s="500"/>
      <c r="AF26" s="501"/>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199"/>
      <c r="BL26" s="199"/>
    </row>
    <row r="27" spans="1:64" s="499" customFormat="1" ht="15">
      <c r="A27" s="501"/>
      <c r="B27" s="501"/>
      <c r="C27" s="500"/>
      <c r="D27" s="500"/>
      <c r="E27" s="500"/>
      <c r="F27" s="500"/>
      <c r="G27" s="500"/>
      <c r="H27" s="500"/>
      <c r="I27" s="500"/>
      <c r="J27" s="500"/>
      <c r="K27" s="500"/>
      <c r="L27" s="500"/>
      <c r="M27" s="500"/>
      <c r="N27" s="500"/>
      <c r="O27" s="500"/>
      <c r="P27" s="500"/>
      <c r="Q27" s="500"/>
      <c r="R27" s="500"/>
      <c r="S27" s="500"/>
      <c r="T27" s="500"/>
      <c r="U27" s="500"/>
      <c r="V27" s="500"/>
      <c r="W27" s="500"/>
      <c r="X27" s="500"/>
      <c r="Y27" s="500"/>
      <c r="Z27" s="500"/>
      <c r="AA27" s="500"/>
      <c r="AB27" s="500"/>
      <c r="AC27" s="500"/>
      <c r="AD27" s="500"/>
      <c r="AE27" s="500"/>
      <c r="AF27" s="501"/>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199"/>
      <c r="BL27" s="199"/>
    </row>
    <row r="28" spans="1:64" s="499" customFormat="1" ht="15">
      <c r="A28" s="501"/>
      <c r="B28" s="501"/>
      <c r="C28" s="500"/>
      <c r="D28" s="500"/>
      <c r="E28" s="500"/>
      <c r="F28" s="500"/>
      <c r="G28" s="500"/>
      <c r="H28" s="500"/>
      <c r="I28" s="500"/>
      <c r="J28" s="500"/>
      <c r="K28" s="500"/>
      <c r="L28" s="500"/>
      <c r="M28" s="500"/>
      <c r="N28" s="500"/>
      <c r="O28" s="500"/>
      <c r="P28" s="500"/>
      <c r="Q28" s="500"/>
      <c r="R28" s="500"/>
      <c r="S28" s="500"/>
      <c r="T28" s="500"/>
      <c r="U28" s="500"/>
      <c r="V28" s="500"/>
      <c r="W28" s="500"/>
      <c r="X28" s="500"/>
      <c r="Y28" s="500"/>
      <c r="Z28" s="500"/>
      <c r="AA28" s="500"/>
      <c r="AB28" s="500"/>
      <c r="AC28" s="500"/>
      <c r="AD28" s="500"/>
      <c r="AE28" s="500"/>
      <c r="AF28" s="501"/>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199"/>
      <c r="BL28" s="199"/>
    </row>
    <row r="29" spans="1:64" s="499" customFormat="1" ht="15">
      <c r="A29" s="501"/>
      <c r="B29" s="501"/>
      <c r="C29" s="500"/>
      <c r="D29" s="500"/>
      <c r="E29" s="500"/>
      <c r="F29" s="500"/>
      <c r="G29" s="500"/>
      <c r="H29" s="500"/>
      <c r="I29" s="500"/>
      <c r="J29" s="500"/>
      <c r="K29" s="500"/>
      <c r="L29" s="500"/>
      <c r="M29" s="500"/>
      <c r="N29" s="500"/>
      <c r="O29" s="500"/>
      <c r="P29" s="500"/>
      <c r="Q29" s="500"/>
      <c r="R29" s="500"/>
      <c r="S29" s="500"/>
      <c r="T29" s="500"/>
      <c r="U29" s="500"/>
      <c r="V29" s="500"/>
      <c r="W29" s="500"/>
      <c r="X29" s="500"/>
      <c r="Y29" s="500"/>
      <c r="Z29" s="500"/>
      <c r="AA29" s="500"/>
      <c r="AB29" s="500"/>
      <c r="AC29" s="500"/>
      <c r="AD29" s="500"/>
      <c r="AE29" s="500"/>
      <c r="AF29" s="501"/>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199"/>
      <c r="BL29" s="199"/>
    </row>
    <row r="30" spans="1:64" s="499" customFormat="1" ht="15">
      <c r="A30" s="501"/>
      <c r="B30" s="501"/>
      <c r="C30" s="500"/>
      <c r="D30" s="500"/>
      <c r="E30" s="500"/>
      <c r="F30" s="500"/>
      <c r="G30" s="500"/>
      <c r="H30" s="500"/>
      <c r="I30" s="500"/>
      <c r="J30" s="500"/>
      <c r="K30" s="500"/>
      <c r="L30" s="500"/>
      <c r="M30" s="500"/>
      <c r="N30" s="500"/>
      <c r="O30" s="500"/>
      <c r="P30" s="500"/>
      <c r="Q30" s="500"/>
      <c r="R30" s="500"/>
      <c r="S30" s="500"/>
      <c r="T30" s="500"/>
      <c r="U30" s="500"/>
      <c r="V30" s="500"/>
      <c r="W30" s="500"/>
      <c r="X30" s="500"/>
      <c r="Y30" s="500"/>
      <c r="Z30" s="500"/>
      <c r="AA30" s="500"/>
      <c r="AB30" s="500"/>
      <c r="AC30" s="500"/>
      <c r="AD30" s="500"/>
      <c r="AE30" s="500"/>
      <c r="AF30" s="501"/>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199"/>
      <c r="BL30" s="199"/>
    </row>
    <row r="31" spans="1:64" s="499" customFormat="1" ht="15">
      <c r="A31" s="501"/>
      <c r="B31" s="501"/>
      <c r="C31" s="500"/>
      <c r="D31" s="500"/>
      <c r="E31" s="500"/>
      <c r="F31" s="500"/>
      <c r="G31" s="500"/>
      <c r="H31" s="500"/>
      <c r="I31" s="500"/>
      <c r="J31" s="500"/>
      <c r="K31" s="500"/>
      <c r="L31" s="500"/>
      <c r="M31" s="500"/>
      <c r="N31" s="500"/>
      <c r="O31" s="500"/>
      <c r="P31" s="500"/>
      <c r="Q31" s="500"/>
      <c r="R31" s="500"/>
      <c r="S31" s="500"/>
      <c r="T31" s="500"/>
      <c r="U31" s="500"/>
      <c r="V31" s="500"/>
      <c r="W31" s="500"/>
      <c r="X31" s="500"/>
      <c r="Y31" s="500"/>
      <c r="Z31" s="500"/>
      <c r="AA31" s="500"/>
      <c r="AB31" s="500"/>
      <c r="AC31" s="500"/>
      <c r="AD31" s="500"/>
      <c r="AE31" s="500"/>
      <c r="AF31" s="501"/>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199"/>
      <c r="BL31" s="199"/>
    </row>
    <row r="32" spans="1:64" s="499" customFormat="1" ht="15">
      <c r="A32" s="501"/>
      <c r="B32" s="501"/>
      <c r="C32" s="500"/>
      <c r="D32" s="500"/>
      <c r="E32" s="500"/>
      <c r="F32" s="500"/>
      <c r="G32" s="500"/>
      <c r="H32" s="500"/>
      <c r="I32" s="500"/>
      <c r="J32" s="500"/>
      <c r="K32" s="500"/>
      <c r="L32" s="500"/>
      <c r="M32" s="500"/>
      <c r="N32" s="500"/>
      <c r="O32" s="500"/>
      <c r="P32" s="500"/>
      <c r="Q32" s="500"/>
      <c r="R32" s="500"/>
      <c r="S32" s="500"/>
      <c r="T32" s="500"/>
      <c r="U32" s="500"/>
      <c r="V32" s="500"/>
      <c r="W32" s="500"/>
      <c r="X32" s="500"/>
      <c r="Y32" s="500"/>
      <c r="Z32" s="500"/>
      <c r="AA32" s="500"/>
      <c r="AB32" s="500"/>
      <c r="AC32" s="500"/>
      <c r="AD32" s="500"/>
      <c r="AE32" s="500"/>
      <c r="AF32" s="501"/>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199"/>
      <c r="BL32" s="199"/>
    </row>
    <row r="33" spans="1:66" s="499" customFormat="1" ht="15.95" customHeight="1">
      <c r="A33" s="501"/>
      <c r="B33" s="501"/>
      <c r="C33" s="503"/>
      <c r="D33" s="503"/>
      <c r="E33" s="503"/>
      <c r="F33" s="503"/>
      <c r="G33" s="503"/>
      <c r="H33" s="503"/>
      <c r="I33" s="503"/>
      <c r="J33" s="503"/>
      <c r="K33" s="503"/>
      <c r="L33" s="503"/>
      <c r="M33" s="503"/>
      <c r="N33" s="503"/>
      <c r="O33" s="503"/>
      <c r="P33" s="503"/>
      <c r="Q33" s="503"/>
      <c r="R33" s="503"/>
      <c r="S33" s="503"/>
      <c r="T33" s="503"/>
      <c r="U33" s="503"/>
      <c r="V33" s="503"/>
      <c r="W33" s="503"/>
      <c r="X33" s="503"/>
      <c r="Y33" s="503"/>
      <c r="Z33" s="503"/>
      <c r="AA33" s="503"/>
      <c r="AB33" s="503"/>
      <c r="AC33" s="503"/>
      <c r="AD33" s="503"/>
      <c r="AE33" s="199"/>
      <c r="AF33" s="501"/>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199"/>
      <c r="BL33" s="199"/>
    </row>
    <row r="34" spans="1:66" s="499" customFormat="1" ht="15.95" customHeight="1">
      <c r="A34" s="501"/>
      <c r="B34" s="501"/>
      <c r="C34" s="503"/>
      <c r="D34" s="503"/>
      <c r="E34" s="503"/>
      <c r="F34" s="503"/>
      <c r="G34" s="503"/>
      <c r="H34" s="503"/>
      <c r="I34" s="503"/>
      <c r="J34" s="503"/>
      <c r="K34" s="503"/>
      <c r="L34" s="503"/>
      <c r="M34" s="503"/>
      <c r="N34" s="503"/>
      <c r="O34" s="503"/>
      <c r="P34" s="503"/>
      <c r="Q34" s="503"/>
      <c r="R34" s="503"/>
      <c r="S34" s="503"/>
      <c r="T34" s="503"/>
      <c r="U34" s="503"/>
      <c r="V34" s="503"/>
      <c r="W34" s="503"/>
      <c r="X34" s="503"/>
      <c r="Y34" s="503"/>
      <c r="Z34" s="503"/>
      <c r="AA34" s="503"/>
      <c r="AB34" s="503"/>
      <c r="AC34" s="503"/>
      <c r="AD34" s="503"/>
      <c r="AE34" s="199"/>
      <c r="AF34" s="501"/>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199"/>
      <c r="BL34" s="199"/>
    </row>
    <row r="35" spans="1:66" s="499" customFormat="1" ht="15.95" customHeight="1">
      <c r="A35" s="501"/>
      <c r="B35" s="501"/>
      <c r="C35" s="503"/>
      <c r="D35" s="503"/>
      <c r="E35" s="503"/>
      <c r="F35" s="503"/>
      <c r="G35" s="503"/>
      <c r="H35" s="503"/>
      <c r="I35" s="503"/>
      <c r="J35" s="503"/>
      <c r="K35" s="503"/>
      <c r="L35" s="503"/>
      <c r="M35" s="503"/>
      <c r="N35" s="503"/>
      <c r="O35" s="503"/>
      <c r="P35" s="503"/>
      <c r="Q35" s="503"/>
      <c r="R35" s="503"/>
      <c r="S35" s="503"/>
      <c r="T35" s="503"/>
      <c r="U35" s="503"/>
      <c r="V35" s="1662"/>
      <c r="W35" s="1662"/>
      <c r="X35" s="1662"/>
      <c r="Y35" s="1662"/>
      <c r="Z35" s="1978"/>
      <c r="AA35" s="1978"/>
      <c r="AB35" s="1978"/>
      <c r="AC35" s="1662"/>
      <c r="AD35" s="1662"/>
      <c r="AE35" s="1979"/>
      <c r="AF35" s="501"/>
      <c r="AG35" s="503"/>
      <c r="AH35" s="503"/>
      <c r="AI35" s="503"/>
      <c r="AJ35" s="503"/>
      <c r="AK35" s="503"/>
      <c r="AL35" s="503"/>
      <c r="AM35" s="503"/>
      <c r="AN35" s="503"/>
      <c r="AO35" s="503"/>
      <c r="AP35" s="503"/>
      <c r="AQ35" s="503"/>
      <c r="AR35" s="503"/>
      <c r="AS35" s="503"/>
      <c r="AT35" s="503"/>
      <c r="AU35" s="503"/>
      <c r="AV35" s="503"/>
      <c r="AW35" s="503"/>
      <c r="AX35" s="503"/>
      <c r="AY35" s="503"/>
      <c r="AZ35" s="503"/>
      <c r="BA35" s="1662"/>
      <c r="BB35" s="1662"/>
      <c r="BC35" s="1662"/>
      <c r="BD35" s="1662"/>
      <c r="BE35" s="1662"/>
      <c r="BF35" s="1662"/>
      <c r="BG35" s="1662"/>
      <c r="BH35" s="1662"/>
      <c r="BI35" s="1662"/>
      <c r="BJ35" s="1662"/>
      <c r="BK35" s="1974"/>
      <c r="BL35" s="24"/>
    </row>
    <row r="36" spans="1:66" s="499" customFormat="1" ht="15.95" customHeight="1">
      <c r="A36" s="501"/>
      <c r="B36" s="501"/>
      <c r="C36" s="503"/>
      <c r="D36" s="503"/>
      <c r="E36" s="503"/>
      <c r="F36" s="503"/>
      <c r="G36" s="503"/>
      <c r="H36" s="503"/>
      <c r="I36" s="503"/>
      <c r="J36" s="503"/>
      <c r="K36" s="503"/>
      <c r="L36" s="503"/>
      <c r="M36" s="503"/>
      <c r="N36" s="503"/>
      <c r="O36" s="503"/>
      <c r="P36" s="503"/>
      <c r="Q36" s="503"/>
      <c r="R36" s="503"/>
      <c r="S36" s="503"/>
      <c r="T36" s="503"/>
      <c r="U36" s="503"/>
      <c r="V36" s="1662"/>
      <c r="W36" s="1662"/>
      <c r="X36" s="1050"/>
      <c r="Y36" s="1050"/>
      <c r="Z36" s="1662"/>
      <c r="AA36" s="1662"/>
      <c r="AB36" s="1662"/>
      <c r="AC36" s="1662"/>
      <c r="AD36" s="1662"/>
      <c r="AE36" s="1972"/>
      <c r="AF36" s="501"/>
      <c r="AG36" s="503"/>
      <c r="AH36" s="503"/>
      <c r="AI36" s="503"/>
      <c r="AJ36" s="503"/>
      <c r="AK36" s="503"/>
      <c r="AL36" s="503"/>
      <c r="AM36" s="503"/>
      <c r="AN36" s="503"/>
      <c r="AO36" s="503"/>
      <c r="AP36" s="503"/>
      <c r="AQ36" s="503"/>
      <c r="AR36" s="503"/>
      <c r="AS36" s="503"/>
      <c r="AT36" s="503"/>
      <c r="AU36" s="503"/>
      <c r="AV36" s="503"/>
      <c r="AW36" s="503"/>
      <c r="AX36" s="503"/>
      <c r="AY36" s="503"/>
      <c r="AZ36" s="503"/>
      <c r="BA36" s="1662"/>
      <c r="BB36" s="1662"/>
      <c r="BC36" s="1662"/>
      <c r="BD36" s="1662"/>
      <c r="BE36" s="1662"/>
      <c r="BF36" s="1662"/>
      <c r="BG36" s="1662"/>
      <c r="BH36" s="1662"/>
      <c r="BI36" s="1662"/>
      <c r="BJ36" s="1662"/>
      <c r="BK36" s="1974"/>
      <c r="BL36" s="24"/>
    </row>
    <row r="37" spans="1:66" s="499" customFormat="1" ht="25.5" customHeight="1">
      <c r="A37" s="501"/>
      <c r="B37" s="502"/>
      <c r="C37" s="871"/>
      <c r="D37" s="871"/>
      <c r="E37" s="871"/>
      <c r="F37" s="871"/>
      <c r="G37" s="871"/>
      <c r="H37" s="871"/>
      <c r="I37" s="871"/>
      <c r="J37" s="871"/>
      <c r="K37" s="871"/>
      <c r="L37" s="871"/>
      <c r="M37" s="871"/>
      <c r="N37" s="871"/>
      <c r="O37" s="871"/>
      <c r="P37" s="871"/>
      <c r="Q37" s="871"/>
      <c r="R37" s="871"/>
      <c r="S37" s="871"/>
      <c r="T37" s="871"/>
      <c r="U37" s="871"/>
      <c r="V37" s="1662"/>
      <c r="W37" s="1662"/>
      <c r="X37" s="1050"/>
      <c r="Y37" s="1050"/>
      <c r="Z37" s="1662"/>
      <c r="AA37" s="1662"/>
      <c r="AB37" s="1662"/>
      <c r="AC37" s="1662"/>
      <c r="AD37" s="1662"/>
      <c r="AE37" s="1972"/>
      <c r="AF37" s="502"/>
      <c r="AG37" s="871"/>
      <c r="AH37" s="871"/>
      <c r="AI37" s="871"/>
      <c r="AJ37" s="871"/>
      <c r="AK37" s="871"/>
      <c r="AL37" s="871"/>
      <c r="AM37" s="871"/>
      <c r="AN37" s="871"/>
      <c r="AO37" s="871"/>
      <c r="AP37" s="871"/>
      <c r="AQ37" s="871"/>
      <c r="AR37" s="871"/>
      <c r="AS37" s="871"/>
      <c r="AT37" s="871"/>
      <c r="AU37" s="871"/>
      <c r="AV37" s="871"/>
      <c r="AW37" s="871"/>
      <c r="AX37" s="871"/>
      <c r="AY37" s="871"/>
      <c r="AZ37" s="871"/>
      <c r="BA37" s="1662"/>
      <c r="BB37" s="1662"/>
      <c r="BC37" s="1662"/>
      <c r="BD37" s="1662"/>
      <c r="BE37" s="1662"/>
      <c r="BF37" s="1662"/>
      <c r="BG37" s="1662"/>
      <c r="BH37" s="1662"/>
      <c r="BI37" s="1662"/>
      <c r="BJ37" s="1662"/>
      <c r="BK37" s="1974"/>
      <c r="BL37" s="24"/>
    </row>
    <row r="38" spans="1:66" s="499" customFormat="1" ht="15.95" customHeight="1">
      <c r="A38" s="501"/>
      <c r="B38" s="1980"/>
      <c r="C38" s="1981"/>
      <c r="D38" s="1981"/>
      <c r="E38" s="1981"/>
      <c r="F38" s="1981"/>
      <c r="G38" s="1981"/>
      <c r="H38" s="1981"/>
      <c r="I38" s="1981"/>
      <c r="J38" s="1981"/>
      <c r="K38" s="1981"/>
      <c r="L38" s="1981"/>
      <c r="M38" s="1981"/>
      <c r="N38" s="1981"/>
      <c r="O38" s="1981"/>
      <c r="P38" s="1981"/>
      <c r="Q38" s="1981"/>
      <c r="R38" s="1981"/>
      <c r="S38" s="1981"/>
      <c r="T38" s="1981"/>
      <c r="U38" s="1981"/>
      <c r="V38" s="1662"/>
      <c r="W38" s="1662"/>
      <c r="X38" s="1050"/>
      <c r="Y38" s="1050"/>
      <c r="Z38" s="1662"/>
      <c r="AA38" s="1662"/>
      <c r="AB38" s="1662"/>
      <c r="AC38" s="1662"/>
      <c r="AD38" s="1662"/>
      <c r="AE38" s="1972"/>
      <c r="AF38" s="1980"/>
      <c r="AG38" s="1981"/>
      <c r="AH38" s="1981"/>
      <c r="AI38" s="1981"/>
      <c r="AJ38" s="1981"/>
      <c r="AK38" s="1981"/>
      <c r="AL38" s="1981"/>
      <c r="AM38" s="1981"/>
      <c r="AN38" s="1981"/>
      <c r="AO38" s="1981"/>
      <c r="AP38" s="1981"/>
      <c r="AQ38" s="1981"/>
      <c r="AR38" s="1981"/>
      <c r="AS38" s="1981"/>
      <c r="AT38" s="1981"/>
      <c r="AU38" s="1981"/>
      <c r="AV38" s="1981"/>
      <c r="AW38" s="1981"/>
      <c r="AX38" s="1981"/>
      <c r="AY38" s="1981"/>
      <c r="AZ38" s="1981"/>
      <c r="BA38" s="1662"/>
      <c r="BB38" s="1662"/>
      <c r="BC38" s="1662"/>
      <c r="BD38" s="1662"/>
      <c r="BE38" s="1662"/>
      <c r="BF38" s="1662"/>
      <c r="BG38" s="1662"/>
      <c r="BH38" s="1662"/>
      <c r="BI38" s="1662"/>
      <c r="BJ38" s="1662"/>
      <c r="BK38" s="1974"/>
      <c r="BL38" s="24"/>
    </row>
    <row r="39" spans="1:66" s="499" customFormat="1" ht="15.95" customHeight="1">
      <c r="A39" s="501"/>
      <c r="B39" s="1970"/>
      <c r="C39" s="1971"/>
      <c r="D39" s="1971"/>
      <c r="E39" s="1971"/>
      <c r="F39" s="1971"/>
      <c r="G39" s="1971"/>
      <c r="H39" s="1971"/>
      <c r="I39" s="1971"/>
      <c r="J39" s="1971"/>
      <c r="K39" s="1971"/>
      <c r="L39" s="1971"/>
      <c r="M39" s="1971"/>
      <c r="N39" s="1971"/>
      <c r="O39" s="1971"/>
      <c r="P39" s="1971"/>
      <c r="Q39" s="1971"/>
      <c r="R39" s="1971"/>
      <c r="S39" s="1971"/>
      <c r="T39" s="1971"/>
      <c r="U39" s="1971"/>
      <c r="V39" s="1662"/>
      <c r="W39" s="1662"/>
      <c r="X39" s="1050"/>
      <c r="Y39" s="1050"/>
      <c r="Z39" s="1662"/>
      <c r="AA39" s="1662"/>
      <c r="AB39" s="1662"/>
      <c r="AC39" s="1662"/>
      <c r="AD39" s="1662"/>
      <c r="AE39" s="1972"/>
      <c r="AF39" s="1970"/>
      <c r="AG39" s="1971"/>
      <c r="AH39" s="1971"/>
      <c r="AI39" s="1971"/>
      <c r="AJ39" s="1971"/>
      <c r="AK39" s="1971"/>
      <c r="AL39" s="1971"/>
      <c r="AM39" s="1971"/>
      <c r="AN39" s="1971"/>
      <c r="AO39" s="1971"/>
      <c r="AP39" s="1971"/>
      <c r="AQ39" s="1971"/>
      <c r="AR39" s="1971"/>
      <c r="AS39" s="1971"/>
      <c r="AT39" s="1971"/>
      <c r="AU39" s="1971"/>
      <c r="AV39" s="1971"/>
      <c r="AW39" s="1971"/>
      <c r="AX39" s="1971"/>
      <c r="AY39" s="1971"/>
      <c r="AZ39" s="1971"/>
      <c r="BA39" s="1662"/>
      <c r="BB39" s="1662"/>
      <c r="BC39" s="1662"/>
      <c r="BD39" s="1662"/>
      <c r="BE39" s="1662"/>
      <c r="BF39" s="1662"/>
      <c r="BG39" s="1662"/>
      <c r="BH39" s="1662"/>
      <c r="BI39" s="1662"/>
      <c r="BJ39" s="1662"/>
      <c r="BK39" s="1974"/>
      <c r="BL39" s="24"/>
    </row>
    <row r="40" spans="1:66" s="499" customFormat="1" ht="15.95" customHeight="1">
      <c r="A40" s="501"/>
      <c r="B40" s="1970"/>
      <c r="C40" s="1971"/>
      <c r="D40" s="1971"/>
      <c r="E40" s="1971"/>
      <c r="F40" s="1971"/>
      <c r="G40" s="1971"/>
      <c r="H40" s="1971"/>
      <c r="I40" s="1971"/>
      <c r="J40" s="1971"/>
      <c r="K40" s="1971"/>
      <c r="L40" s="1971"/>
      <c r="M40" s="1971"/>
      <c r="N40" s="1971"/>
      <c r="O40" s="1971"/>
      <c r="P40" s="1971"/>
      <c r="Q40" s="1971"/>
      <c r="R40" s="1971"/>
      <c r="S40" s="1971"/>
      <c r="T40" s="1971"/>
      <c r="U40" s="1971"/>
      <c r="V40" s="1662"/>
      <c r="W40" s="1662"/>
      <c r="X40" s="1050"/>
      <c r="Y40" s="1050"/>
      <c r="Z40" s="1662"/>
      <c r="AA40" s="1662"/>
      <c r="AB40" s="1662"/>
      <c r="AC40" s="1662"/>
      <c r="AD40" s="1662"/>
      <c r="AE40" s="1972"/>
      <c r="AF40" s="1970"/>
      <c r="AG40" s="1971"/>
      <c r="AH40" s="1971"/>
      <c r="AI40" s="1971"/>
      <c r="AJ40" s="1971"/>
      <c r="AK40" s="1971"/>
      <c r="AL40" s="1971"/>
      <c r="AM40" s="1971"/>
      <c r="AN40" s="1971"/>
      <c r="AO40" s="1971"/>
      <c r="AP40" s="1971"/>
      <c r="AQ40" s="1971"/>
      <c r="AR40" s="1971"/>
      <c r="AS40" s="1971"/>
      <c r="AT40" s="1971"/>
      <c r="AU40" s="1971"/>
      <c r="AV40" s="1971"/>
      <c r="AW40" s="1971"/>
      <c r="AX40" s="1971"/>
      <c r="AY40" s="1971"/>
      <c r="AZ40" s="1971"/>
      <c r="BA40" s="1662"/>
      <c r="BB40" s="1662"/>
      <c r="BC40" s="1662"/>
      <c r="BD40" s="1662"/>
      <c r="BE40" s="1662"/>
      <c r="BF40" s="1662"/>
      <c r="BG40" s="1662"/>
      <c r="BH40" s="1662"/>
      <c r="BI40" s="1662"/>
      <c r="BJ40" s="1662"/>
      <c r="BK40" s="1974"/>
      <c r="BL40" s="24"/>
    </row>
    <row r="41" spans="1:66" s="499" customFormat="1" ht="15.95" customHeight="1" thickBot="1">
      <c r="A41" s="501"/>
      <c r="B41" s="777"/>
      <c r="C41" s="954"/>
      <c r="D41" s="954"/>
      <c r="E41" s="954"/>
      <c r="F41" s="954"/>
      <c r="G41" s="954"/>
      <c r="H41" s="954"/>
      <c r="I41" s="954"/>
      <c r="J41" s="954"/>
      <c r="K41" s="954"/>
      <c r="L41" s="954"/>
      <c r="M41" s="954"/>
      <c r="N41" s="954"/>
      <c r="O41" s="954"/>
      <c r="P41" s="954"/>
      <c r="Q41" s="954"/>
      <c r="R41" s="954"/>
      <c r="S41" s="954"/>
      <c r="T41" s="954"/>
      <c r="U41" s="954"/>
      <c r="V41" s="1975"/>
      <c r="W41" s="1975"/>
      <c r="X41" s="1065"/>
      <c r="Y41" s="1065"/>
      <c r="Z41" s="1975"/>
      <c r="AA41" s="1975"/>
      <c r="AB41" s="1975"/>
      <c r="AC41" s="1975"/>
      <c r="AD41" s="1975"/>
      <c r="AE41" s="1976"/>
      <c r="AF41" s="777"/>
      <c r="AG41" s="954"/>
      <c r="AH41" s="954"/>
      <c r="AI41" s="954"/>
      <c r="AJ41" s="954"/>
      <c r="AK41" s="954"/>
      <c r="AL41" s="954"/>
      <c r="AM41" s="954"/>
      <c r="AN41" s="954"/>
      <c r="AO41" s="954"/>
      <c r="AP41" s="954"/>
      <c r="AQ41" s="954"/>
      <c r="AR41" s="954"/>
      <c r="AS41" s="954"/>
      <c r="AT41" s="954"/>
      <c r="AU41" s="954"/>
      <c r="AV41" s="954"/>
      <c r="AW41" s="954"/>
      <c r="AX41" s="954"/>
      <c r="AY41" s="954"/>
      <c r="AZ41" s="954"/>
      <c r="BA41" s="1975"/>
      <c r="BB41" s="1975"/>
      <c r="BC41" s="1975"/>
      <c r="BD41" s="1975"/>
      <c r="BE41" s="1975"/>
      <c r="BF41" s="1975"/>
      <c r="BG41" s="1975"/>
      <c r="BH41" s="1975"/>
      <c r="BI41" s="1975"/>
      <c r="BJ41" s="1975"/>
      <c r="BK41" s="1977"/>
      <c r="BL41" s="24"/>
      <c r="BM41" s="60"/>
      <c r="BN41" s="60"/>
    </row>
    <row r="42" spans="1:66" s="785" customFormat="1" ht="15.95" customHeight="1" thickBot="1">
      <c r="A42" s="779"/>
      <c r="B42" s="888" t="s">
        <v>339</v>
      </c>
      <c r="C42" s="1066"/>
      <c r="D42" s="1066"/>
      <c r="E42" s="1066"/>
      <c r="F42" s="1066"/>
      <c r="G42" s="1066"/>
      <c r="H42" s="1066"/>
      <c r="I42" s="1066"/>
      <c r="J42" s="1066"/>
      <c r="K42" s="1066"/>
      <c r="L42" s="1066"/>
      <c r="M42" s="1066"/>
      <c r="N42" s="1066"/>
      <c r="O42" s="1066"/>
      <c r="P42" s="1066"/>
      <c r="Q42" s="1066"/>
      <c r="R42" s="1066"/>
      <c r="S42" s="1066"/>
      <c r="T42" s="1066"/>
      <c r="U42" s="1066"/>
      <c r="V42" s="1066"/>
      <c r="W42" s="889"/>
      <c r="X42" s="889"/>
      <c r="Y42" s="889"/>
      <c r="Z42" s="889"/>
      <c r="AA42" s="889"/>
      <c r="AB42" s="889" t="s">
        <v>340</v>
      </c>
      <c r="AC42" s="889"/>
      <c r="AD42" s="889"/>
      <c r="AE42" s="889"/>
      <c r="AF42" s="890"/>
      <c r="AG42" s="889"/>
      <c r="AH42" s="889"/>
      <c r="AI42" s="890"/>
      <c r="AJ42" s="889"/>
      <c r="AK42" s="889"/>
      <c r="AL42" s="889"/>
      <c r="AM42" s="889"/>
      <c r="AN42" s="889"/>
      <c r="AO42" s="889"/>
      <c r="AP42" s="889"/>
      <c r="AQ42" s="1066"/>
      <c r="AR42" s="1066"/>
      <c r="AS42" s="1066"/>
      <c r="AT42" s="1066"/>
      <c r="AU42" s="1066"/>
      <c r="AV42" s="1066"/>
      <c r="AW42" s="1066"/>
      <c r="AX42" s="1066"/>
      <c r="AY42" s="1066"/>
      <c r="AZ42" s="1066"/>
      <c r="BA42" s="1066"/>
      <c r="BB42" s="1973" t="str">
        <f>'Perforation Specification'!BH46</f>
        <v>COMPILER: LIÊN/A-KT-WQ826</v>
      </c>
      <c r="BC42" s="1973"/>
      <c r="BD42" s="1973"/>
      <c r="BE42" s="1973"/>
      <c r="BF42" s="1973"/>
      <c r="BG42" s="1973"/>
      <c r="BH42" s="1973"/>
      <c r="BI42" s="1973"/>
      <c r="BJ42" s="1973"/>
      <c r="BK42" s="1973"/>
      <c r="BL42" s="1067"/>
      <c r="BM42" s="784"/>
      <c r="BN42" s="784"/>
    </row>
  </sheetData>
  <mergeCells count="129">
    <mergeCell ref="B1:P1"/>
    <mergeCell ref="V1:AW3"/>
    <mergeCell ref="BA16:BB16"/>
    <mergeCell ref="BC16:BE16"/>
    <mergeCell ref="BF16:BH16"/>
    <mergeCell ref="BF2:BH3"/>
    <mergeCell ref="BI2:BK3"/>
    <mergeCell ref="C5:I5"/>
    <mergeCell ref="J5:U5"/>
    <mergeCell ref="AG5:AM5"/>
    <mergeCell ref="C6:I6"/>
    <mergeCell ref="J6:U6"/>
    <mergeCell ref="AG6:AM6"/>
    <mergeCell ref="BI18:BK18"/>
    <mergeCell ref="BA19:BB19"/>
    <mergeCell ref="BC19:BE19"/>
    <mergeCell ref="BF19:BH19"/>
    <mergeCell ref="BI19:BK19"/>
    <mergeCell ref="B19:U19"/>
    <mergeCell ref="BI16:BK16"/>
    <mergeCell ref="V17:W17"/>
    <mergeCell ref="X17:Y17"/>
    <mergeCell ref="Z17:AB17"/>
    <mergeCell ref="AC17:AE17"/>
    <mergeCell ref="BA17:BB17"/>
    <mergeCell ref="BC17:BE17"/>
    <mergeCell ref="BF17:BH17"/>
    <mergeCell ref="BI17:BK17"/>
    <mergeCell ref="V16:W16"/>
    <mergeCell ref="X16:Y16"/>
    <mergeCell ref="Z16:AB16"/>
    <mergeCell ref="AC16:AE16"/>
    <mergeCell ref="BI20:BK20"/>
    <mergeCell ref="BI21:BK21"/>
    <mergeCell ref="V18:W18"/>
    <mergeCell ref="X18:Y18"/>
    <mergeCell ref="Z18:AB18"/>
    <mergeCell ref="AC18:AE18"/>
    <mergeCell ref="BA18:BB18"/>
    <mergeCell ref="BC18:BE18"/>
    <mergeCell ref="BF18:BH18"/>
    <mergeCell ref="V19:W19"/>
    <mergeCell ref="X19:Y19"/>
    <mergeCell ref="Z19:AB19"/>
    <mergeCell ref="AC19:AE19"/>
    <mergeCell ref="AF19:AZ19"/>
    <mergeCell ref="BA21:BB21"/>
    <mergeCell ref="BC21:BE21"/>
    <mergeCell ref="BF21:BH21"/>
    <mergeCell ref="V20:W20"/>
    <mergeCell ref="Z20:AB20"/>
    <mergeCell ref="AC20:AE20"/>
    <mergeCell ref="AF20:AZ20"/>
    <mergeCell ref="BA20:BB20"/>
    <mergeCell ref="BC20:BE20"/>
    <mergeCell ref="BF20:BH20"/>
    <mergeCell ref="C24:I24"/>
    <mergeCell ref="AG24:AM24"/>
    <mergeCell ref="C25:I25"/>
    <mergeCell ref="AG25:AM25"/>
    <mergeCell ref="B20:U22"/>
    <mergeCell ref="V22:W22"/>
    <mergeCell ref="Z22:AB22"/>
    <mergeCell ref="AC22:AE22"/>
    <mergeCell ref="BA22:BB22"/>
    <mergeCell ref="BC22:BE22"/>
    <mergeCell ref="BF22:BH22"/>
    <mergeCell ref="BI22:BK22"/>
    <mergeCell ref="V21:W21"/>
    <mergeCell ref="Z21:AB21"/>
    <mergeCell ref="AC21:AE21"/>
    <mergeCell ref="AF21:AZ21"/>
    <mergeCell ref="BI36:BK36"/>
    <mergeCell ref="V37:W37"/>
    <mergeCell ref="Z37:AB37"/>
    <mergeCell ref="AC37:AE37"/>
    <mergeCell ref="BA37:BB37"/>
    <mergeCell ref="BC37:BE37"/>
    <mergeCell ref="BF37:BH37"/>
    <mergeCell ref="BI37:BK37"/>
    <mergeCell ref="BA35:BB35"/>
    <mergeCell ref="BC35:BE35"/>
    <mergeCell ref="BF35:BH35"/>
    <mergeCell ref="BI35:BK35"/>
    <mergeCell ref="V36:W36"/>
    <mergeCell ref="Z36:AB36"/>
    <mergeCell ref="AC36:AE36"/>
    <mergeCell ref="BA36:BB36"/>
    <mergeCell ref="BC36:BE36"/>
    <mergeCell ref="BF36:BH36"/>
    <mergeCell ref="V35:W35"/>
    <mergeCell ref="X35:Y35"/>
    <mergeCell ref="Z35:AB35"/>
    <mergeCell ref="AC35:AE35"/>
    <mergeCell ref="BC38:BE38"/>
    <mergeCell ref="BF38:BH38"/>
    <mergeCell ref="BI38:BK38"/>
    <mergeCell ref="B39:U39"/>
    <mergeCell ref="V39:W39"/>
    <mergeCell ref="Z39:AB39"/>
    <mergeCell ref="AC39:AE39"/>
    <mergeCell ref="AF39:AZ39"/>
    <mergeCell ref="BA39:BB39"/>
    <mergeCell ref="BC39:BE39"/>
    <mergeCell ref="B38:U38"/>
    <mergeCell ref="V38:W38"/>
    <mergeCell ref="Z38:AB38"/>
    <mergeCell ref="AC38:AE38"/>
    <mergeCell ref="AF38:AZ38"/>
    <mergeCell ref="BA38:BB38"/>
    <mergeCell ref="BF39:BH39"/>
    <mergeCell ref="BI39:BK39"/>
    <mergeCell ref="B40:U40"/>
    <mergeCell ref="V40:W40"/>
    <mergeCell ref="Z40:AB40"/>
    <mergeCell ref="AC40:AE40"/>
    <mergeCell ref="AF40:AZ40"/>
    <mergeCell ref="BA40:BB40"/>
    <mergeCell ref="BC40:BE40"/>
    <mergeCell ref="BF40:BH40"/>
    <mergeCell ref="BB42:BK42"/>
    <mergeCell ref="BI40:BK40"/>
    <mergeCell ref="V41:W41"/>
    <mergeCell ref="Z41:AB41"/>
    <mergeCell ref="AC41:AE41"/>
    <mergeCell ref="BA41:BB41"/>
    <mergeCell ref="BC41:BE41"/>
    <mergeCell ref="BF41:BH41"/>
    <mergeCell ref="BI41:BK41"/>
  </mergeCells>
  <phoneticPr fontId="53" type="noConversion"/>
  <printOptions horizontalCentered="1" verticalCentered="1"/>
  <pageMargins left="0.15748031496062992" right="0.15748031496062992" top="0.59055118110236227" bottom="0.39370078740157483" header="0.51181102362204722" footer="0.51181102362204722"/>
  <pageSetup paperSize="9" scale="7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O45"/>
  <sheetViews>
    <sheetView view="pageBreakPreview" zoomScale="93" zoomScaleNormal="100" zoomScaleSheetLayoutView="93" workbookViewId="0">
      <selection activeCell="J6" sqref="J6:U6"/>
    </sheetView>
  </sheetViews>
  <sheetFormatPr defaultColWidth="2.625" defaultRowHeight="14.25"/>
  <cols>
    <col min="1" max="1" width="2.125" style="498" customWidth="1"/>
    <col min="2" max="16" width="2.75" style="498" customWidth="1"/>
    <col min="17" max="17" width="2.625" style="498" customWidth="1"/>
    <col min="18" max="18" width="3.375" style="498" customWidth="1"/>
    <col min="19" max="19" width="3.625" style="498" customWidth="1"/>
    <col min="20" max="21" width="2.625" style="498" customWidth="1"/>
    <col min="22" max="22" width="4.125" style="498" customWidth="1"/>
    <col min="23" max="23" width="3.625" style="498" customWidth="1"/>
    <col min="24" max="33" width="2.625" style="498" customWidth="1"/>
    <col min="34" max="40" width="2.75" style="498" customWidth="1"/>
    <col min="41" max="42" width="2.625" style="498" customWidth="1"/>
    <col min="43" max="43" width="3.75" style="498" customWidth="1"/>
    <col min="44" max="53" width="2.625" style="498" customWidth="1"/>
    <col min="54" max="54" width="3.875" style="498" customWidth="1"/>
    <col min="55" max="55" width="3.375" style="498" customWidth="1"/>
    <col min="56" max="56" width="2.625" style="498" customWidth="1"/>
    <col min="57" max="57" width="2.875" style="498" customWidth="1"/>
    <col min="58" max="59" width="2.625" style="498" customWidth="1"/>
    <col min="60" max="60" width="3.125" style="498" customWidth="1"/>
    <col min="61" max="61" width="3.375" style="498" customWidth="1"/>
    <col min="62" max="64" width="2.625" style="498"/>
    <col min="65" max="65" width="2.125" style="498" customWidth="1"/>
    <col min="66" max="16384" width="2.625" style="498"/>
  </cols>
  <sheetData>
    <row r="1" spans="1:65" s="499" customFormat="1" ht="18.75" customHeight="1" thickBot="1">
      <c r="A1" s="787"/>
      <c r="B1" s="2147" t="str">
        <f>'Perforation Specification'!B1</f>
        <v>PRODUCTION CONFIRMATION</v>
      </c>
      <c r="C1" s="2148"/>
      <c r="D1" s="2148"/>
      <c r="E1" s="2148"/>
      <c r="F1" s="2148"/>
      <c r="G1" s="2148"/>
      <c r="H1" s="2148"/>
      <c r="I1" s="2148"/>
      <c r="J1" s="2148"/>
      <c r="K1" s="2148"/>
      <c r="L1" s="2148"/>
      <c r="M1" s="2148"/>
      <c r="N1" s="2148"/>
      <c r="O1" s="2148"/>
      <c r="P1" s="2149"/>
      <c r="Q1" s="787"/>
      <c r="R1" s="518"/>
      <c r="S1" s="772"/>
      <c r="T1" s="518"/>
      <c r="U1" s="518"/>
      <c r="V1" s="1922" t="s">
        <v>770</v>
      </c>
      <c r="W1" s="1922"/>
      <c r="X1" s="1922"/>
      <c r="Y1" s="1922"/>
      <c r="Z1" s="1922"/>
      <c r="AA1" s="1922"/>
      <c r="AB1" s="1922"/>
      <c r="AC1" s="1922"/>
      <c r="AD1" s="1922"/>
      <c r="AE1" s="1922"/>
      <c r="AF1" s="1922"/>
      <c r="AG1" s="1922"/>
      <c r="AH1" s="1922"/>
      <c r="AI1" s="1922"/>
      <c r="AJ1" s="1922"/>
      <c r="AK1" s="1922"/>
      <c r="AL1" s="1922"/>
      <c r="AM1" s="1922"/>
      <c r="AN1" s="1922"/>
      <c r="AO1" s="1922"/>
      <c r="AP1" s="1922"/>
      <c r="AQ1" s="1922"/>
      <c r="AR1" s="1922"/>
      <c r="AS1" s="804"/>
      <c r="AT1" s="804"/>
      <c r="AU1" s="545"/>
      <c r="AV1" s="545"/>
      <c r="AW1" s="545"/>
      <c r="AX1" s="545"/>
      <c r="AY1" s="518"/>
      <c r="AZ1" s="518"/>
      <c r="BA1" s="518"/>
      <c r="BB1" s="518"/>
      <c r="BC1" s="518"/>
      <c r="BD1" s="518"/>
      <c r="BE1" s="518"/>
      <c r="BF1" s="518"/>
      <c r="BG1" s="518"/>
      <c r="BH1" s="518"/>
      <c r="BI1" s="518"/>
      <c r="BJ1" s="518"/>
      <c r="BK1" s="518"/>
      <c r="BL1" s="518"/>
      <c r="BM1" s="773"/>
    </row>
    <row r="2" spans="1:65" s="499" customFormat="1" ht="18" customHeight="1">
      <c r="A2" s="226"/>
      <c r="B2" s="550" t="s">
        <v>19</v>
      </c>
      <c r="C2" s="731"/>
      <c r="D2" s="731"/>
      <c r="E2" s="731"/>
      <c r="F2" s="731"/>
      <c r="G2" s="731" t="str">
        <f>'Perforation Specification'!H2</f>
        <v>Chuck Taylor All Star Street</v>
      </c>
      <c r="H2" s="515"/>
      <c r="I2" s="515"/>
      <c r="J2" s="515"/>
      <c r="K2" s="515"/>
      <c r="L2" s="515"/>
      <c r="M2" s="515"/>
      <c r="N2" s="515"/>
      <c r="O2" s="515"/>
      <c r="P2" s="589"/>
      <c r="Q2" s="226"/>
      <c r="R2" s="503"/>
      <c r="S2" s="59"/>
      <c r="T2" s="503"/>
      <c r="U2" s="500"/>
      <c r="V2" s="1923"/>
      <c r="W2" s="1923"/>
      <c r="X2" s="1923"/>
      <c r="Y2" s="1923"/>
      <c r="Z2" s="1923"/>
      <c r="AA2" s="1923"/>
      <c r="AB2" s="1923"/>
      <c r="AC2" s="1923"/>
      <c r="AD2" s="1923"/>
      <c r="AE2" s="1923"/>
      <c r="AF2" s="1923"/>
      <c r="AG2" s="1923"/>
      <c r="AH2" s="1923"/>
      <c r="AI2" s="1923"/>
      <c r="AJ2" s="1923"/>
      <c r="AK2" s="1923"/>
      <c r="AL2" s="1923"/>
      <c r="AM2" s="1923"/>
      <c r="AN2" s="1923"/>
      <c r="AO2" s="1923"/>
      <c r="AP2" s="1923"/>
      <c r="AQ2" s="1923"/>
      <c r="AR2" s="1923"/>
      <c r="AS2" s="805"/>
      <c r="AT2" s="805"/>
      <c r="AU2" s="219"/>
      <c r="AV2" s="219"/>
      <c r="AW2" s="219"/>
      <c r="AX2" s="219"/>
      <c r="AY2" s="500"/>
      <c r="AZ2" s="500"/>
      <c r="BA2" s="500"/>
      <c r="BB2" s="500"/>
      <c r="BC2" s="500"/>
      <c r="BD2" s="500"/>
      <c r="BE2" s="20"/>
      <c r="BF2" s="20"/>
      <c r="BG2" s="2140" t="s">
        <v>139</v>
      </c>
      <c r="BH2" s="2141"/>
      <c r="BI2" s="2141"/>
      <c r="BJ2" s="1834">
        <f>'Upper Logo Specification'!BI2+1</f>
        <v>6</v>
      </c>
      <c r="BK2" s="1834"/>
      <c r="BL2" s="2143"/>
      <c r="BM2" s="199"/>
    </row>
    <row r="3" spans="1:65" s="499" customFormat="1" ht="18" customHeight="1" thickBot="1">
      <c r="A3" s="226"/>
      <c r="B3" s="554" t="s">
        <v>96</v>
      </c>
      <c r="C3" s="795"/>
      <c r="D3" s="795"/>
      <c r="E3" s="795"/>
      <c r="F3" s="795"/>
      <c r="G3" s="795"/>
      <c r="H3" s="795"/>
      <c r="I3" s="795" t="str">
        <f>'Perforation Specification'!J3</f>
        <v>669288C/F</v>
      </c>
      <c r="J3" s="795"/>
      <c r="K3" s="795"/>
      <c r="L3" s="795"/>
      <c r="M3" s="795"/>
      <c r="N3" s="795"/>
      <c r="O3" s="795"/>
      <c r="P3" s="796"/>
      <c r="Q3" s="484"/>
      <c r="R3" s="740"/>
      <c r="S3" s="774"/>
      <c r="T3" s="740"/>
      <c r="U3" s="740"/>
      <c r="V3" s="1924"/>
      <c r="W3" s="1924"/>
      <c r="X3" s="1924"/>
      <c r="Y3" s="1924"/>
      <c r="Z3" s="1924"/>
      <c r="AA3" s="1924"/>
      <c r="AB3" s="1924"/>
      <c r="AC3" s="1924"/>
      <c r="AD3" s="1924"/>
      <c r="AE3" s="1924"/>
      <c r="AF3" s="1924"/>
      <c r="AG3" s="1924"/>
      <c r="AH3" s="1924"/>
      <c r="AI3" s="1924"/>
      <c r="AJ3" s="1924"/>
      <c r="AK3" s="1924"/>
      <c r="AL3" s="1924"/>
      <c r="AM3" s="1924"/>
      <c r="AN3" s="1924"/>
      <c r="AO3" s="1924"/>
      <c r="AP3" s="1924"/>
      <c r="AQ3" s="1924"/>
      <c r="AR3" s="1924"/>
      <c r="AS3" s="806"/>
      <c r="AT3" s="806"/>
      <c r="AU3" s="794"/>
      <c r="AV3" s="794"/>
      <c r="AW3" s="794"/>
      <c r="AX3" s="794"/>
      <c r="AY3" s="500"/>
      <c r="AZ3" s="500"/>
      <c r="BA3" s="500"/>
      <c r="BB3" s="500"/>
      <c r="BC3" s="500"/>
      <c r="BD3" s="500"/>
      <c r="BE3" s="500"/>
      <c r="BF3" s="500"/>
      <c r="BG3" s="2056"/>
      <c r="BH3" s="2142"/>
      <c r="BI3" s="2142"/>
      <c r="BJ3" s="1836"/>
      <c r="BK3" s="1836"/>
      <c r="BL3" s="1961"/>
      <c r="BM3" s="199"/>
    </row>
    <row r="4" spans="1:65" s="146" customFormat="1" ht="15.75">
      <c r="A4" s="628"/>
      <c r="B4" s="628"/>
      <c r="C4" s="40"/>
      <c r="D4" s="40"/>
      <c r="E4" s="40"/>
      <c r="F4" s="40"/>
      <c r="G4" s="40"/>
      <c r="H4" s="40"/>
      <c r="I4" s="40"/>
      <c r="J4" s="40"/>
      <c r="K4" s="40"/>
      <c r="L4" s="40"/>
      <c r="M4" s="40"/>
      <c r="N4" s="40"/>
      <c r="O4" s="40"/>
      <c r="P4" s="40"/>
      <c r="Q4" s="40"/>
      <c r="R4" s="40"/>
      <c r="S4" s="40"/>
      <c r="T4" s="737"/>
      <c r="V4" s="559"/>
      <c r="W4" s="559"/>
      <c r="X4" s="559"/>
      <c r="Y4" s="559"/>
      <c r="Z4" s="559"/>
      <c r="AA4" s="735"/>
      <c r="AB4" s="735"/>
      <c r="AC4" s="735"/>
      <c r="AD4" s="735"/>
      <c r="AE4" s="735"/>
      <c r="AF4" s="735"/>
      <c r="AG4" s="799"/>
      <c r="AH4" s="559"/>
      <c r="AI4" s="559"/>
      <c r="AJ4" s="559"/>
      <c r="AK4" s="559"/>
      <c r="AL4" s="559"/>
      <c r="AM4" s="559"/>
      <c r="AN4" s="559"/>
      <c r="AO4" s="559"/>
      <c r="AP4" s="559"/>
      <c r="AQ4" s="559"/>
      <c r="AR4" s="559"/>
      <c r="AS4" s="559"/>
      <c r="AT4" s="559"/>
      <c r="AU4" s="559"/>
      <c r="AV4" s="559"/>
      <c r="AW4" s="559"/>
      <c r="AX4" s="559"/>
      <c r="AY4" s="559"/>
      <c r="AZ4" s="559"/>
      <c r="BA4" s="800"/>
      <c r="BB4" s="559"/>
      <c r="BC4" s="559"/>
      <c r="BD4" s="735"/>
      <c r="BE4" s="735"/>
      <c r="BF4" s="735"/>
      <c r="BG4" s="735"/>
      <c r="BH4" s="735"/>
      <c r="BI4" s="735"/>
      <c r="BJ4" s="735"/>
      <c r="BK4" s="735"/>
      <c r="BL4" s="801"/>
      <c r="BM4" s="189"/>
    </row>
    <row r="5" spans="1:65" s="146" customFormat="1" ht="30" customHeight="1">
      <c r="A5" s="628"/>
      <c r="B5" s="628"/>
      <c r="C5" s="2062" t="s">
        <v>771</v>
      </c>
      <c r="D5" s="2063"/>
      <c r="E5" s="2063"/>
      <c r="F5" s="2063"/>
      <c r="G5" s="2063"/>
      <c r="H5" s="2063"/>
      <c r="I5" s="2064"/>
      <c r="J5" s="2065" t="s">
        <v>772</v>
      </c>
      <c r="K5" s="2066"/>
      <c r="L5" s="2066"/>
      <c r="M5" s="2066"/>
      <c r="N5" s="2066"/>
      <c r="O5" s="2066"/>
      <c r="P5" s="2066"/>
      <c r="Q5" s="2066"/>
      <c r="R5" s="2066"/>
      <c r="S5" s="2066"/>
      <c r="T5" s="2066"/>
      <c r="U5" s="2067"/>
      <c r="V5" s="40"/>
      <c r="W5" s="40"/>
      <c r="X5" s="40"/>
      <c r="Y5" s="40"/>
      <c r="Z5" s="40"/>
      <c r="AA5" s="40"/>
      <c r="AB5" s="40"/>
      <c r="AC5" s="40"/>
      <c r="AD5" s="40"/>
      <c r="AE5" s="40"/>
      <c r="AF5" s="40"/>
      <c r="AG5" s="628"/>
      <c r="AH5" s="2062"/>
      <c r="AI5" s="2063"/>
      <c r="AJ5" s="2063"/>
      <c r="AK5" s="2063"/>
      <c r="AL5" s="2063"/>
      <c r="AM5" s="2063"/>
      <c r="AN5" s="2064"/>
      <c r="AO5" s="2116"/>
      <c r="AP5" s="2117"/>
      <c r="AQ5" s="2117"/>
      <c r="AR5" s="2117"/>
      <c r="AS5" s="2117"/>
      <c r="AT5" s="2117"/>
      <c r="AU5" s="2117"/>
      <c r="AV5" s="2117"/>
      <c r="AW5" s="2117"/>
      <c r="AX5" s="2117"/>
      <c r="AY5" s="2117"/>
      <c r="AZ5" s="2117"/>
      <c r="BA5" s="2118"/>
      <c r="BB5" s="40"/>
      <c r="BC5" s="40"/>
      <c r="BD5" s="40"/>
      <c r="BE5" s="40"/>
      <c r="BF5" s="40"/>
      <c r="BG5" s="871"/>
      <c r="BH5" s="871"/>
      <c r="BI5" s="871"/>
      <c r="BJ5" s="871"/>
      <c r="BK5" s="871"/>
      <c r="BL5" s="189"/>
      <c r="BM5" s="189"/>
    </row>
    <row r="6" spans="1:65" s="146" customFormat="1" ht="30" customHeight="1">
      <c r="A6" s="628"/>
      <c r="B6" s="628"/>
      <c r="C6" s="2071" t="s">
        <v>348</v>
      </c>
      <c r="D6" s="2072"/>
      <c r="E6" s="2072"/>
      <c r="F6" s="2072"/>
      <c r="G6" s="2072"/>
      <c r="H6" s="2072"/>
      <c r="I6" s="2073"/>
      <c r="J6" s="2144" t="s">
        <v>247</v>
      </c>
      <c r="K6" s="2145"/>
      <c r="L6" s="2145"/>
      <c r="M6" s="2145"/>
      <c r="N6" s="2145"/>
      <c r="O6" s="2145"/>
      <c r="P6" s="2145"/>
      <c r="Q6" s="2145"/>
      <c r="R6" s="2145"/>
      <c r="S6" s="2145"/>
      <c r="T6" s="2145"/>
      <c r="U6" s="2146"/>
      <c r="V6" s="40"/>
      <c r="W6" s="40"/>
      <c r="X6" s="40"/>
      <c r="Y6" s="40"/>
      <c r="Z6" s="40"/>
      <c r="AA6" s="40"/>
      <c r="AB6" s="40"/>
      <c r="AC6" s="40"/>
      <c r="AD6" s="40"/>
      <c r="AE6" s="40"/>
      <c r="AF6" s="40"/>
      <c r="AG6" s="628"/>
      <c r="AH6" s="2071"/>
      <c r="AI6" s="2072"/>
      <c r="AJ6" s="2072"/>
      <c r="AK6" s="2072"/>
      <c r="AL6" s="2072"/>
      <c r="AM6" s="2072"/>
      <c r="AN6" s="2073"/>
      <c r="AO6" s="1952"/>
      <c r="AP6" s="1918"/>
      <c r="AQ6" s="1918"/>
      <c r="AR6" s="1918"/>
      <c r="AS6" s="1918"/>
      <c r="AT6" s="1918"/>
      <c r="AU6" s="1918"/>
      <c r="AV6" s="1918"/>
      <c r="AW6" s="1918"/>
      <c r="AX6" s="1918"/>
      <c r="AY6" s="1918"/>
      <c r="AZ6" s="1918"/>
      <c r="BA6" s="1953"/>
      <c r="BB6" s="40"/>
      <c r="BC6" s="40"/>
      <c r="BD6" s="40"/>
      <c r="BE6" s="40"/>
      <c r="BF6" s="40"/>
      <c r="BG6" s="737"/>
      <c r="BH6" s="737"/>
      <c r="BI6" s="737"/>
      <c r="BJ6" s="737"/>
      <c r="BK6" s="737"/>
      <c r="BL6" s="189"/>
      <c r="BM6" s="189"/>
    </row>
    <row r="7" spans="1:65" s="146" customFormat="1" ht="15">
      <c r="A7" s="628"/>
      <c r="B7" s="628"/>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628"/>
      <c r="AH7" s="737"/>
      <c r="AI7" s="737"/>
      <c r="AJ7" s="737"/>
      <c r="AK7" s="737"/>
      <c r="AL7" s="737"/>
      <c r="AM7" s="737"/>
      <c r="AN7" s="737"/>
      <c r="AO7" s="737"/>
      <c r="AP7" s="737"/>
      <c r="AQ7" s="737"/>
      <c r="AR7" s="737"/>
      <c r="AS7" s="737"/>
      <c r="AT7" s="737"/>
      <c r="AU7" s="737"/>
      <c r="AV7" s="737"/>
      <c r="AW7" s="737"/>
      <c r="AX7" s="737"/>
      <c r="AY7" s="737"/>
      <c r="AZ7" s="737"/>
      <c r="BA7" s="737"/>
      <c r="BB7" s="40"/>
      <c r="BC7" s="40"/>
      <c r="BD7" s="40"/>
      <c r="BE7" s="40"/>
      <c r="BF7" s="40"/>
      <c r="BG7" s="737"/>
      <c r="BH7" s="737"/>
      <c r="BI7" s="737"/>
      <c r="BJ7" s="737"/>
      <c r="BK7" s="737"/>
      <c r="BL7" s="189"/>
      <c r="BM7" s="189"/>
    </row>
    <row r="8" spans="1:65" s="146" customFormat="1" ht="15">
      <c r="A8" s="628"/>
      <c r="B8" s="628"/>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628"/>
      <c r="AH8" s="737"/>
      <c r="AI8" s="737"/>
      <c r="AJ8" s="737"/>
      <c r="AK8" s="737"/>
      <c r="AL8" s="737"/>
      <c r="AM8" s="737"/>
      <c r="AN8" s="737"/>
      <c r="AO8" s="737"/>
      <c r="AP8" s="737"/>
      <c r="AQ8" s="737"/>
      <c r="AR8" s="737"/>
      <c r="AS8" s="737"/>
      <c r="AT8" s="737"/>
      <c r="AU8" s="737"/>
      <c r="AV8" s="737"/>
      <c r="AW8" s="737"/>
      <c r="AX8" s="737"/>
      <c r="AY8" s="737"/>
      <c r="AZ8" s="737"/>
      <c r="BA8" s="737"/>
      <c r="BB8" s="40"/>
      <c r="BC8" s="40"/>
      <c r="BD8" s="40"/>
      <c r="BE8" s="40"/>
      <c r="BF8" s="40"/>
      <c r="BG8" s="737"/>
      <c r="BH8" s="737"/>
      <c r="BI8" s="737"/>
      <c r="BJ8" s="737"/>
      <c r="BK8" s="737"/>
      <c r="BL8" s="189"/>
      <c r="BM8" s="189"/>
    </row>
    <row r="9" spans="1:65" s="146" customFormat="1" ht="15">
      <c r="A9" s="628"/>
      <c r="B9" s="628"/>
      <c r="C9" s="40"/>
      <c r="D9" s="40"/>
      <c r="E9" s="40"/>
      <c r="F9" s="40"/>
      <c r="G9" s="40"/>
      <c r="H9" s="40"/>
      <c r="I9" s="40"/>
      <c r="J9" s="40"/>
      <c r="K9" s="40"/>
      <c r="L9" s="40"/>
      <c r="M9" s="40"/>
      <c r="N9" s="40"/>
      <c r="O9" s="40"/>
      <c r="P9" s="40"/>
      <c r="Q9" s="40"/>
      <c r="R9" s="40"/>
      <c r="S9" s="40"/>
      <c r="T9" s="40"/>
      <c r="U9" s="40"/>
      <c r="V9" s="40"/>
      <c r="W9" s="40"/>
      <c r="X9" s="40"/>
      <c r="Y9" s="40"/>
      <c r="Z9" s="40"/>
      <c r="AA9" s="40"/>
      <c r="AB9" s="40"/>
      <c r="AC9" s="40"/>
      <c r="AD9" s="40"/>
      <c r="AE9" s="40"/>
      <c r="AF9" s="40"/>
      <c r="AG9" s="628"/>
      <c r="AH9" s="737"/>
      <c r="AI9" s="737"/>
      <c r="AJ9" s="737"/>
      <c r="AK9" s="737"/>
      <c r="AL9" s="737"/>
      <c r="AM9" s="737"/>
      <c r="AN9" s="737"/>
      <c r="AO9" s="737"/>
      <c r="AP9" s="737"/>
      <c r="AQ9" s="737"/>
      <c r="AR9" s="737"/>
      <c r="AS9" s="737"/>
      <c r="AT9" s="737"/>
      <c r="AU9" s="737"/>
      <c r="AV9" s="737"/>
      <c r="AW9" s="737"/>
      <c r="AX9" s="737"/>
      <c r="AY9" s="737"/>
      <c r="AZ9" s="737"/>
      <c r="BA9" s="737"/>
      <c r="BB9" s="40"/>
      <c r="BC9" s="40"/>
      <c r="BD9" s="40"/>
      <c r="BE9" s="40"/>
      <c r="BF9" s="40"/>
      <c r="BG9" s="737"/>
      <c r="BH9" s="737"/>
      <c r="BI9" s="737"/>
      <c r="BJ9" s="737"/>
      <c r="BK9" s="737"/>
      <c r="BL9" s="189"/>
      <c r="BM9" s="189"/>
    </row>
    <row r="10" spans="1:65" s="146" customFormat="1" ht="15">
      <c r="A10" s="628"/>
      <c r="B10" s="628"/>
      <c r="C10" s="40"/>
      <c r="D10" s="40"/>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628"/>
      <c r="AH10" s="737"/>
      <c r="AI10" s="737"/>
      <c r="AJ10" s="737"/>
      <c r="AK10" s="737"/>
      <c r="AL10" s="737"/>
      <c r="AM10" s="737"/>
      <c r="AN10" s="737"/>
      <c r="AO10" s="737"/>
      <c r="AP10" s="737"/>
      <c r="AQ10" s="737"/>
      <c r="AR10" s="737"/>
      <c r="AS10" s="737"/>
      <c r="AT10" s="737"/>
      <c r="AU10" s="737"/>
      <c r="AV10" s="737"/>
      <c r="AW10" s="737"/>
      <c r="AX10" s="737"/>
      <c r="AY10" s="737"/>
      <c r="AZ10" s="737"/>
      <c r="BA10" s="737"/>
      <c r="BB10" s="40"/>
      <c r="BC10" s="40"/>
      <c r="BD10" s="40"/>
      <c r="BE10" s="40"/>
      <c r="BF10" s="40"/>
      <c r="BG10" s="737"/>
      <c r="BH10" s="737"/>
      <c r="BI10" s="737"/>
      <c r="BJ10" s="737"/>
      <c r="BK10" s="737"/>
      <c r="BL10" s="189"/>
      <c r="BM10" s="189"/>
    </row>
    <row r="11" spans="1:65" s="146" customFormat="1" ht="15">
      <c r="A11" s="628"/>
      <c r="B11" s="628"/>
      <c r="C11" s="40"/>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628"/>
      <c r="AH11" s="737"/>
      <c r="AI11" s="737"/>
      <c r="AJ11" s="737"/>
      <c r="AK11" s="737"/>
      <c r="AL11" s="737"/>
      <c r="AM11" s="737"/>
      <c r="AN11" s="737"/>
      <c r="AO11" s="737"/>
      <c r="AP11" s="737"/>
      <c r="AQ11" s="737"/>
      <c r="AR11" s="737"/>
      <c r="AS11" s="737"/>
      <c r="AT11" s="737"/>
      <c r="AU11" s="737"/>
      <c r="AV11" s="737"/>
      <c r="AW11" s="737"/>
      <c r="AX11" s="737"/>
      <c r="AY11" s="737"/>
      <c r="AZ11" s="737"/>
      <c r="BA11" s="737"/>
      <c r="BB11" s="40"/>
      <c r="BC11" s="40"/>
      <c r="BD11" s="40"/>
      <c r="BE11" s="40"/>
      <c r="BF11" s="40"/>
      <c r="BG11" s="737"/>
      <c r="BH11" s="737"/>
      <c r="BI11" s="737"/>
      <c r="BJ11" s="737"/>
      <c r="BK11" s="737"/>
      <c r="BL11" s="189"/>
      <c r="BM11" s="189"/>
    </row>
    <row r="12" spans="1:65" s="146" customFormat="1" ht="15">
      <c r="A12" s="628"/>
      <c r="B12" s="628"/>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628"/>
      <c r="AH12" s="737"/>
      <c r="AI12" s="737"/>
      <c r="AJ12" s="737"/>
      <c r="AK12" s="737"/>
      <c r="AL12" s="737"/>
      <c r="AM12" s="737"/>
      <c r="AN12" s="737"/>
      <c r="AO12" s="737"/>
      <c r="AP12" s="737"/>
      <c r="AQ12" s="737"/>
      <c r="AR12" s="737"/>
      <c r="AS12" s="737"/>
      <c r="AT12" s="737"/>
      <c r="AU12" s="737"/>
      <c r="AV12" s="737"/>
      <c r="AW12" s="737"/>
      <c r="AX12" s="737"/>
      <c r="AY12" s="737"/>
      <c r="AZ12" s="737"/>
      <c r="BA12" s="737"/>
      <c r="BB12" s="40"/>
      <c r="BC12" s="40"/>
      <c r="BD12" s="40"/>
      <c r="BE12" s="40"/>
      <c r="BF12" s="40"/>
      <c r="BG12" s="737"/>
      <c r="BH12" s="737"/>
      <c r="BI12" s="737"/>
      <c r="BJ12" s="737"/>
      <c r="BK12" s="737"/>
      <c r="BL12" s="189"/>
      <c r="BM12" s="189"/>
    </row>
    <row r="13" spans="1:65" s="146" customFormat="1" ht="15">
      <c r="A13" s="628"/>
      <c r="B13" s="628"/>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628"/>
      <c r="AH13" s="737"/>
      <c r="AI13" s="737"/>
      <c r="AJ13" s="737"/>
      <c r="AK13" s="737"/>
      <c r="AL13" s="737"/>
      <c r="AM13" s="737"/>
      <c r="AN13" s="737"/>
      <c r="AO13" s="737"/>
      <c r="AP13" s="737"/>
      <c r="AQ13" s="737"/>
      <c r="AR13" s="737"/>
      <c r="AS13" s="737"/>
      <c r="AT13" s="737"/>
      <c r="AU13" s="737"/>
      <c r="AV13" s="737"/>
      <c r="AW13" s="737"/>
      <c r="AX13" s="737"/>
      <c r="AY13" s="737"/>
      <c r="AZ13" s="737"/>
      <c r="BA13" s="737"/>
      <c r="BB13" s="40"/>
      <c r="BC13" s="40"/>
      <c r="BD13" s="40"/>
      <c r="BE13" s="40"/>
      <c r="BF13" s="40"/>
      <c r="BG13" s="737"/>
      <c r="BH13" s="737"/>
      <c r="BI13" s="737"/>
      <c r="BJ13" s="737"/>
      <c r="BK13" s="737"/>
      <c r="BL13" s="189"/>
      <c r="BM13" s="189"/>
    </row>
    <row r="14" spans="1:65" s="146" customFormat="1" ht="15">
      <c r="A14" s="628"/>
      <c r="B14" s="628"/>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628"/>
      <c r="AH14" s="737"/>
      <c r="AI14" s="737"/>
      <c r="AJ14" s="737"/>
      <c r="AK14" s="737"/>
      <c r="AL14" s="737"/>
      <c r="AM14" s="737"/>
      <c r="AN14" s="737"/>
      <c r="AO14" s="737"/>
      <c r="AP14" s="737"/>
      <c r="AQ14" s="737"/>
      <c r="AR14" s="737"/>
      <c r="AS14" s="737"/>
      <c r="AT14" s="737"/>
      <c r="AU14" s="737"/>
      <c r="AV14" s="737"/>
      <c r="AW14" s="737"/>
      <c r="AX14" s="737"/>
      <c r="AY14" s="737"/>
      <c r="AZ14" s="737"/>
      <c r="BA14" s="737"/>
      <c r="BB14" s="40"/>
      <c r="BC14" s="40"/>
      <c r="BD14" s="40"/>
      <c r="BE14" s="40"/>
      <c r="BF14" s="40"/>
      <c r="BG14" s="737"/>
      <c r="BH14" s="737"/>
      <c r="BI14" s="737"/>
      <c r="BJ14" s="737"/>
      <c r="BK14" s="737"/>
      <c r="BL14" s="189"/>
      <c r="BM14" s="189"/>
    </row>
    <row r="15" spans="1:65" s="146" customFormat="1" ht="15">
      <c r="A15" s="628"/>
      <c r="B15" s="628"/>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628"/>
      <c r="AH15" s="737"/>
      <c r="AI15" s="737"/>
      <c r="AJ15" s="737"/>
      <c r="AK15" s="737"/>
      <c r="AL15" s="737"/>
      <c r="AM15" s="737"/>
      <c r="AN15" s="737"/>
      <c r="AO15" s="737"/>
      <c r="AP15" s="737"/>
      <c r="AQ15" s="737"/>
      <c r="AR15" s="737"/>
      <c r="AS15" s="737"/>
      <c r="AT15" s="737"/>
      <c r="AU15" s="737"/>
      <c r="AV15" s="737"/>
      <c r="AW15" s="737"/>
      <c r="AX15" s="737"/>
      <c r="AY15" s="737"/>
      <c r="AZ15" s="737"/>
      <c r="BA15" s="737"/>
      <c r="BB15" s="40"/>
      <c r="BC15" s="40"/>
      <c r="BD15" s="40"/>
      <c r="BE15" s="40"/>
      <c r="BF15" s="40"/>
      <c r="BG15" s="737"/>
      <c r="BH15" s="737"/>
      <c r="BI15" s="737"/>
      <c r="BJ15" s="737"/>
      <c r="BK15" s="737"/>
      <c r="BL15" s="189"/>
      <c r="BM15" s="189"/>
    </row>
    <row r="16" spans="1:65" s="146" customFormat="1" ht="15.75" thickBot="1">
      <c r="A16" s="628"/>
      <c r="B16" s="628"/>
      <c r="C16" s="40"/>
      <c r="D16" s="40"/>
      <c r="E16" s="40"/>
      <c r="F16" s="40"/>
      <c r="G16" s="40"/>
      <c r="H16" s="40"/>
      <c r="I16" s="40"/>
      <c r="J16" s="40"/>
      <c r="K16" s="40"/>
      <c r="L16" s="40"/>
      <c r="M16" s="40"/>
      <c r="N16" s="40"/>
      <c r="O16" s="40"/>
      <c r="P16" s="40"/>
      <c r="Q16" s="40"/>
      <c r="R16" s="40"/>
      <c r="S16" s="40"/>
      <c r="T16" s="40"/>
      <c r="U16" s="40"/>
      <c r="AG16" s="628"/>
      <c r="AH16" s="737"/>
      <c r="AI16" s="737"/>
      <c r="AJ16" s="737"/>
      <c r="AK16" s="737"/>
      <c r="AL16" s="737"/>
      <c r="AM16" s="737"/>
      <c r="AN16" s="737"/>
      <c r="AO16" s="737"/>
      <c r="AP16" s="737"/>
      <c r="AQ16" s="737"/>
      <c r="AR16" s="737"/>
      <c r="AS16" s="737"/>
      <c r="AT16" s="737"/>
      <c r="AU16" s="737"/>
      <c r="AV16" s="737"/>
      <c r="AW16" s="737"/>
      <c r="AX16" s="737"/>
      <c r="AY16" s="737"/>
      <c r="AZ16" s="737"/>
      <c r="BA16" s="737"/>
      <c r="BG16" s="228"/>
      <c r="BH16" s="228"/>
      <c r="BI16" s="228"/>
      <c r="BJ16" s="228"/>
      <c r="BK16" s="228"/>
      <c r="BL16" s="802"/>
      <c r="BM16" s="189"/>
    </row>
    <row r="17" spans="1:65" s="146" customFormat="1" ht="18.75" customHeight="1" thickBot="1">
      <c r="A17" s="628"/>
      <c r="B17" s="628"/>
      <c r="C17" s="40"/>
      <c r="D17" s="40"/>
      <c r="E17" s="40"/>
      <c r="F17" s="40"/>
      <c r="G17" s="40"/>
      <c r="H17" s="40"/>
      <c r="I17" s="40"/>
      <c r="J17" s="40"/>
      <c r="K17" s="40"/>
      <c r="L17" s="40"/>
      <c r="M17" s="40"/>
      <c r="N17" s="40"/>
      <c r="O17" s="40"/>
      <c r="P17" s="40"/>
      <c r="Q17" s="40"/>
      <c r="R17" s="40"/>
      <c r="S17" s="40"/>
      <c r="T17" s="40"/>
      <c r="U17" s="40"/>
      <c r="V17" s="2139" t="s">
        <v>45</v>
      </c>
      <c r="W17" s="2090"/>
      <c r="X17" s="2088" t="s">
        <v>29</v>
      </c>
      <c r="Y17" s="2089"/>
      <c r="Z17" s="2090"/>
      <c r="AA17" s="2093" t="s">
        <v>23</v>
      </c>
      <c r="AB17" s="2094"/>
      <c r="AC17" s="2095"/>
      <c r="AD17" s="2088" t="s">
        <v>24</v>
      </c>
      <c r="AE17" s="2089"/>
      <c r="AF17" s="2089"/>
      <c r="AG17" s="628"/>
      <c r="AH17" s="737"/>
      <c r="AI17" s="737"/>
      <c r="AJ17" s="737"/>
      <c r="AK17" s="737"/>
      <c r="AL17" s="737"/>
      <c r="AM17" s="737"/>
      <c r="AN17" s="737"/>
      <c r="AO17" s="737"/>
      <c r="AP17" s="737"/>
      <c r="AQ17" s="737"/>
      <c r="AR17" s="737"/>
      <c r="AS17" s="737"/>
      <c r="AT17" s="737"/>
      <c r="AU17" s="737"/>
      <c r="AV17" s="737"/>
      <c r="AW17" s="737"/>
      <c r="AX17" s="737"/>
      <c r="AY17" s="737"/>
      <c r="AZ17" s="737"/>
      <c r="BA17" s="737"/>
      <c r="BB17" s="2096"/>
      <c r="BC17" s="2090"/>
      <c r="BD17" s="2088"/>
      <c r="BE17" s="2089"/>
      <c r="BF17" s="2090"/>
      <c r="BG17" s="2093"/>
      <c r="BH17" s="2094"/>
      <c r="BI17" s="2095"/>
      <c r="BJ17" s="2088"/>
      <c r="BK17" s="2089"/>
      <c r="BL17" s="2091"/>
      <c r="BM17" s="189"/>
    </row>
    <row r="18" spans="1:65" s="146" customFormat="1" ht="18.75" customHeight="1" thickBot="1">
      <c r="A18" s="628"/>
      <c r="B18" s="628"/>
      <c r="C18" s="40"/>
      <c r="D18" s="40"/>
      <c r="E18" s="40"/>
      <c r="F18" s="40"/>
      <c r="G18" s="40"/>
      <c r="H18" s="40"/>
      <c r="I18" s="40"/>
      <c r="J18" s="40"/>
      <c r="K18" s="40"/>
      <c r="L18" s="40"/>
      <c r="M18" s="40"/>
      <c r="N18" s="40"/>
      <c r="O18" s="40"/>
      <c r="P18" s="40"/>
      <c r="Q18" s="40"/>
      <c r="R18" s="40"/>
      <c r="S18" s="40"/>
      <c r="T18" s="40"/>
      <c r="U18" s="40"/>
      <c r="V18" s="2128" t="s">
        <v>150</v>
      </c>
      <c r="W18" s="2129"/>
      <c r="X18" s="2081" t="s">
        <v>309</v>
      </c>
      <c r="Y18" s="1918"/>
      <c r="Z18" s="1953"/>
      <c r="AA18" s="2085">
        <v>98</v>
      </c>
      <c r="AB18" s="2086"/>
      <c r="AC18" s="2087"/>
      <c r="AD18" s="2085"/>
      <c r="AE18" s="2086"/>
      <c r="AF18" s="2086"/>
      <c r="AG18" s="628"/>
      <c r="AH18" s="737"/>
      <c r="AI18" s="737"/>
      <c r="AJ18" s="737"/>
      <c r="AK18" s="737"/>
      <c r="AL18" s="737"/>
      <c r="AM18" s="737"/>
      <c r="AN18" s="737"/>
      <c r="AO18" s="737"/>
      <c r="AP18" s="737"/>
      <c r="AQ18" s="737"/>
      <c r="AR18" s="737"/>
      <c r="AS18" s="737"/>
      <c r="AT18" s="737"/>
      <c r="AU18" s="737"/>
      <c r="AV18" s="737"/>
      <c r="AW18" s="737"/>
      <c r="AX18" s="737"/>
      <c r="AY18" s="737"/>
      <c r="AZ18" s="737"/>
      <c r="BA18" s="737"/>
      <c r="BB18" s="2080"/>
      <c r="BC18" s="1953"/>
      <c r="BD18" s="2081"/>
      <c r="BE18" s="1918"/>
      <c r="BF18" s="1953"/>
      <c r="BG18" s="2085"/>
      <c r="BH18" s="2086"/>
      <c r="BI18" s="2087"/>
      <c r="BJ18" s="2085"/>
      <c r="BK18" s="2086"/>
      <c r="BL18" s="2114"/>
      <c r="BM18" s="189"/>
    </row>
    <row r="19" spans="1:65" s="146" customFormat="1" ht="18.75" customHeight="1" thickBot="1">
      <c r="A19" s="628"/>
      <c r="B19" s="2133" t="s">
        <v>349</v>
      </c>
      <c r="C19" s="2134"/>
      <c r="D19" s="2134"/>
      <c r="E19" s="2134"/>
      <c r="F19" s="2134"/>
      <c r="G19" s="2134"/>
      <c r="H19" s="2134"/>
      <c r="I19" s="2134"/>
      <c r="J19" s="2134"/>
      <c r="K19" s="2134"/>
      <c r="L19" s="2134"/>
      <c r="M19" s="2134"/>
      <c r="N19" s="2134"/>
      <c r="O19" s="2134"/>
      <c r="P19" s="2134"/>
      <c r="Q19" s="2134"/>
      <c r="R19" s="2134"/>
      <c r="S19" s="2134"/>
      <c r="T19" s="2134"/>
      <c r="U19" s="2134"/>
      <c r="V19" s="1980"/>
      <c r="W19" s="2130"/>
      <c r="X19" s="2081" t="s">
        <v>310</v>
      </c>
      <c r="Y19" s="1918"/>
      <c r="Z19" s="1953"/>
      <c r="AA19" s="2085">
        <v>104</v>
      </c>
      <c r="AB19" s="2086"/>
      <c r="AC19" s="2087"/>
      <c r="AD19" s="2085"/>
      <c r="AE19" s="2086"/>
      <c r="AF19" s="2086"/>
      <c r="AG19" s="2138"/>
      <c r="AH19" s="2134"/>
      <c r="AI19" s="2134"/>
      <c r="AJ19" s="2134"/>
      <c r="AK19" s="2134"/>
      <c r="AL19" s="2134"/>
      <c r="AM19" s="2134"/>
      <c r="AN19" s="2134"/>
      <c r="AO19" s="2134"/>
      <c r="AP19" s="2134"/>
      <c r="AQ19" s="2134"/>
      <c r="AR19" s="2134"/>
      <c r="AS19" s="2134"/>
      <c r="AT19" s="2134"/>
      <c r="AU19" s="2134"/>
      <c r="AV19" s="2134"/>
      <c r="AW19" s="2134"/>
      <c r="AX19" s="2134"/>
      <c r="AY19" s="2134"/>
      <c r="AZ19" s="2134"/>
      <c r="BA19" s="2134"/>
      <c r="BB19" s="2080"/>
      <c r="BC19" s="1953"/>
      <c r="BD19" s="2081"/>
      <c r="BE19" s="1918"/>
      <c r="BF19" s="1953"/>
      <c r="BG19" s="2085"/>
      <c r="BH19" s="2086"/>
      <c r="BI19" s="2087"/>
      <c r="BJ19" s="2085"/>
      <c r="BK19" s="2086"/>
      <c r="BL19" s="2114"/>
      <c r="BM19" s="189"/>
    </row>
    <row r="20" spans="1:65" s="146" customFormat="1" ht="18.75" customHeight="1">
      <c r="A20" s="628"/>
      <c r="B20" s="2122" t="s">
        <v>988</v>
      </c>
      <c r="C20" s="2123"/>
      <c r="D20" s="2123"/>
      <c r="E20" s="2123"/>
      <c r="F20" s="2123"/>
      <c r="G20" s="2123"/>
      <c r="H20" s="2123"/>
      <c r="I20" s="2123"/>
      <c r="J20" s="2123"/>
      <c r="K20" s="2123"/>
      <c r="L20" s="2123"/>
      <c r="M20" s="2123"/>
      <c r="N20" s="2123"/>
      <c r="O20" s="2123"/>
      <c r="P20" s="2123"/>
      <c r="Q20" s="2123"/>
      <c r="R20" s="2123"/>
      <c r="S20" s="2123"/>
      <c r="T20" s="2123"/>
      <c r="U20" s="2123"/>
      <c r="V20" s="1980"/>
      <c r="W20" s="2130"/>
      <c r="X20" s="2081" t="s">
        <v>311</v>
      </c>
      <c r="Y20" s="1918"/>
      <c r="Z20" s="1953"/>
      <c r="AA20" s="2085">
        <v>110</v>
      </c>
      <c r="AB20" s="2086"/>
      <c r="AC20" s="2087"/>
      <c r="AD20" s="2085"/>
      <c r="AE20" s="2086"/>
      <c r="AF20" s="2086"/>
      <c r="AG20" s="2135"/>
      <c r="AH20" s="1963"/>
      <c r="AI20" s="1963"/>
      <c r="AJ20" s="1963"/>
      <c r="AK20" s="1963"/>
      <c r="AL20" s="1963"/>
      <c r="AM20" s="1963"/>
      <c r="AN20" s="1963"/>
      <c r="AO20" s="1963"/>
      <c r="AP20" s="1963"/>
      <c r="AQ20" s="1963"/>
      <c r="AR20" s="1963"/>
      <c r="AS20" s="1963"/>
      <c r="AT20" s="1963"/>
      <c r="AU20" s="1963"/>
      <c r="AV20" s="1963"/>
      <c r="AW20" s="1963"/>
      <c r="AX20" s="1963"/>
      <c r="AY20" s="1963"/>
      <c r="AZ20" s="1963"/>
      <c r="BA20" s="1963"/>
      <c r="BB20" s="2080"/>
      <c r="BC20" s="1953"/>
      <c r="BD20" s="2081"/>
      <c r="BE20" s="1918"/>
      <c r="BF20" s="1953"/>
      <c r="BG20" s="2085"/>
      <c r="BH20" s="2086"/>
      <c r="BI20" s="2087"/>
      <c r="BJ20" s="2085"/>
      <c r="BK20" s="2086"/>
      <c r="BL20" s="2114"/>
      <c r="BM20" s="189"/>
    </row>
    <row r="21" spans="1:65" s="146" customFormat="1" ht="18.75" customHeight="1">
      <c r="A21" s="628"/>
      <c r="B21" s="2124"/>
      <c r="C21" s="2125"/>
      <c r="D21" s="2125"/>
      <c r="E21" s="2125"/>
      <c r="F21" s="2125"/>
      <c r="G21" s="2125"/>
      <c r="H21" s="2125"/>
      <c r="I21" s="2125"/>
      <c r="J21" s="2125"/>
      <c r="K21" s="2125"/>
      <c r="L21" s="2125"/>
      <c r="M21" s="2125"/>
      <c r="N21" s="2125"/>
      <c r="O21" s="2125"/>
      <c r="P21" s="2125"/>
      <c r="Q21" s="2125"/>
      <c r="R21" s="2125"/>
      <c r="S21" s="2125"/>
      <c r="T21" s="2125"/>
      <c r="U21" s="2125"/>
      <c r="V21" s="1980"/>
      <c r="W21" s="2130"/>
      <c r="X21" s="2081" t="s">
        <v>312</v>
      </c>
      <c r="Y21" s="1918"/>
      <c r="Z21" s="1953"/>
      <c r="AA21" s="2085">
        <v>116</v>
      </c>
      <c r="AB21" s="2086"/>
      <c r="AC21" s="2087"/>
      <c r="AD21" s="2085"/>
      <c r="AE21" s="2086"/>
      <c r="AF21" s="2086"/>
      <c r="AG21" s="1899"/>
      <c r="AH21" s="1683"/>
      <c r="AI21" s="1683"/>
      <c r="AJ21" s="1683"/>
      <c r="AK21" s="1683"/>
      <c r="AL21" s="1683"/>
      <c r="AM21" s="1683"/>
      <c r="AN21" s="1683"/>
      <c r="AO21" s="1683"/>
      <c r="AP21" s="1683"/>
      <c r="AQ21" s="1683"/>
      <c r="AR21" s="1683"/>
      <c r="AS21" s="1683"/>
      <c r="AT21" s="1683"/>
      <c r="AU21" s="1683"/>
      <c r="AV21" s="1683"/>
      <c r="AW21" s="1683"/>
      <c r="AX21" s="1683"/>
      <c r="AY21" s="1683"/>
      <c r="AZ21" s="1683"/>
      <c r="BA21" s="1683"/>
      <c r="BB21" s="2080"/>
      <c r="BC21" s="1953"/>
      <c r="BD21" s="2081"/>
      <c r="BE21" s="1918"/>
      <c r="BF21" s="1953"/>
      <c r="BG21" s="2085"/>
      <c r="BH21" s="2086"/>
      <c r="BI21" s="2087"/>
      <c r="BJ21" s="2085"/>
      <c r="BK21" s="2086"/>
      <c r="BL21" s="2114"/>
      <c r="BM21" s="189"/>
    </row>
    <row r="22" spans="1:65" s="146" customFormat="1" ht="18.75" customHeight="1" thickBot="1">
      <c r="A22" s="628"/>
      <c r="B22" s="2126"/>
      <c r="C22" s="2127"/>
      <c r="D22" s="2127"/>
      <c r="E22" s="2127"/>
      <c r="F22" s="2127"/>
      <c r="G22" s="2127"/>
      <c r="H22" s="2127"/>
      <c r="I22" s="2127"/>
      <c r="J22" s="2127"/>
      <c r="K22" s="2127"/>
      <c r="L22" s="2127"/>
      <c r="M22" s="2127"/>
      <c r="N22" s="2127"/>
      <c r="O22" s="2127"/>
      <c r="P22" s="2127"/>
      <c r="Q22" s="2127"/>
      <c r="R22" s="2127"/>
      <c r="S22" s="2127"/>
      <c r="T22" s="2127"/>
      <c r="U22" s="2127"/>
      <c r="V22" s="2131"/>
      <c r="W22" s="2132"/>
      <c r="X22" s="2101" t="s">
        <v>313</v>
      </c>
      <c r="Y22" s="2102"/>
      <c r="Z22" s="2103"/>
      <c r="AA22" s="2101">
        <v>122</v>
      </c>
      <c r="AB22" s="2102"/>
      <c r="AC22" s="2103"/>
      <c r="AD22" s="2101"/>
      <c r="AE22" s="2102"/>
      <c r="AF22" s="2102"/>
      <c r="AG22" s="1900"/>
      <c r="AH22" s="2136"/>
      <c r="AI22" s="2136"/>
      <c r="AJ22" s="2136"/>
      <c r="AK22" s="2136"/>
      <c r="AL22" s="2136"/>
      <c r="AM22" s="2136"/>
      <c r="AN22" s="2136"/>
      <c r="AO22" s="2136"/>
      <c r="AP22" s="2136"/>
      <c r="AQ22" s="2136"/>
      <c r="AR22" s="2136"/>
      <c r="AS22" s="2136"/>
      <c r="AT22" s="2136"/>
      <c r="AU22" s="2136"/>
      <c r="AV22" s="2136"/>
      <c r="AW22" s="2136"/>
      <c r="AX22" s="2136"/>
      <c r="AY22" s="2136"/>
      <c r="AZ22" s="2136"/>
      <c r="BA22" s="2136"/>
      <c r="BB22" s="2100"/>
      <c r="BC22" s="2099"/>
      <c r="BD22" s="2097"/>
      <c r="BE22" s="2098"/>
      <c r="BF22" s="2099"/>
      <c r="BG22" s="2101"/>
      <c r="BH22" s="2102"/>
      <c r="BI22" s="2103"/>
      <c r="BJ22" s="2101"/>
      <c r="BK22" s="2102"/>
      <c r="BL22" s="2137"/>
      <c r="BM22" s="189"/>
    </row>
    <row r="23" spans="1:65" s="146" customFormat="1" ht="15.75">
      <c r="A23" s="628"/>
      <c r="B23" s="628"/>
      <c r="C23" s="40"/>
      <c r="D23" s="40"/>
      <c r="E23" s="40"/>
      <c r="F23" s="40"/>
      <c r="G23" s="40"/>
      <c r="H23" s="40"/>
      <c r="I23" s="40"/>
      <c r="J23" s="40"/>
      <c r="K23" s="40"/>
      <c r="L23" s="40"/>
      <c r="M23" s="40"/>
      <c r="N23" s="40"/>
      <c r="O23" s="40"/>
      <c r="P23" s="40"/>
      <c r="Q23" s="40"/>
      <c r="R23" s="40"/>
      <c r="S23" s="40"/>
      <c r="T23" s="40"/>
      <c r="V23" s="40"/>
      <c r="W23" s="40"/>
      <c r="X23" s="40"/>
      <c r="Y23" s="40"/>
      <c r="Z23" s="40"/>
      <c r="AA23" s="53"/>
      <c r="AB23" s="53"/>
      <c r="AC23" s="53"/>
      <c r="AD23" s="53"/>
      <c r="AE23" s="53"/>
      <c r="AF23" s="53"/>
      <c r="AG23" s="628"/>
      <c r="AH23" s="737"/>
      <c r="AI23" s="737"/>
      <c r="AJ23" s="737"/>
      <c r="AK23" s="737"/>
      <c r="AL23" s="737"/>
      <c r="AM23" s="737"/>
      <c r="AN23" s="737"/>
      <c r="AO23" s="737"/>
      <c r="AP23" s="737"/>
      <c r="AQ23" s="737"/>
      <c r="AR23" s="737"/>
      <c r="AS23" s="737"/>
      <c r="AT23" s="737"/>
      <c r="AU23" s="737"/>
      <c r="AV23" s="737"/>
      <c r="AW23" s="737"/>
      <c r="AX23" s="737"/>
      <c r="AY23" s="737"/>
      <c r="AZ23" s="737"/>
      <c r="BA23" s="228"/>
      <c r="BB23" s="40"/>
      <c r="BC23" s="40"/>
      <c r="BD23" s="53"/>
      <c r="BE23" s="53"/>
      <c r="BF23" s="53"/>
      <c r="BG23" s="149"/>
      <c r="BH23" s="149"/>
      <c r="BI23" s="149"/>
      <c r="BJ23" s="149"/>
      <c r="BK23" s="149"/>
      <c r="BL23" s="272"/>
      <c r="BM23" s="189"/>
    </row>
    <row r="24" spans="1:65" s="146" customFormat="1" ht="30" customHeight="1">
      <c r="A24" s="628"/>
      <c r="B24" s="628"/>
      <c r="C24" s="2062"/>
      <c r="D24" s="2063"/>
      <c r="E24" s="2063"/>
      <c r="F24" s="2063"/>
      <c r="G24" s="2063"/>
      <c r="H24" s="2063"/>
      <c r="I24" s="2064"/>
      <c r="J24" s="2116"/>
      <c r="K24" s="2117"/>
      <c r="L24" s="2117"/>
      <c r="M24" s="2117"/>
      <c r="N24" s="2117"/>
      <c r="O24" s="2117"/>
      <c r="P24" s="2117"/>
      <c r="Q24" s="2117"/>
      <c r="R24" s="2117"/>
      <c r="S24" s="2117"/>
      <c r="T24" s="2117"/>
      <c r="U24" s="2117"/>
      <c r="V24" s="2118"/>
      <c r="W24" s="40"/>
      <c r="X24" s="40"/>
      <c r="Y24" s="40"/>
      <c r="Z24" s="40"/>
      <c r="AA24" s="40"/>
      <c r="AB24" s="40"/>
      <c r="AC24" s="40"/>
      <c r="AD24" s="40"/>
      <c r="AE24" s="40"/>
      <c r="AF24" s="40"/>
      <c r="AG24" s="628"/>
      <c r="AH24" s="2062"/>
      <c r="AI24" s="2063"/>
      <c r="AJ24" s="2063"/>
      <c r="AK24" s="2063"/>
      <c r="AL24" s="2063"/>
      <c r="AM24" s="2063"/>
      <c r="AN24" s="2064"/>
      <c r="AO24" s="775"/>
      <c r="AP24" s="775"/>
      <c r="AQ24" s="775"/>
      <c r="AR24" s="775"/>
      <c r="AS24" s="775"/>
      <c r="AT24" s="775"/>
      <c r="AU24" s="775"/>
      <c r="AV24" s="775"/>
      <c r="AW24" s="775"/>
      <c r="AX24" s="775"/>
      <c r="AY24" s="775"/>
      <c r="AZ24" s="775"/>
      <c r="BA24" s="803"/>
      <c r="BB24" s="40"/>
      <c r="BC24" s="40"/>
      <c r="BD24" s="40"/>
      <c r="BE24" s="40"/>
      <c r="BF24" s="40"/>
      <c r="BG24" s="737"/>
      <c r="BH24" s="737"/>
      <c r="BI24" s="737"/>
      <c r="BJ24" s="737"/>
      <c r="BK24" s="737"/>
      <c r="BL24" s="189"/>
      <c r="BM24" s="189"/>
    </row>
    <row r="25" spans="1:65" s="146" customFormat="1" ht="30" customHeight="1">
      <c r="A25" s="628"/>
      <c r="B25" s="628"/>
      <c r="C25" s="2071"/>
      <c r="D25" s="2072"/>
      <c r="E25" s="2072"/>
      <c r="F25" s="2072"/>
      <c r="G25" s="2072"/>
      <c r="H25" s="2072"/>
      <c r="I25" s="2073"/>
      <c r="J25" s="1952"/>
      <c r="K25" s="1918"/>
      <c r="L25" s="1918"/>
      <c r="M25" s="1918"/>
      <c r="N25" s="1918"/>
      <c r="O25" s="1918"/>
      <c r="P25" s="1918"/>
      <c r="Q25" s="1918"/>
      <c r="R25" s="1918"/>
      <c r="S25" s="1918"/>
      <c r="T25" s="1918"/>
      <c r="U25" s="1918"/>
      <c r="V25" s="1953"/>
      <c r="W25" s="40"/>
      <c r="X25" s="40"/>
      <c r="Y25" s="40"/>
      <c r="Z25" s="40"/>
      <c r="AA25" s="40"/>
      <c r="AB25" s="40"/>
      <c r="AC25" s="40"/>
      <c r="AD25" s="40"/>
      <c r="AE25" s="40"/>
      <c r="AF25" s="40"/>
      <c r="AG25" s="628"/>
      <c r="AH25" s="2071"/>
      <c r="AI25" s="2072"/>
      <c r="AJ25" s="2072"/>
      <c r="AK25" s="2072"/>
      <c r="AL25" s="2072"/>
      <c r="AM25" s="2072"/>
      <c r="AN25" s="2073"/>
      <c r="AO25" s="2119"/>
      <c r="AP25" s="2120"/>
      <c r="AQ25" s="2120"/>
      <c r="AR25" s="2120"/>
      <c r="AS25" s="2120"/>
      <c r="AT25" s="2120"/>
      <c r="AU25" s="2120"/>
      <c r="AV25" s="2120"/>
      <c r="AW25" s="2120"/>
      <c r="AX25" s="2120"/>
      <c r="AY25" s="2120"/>
      <c r="AZ25" s="2120"/>
      <c r="BA25" s="2121"/>
      <c r="BB25" s="40"/>
      <c r="BC25" s="40"/>
      <c r="BD25" s="40"/>
      <c r="BE25" s="40"/>
      <c r="BF25" s="40"/>
      <c r="BG25" s="737"/>
      <c r="BH25" s="737"/>
      <c r="BI25" s="737"/>
      <c r="BJ25" s="737"/>
      <c r="BK25" s="737"/>
      <c r="BL25" s="189"/>
      <c r="BM25" s="189"/>
    </row>
    <row r="26" spans="1:65" s="146" customFormat="1" ht="15">
      <c r="A26" s="628"/>
      <c r="B26" s="628"/>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628"/>
      <c r="AH26" s="737"/>
      <c r="AI26" s="737"/>
      <c r="AJ26" s="737"/>
      <c r="AK26" s="737"/>
      <c r="AL26" s="737"/>
      <c r="AM26" s="737"/>
      <c r="AN26" s="737"/>
      <c r="AO26" s="737"/>
      <c r="AP26" s="737"/>
      <c r="AQ26" s="737"/>
      <c r="AR26" s="737"/>
      <c r="AS26" s="737"/>
      <c r="AT26" s="737"/>
      <c r="AU26" s="737"/>
      <c r="AV26" s="737"/>
      <c r="AW26" s="737"/>
      <c r="AX26" s="737"/>
      <c r="AY26" s="737"/>
      <c r="AZ26" s="737"/>
      <c r="BA26" s="737"/>
      <c r="BB26" s="40"/>
      <c r="BC26" s="40"/>
      <c r="BD26" s="40"/>
      <c r="BE26" s="40"/>
      <c r="BF26" s="40"/>
      <c r="BG26" s="737"/>
      <c r="BH26" s="737"/>
      <c r="BI26" s="737"/>
      <c r="BJ26" s="737"/>
      <c r="BK26" s="737"/>
      <c r="BL26" s="189"/>
      <c r="BM26" s="189"/>
    </row>
    <row r="27" spans="1:65" s="146" customFormat="1" ht="15">
      <c r="A27" s="628"/>
      <c r="B27" s="628"/>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628"/>
      <c r="AH27" s="737"/>
      <c r="AI27" s="737"/>
      <c r="AJ27" s="737"/>
      <c r="AK27" s="737"/>
      <c r="AL27" s="737"/>
      <c r="AM27" s="737"/>
      <c r="AN27" s="737"/>
      <c r="AO27" s="737"/>
      <c r="AP27" s="737"/>
      <c r="AQ27" s="737"/>
      <c r="AR27" s="737"/>
      <c r="AS27" s="737"/>
      <c r="AT27" s="737"/>
      <c r="AU27" s="737"/>
      <c r="AV27" s="737"/>
      <c r="AW27" s="737"/>
      <c r="AX27" s="737"/>
      <c r="AY27" s="737"/>
      <c r="AZ27" s="737"/>
      <c r="BA27" s="737"/>
      <c r="BB27" s="40"/>
      <c r="BC27" s="40"/>
      <c r="BD27" s="40"/>
      <c r="BE27" s="40"/>
      <c r="BF27" s="40"/>
      <c r="BG27" s="737"/>
      <c r="BH27" s="737"/>
      <c r="BI27" s="737"/>
      <c r="BJ27" s="737"/>
      <c r="BK27" s="737"/>
      <c r="BL27" s="189"/>
      <c r="BM27" s="189"/>
    </row>
    <row r="28" spans="1:65" s="146" customFormat="1" ht="15">
      <c r="A28" s="628"/>
      <c r="B28" s="628"/>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628"/>
      <c r="AH28" s="737"/>
      <c r="AI28" s="737"/>
      <c r="AJ28" s="737"/>
      <c r="AK28" s="737"/>
      <c r="AL28" s="737"/>
      <c r="AM28" s="737"/>
      <c r="AN28" s="737"/>
      <c r="AO28" s="737"/>
      <c r="AP28" s="737"/>
      <c r="AQ28" s="737"/>
      <c r="AR28" s="737"/>
      <c r="AS28" s="737"/>
      <c r="AT28" s="737"/>
      <c r="AU28" s="737"/>
      <c r="AV28" s="737"/>
      <c r="AW28" s="737"/>
      <c r="AX28" s="737"/>
      <c r="AY28" s="737"/>
      <c r="AZ28" s="737"/>
      <c r="BA28" s="737"/>
      <c r="BB28" s="40"/>
      <c r="BC28" s="40"/>
      <c r="BD28" s="40"/>
      <c r="BE28" s="40"/>
      <c r="BF28" s="40"/>
      <c r="BG28" s="737"/>
      <c r="BH28" s="737"/>
      <c r="BI28" s="737"/>
      <c r="BJ28" s="737"/>
      <c r="BK28" s="737"/>
      <c r="BL28" s="189"/>
      <c r="BM28" s="189"/>
    </row>
    <row r="29" spans="1:65" s="146" customFormat="1" ht="15">
      <c r="A29" s="628"/>
      <c r="B29" s="628"/>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628"/>
      <c r="AH29" s="737"/>
      <c r="AI29" s="737"/>
      <c r="AJ29" s="737"/>
      <c r="AK29" s="737"/>
      <c r="AL29" s="737"/>
      <c r="AM29" s="737"/>
      <c r="AN29" s="737"/>
      <c r="AO29" s="737"/>
      <c r="AP29" s="737"/>
      <c r="AQ29" s="737"/>
      <c r="AR29" s="737"/>
      <c r="AS29" s="737"/>
      <c r="AT29" s="737"/>
      <c r="AU29" s="737"/>
      <c r="AV29" s="737"/>
      <c r="AW29" s="737"/>
      <c r="AX29" s="737"/>
      <c r="AY29" s="737"/>
      <c r="AZ29" s="737"/>
      <c r="BA29" s="737"/>
      <c r="BB29" s="40"/>
      <c r="BC29" s="40"/>
      <c r="BD29" s="40"/>
      <c r="BE29" s="40"/>
      <c r="BF29" s="40"/>
      <c r="BG29" s="737"/>
      <c r="BH29" s="737"/>
      <c r="BI29" s="737"/>
      <c r="BJ29" s="737"/>
      <c r="BK29" s="737"/>
      <c r="BL29" s="189"/>
      <c r="BM29" s="189"/>
    </row>
    <row r="30" spans="1:65" s="146" customFormat="1" ht="15">
      <c r="A30" s="628"/>
      <c r="B30" s="628"/>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628"/>
      <c r="AH30" s="737"/>
      <c r="AI30" s="737"/>
      <c r="AJ30" s="737"/>
      <c r="AK30" s="737"/>
      <c r="AL30" s="737"/>
      <c r="AM30" s="737"/>
      <c r="AN30" s="737"/>
      <c r="AO30" s="737"/>
      <c r="AP30" s="737"/>
      <c r="AQ30" s="737"/>
      <c r="AR30" s="737"/>
      <c r="AS30" s="737"/>
      <c r="AT30" s="737"/>
      <c r="AU30" s="737"/>
      <c r="AV30" s="737"/>
      <c r="AW30" s="737"/>
      <c r="AX30" s="737"/>
      <c r="AY30" s="737"/>
      <c r="AZ30" s="737"/>
      <c r="BA30" s="737"/>
      <c r="BB30" s="40"/>
      <c r="BC30" s="40"/>
      <c r="BD30" s="40"/>
      <c r="BE30" s="40"/>
      <c r="BF30" s="40"/>
      <c r="BG30" s="737"/>
      <c r="BH30" s="737"/>
      <c r="BI30" s="737"/>
      <c r="BJ30" s="737"/>
      <c r="BK30" s="737"/>
      <c r="BL30" s="189"/>
      <c r="BM30" s="189"/>
    </row>
    <row r="31" spans="1:65" s="146" customFormat="1" ht="15">
      <c r="A31" s="628"/>
      <c r="B31" s="628"/>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628"/>
      <c r="AH31" s="737"/>
      <c r="AI31" s="737"/>
      <c r="AJ31" s="737"/>
      <c r="AK31" s="737"/>
      <c r="AL31" s="737"/>
      <c r="AM31" s="737"/>
      <c r="AN31" s="737"/>
      <c r="AO31" s="737"/>
      <c r="AP31" s="737"/>
      <c r="AQ31" s="737"/>
      <c r="AR31" s="737"/>
      <c r="AS31" s="737"/>
      <c r="AT31" s="737"/>
      <c r="AU31" s="737"/>
      <c r="AV31" s="737"/>
      <c r="AW31" s="737"/>
      <c r="AX31" s="737"/>
      <c r="AY31" s="737"/>
      <c r="AZ31" s="737"/>
      <c r="BA31" s="737"/>
      <c r="BB31" s="40"/>
      <c r="BC31" s="40"/>
      <c r="BD31" s="40"/>
      <c r="BE31" s="40"/>
      <c r="BF31" s="40"/>
      <c r="BG31" s="737"/>
      <c r="BH31" s="737"/>
      <c r="BI31" s="737"/>
      <c r="BJ31" s="737"/>
      <c r="BK31" s="737"/>
      <c r="BL31" s="189"/>
      <c r="BM31" s="189"/>
    </row>
    <row r="32" spans="1:65" s="146" customFormat="1" ht="15">
      <c r="A32" s="628"/>
      <c r="B32" s="628"/>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628"/>
      <c r="AH32" s="737"/>
      <c r="AI32" s="737"/>
      <c r="AJ32" s="737"/>
      <c r="AK32" s="737"/>
      <c r="AL32" s="737"/>
      <c r="AM32" s="737"/>
      <c r="AN32" s="737"/>
      <c r="AO32" s="737"/>
      <c r="AP32" s="737"/>
      <c r="AQ32" s="737"/>
      <c r="AR32" s="737"/>
      <c r="AS32" s="737"/>
      <c r="AT32" s="737"/>
      <c r="AU32" s="737"/>
      <c r="AV32" s="737"/>
      <c r="AW32" s="737"/>
      <c r="AX32" s="737"/>
      <c r="AY32" s="737"/>
      <c r="AZ32" s="737"/>
      <c r="BA32" s="737"/>
      <c r="BB32" s="40"/>
      <c r="BC32" s="40"/>
      <c r="BD32" s="40"/>
      <c r="BE32" s="40"/>
      <c r="BF32" s="40"/>
      <c r="BG32" s="737"/>
      <c r="BH32" s="737"/>
      <c r="BI32" s="737"/>
      <c r="BJ32" s="737"/>
      <c r="BK32" s="737"/>
      <c r="BL32" s="189"/>
      <c r="BM32" s="189"/>
    </row>
    <row r="33" spans="1:67" s="146" customFormat="1" ht="15.95" customHeight="1">
      <c r="A33" s="628"/>
      <c r="B33" s="628"/>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628"/>
      <c r="AH33" s="737"/>
      <c r="AI33" s="737"/>
      <c r="AJ33" s="737"/>
      <c r="AK33" s="737"/>
      <c r="AL33" s="737"/>
      <c r="AM33" s="737"/>
      <c r="AN33" s="737"/>
      <c r="AO33" s="737"/>
      <c r="AP33" s="737"/>
      <c r="AQ33" s="737"/>
      <c r="AR33" s="737"/>
      <c r="AS33" s="737"/>
      <c r="AT33" s="737"/>
      <c r="AU33" s="737"/>
      <c r="AV33" s="737"/>
      <c r="AW33" s="737"/>
      <c r="AX33" s="737"/>
      <c r="AY33" s="737"/>
      <c r="AZ33" s="737"/>
      <c r="BA33" s="737"/>
      <c r="BB33" s="40"/>
      <c r="BC33" s="40"/>
      <c r="BD33" s="40"/>
      <c r="BE33" s="40"/>
      <c r="BF33" s="40"/>
      <c r="BG33" s="737"/>
      <c r="BH33" s="737"/>
      <c r="BI33" s="737"/>
      <c r="BJ33" s="737"/>
      <c r="BK33" s="737"/>
      <c r="BL33" s="189"/>
      <c r="BM33" s="189"/>
    </row>
    <row r="34" spans="1:67" s="146" customFormat="1" ht="15.95" customHeight="1">
      <c r="A34" s="628"/>
      <c r="B34" s="628"/>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628"/>
      <c r="AH34" s="737"/>
      <c r="AI34" s="737"/>
      <c r="AJ34" s="737"/>
      <c r="AK34" s="737"/>
      <c r="AL34" s="737"/>
      <c r="AM34" s="737"/>
      <c r="AN34" s="737"/>
      <c r="AO34" s="737"/>
      <c r="AP34" s="737"/>
      <c r="AQ34" s="737"/>
      <c r="AR34" s="737"/>
      <c r="AS34" s="737"/>
      <c r="AT34" s="737"/>
      <c r="AU34" s="737"/>
      <c r="AV34" s="737"/>
      <c r="AW34" s="737"/>
      <c r="AX34" s="737"/>
      <c r="AY34" s="737"/>
      <c r="AZ34" s="737"/>
      <c r="BA34" s="737"/>
      <c r="BB34" s="40"/>
      <c r="BC34" s="40"/>
      <c r="BD34" s="40"/>
      <c r="BE34" s="40"/>
      <c r="BF34" s="40"/>
      <c r="BG34" s="737"/>
      <c r="BH34" s="737"/>
      <c r="BI34" s="737"/>
      <c r="BJ34" s="737"/>
      <c r="BK34" s="737"/>
      <c r="BL34" s="189"/>
      <c r="BM34" s="189"/>
    </row>
    <row r="35" spans="1:67" s="146" customFormat="1" ht="15.95" customHeight="1" thickBot="1">
      <c r="A35" s="628"/>
      <c r="B35" s="628"/>
      <c r="C35" s="40"/>
      <c r="D35" s="40"/>
      <c r="E35" s="40"/>
      <c r="F35" s="40"/>
      <c r="G35" s="40"/>
      <c r="H35" s="40"/>
      <c r="I35" s="40"/>
      <c r="J35" s="40"/>
      <c r="K35" s="40"/>
      <c r="L35" s="40"/>
      <c r="M35" s="40"/>
      <c r="N35" s="40"/>
      <c r="O35" s="40"/>
      <c r="P35" s="40"/>
      <c r="Q35" s="40"/>
      <c r="R35" s="40"/>
      <c r="S35" s="40"/>
      <c r="T35" s="40"/>
      <c r="U35" s="40"/>
      <c r="AG35" s="628"/>
      <c r="AH35" s="737"/>
      <c r="AI35" s="737"/>
      <c r="AJ35" s="737"/>
      <c r="AK35" s="737"/>
      <c r="AL35" s="737"/>
      <c r="AM35" s="737"/>
      <c r="AN35" s="737"/>
      <c r="AO35" s="737"/>
      <c r="AP35" s="737"/>
      <c r="AQ35" s="737"/>
      <c r="AR35" s="737"/>
      <c r="AS35" s="737"/>
      <c r="AT35" s="737"/>
      <c r="AU35" s="737"/>
      <c r="AV35" s="737"/>
      <c r="AW35" s="737"/>
      <c r="AX35" s="737"/>
      <c r="AY35" s="737"/>
      <c r="AZ35" s="737"/>
      <c r="BA35" s="737"/>
      <c r="BG35" s="228"/>
      <c r="BH35" s="228"/>
      <c r="BI35" s="228"/>
      <c r="BJ35" s="228"/>
      <c r="BK35" s="228"/>
      <c r="BL35" s="802"/>
      <c r="BM35" s="189"/>
    </row>
    <row r="36" spans="1:67" s="146" customFormat="1" ht="18.75" customHeight="1" thickBot="1">
      <c r="A36" s="628"/>
      <c r="B36" s="628"/>
      <c r="C36" s="40"/>
      <c r="D36" s="40"/>
      <c r="E36" s="40"/>
      <c r="F36" s="40"/>
      <c r="G36" s="40"/>
      <c r="H36" s="40"/>
      <c r="I36" s="40"/>
      <c r="J36" s="40"/>
      <c r="K36" s="40"/>
      <c r="L36" s="40"/>
      <c r="M36" s="40"/>
      <c r="N36" s="40"/>
      <c r="O36" s="40"/>
      <c r="P36" s="40"/>
      <c r="Q36" s="40"/>
      <c r="R36" s="40"/>
      <c r="S36" s="40"/>
      <c r="T36" s="40"/>
      <c r="U36" s="40"/>
      <c r="V36" s="2092"/>
      <c r="W36" s="2090"/>
      <c r="X36" s="2088"/>
      <c r="Y36" s="2089"/>
      <c r="Z36" s="2090"/>
      <c r="AA36" s="2093"/>
      <c r="AB36" s="2094"/>
      <c r="AC36" s="2095"/>
      <c r="AD36" s="2088"/>
      <c r="AE36" s="2089"/>
      <c r="AF36" s="2089"/>
      <c r="AG36" s="628"/>
      <c r="AH36" s="737"/>
      <c r="AI36" s="737"/>
      <c r="AJ36" s="737"/>
      <c r="AK36" s="737"/>
      <c r="AL36" s="737"/>
      <c r="AM36" s="737"/>
      <c r="AN36" s="737"/>
      <c r="AO36" s="737"/>
      <c r="AP36" s="737"/>
      <c r="AQ36" s="737"/>
      <c r="AR36" s="737"/>
      <c r="AS36" s="737"/>
      <c r="AT36" s="737"/>
      <c r="AU36" s="737"/>
      <c r="AV36" s="737"/>
      <c r="AW36" s="737"/>
      <c r="AX36" s="737"/>
      <c r="AY36" s="737"/>
      <c r="AZ36" s="737"/>
      <c r="BA36" s="737"/>
      <c r="BB36" s="2096"/>
      <c r="BC36" s="2090"/>
      <c r="BD36" s="2088"/>
      <c r="BE36" s="2089"/>
      <c r="BF36" s="2090"/>
      <c r="BG36" s="2088"/>
      <c r="BH36" s="2089"/>
      <c r="BI36" s="2090"/>
      <c r="BJ36" s="2088"/>
      <c r="BK36" s="2089"/>
      <c r="BL36" s="2091"/>
      <c r="BM36" s="189"/>
    </row>
    <row r="37" spans="1:67" s="146" customFormat="1" ht="18.75" customHeight="1" thickBot="1">
      <c r="A37" s="628"/>
      <c r="B37" s="628"/>
      <c r="C37" s="40"/>
      <c r="D37" s="40"/>
      <c r="E37" s="40"/>
      <c r="F37" s="40"/>
      <c r="G37" s="40"/>
      <c r="H37" s="40"/>
      <c r="I37" s="40"/>
      <c r="J37" s="40"/>
      <c r="K37" s="40"/>
      <c r="L37" s="40"/>
      <c r="M37" s="40"/>
      <c r="N37" s="40"/>
      <c r="O37" s="40"/>
      <c r="P37" s="40"/>
      <c r="Q37" s="40"/>
      <c r="R37" s="40"/>
      <c r="S37" s="40"/>
      <c r="T37" s="40"/>
      <c r="U37" s="40"/>
      <c r="V37" s="2115"/>
      <c r="W37" s="1953"/>
      <c r="X37" s="730"/>
      <c r="Y37" s="730"/>
      <c r="Z37" s="730"/>
      <c r="AA37" s="2081"/>
      <c r="AB37" s="1918"/>
      <c r="AC37" s="1953"/>
      <c r="AD37" s="2081"/>
      <c r="AE37" s="1918"/>
      <c r="AF37" s="1918"/>
      <c r="AG37" s="628"/>
      <c r="AH37" s="737"/>
      <c r="AI37" s="737"/>
      <c r="AJ37" s="737"/>
      <c r="AK37" s="737"/>
      <c r="AL37" s="737"/>
      <c r="AM37" s="737"/>
      <c r="AN37" s="737"/>
      <c r="AO37" s="737"/>
      <c r="AP37" s="737"/>
      <c r="AQ37" s="737"/>
      <c r="AR37" s="737"/>
      <c r="AS37" s="737"/>
      <c r="AT37" s="737"/>
      <c r="AU37" s="737"/>
      <c r="AV37" s="737"/>
      <c r="AW37" s="737"/>
      <c r="AX37" s="737"/>
      <c r="AY37" s="737"/>
      <c r="AZ37" s="737"/>
      <c r="BA37" s="737"/>
      <c r="BB37" s="2115"/>
      <c r="BC37" s="1953"/>
      <c r="BD37" s="2081"/>
      <c r="BE37" s="1918"/>
      <c r="BF37" s="1953"/>
      <c r="BG37" s="2085"/>
      <c r="BH37" s="2086"/>
      <c r="BI37" s="2087"/>
      <c r="BJ37" s="2085"/>
      <c r="BK37" s="2086"/>
      <c r="BL37" s="2114"/>
      <c r="BM37" s="189"/>
    </row>
    <row r="38" spans="1:67" s="146" customFormat="1" ht="18.75" customHeight="1" thickBot="1">
      <c r="A38" s="628"/>
      <c r="B38" s="2096"/>
      <c r="C38" s="2089"/>
      <c r="D38" s="2089"/>
      <c r="E38" s="2089"/>
      <c r="F38" s="2089"/>
      <c r="G38" s="2089"/>
      <c r="H38" s="2089"/>
      <c r="I38" s="2089"/>
      <c r="J38" s="2089"/>
      <c r="K38" s="2089"/>
      <c r="L38" s="2089"/>
      <c r="M38" s="2089"/>
      <c r="N38" s="2089"/>
      <c r="O38" s="2089"/>
      <c r="P38" s="2089"/>
      <c r="Q38" s="2089"/>
      <c r="R38" s="2089"/>
      <c r="S38" s="2089"/>
      <c r="T38" s="2089"/>
      <c r="U38" s="2090"/>
      <c r="V38" s="2080"/>
      <c r="W38" s="1953"/>
      <c r="X38" s="730"/>
      <c r="Y38" s="730"/>
      <c r="Z38" s="730"/>
      <c r="AA38" s="2081"/>
      <c r="AB38" s="1918"/>
      <c r="AC38" s="1953"/>
      <c r="AD38" s="2081"/>
      <c r="AE38" s="1918"/>
      <c r="AF38" s="1918"/>
      <c r="AG38" s="2096"/>
      <c r="AH38" s="2089"/>
      <c r="AI38" s="2089"/>
      <c r="AJ38" s="2089"/>
      <c r="AK38" s="2089"/>
      <c r="AL38" s="2089"/>
      <c r="AM38" s="2089"/>
      <c r="AN38" s="2089"/>
      <c r="AO38" s="2089"/>
      <c r="AP38" s="2089"/>
      <c r="AQ38" s="2089"/>
      <c r="AR38" s="2089"/>
      <c r="AS38" s="2089"/>
      <c r="AT38" s="2089"/>
      <c r="AU38" s="2089"/>
      <c r="AV38" s="2089"/>
      <c r="AW38" s="2089"/>
      <c r="AX38" s="2089"/>
      <c r="AY38" s="2089"/>
      <c r="AZ38" s="2089"/>
      <c r="BA38" s="2090"/>
      <c r="BB38" s="2080"/>
      <c r="BC38" s="1953"/>
      <c r="BD38" s="2081"/>
      <c r="BE38" s="1918"/>
      <c r="BF38" s="1953"/>
      <c r="BG38" s="2085"/>
      <c r="BH38" s="2086"/>
      <c r="BI38" s="2087"/>
      <c r="BJ38" s="2085"/>
      <c r="BK38" s="2086"/>
      <c r="BL38" s="2105"/>
      <c r="BM38" s="189"/>
    </row>
    <row r="39" spans="1:67" s="146" customFormat="1" ht="18.75" customHeight="1">
      <c r="A39" s="628"/>
      <c r="B39" s="2106"/>
      <c r="C39" s="2107"/>
      <c r="D39" s="2107"/>
      <c r="E39" s="2107"/>
      <c r="F39" s="2107"/>
      <c r="G39" s="2107"/>
      <c r="H39" s="2107"/>
      <c r="I39" s="2107"/>
      <c r="J39" s="2107"/>
      <c r="K39" s="2107"/>
      <c r="L39" s="2107"/>
      <c r="M39" s="2107"/>
      <c r="N39" s="2107"/>
      <c r="O39" s="2107"/>
      <c r="P39" s="2107"/>
      <c r="Q39" s="2107"/>
      <c r="R39" s="2107"/>
      <c r="S39" s="2107"/>
      <c r="T39" s="2107"/>
      <c r="U39" s="2107"/>
      <c r="V39" s="2080"/>
      <c r="W39" s="1953"/>
      <c r="X39" s="730"/>
      <c r="Y39" s="730"/>
      <c r="Z39" s="730"/>
      <c r="AA39" s="2081"/>
      <c r="AB39" s="1918"/>
      <c r="AC39" s="1953"/>
      <c r="AD39" s="2081"/>
      <c r="AE39" s="1918"/>
      <c r="AF39" s="1918"/>
      <c r="AG39" s="2111"/>
      <c r="AH39" s="2112"/>
      <c r="AI39" s="2112"/>
      <c r="AJ39" s="2112"/>
      <c r="AK39" s="2112"/>
      <c r="AL39" s="2112"/>
      <c r="AM39" s="2112"/>
      <c r="AN39" s="2112"/>
      <c r="AO39" s="2112"/>
      <c r="AP39" s="2112"/>
      <c r="AQ39" s="2112"/>
      <c r="AR39" s="2112"/>
      <c r="AS39" s="2112"/>
      <c r="AT39" s="2112"/>
      <c r="AU39" s="2112"/>
      <c r="AV39" s="2112"/>
      <c r="AW39" s="2112"/>
      <c r="AX39" s="2112"/>
      <c r="AY39" s="2112"/>
      <c r="AZ39" s="2112"/>
      <c r="BA39" s="2113"/>
      <c r="BB39" s="2080"/>
      <c r="BC39" s="1953"/>
      <c r="BD39" s="2081"/>
      <c r="BE39" s="1918"/>
      <c r="BF39" s="1953"/>
      <c r="BG39" s="2085"/>
      <c r="BH39" s="2086"/>
      <c r="BI39" s="2087"/>
      <c r="BJ39" s="2085"/>
      <c r="BK39" s="2086"/>
      <c r="BL39" s="2105"/>
      <c r="BM39" s="189"/>
    </row>
    <row r="40" spans="1:67" s="146" customFormat="1" ht="18.75" customHeight="1">
      <c r="A40" s="628"/>
      <c r="B40" s="1902"/>
      <c r="C40" s="2108"/>
      <c r="D40" s="2108"/>
      <c r="E40" s="2108"/>
      <c r="F40" s="2108"/>
      <c r="G40" s="2108"/>
      <c r="H40" s="2108"/>
      <c r="I40" s="2108"/>
      <c r="J40" s="2108"/>
      <c r="K40" s="2108"/>
      <c r="L40" s="2108"/>
      <c r="M40" s="2108"/>
      <c r="N40" s="2108"/>
      <c r="O40" s="2108"/>
      <c r="P40" s="2108"/>
      <c r="Q40" s="2108"/>
      <c r="R40" s="2108"/>
      <c r="S40" s="2108"/>
      <c r="T40" s="2108"/>
      <c r="U40" s="2108"/>
      <c r="V40" s="2080"/>
      <c r="W40" s="1953"/>
      <c r="X40" s="730"/>
      <c r="Y40" s="730"/>
      <c r="Z40" s="730"/>
      <c r="AA40" s="2081"/>
      <c r="AB40" s="1918"/>
      <c r="AC40" s="1953"/>
      <c r="AD40" s="2081"/>
      <c r="AE40" s="1918"/>
      <c r="AF40" s="1918"/>
      <c r="AG40" s="2082"/>
      <c r="AH40" s="2083"/>
      <c r="AI40" s="2083"/>
      <c r="AJ40" s="2083"/>
      <c r="AK40" s="2083"/>
      <c r="AL40" s="2083"/>
      <c r="AM40" s="2083"/>
      <c r="AN40" s="2083"/>
      <c r="AO40" s="2083"/>
      <c r="AP40" s="2083"/>
      <c r="AQ40" s="2083"/>
      <c r="AR40" s="2083"/>
      <c r="AS40" s="2083"/>
      <c r="AT40" s="2083"/>
      <c r="AU40" s="2083"/>
      <c r="AV40" s="2083"/>
      <c r="AW40" s="2083"/>
      <c r="AX40" s="2083"/>
      <c r="AY40" s="2083"/>
      <c r="AZ40" s="2083"/>
      <c r="BA40" s="2084"/>
      <c r="BB40" s="2080"/>
      <c r="BC40" s="1953"/>
      <c r="BD40" s="2081"/>
      <c r="BE40" s="1918"/>
      <c r="BF40" s="1953"/>
      <c r="BG40" s="2085"/>
      <c r="BH40" s="2086"/>
      <c r="BI40" s="2087"/>
      <c r="BJ40" s="2085"/>
      <c r="BK40" s="2086"/>
      <c r="BL40" s="2105"/>
      <c r="BM40" s="189"/>
    </row>
    <row r="41" spans="1:67" s="146" customFormat="1" ht="18.75" customHeight="1" thickBot="1">
      <c r="A41" s="628"/>
      <c r="B41" s="2109"/>
      <c r="C41" s="2110"/>
      <c r="D41" s="2110"/>
      <c r="E41" s="2110"/>
      <c r="F41" s="2110"/>
      <c r="G41" s="2110"/>
      <c r="H41" s="2110"/>
      <c r="I41" s="2110"/>
      <c r="J41" s="2110"/>
      <c r="K41" s="2110"/>
      <c r="L41" s="2110"/>
      <c r="M41" s="2110"/>
      <c r="N41" s="2110"/>
      <c r="O41" s="2110"/>
      <c r="P41" s="2110"/>
      <c r="Q41" s="2110"/>
      <c r="R41" s="2110"/>
      <c r="S41" s="2110"/>
      <c r="T41" s="2110"/>
      <c r="U41" s="2110"/>
      <c r="V41" s="2100"/>
      <c r="W41" s="2099"/>
      <c r="X41" s="776"/>
      <c r="Y41" s="776"/>
      <c r="Z41" s="776"/>
      <c r="AA41" s="2097"/>
      <c r="AB41" s="2098"/>
      <c r="AC41" s="2099"/>
      <c r="AD41" s="2097"/>
      <c r="AE41" s="2098"/>
      <c r="AF41" s="2098"/>
      <c r="AG41" s="777"/>
      <c r="AH41" s="778"/>
      <c r="AI41" s="778"/>
      <c r="AJ41" s="778"/>
      <c r="AK41" s="778"/>
      <c r="AL41" s="778"/>
      <c r="AM41" s="778"/>
      <c r="AN41" s="778"/>
      <c r="AO41" s="778"/>
      <c r="AP41" s="778"/>
      <c r="AQ41" s="778"/>
      <c r="AR41" s="778"/>
      <c r="AS41" s="778"/>
      <c r="AT41" s="778"/>
      <c r="AU41" s="778"/>
      <c r="AV41" s="778"/>
      <c r="AW41" s="778"/>
      <c r="AX41" s="778"/>
      <c r="AY41" s="778"/>
      <c r="AZ41" s="778"/>
      <c r="BA41" s="778"/>
      <c r="BB41" s="2100"/>
      <c r="BC41" s="2099"/>
      <c r="BD41" s="2097"/>
      <c r="BE41" s="2098"/>
      <c r="BF41" s="2099"/>
      <c r="BG41" s="2101"/>
      <c r="BH41" s="2102"/>
      <c r="BI41" s="2103"/>
      <c r="BJ41" s="2101"/>
      <c r="BK41" s="2102"/>
      <c r="BL41" s="2104"/>
      <c r="BM41" s="189"/>
      <c r="BN41" s="228"/>
      <c r="BO41" s="228"/>
    </row>
    <row r="42" spans="1:67" s="785" customFormat="1" ht="15.95" customHeight="1" thickBot="1">
      <c r="A42" s="779"/>
      <c r="B42" s="788" t="s">
        <v>110</v>
      </c>
      <c r="C42" s="780"/>
      <c r="D42" s="780"/>
      <c r="E42" s="780"/>
      <c r="F42" s="780"/>
      <c r="G42" s="780"/>
      <c r="H42" s="780"/>
      <c r="I42" s="780"/>
      <c r="J42" s="780"/>
      <c r="K42" s="780"/>
      <c r="L42" s="780"/>
      <c r="M42" s="780"/>
      <c r="N42" s="780"/>
      <c r="O42" s="780"/>
      <c r="P42" s="780"/>
      <c r="Q42" s="780"/>
      <c r="R42" s="780"/>
      <c r="S42" s="780"/>
      <c r="T42" s="780"/>
      <c r="U42" s="780"/>
      <c r="V42" s="780"/>
      <c r="W42" s="780"/>
      <c r="X42" s="780"/>
      <c r="Y42" s="780"/>
      <c r="Z42" s="780"/>
      <c r="AA42" s="780"/>
      <c r="AB42" s="780"/>
      <c r="AC42" s="780"/>
      <c r="AD42" s="789" t="s">
        <v>111</v>
      </c>
      <c r="AE42" s="781"/>
      <c r="AG42" s="790"/>
      <c r="AH42" s="789"/>
      <c r="AI42" s="780"/>
      <c r="AJ42" s="780"/>
      <c r="AK42" s="780"/>
      <c r="AL42" s="780"/>
      <c r="AM42" s="780"/>
      <c r="AN42" s="780"/>
      <c r="AO42" s="782"/>
      <c r="AP42" s="780"/>
      <c r="AQ42" s="789"/>
      <c r="AR42" s="780"/>
      <c r="AS42" s="780"/>
      <c r="AT42" s="780"/>
      <c r="AU42" s="780"/>
      <c r="AV42" s="780"/>
      <c r="AW42" s="780"/>
      <c r="AX42" s="780"/>
      <c r="AY42" s="780"/>
      <c r="AZ42" s="780"/>
      <c r="BA42" s="780"/>
      <c r="BB42" s="780"/>
      <c r="BC42" s="780"/>
      <c r="BD42" s="780" t="str">
        <f>'Perforation Specification'!BH46</f>
        <v>COMPILER: LIÊN/A-KT-WQ826</v>
      </c>
      <c r="BE42" s="780"/>
      <c r="BF42" s="791"/>
      <c r="BG42" s="789"/>
      <c r="BH42" s="791"/>
      <c r="BI42" s="789"/>
      <c r="BJ42" s="789"/>
      <c r="BK42" s="789"/>
      <c r="BL42" s="789"/>
      <c r="BM42" s="783"/>
      <c r="BN42" s="784"/>
      <c r="BO42" s="784"/>
    </row>
    <row r="43" spans="1:67">
      <c r="B43" s="792"/>
      <c r="C43" s="784"/>
      <c r="D43" s="784"/>
      <c r="E43" s="784"/>
      <c r="F43" s="784"/>
      <c r="G43" s="784"/>
      <c r="H43" s="784"/>
      <c r="I43" s="784"/>
      <c r="J43" s="784"/>
      <c r="K43" s="784"/>
      <c r="L43" s="784"/>
      <c r="M43" s="784"/>
      <c r="N43" s="784"/>
      <c r="O43" s="784"/>
      <c r="P43" s="784"/>
      <c r="Q43" s="784"/>
      <c r="R43" s="784"/>
      <c r="S43" s="784"/>
      <c r="T43" s="784"/>
      <c r="U43" s="784"/>
      <c r="V43" s="784"/>
      <c r="W43" s="784"/>
      <c r="X43" s="784"/>
      <c r="Y43" s="784"/>
      <c r="Z43" s="784"/>
      <c r="AA43" s="784"/>
      <c r="AB43" s="784"/>
      <c r="AC43" s="784"/>
      <c r="AD43" s="784"/>
      <c r="AE43" s="734"/>
      <c r="AF43" s="793"/>
      <c r="AG43" s="793"/>
      <c r="AH43" s="793"/>
      <c r="AI43" s="784"/>
      <c r="AJ43" s="784"/>
      <c r="AK43" s="784"/>
    </row>
    <row r="44" spans="1:67">
      <c r="B44" s="67"/>
      <c r="C44" s="67"/>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row>
    <row r="45" spans="1:67">
      <c r="AQ45" s="67"/>
    </row>
  </sheetData>
  <mergeCells count="115">
    <mergeCell ref="BG2:BI3"/>
    <mergeCell ref="BJ2:BL3"/>
    <mergeCell ref="V1:AR3"/>
    <mergeCell ref="C5:I5"/>
    <mergeCell ref="J5:U5"/>
    <mergeCell ref="AH5:AN5"/>
    <mergeCell ref="AO5:BA5"/>
    <mergeCell ref="C6:I6"/>
    <mergeCell ref="J6:U6"/>
    <mergeCell ref="AH6:AN6"/>
    <mergeCell ref="AO6:BA6"/>
    <mergeCell ref="B1:P1"/>
    <mergeCell ref="BD18:BF18"/>
    <mergeCell ref="BB18:BC18"/>
    <mergeCell ref="BG18:BI18"/>
    <mergeCell ref="BJ18:BL18"/>
    <mergeCell ref="BG17:BI17"/>
    <mergeCell ref="BJ17:BL17"/>
    <mergeCell ref="V17:W17"/>
    <mergeCell ref="X17:Z17"/>
    <mergeCell ref="AA17:AC17"/>
    <mergeCell ref="AD17:AF17"/>
    <mergeCell ref="BB17:BC17"/>
    <mergeCell ref="BD17:BF17"/>
    <mergeCell ref="BG19:BI19"/>
    <mergeCell ref="BJ19:BL19"/>
    <mergeCell ref="AA20:AC20"/>
    <mergeCell ref="AD20:AF20"/>
    <mergeCell ref="AG20:BA22"/>
    <mergeCell ref="BB20:BC20"/>
    <mergeCell ref="BD20:BF20"/>
    <mergeCell ref="BG20:BI20"/>
    <mergeCell ref="BB19:BC19"/>
    <mergeCell ref="BJ22:BL22"/>
    <mergeCell ref="BB22:BC22"/>
    <mergeCell ref="BD22:BF22"/>
    <mergeCell ref="BG22:BI22"/>
    <mergeCell ref="BJ20:BL20"/>
    <mergeCell ref="BB21:BC21"/>
    <mergeCell ref="BD21:BF21"/>
    <mergeCell ref="BG21:BI21"/>
    <mergeCell ref="BJ21:BL21"/>
    <mergeCell ref="AA19:AC19"/>
    <mergeCell ref="AD19:AF19"/>
    <mergeCell ref="AG19:BA19"/>
    <mergeCell ref="BD19:BF19"/>
    <mergeCell ref="C24:I24"/>
    <mergeCell ref="J24:V24"/>
    <mergeCell ref="AH24:AN24"/>
    <mergeCell ref="C25:I25"/>
    <mergeCell ref="J25:V25"/>
    <mergeCell ref="AH25:AN25"/>
    <mergeCell ref="AO25:BA25"/>
    <mergeCell ref="AA22:AC22"/>
    <mergeCell ref="AD22:AF22"/>
    <mergeCell ref="B20:U22"/>
    <mergeCell ref="AA21:AC21"/>
    <mergeCell ref="AD21:AF21"/>
    <mergeCell ref="X20:Z20"/>
    <mergeCell ref="X21:Z21"/>
    <mergeCell ref="X22:Z22"/>
    <mergeCell ref="V18:W22"/>
    <mergeCell ref="B19:U19"/>
    <mergeCell ref="X19:Z19"/>
    <mergeCell ref="X18:Z18"/>
    <mergeCell ref="AA18:AC18"/>
    <mergeCell ref="AD18:AF18"/>
    <mergeCell ref="B39:U41"/>
    <mergeCell ref="V39:W39"/>
    <mergeCell ref="AA39:AC39"/>
    <mergeCell ref="AD39:AF39"/>
    <mergeCell ref="AG39:BA39"/>
    <mergeCell ref="BB39:BC39"/>
    <mergeCell ref="BJ37:BL37"/>
    <mergeCell ref="B38:U38"/>
    <mergeCell ref="V38:W38"/>
    <mergeCell ref="AA38:AC38"/>
    <mergeCell ref="AD38:AF38"/>
    <mergeCell ref="AG38:BA38"/>
    <mergeCell ref="BB38:BC38"/>
    <mergeCell ref="BD38:BF38"/>
    <mergeCell ref="BG38:BI38"/>
    <mergeCell ref="BJ38:BL38"/>
    <mergeCell ref="V37:W37"/>
    <mergeCell ref="AA37:AC37"/>
    <mergeCell ref="AD37:AF37"/>
    <mergeCell ref="BB37:BC37"/>
    <mergeCell ref="BD37:BF37"/>
    <mergeCell ref="BG37:BI37"/>
    <mergeCell ref="BJ40:BL40"/>
    <mergeCell ref="V41:W41"/>
    <mergeCell ref="AA41:AC41"/>
    <mergeCell ref="AD41:AF41"/>
    <mergeCell ref="BB41:BC41"/>
    <mergeCell ref="BD41:BF41"/>
    <mergeCell ref="BG41:BI41"/>
    <mergeCell ref="BJ41:BL41"/>
    <mergeCell ref="BD39:BF39"/>
    <mergeCell ref="BG39:BI39"/>
    <mergeCell ref="BJ39:BL39"/>
    <mergeCell ref="V40:W40"/>
    <mergeCell ref="AA40:AC40"/>
    <mergeCell ref="AD40:AF40"/>
    <mergeCell ref="AG40:BA40"/>
    <mergeCell ref="BB40:BC40"/>
    <mergeCell ref="BD40:BF40"/>
    <mergeCell ref="BG40:BI40"/>
    <mergeCell ref="BG36:BI36"/>
    <mergeCell ref="BJ36:BL36"/>
    <mergeCell ref="V36:W36"/>
    <mergeCell ref="X36:Z36"/>
    <mergeCell ref="AA36:AC36"/>
    <mergeCell ref="AD36:AF36"/>
    <mergeCell ref="BB36:BC36"/>
    <mergeCell ref="BD36:BF36"/>
  </mergeCells>
  <phoneticPr fontId="53" type="noConversion"/>
  <printOptions horizontalCentered="1" verticalCentered="1"/>
  <pageMargins left="0.39370078740157483" right="0.39370078740157483" top="0.59055118110236227" bottom="0.59055118110236227" header="0.31496062992125984" footer="0.31496062992125984"/>
  <pageSetup paperSize="9" scale="7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92D050"/>
  </sheetPr>
  <dimension ref="A1:BM34"/>
  <sheetViews>
    <sheetView showGridLines="0" view="pageBreakPreview" topLeftCell="H1" zoomScale="98" zoomScaleNormal="100" zoomScaleSheetLayoutView="98" workbookViewId="0">
      <selection activeCell="AJ10" sqref="AJ10:AM11"/>
    </sheetView>
  </sheetViews>
  <sheetFormatPr defaultColWidth="2.625" defaultRowHeight="14.25"/>
  <cols>
    <col min="1" max="1" width="2.625" style="77" customWidth="1"/>
    <col min="2" max="2" width="5" style="77" customWidth="1"/>
    <col min="3" max="6" width="2.625" style="77" customWidth="1"/>
    <col min="7" max="7" width="3.625" style="77" customWidth="1"/>
    <col min="8" max="13" width="2.625" style="77"/>
    <col min="14" max="15" width="1.625" style="77" customWidth="1"/>
    <col min="16" max="16" width="2.625" style="77"/>
    <col min="17" max="17" width="0.625" style="77" customWidth="1"/>
    <col min="18" max="18" width="1.625" style="77" customWidth="1"/>
    <col min="19" max="19" width="2" style="77" customWidth="1"/>
    <col min="20" max="20" width="2.625" style="77"/>
    <col min="21" max="21" width="3.25" style="77" customWidth="1"/>
    <col min="22" max="22" width="3.625" style="77" customWidth="1"/>
    <col min="23" max="23" width="3.5" style="77" customWidth="1"/>
    <col min="24" max="24" width="4" style="77" customWidth="1"/>
    <col min="25" max="25" width="3.875" style="77" customWidth="1"/>
    <col min="26" max="26" width="4.875" style="77" customWidth="1"/>
    <col min="27" max="27" width="5" style="77" customWidth="1"/>
    <col min="28" max="28" width="6" style="77" customWidth="1"/>
    <col min="29" max="29" width="5.375" style="77" customWidth="1"/>
    <col min="30" max="30" width="4.625" style="77" customWidth="1"/>
    <col min="31" max="31" width="4.125" style="77" customWidth="1"/>
    <col min="32" max="33" width="2.625" style="77" customWidth="1"/>
    <col min="34" max="34" width="1.75" style="77" customWidth="1"/>
    <col min="35" max="35" width="2.625" style="77"/>
    <col min="36" max="36" width="2.625" style="77" customWidth="1"/>
    <col min="37" max="37" width="4.375" style="77" customWidth="1"/>
    <col min="38" max="38" width="4.125" style="77" customWidth="1"/>
    <col min="39" max="39" width="1.875" style="77" customWidth="1"/>
    <col min="40" max="40" width="2.625" style="77"/>
    <col min="41" max="41" width="3.125" style="77" customWidth="1"/>
    <col min="42" max="42" width="4" style="77" customWidth="1"/>
    <col min="43" max="49" width="2.625" style="77"/>
    <col min="50" max="51" width="1.625" style="77" customWidth="1"/>
    <col min="52" max="16384" width="2.625" style="77"/>
  </cols>
  <sheetData>
    <row r="1" spans="1:63" s="146" customFormat="1" ht="20.100000000000001" customHeight="1" thickBot="1">
      <c r="A1" s="321"/>
      <c r="B1" s="1935" t="str">
        <f>Index!B1</f>
        <v>PRODUCTION CONFIRMATION</v>
      </c>
      <c r="C1" s="2185"/>
      <c r="D1" s="2185"/>
      <c r="E1" s="2185"/>
      <c r="F1" s="2185"/>
      <c r="G1" s="2185"/>
      <c r="H1" s="2185"/>
      <c r="I1" s="2185"/>
      <c r="J1" s="2185"/>
      <c r="K1" s="2185"/>
      <c r="L1" s="2185"/>
      <c r="M1" s="2185"/>
      <c r="N1" s="2185"/>
      <c r="O1" s="2185"/>
      <c r="P1" s="2186"/>
      <c r="Q1" s="322"/>
      <c r="R1" s="322"/>
      <c r="S1" s="1016"/>
      <c r="T1" s="1016"/>
      <c r="U1" s="1016"/>
      <c r="V1" s="2232" t="s">
        <v>1280</v>
      </c>
      <c r="W1" s="2232"/>
      <c r="X1" s="2232"/>
      <c r="Y1" s="2232"/>
      <c r="Z1" s="2232"/>
      <c r="AA1" s="2232"/>
      <c r="AB1" s="2232"/>
      <c r="AC1" s="2232"/>
      <c r="AD1" s="2232"/>
      <c r="AE1" s="2232"/>
      <c r="AF1" s="2232"/>
      <c r="AG1" s="2232"/>
      <c r="AH1" s="2232"/>
      <c r="AI1" s="2232"/>
      <c r="AJ1" s="2232"/>
      <c r="AK1" s="2232"/>
      <c r="AL1" s="2232"/>
      <c r="AM1" s="2232"/>
      <c r="AN1" s="2232"/>
      <c r="AO1" s="2232"/>
      <c r="AP1" s="2232"/>
      <c r="AQ1" s="2232"/>
      <c r="AR1" s="1016"/>
      <c r="AS1" s="1016"/>
      <c r="AT1" s="1016"/>
      <c r="AU1" s="1016"/>
      <c r="AV1" s="1016"/>
      <c r="AW1" s="1016"/>
      <c r="AX1" s="322"/>
      <c r="AY1" s="322"/>
      <c r="AZ1" s="322"/>
      <c r="BA1" s="322"/>
      <c r="BB1" s="322"/>
      <c r="BC1" s="322"/>
      <c r="BD1" s="322"/>
      <c r="BE1" s="144"/>
      <c r="BF1" s="322"/>
      <c r="BG1" s="322"/>
      <c r="BH1" s="322"/>
      <c r="BI1" s="322"/>
      <c r="BJ1" s="322"/>
      <c r="BK1" s="323"/>
    </row>
    <row r="2" spans="1:63" s="146" customFormat="1" ht="20.100000000000001" customHeight="1">
      <c r="A2" s="76"/>
      <c r="B2" s="311" t="s">
        <v>19</v>
      </c>
      <c r="C2" s="312"/>
      <c r="D2" s="312"/>
      <c r="E2" s="312"/>
      <c r="F2" s="312"/>
      <c r="G2" s="312" t="str">
        <f>Index!G2</f>
        <v>Chuck Taylor All Star Street</v>
      </c>
      <c r="H2" s="53"/>
      <c r="I2" s="53"/>
      <c r="J2" s="53"/>
      <c r="K2" s="53"/>
      <c r="L2" s="53"/>
      <c r="M2" s="53"/>
      <c r="N2" s="53"/>
      <c r="O2" s="53"/>
      <c r="P2" s="54"/>
      <c r="Q2" s="40"/>
      <c r="R2" s="40"/>
      <c r="S2" s="465"/>
      <c r="T2" s="465"/>
      <c r="U2" s="465"/>
      <c r="V2" s="2233"/>
      <c r="W2" s="2233"/>
      <c r="X2" s="2233"/>
      <c r="Y2" s="2233"/>
      <c r="Z2" s="2233"/>
      <c r="AA2" s="2233"/>
      <c r="AB2" s="2233"/>
      <c r="AC2" s="2233"/>
      <c r="AD2" s="2233"/>
      <c r="AE2" s="2233"/>
      <c r="AF2" s="2233"/>
      <c r="AG2" s="2233"/>
      <c r="AH2" s="2233"/>
      <c r="AI2" s="2233"/>
      <c r="AJ2" s="2233"/>
      <c r="AK2" s="2233"/>
      <c r="AL2" s="2233"/>
      <c r="AM2" s="2233"/>
      <c r="AN2" s="2233"/>
      <c r="AO2" s="2233"/>
      <c r="AP2" s="2233"/>
      <c r="AQ2" s="2233"/>
      <c r="AR2" s="465"/>
      <c r="AS2" s="465"/>
      <c r="AT2" s="465"/>
      <c r="AU2" s="465"/>
      <c r="AV2" s="465"/>
      <c r="AW2" s="465"/>
      <c r="AX2" s="40"/>
      <c r="AY2" s="40"/>
      <c r="AZ2" s="40"/>
      <c r="BA2" s="53"/>
      <c r="BB2" s="53"/>
      <c r="BC2" s="54"/>
      <c r="BD2" s="2225" t="s">
        <v>140</v>
      </c>
      <c r="BE2" s="2226"/>
      <c r="BF2" s="2226"/>
      <c r="BG2" s="2229">
        <f>'Elastic gore Specification'!BJ2+1</f>
        <v>7</v>
      </c>
      <c r="BH2" s="2229"/>
      <c r="BI2" s="1834">
        <v>-1</v>
      </c>
      <c r="BJ2" s="2143"/>
      <c r="BK2" s="84"/>
    </row>
    <row r="3" spans="1:63" s="146" customFormat="1" ht="20.100000000000001" customHeight="1" thickBot="1">
      <c r="A3" s="76"/>
      <c r="B3" s="68" t="s">
        <v>96</v>
      </c>
      <c r="C3" s="46"/>
      <c r="D3" s="46"/>
      <c r="E3" s="46"/>
      <c r="F3" s="46"/>
      <c r="G3" s="46"/>
      <c r="H3" s="46"/>
      <c r="I3" s="46"/>
      <c r="J3" s="46" t="str">
        <f>Index!I3</f>
        <v>669288C/F</v>
      </c>
      <c r="K3" s="46"/>
      <c r="L3" s="46"/>
      <c r="M3" s="46"/>
      <c r="N3" s="46"/>
      <c r="O3" s="46"/>
      <c r="P3" s="85"/>
      <c r="Q3" s="40"/>
      <c r="R3" s="40"/>
      <c r="S3" s="465"/>
      <c r="T3" s="465"/>
      <c r="U3" s="465"/>
      <c r="V3" s="2233"/>
      <c r="W3" s="2233"/>
      <c r="X3" s="2233"/>
      <c r="Y3" s="2233"/>
      <c r="Z3" s="2233"/>
      <c r="AA3" s="2233"/>
      <c r="AB3" s="2233"/>
      <c r="AC3" s="2233"/>
      <c r="AD3" s="2233"/>
      <c r="AE3" s="2233"/>
      <c r="AF3" s="2233"/>
      <c r="AG3" s="2233"/>
      <c r="AH3" s="2233"/>
      <c r="AI3" s="2233"/>
      <c r="AJ3" s="2233"/>
      <c r="AK3" s="2233"/>
      <c r="AL3" s="2233"/>
      <c r="AM3" s="2233"/>
      <c r="AN3" s="2233"/>
      <c r="AO3" s="2233"/>
      <c r="AP3" s="2233"/>
      <c r="AQ3" s="2233"/>
      <c r="AR3" s="465"/>
      <c r="AS3" s="465"/>
      <c r="AT3" s="465"/>
      <c r="AU3" s="465"/>
      <c r="AV3" s="465"/>
      <c r="AW3" s="465"/>
      <c r="AX3" s="40"/>
      <c r="AY3" s="40"/>
      <c r="AZ3" s="40"/>
      <c r="BA3" s="40"/>
      <c r="BB3" s="40"/>
      <c r="BC3" s="84"/>
      <c r="BD3" s="2227"/>
      <c r="BE3" s="2228"/>
      <c r="BF3" s="2228"/>
      <c r="BG3" s="2230"/>
      <c r="BH3" s="2230"/>
      <c r="BI3" s="2060"/>
      <c r="BJ3" s="2231"/>
      <c r="BK3" s="84"/>
    </row>
    <row r="4" spans="1:63" s="499" customFormat="1" ht="15.95" customHeight="1" thickBot="1">
      <c r="A4" s="17"/>
      <c r="T4" s="500"/>
      <c r="U4" s="500"/>
      <c r="V4" s="2233"/>
      <c r="W4" s="2233"/>
      <c r="X4" s="2233"/>
      <c r="Y4" s="2233"/>
      <c r="Z4" s="2233"/>
      <c r="AA4" s="2233"/>
      <c r="AB4" s="2233"/>
      <c r="AC4" s="2233"/>
      <c r="AD4" s="2233"/>
      <c r="AE4" s="2233"/>
      <c r="AF4" s="2233"/>
      <c r="AG4" s="2233"/>
      <c r="AH4" s="2233"/>
      <c r="AI4" s="2233"/>
      <c r="AJ4" s="2233"/>
      <c r="AK4" s="2233"/>
      <c r="AL4" s="2233"/>
      <c r="AM4" s="2233"/>
      <c r="AN4" s="2233"/>
      <c r="AO4" s="2233"/>
      <c r="AP4" s="2233"/>
      <c r="AQ4" s="2233"/>
      <c r="AR4" s="2187" t="s">
        <v>214</v>
      </c>
      <c r="AS4" s="1963"/>
      <c r="AT4" s="1963"/>
      <c r="AU4" s="1963"/>
      <c r="AV4" s="1963"/>
      <c r="AW4" s="1963"/>
      <c r="AX4" s="1963"/>
      <c r="AY4" s="1963"/>
      <c r="AZ4" s="2188"/>
      <c r="BA4" s="2192" t="s">
        <v>29</v>
      </c>
      <c r="BB4" s="2193"/>
      <c r="BC4" s="2194"/>
      <c r="BD4" s="2195" t="s">
        <v>23</v>
      </c>
      <c r="BE4" s="2193"/>
      <c r="BF4" s="2193"/>
      <c r="BG4" s="2194"/>
      <c r="BH4" s="2195" t="s">
        <v>24</v>
      </c>
      <c r="BI4" s="2193"/>
      <c r="BJ4" s="2196"/>
      <c r="BK4" s="24"/>
    </row>
    <row r="5" spans="1:63" s="499" customFormat="1" ht="32.25" customHeight="1" thickBot="1">
      <c r="A5" s="17"/>
      <c r="B5" s="2197" t="s">
        <v>407</v>
      </c>
      <c r="C5" s="2198"/>
      <c r="D5" s="2198"/>
      <c r="E5" s="2198"/>
      <c r="F5" s="2198"/>
      <c r="G5" s="2199"/>
      <c r="H5" s="2207" t="s">
        <v>390</v>
      </c>
      <c r="I5" s="2208"/>
      <c r="J5" s="2208"/>
      <c r="K5" s="2208"/>
      <c r="L5" s="2208"/>
      <c r="M5" s="2208"/>
      <c r="N5" s="2208"/>
      <c r="O5" s="2208"/>
      <c r="P5" s="2208"/>
      <c r="Q5" s="2208"/>
      <c r="R5" s="2208"/>
      <c r="S5" s="2208"/>
      <c r="T5" s="2208"/>
      <c r="U5" s="2208"/>
      <c r="V5" s="2208"/>
      <c r="W5" s="2209"/>
      <c r="Y5" s="2213" t="s">
        <v>391</v>
      </c>
      <c r="Z5" s="2214"/>
      <c r="AA5" s="2215"/>
      <c r="AB5" s="2219" t="s">
        <v>155</v>
      </c>
      <c r="AC5" s="2220"/>
      <c r="AD5" s="2220"/>
      <c r="AE5" s="2220"/>
      <c r="AF5" s="2220"/>
      <c r="AG5" s="2220"/>
      <c r="AH5" s="2220"/>
      <c r="AI5" s="2220"/>
      <c r="AJ5" s="2221"/>
      <c r="AQ5" s="500"/>
      <c r="AR5" s="2189"/>
      <c r="AS5" s="2190"/>
      <c r="AT5" s="2190"/>
      <c r="AU5" s="2190"/>
      <c r="AV5" s="2190"/>
      <c r="AW5" s="2190"/>
      <c r="AX5" s="2190"/>
      <c r="AY5" s="2190"/>
      <c r="AZ5" s="2191"/>
      <c r="BA5" s="2200" t="s">
        <v>230</v>
      </c>
      <c r="BB5" s="2201"/>
      <c r="BC5" s="2202"/>
      <c r="BD5" s="2203">
        <v>32</v>
      </c>
      <c r="BE5" s="2204"/>
      <c r="BF5" s="2204"/>
      <c r="BG5" s="2205"/>
      <c r="BH5" s="2203">
        <v>32</v>
      </c>
      <c r="BI5" s="2204"/>
      <c r="BJ5" s="2206"/>
      <c r="BK5" s="24"/>
    </row>
    <row r="6" spans="1:63" s="499" customFormat="1" ht="31.5" customHeight="1" thickBot="1">
      <c r="A6" s="17"/>
      <c r="B6" s="2222" t="s">
        <v>22</v>
      </c>
      <c r="C6" s="2223"/>
      <c r="D6" s="2223"/>
      <c r="E6" s="2223"/>
      <c r="F6" s="2223"/>
      <c r="G6" s="2224"/>
      <c r="H6" s="2210"/>
      <c r="I6" s="2211"/>
      <c r="J6" s="2211"/>
      <c r="K6" s="2211"/>
      <c r="L6" s="2211"/>
      <c r="M6" s="2211"/>
      <c r="N6" s="2211"/>
      <c r="O6" s="2211"/>
      <c r="P6" s="2211"/>
      <c r="Q6" s="2211"/>
      <c r="R6" s="2211"/>
      <c r="S6" s="2211"/>
      <c r="T6" s="2211"/>
      <c r="U6" s="2211"/>
      <c r="V6" s="2211"/>
      <c r="W6" s="2212"/>
      <c r="Y6" s="2216" t="s">
        <v>399</v>
      </c>
      <c r="Z6" s="2217"/>
      <c r="AA6" s="2218"/>
      <c r="AB6" s="2243" t="s">
        <v>1278</v>
      </c>
      <c r="AC6" s="2244"/>
      <c r="AD6" s="2244"/>
      <c r="AE6" s="2244"/>
      <c r="AF6" s="2244"/>
      <c r="AG6" s="2244"/>
      <c r="AH6" s="2244"/>
      <c r="AI6" s="2244"/>
      <c r="AJ6" s="2245"/>
      <c r="AQ6" s="500"/>
      <c r="AR6" s="501"/>
      <c r="AS6" s="500"/>
      <c r="AT6" s="500"/>
      <c r="AU6" s="500"/>
      <c r="AV6" s="500"/>
      <c r="AW6" s="500"/>
      <c r="AX6" s="500"/>
      <c r="AY6" s="500"/>
      <c r="AZ6" s="500"/>
      <c r="BA6" s="602"/>
      <c r="BB6" s="602"/>
      <c r="BC6" s="602"/>
      <c r="BD6" s="602"/>
      <c r="BE6" s="602"/>
      <c r="BF6" s="602"/>
      <c r="BG6" s="602"/>
      <c r="BH6" s="602"/>
      <c r="BI6" s="602"/>
      <c r="BJ6" s="603"/>
      <c r="BK6" s="24"/>
    </row>
    <row r="7" spans="1:63" s="499" customFormat="1" ht="15.95" customHeight="1" thickBot="1">
      <c r="A7" s="17"/>
      <c r="B7" s="33"/>
      <c r="C7" s="500"/>
      <c r="D7" s="500"/>
      <c r="E7" s="500"/>
      <c r="F7" s="500"/>
      <c r="G7" s="500"/>
      <c r="H7" s="500"/>
      <c r="I7" s="500"/>
      <c r="J7" s="500"/>
      <c r="K7" s="500"/>
      <c r="L7" s="500"/>
      <c r="M7" s="500"/>
      <c r="N7" s="500"/>
      <c r="O7" s="500"/>
      <c r="P7" s="500"/>
      <c r="Q7" s="500"/>
      <c r="R7" s="500"/>
      <c r="S7" s="500"/>
      <c r="T7" s="500"/>
      <c r="U7" s="500"/>
      <c r="V7" s="500"/>
      <c r="W7" s="500"/>
      <c r="X7" s="500"/>
      <c r="Y7" s="500"/>
      <c r="Z7" s="500"/>
      <c r="AA7" s="500"/>
      <c r="AB7" s="500"/>
      <c r="AC7" s="500"/>
      <c r="AD7" s="500"/>
      <c r="AE7" s="500"/>
      <c r="AF7" s="500"/>
      <c r="AG7" s="500"/>
      <c r="AH7" s="500"/>
      <c r="AI7" s="500"/>
      <c r="AJ7" s="500"/>
      <c r="AK7" s="500"/>
      <c r="AL7" s="500"/>
      <c r="AM7" s="500"/>
      <c r="AN7" s="500"/>
      <c r="AO7" s="500"/>
      <c r="AP7" s="500"/>
      <c r="AQ7" s="500"/>
      <c r="AR7" s="501"/>
      <c r="AS7" s="500"/>
      <c r="AT7" s="500"/>
      <c r="AU7" s="500"/>
      <c r="AV7" s="500"/>
      <c r="AW7" s="500"/>
      <c r="AX7" s="500"/>
      <c r="AY7" s="500"/>
      <c r="AZ7" s="500"/>
      <c r="BA7" s="1662"/>
      <c r="BB7" s="1662"/>
      <c r="BC7" s="1662"/>
      <c r="BD7" s="1662"/>
      <c r="BE7" s="1662"/>
      <c r="BF7" s="1662"/>
      <c r="BG7" s="1662"/>
      <c r="BH7" s="1662"/>
      <c r="BI7" s="1662"/>
      <c r="BJ7" s="1979"/>
      <c r="BK7" s="24"/>
    </row>
    <row r="8" spans="1:63" s="499" customFormat="1" ht="27" customHeight="1">
      <c r="A8" s="17"/>
      <c r="B8" s="2246" t="s">
        <v>392</v>
      </c>
      <c r="C8" s="2247"/>
      <c r="D8" s="2247"/>
      <c r="E8" s="2247"/>
      <c r="F8" s="2247"/>
      <c r="G8" s="2247"/>
      <c r="H8" s="2247"/>
      <c r="I8" s="2247"/>
      <c r="J8" s="2248"/>
      <c r="K8" s="2248"/>
      <c r="L8" s="2247"/>
      <c r="M8" s="2248"/>
      <c r="N8" s="2247"/>
      <c r="O8" s="2247"/>
      <c r="P8" s="2247"/>
      <c r="Q8" s="2247"/>
      <c r="R8" s="2247"/>
      <c r="S8" s="2247"/>
      <c r="T8" s="2247"/>
      <c r="U8" s="2249"/>
      <c r="V8" s="2251" t="s">
        <v>393</v>
      </c>
      <c r="W8" s="2252"/>
      <c r="X8" s="2252"/>
      <c r="Y8" s="2252"/>
      <c r="Z8" s="2252"/>
      <c r="AA8" s="2252"/>
      <c r="AB8" s="2252"/>
      <c r="AC8" s="2252"/>
      <c r="AD8" s="2252"/>
      <c r="AE8" s="2252"/>
      <c r="AF8" s="2252"/>
      <c r="AG8" s="2252"/>
      <c r="AH8" s="2252"/>
      <c r="AI8" s="2252"/>
      <c r="AJ8" s="2252"/>
      <c r="AK8" s="2252"/>
      <c r="AL8" s="2252"/>
      <c r="AM8" s="2252"/>
      <c r="AN8" s="2252"/>
      <c r="AO8" s="2252"/>
      <c r="AP8" s="2253"/>
      <c r="AQ8" s="500"/>
      <c r="AR8" s="501"/>
      <c r="AS8" s="500"/>
      <c r="AT8" s="500"/>
      <c r="AU8" s="500"/>
      <c r="AV8" s="500"/>
      <c r="AW8" s="500"/>
      <c r="AX8" s="500"/>
      <c r="AY8" s="500"/>
      <c r="AZ8" s="500"/>
      <c r="BA8" s="1662"/>
      <c r="BB8" s="1662"/>
      <c r="BC8" s="1662"/>
      <c r="BD8" s="1662"/>
      <c r="BE8" s="1662"/>
      <c r="BF8" s="1662"/>
      <c r="BG8" s="1662"/>
      <c r="BH8" s="1662"/>
      <c r="BI8" s="1662"/>
      <c r="BJ8" s="1974"/>
      <c r="BK8" s="24"/>
    </row>
    <row r="9" spans="1:63" s="499" customFormat="1" ht="60" customHeight="1">
      <c r="A9" s="17"/>
      <c r="B9" s="2250"/>
      <c r="C9" s="1683"/>
      <c r="D9" s="1683"/>
      <c r="E9" s="1683"/>
      <c r="F9" s="1683"/>
      <c r="G9" s="1683"/>
      <c r="H9" s="1683"/>
      <c r="I9" s="1683"/>
      <c r="J9" s="1683"/>
      <c r="K9" s="1683"/>
      <c r="L9" s="1683"/>
      <c r="M9" s="1683"/>
      <c r="N9" s="1683"/>
      <c r="O9" s="1683"/>
      <c r="P9" s="1683"/>
      <c r="Q9" s="1683"/>
      <c r="R9" s="1683"/>
      <c r="S9" s="1683"/>
      <c r="T9" s="1683"/>
      <c r="U9" s="1682"/>
      <c r="V9" s="2182" t="s">
        <v>394</v>
      </c>
      <c r="W9" s="2260"/>
      <c r="X9" s="2260"/>
      <c r="Y9" s="2261"/>
      <c r="Z9" s="2234" t="s">
        <v>395</v>
      </c>
      <c r="AA9" s="2235"/>
      <c r="AB9" s="2235"/>
      <c r="AC9" s="2235"/>
      <c r="AD9" s="2236"/>
      <c r="AE9" s="2234" t="s">
        <v>396</v>
      </c>
      <c r="AF9" s="2235"/>
      <c r="AG9" s="2235"/>
      <c r="AH9" s="2235"/>
      <c r="AI9" s="2240"/>
      <c r="AJ9" s="2182" t="s">
        <v>397</v>
      </c>
      <c r="AK9" s="2184"/>
      <c r="AL9" s="1914"/>
      <c r="AM9" s="1915"/>
      <c r="AN9" s="2182" t="s">
        <v>398</v>
      </c>
      <c r="AO9" s="1914"/>
      <c r="AP9" s="2183"/>
      <c r="AQ9" s="500"/>
      <c r="AR9" s="501"/>
      <c r="AS9" s="500"/>
      <c r="AT9" s="500"/>
      <c r="AU9" s="500"/>
      <c r="AV9" s="500"/>
      <c r="AW9" s="500"/>
      <c r="AX9" s="500"/>
      <c r="AY9" s="500"/>
      <c r="AZ9" s="500"/>
      <c r="BA9" s="1662"/>
      <c r="BB9" s="1662"/>
      <c r="BC9" s="1662"/>
      <c r="BD9" s="1662"/>
      <c r="BE9" s="1662"/>
      <c r="BF9" s="1662"/>
      <c r="BG9" s="1662"/>
      <c r="BH9" s="1662"/>
      <c r="BI9" s="1662"/>
      <c r="BJ9" s="1974"/>
      <c r="BK9" s="24"/>
    </row>
    <row r="10" spans="1:63" s="499" customFormat="1" ht="20.100000000000001" customHeight="1">
      <c r="A10" s="17"/>
      <c r="B10" s="2242">
        <v>1</v>
      </c>
      <c r="C10" s="2171" t="s">
        <v>406</v>
      </c>
      <c r="D10" s="2172"/>
      <c r="E10" s="2172"/>
      <c r="F10" s="2172"/>
      <c r="G10" s="2172"/>
      <c r="H10" s="2172"/>
      <c r="I10" s="2172"/>
      <c r="J10" s="2172"/>
      <c r="K10" s="2172"/>
      <c r="L10" s="2172"/>
      <c r="M10" s="2172"/>
      <c r="N10" s="2172"/>
      <c r="O10" s="2172"/>
      <c r="P10" s="2172"/>
      <c r="Q10" s="2172"/>
      <c r="R10" s="2172"/>
      <c r="S10" s="2172"/>
      <c r="T10" s="2172"/>
      <c r="U10" s="2173"/>
      <c r="V10" s="2150"/>
      <c r="W10" s="2151"/>
      <c r="X10" s="2151"/>
      <c r="Y10" s="2162"/>
      <c r="Z10" s="2237"/>
      <c r="AA10" s="2238"/>
      <c r="AB10" s="2238"/>
      <c r="AC10" s="2238"/>
      <c r="AD10" s="2239"/>
      <c r="AE10" s="2237"/>
      <c r="AF10" s="2238"/>
      <c r="AG10" s="2238"/>
      <c r="AH10" s="2238"/>
      <c r="AI10" s="2241"/>
      <c r="AJ10" s="2150"/>
      <c r="AK10" s="2151"/>
      <c r="AL10" s="2151"/>
      <c r="AM10" s="2152"/>
      <c r="AN10" s="2150"/>
      <c r="AO10" s="2151"/>
      <c r="AP10" s="2166"/>
      <c r="AQ10" s="500"/>
      <c r="AR10" s="501"/>
      <c r="AS10" s="500"/>
      <c r="AT10" s="500"/>
      <c r="AU10" s="500"/>
      <c r="AV10" s="500"/>
      <c r="AW10" s="500"/>
      <c r="AX10" s="500"/>
      <c r="AY10" s="500"/>
      <c r="AZ10" s="500"/>
      <c r="BA10" s="1662"/>
      <c r="BB10" s="1662"/>
      <c r="BC10" s="1662"/>
      <c r="BD10" s="1662"/>
      <c r="BE10" s="1662"/>
      <c r="BF10" s="1662"/>
      <c r="BG10" s="1662"/>
      <c r="BH10" s="1662"/>
      <c r="BI10" s="1662"/>
      <c r="BJ10" s="1974"/>
      <c r="BK10" s="24"/>
    </row>
    <row r="11" spans="1:63" s="499" customFormat="1" ht="20.100000000000001" customHeight="1">
      <c r="A11" s="17"/>
      <c r="B11" s="2165"/>
      <c r="C11" s="2174"/>
      <c r="D11" s="2175"/>
      <c r="E11" s="2175"/>
      <c r="F11" s="2175"/>
      <c r="G11" s="2175"/>
      <c r="H11" s="2175"/>
      <c r="I11" s="2175"/>
      <c r="J11" s="2175"/>
      <c r="K11" s="2175"/>
      <c r="L11" s="2175"/>
      <c r="M11" s="2175"/>
      <c r="N11" s="2175"/>
      <c r="O11" s="2175"/>
      <c r="P11" s="2175"/>
      <c r="Q11" s="2175"/>
      <c r="R11" s="2175"/>
      <c r="S11" s="2175"/>
      <c r="T11" s="2175"/>
      <c r="U11" s="2176"/>
      <c r="V11" s="2153"/>
      <c r="W11" s="2154"/>
      <c r="X11" s="2154"/>
      <c r="Y11" s="2163"/>
      <c r="Z11" s="2170"/>
      <c r="AA11" s="2154"/>
      <c r="AB11" s="2154"/>
      <c r="AC11" s="2154"/>
      <c r="AD11" s="2163"/>
      <c r="AE11" s="2170"/>
      <c r="AF11" s="2154"/>
      <c r="AG11" s="2154"/>
      <c r="AH11" s="2154"/>
      <c r="AI11" s="2155"/>
      <c r="AJ11" s="2153"/>
      <c r="AK11" s="2154"/>
      <c r="AL11" s="2154"/>
      <c r="AM11" s="2155"/>
      <c r="AN11" s="2153"/>
      <c r="AO11" s="2154"/>
      <c r="AP11" s="2167"/>
      <c r="AQ11" s="500"/>
      <c r="AR11" s="501"/>
      <c r="AS11" s="500"/>
      <c r="AT11" s="500"/>
      <c r="AU11" s="500"/>
      <c r="AV11" s="500"/>
      <c r="AW11" s="500"/>
      <c r="AX11" s="500"/>
      <c r="AY11" s="500"/>
      <c r="AZ11" s="500"/>
      <c r="BA11" s="1662"/>
      <c r="BB11" s="1662"/>
      <c r="BC11" s="1662"/>
      <c r="BD11" s="1662"/>
      <c r="BE11" s="1662"/>
      <c r="BF11" s="1662"/>
      <c r="BG11" s="1662"/>
      <c r="BH11" s="1662"/>
      <c r="BI11" s="1662"/>
      <c r="BJ11" s="1974"/>
      <c r="BK11" s="24"/>
    </row>
    <row r="12" spans="1:63" s="499" customFormat="1" ht="20.100000000000001" customHeight="1">
      <c r="A12" s="17"/>
      <c r="B12" s="2164">
        <f>B10+1</f>
        <v>2</v>
      </c>
      <c r="C12" s="2171" t="s">
        <v>405</v>
      </c>
      <c r="D12" s="2177"/>
      <c r="E12" s="2177"/>
      <c r="F12" s="2177"/>
      <c r="G12" s="2177"/>
      <c r="H12" s="2177"/>
      <c r="I12" s="2177"/>
      <c r="J12" s="2177"/>
      <c r="K12" s="2177"/>
      <c r="L12" s="2177"/>
      <c r="M12" s="2177"/>
      <c r="N12" s="2177"/>
      <c r="O12" s="2177"/>
      <c r="P12" s="2177"/>
      <c r="Q12" s="2177"/>
      <c r="R12" s="2177"/>
      <c r="S12" s="2177"/>
      <c r="T12" s="2177"/>
      <c r="U12" s="2178"/>
      <c r="V12" s="2150"/>
      <c r="W12" s="2151"/>
      <c r="X12" s="2151"/>
      <c r="Y12" s="2162"/>
      <c r="Z12" s="2237"/>
      <c r="AA12" s="2238"/>
      <c r="AB12" s="2238"/>
      <c r="AC12" s="2238"/>
      <c r="AD12" s="2239"/>
      <c r="AE12" s="2237"/>
      <c r="AF12" s="2238"/>
      <c r="AG12" s="2238"/>
      <c r="AH12" s="2238"/>
      <c r="AI12" s="2241"/>
      <c r="AJ12" s="2150"/>
      <c r="AK12" s="2151"/>
      <c r="AL12" s="2151"/>
      <c r="AM12" s="2152"/>
      <c r="AN12" s="2150"/>
      <c r="AO12" s="2151"/>
      <c r="AP12" s="2166"/>
      <c r="AQ12" s="500"/>
      <c r="AR12" s="501"/>
      <c r="AS12" s="500"/>
      <c r="AT12" s="500"/>
      <c r="AU12" s="500"/>
      <c r="AV12" s="500"/>
      <c r="AW12" s="500"/>
      <c r="AX12" s="500"/>
      <c r="AY12" s="500"/>
      <c r="AZ12" s="500"/>
      <c r="BA12" s="1662"/>
      <c r="BB12" s="1662"/>
      <c r="BC12" s="1662"/>
      <c r="BD12" s="1662"/>
      <c r="BE12" s="1662"/>
      <c r="BF12" s="1662"/>
      <c r="BG12" s="1662"/>
      <c r="BH12" s="1662"/>
      <c r="BI12" s="1662"/>
      <c r="BJ12" s="1974"/>
      <c r="BK12" s="24"/>
    </row>
    <row r="13" spans="1:63" s="499" customFormat="1" ht="20.100000000000001" customHeight="1">
      <c r="A13" s="17"/>
      <c r="B13" s="2165"/>
      <c r="C13" s="2179"/>
      <c r="D13" s="2180"/>
      <c r="E13" s="2180"/>
      <c r="F13" s="2180"/>
      <c r="G13" s="2180"/>
      <c r="H13" s="2180"/>
      <c r="I13" s="2180"/>
      <c r="J13" s="2180"/>
      <c r="K13" s="2180"/>
      <c r="L13" s="2180"/>
      <c r="M13" s="2180"/>
      <c r="N13" s="2180"/>
      <c r="O13" s="2180"/>
      <c r="P13" s="2180"/>
      <c r="Q13" s="2180"/>
      <c r="R13" s="2180"/>
      <c r="S13" s="2180"/>
      <c r="T13" s="2180"/>
      <c r="U13" s="2181"/>
      <c r="V13" s="2153"/>
      <c r="W13" s="2154"/>
      <c r="X13" s="2154"/>
      <c r="Y13" s="2163"/>
      <c r="Z13" s="2170"/>
      <c r="AA13" s="2154"/>
      <c r="AB13" s="2154"/>
      <c r="AC13" s="2154"/>
      <c r="AD13" s="2163"/>
      <c r="AE13" s="2170"/>
      <c r="AF13" s="2154"/>
      <c r="AG13" s="2154"/>
      <c r="AH13" s="2154"/>
      <c r="AI13" s="2155"/>
      <c r="AJ13" s="2153"/>
      <c r="AK13" s="2154"/>
      <c r="AL13" s="2154"/>
      <c r="AM13" s="2155"/>
      <c r="AN13" s="2153"/>
      <c r="AO13" s="2154"/>
      <c r="AP13" s="2167"/>
      <c r="AQ13" s="500"/>
      <c r="AR13" s="501"/>
      <c r="AS13" s="500"/>
      <c r="AT13" s="500"/>
      <c r="AU13" s="500"/>
      <c r="AV13" s="500"/>
      <c r="AW13" s="500"/>
      <c r="AX13" s="500"/>
      <c r="AY13" s="500"/>
      <c r="AZ13" s="500"/>
      <c r="BA13" s="500"/>
      <c r="BB13" s="500"/>
      <c r="BC13" s="500"/>
      <c r="BD13" s="500"/>
      <c r="BE13" s="500"/>
      <c r="BF13" s="500"/>
      <c r="BG13" s="500"/>
      <c r="BH13" s="500"/>
      <c r="BI13" s="500"/>
      <c r="BJ13" s="24"/>
      <c r="BK13" s="24"/>
    </row>
    <row r="14" spans="1:63" s="499" customFormat="1" ht="20.100000000000001" customHeight="1">
      <c r="A14" s="17"/>
      <c r="B14" s="2164">
        <f>B12+1</f>
        <v>3</v>
      </c>
      <c r="C14" s="2171" t="s">
        <v>400</v>
      </c>
      <c r="D14" s="2172"/>
      <c r="E14" s="2172"/>
      <c r="F14" s="2172"/>
      <c r="G14" s="2172"/>
      <c r="H14" s="2172"/>
      <c r="I14" s="2172"/>
      <c r="J14" s="2172"/>
      <c r="K14" s="2172"/>
      <c r="L14" s="2172"/>
      <c r="M14" s="2172"/>
      <c r="N14" s="2172"/>
      <c r="O14" s="2172"/>
      <c r="P14" s="2172"/>
      <c r="Q14" s="2172"/>
      <c r="R14" s="2172"/>
      <c r="S14" s="2172"/>
      <c r="T14" s="2172"/>
      <c r="U14" s="2173"/>
      <c r="V14" s="2150"/>
      <c r="W14" s="2151"/>
      <c r="X14" s="2151"/>
      <c r="Y14" s="2162"/>
      <c r="Z14" s="2237"/>
      <c r="AA14" s="2238"/>
      <c r="AB14" s="2238"/>
      <c r="AC14" s="2238"/>
      <c r="AD14" s="2239"/>
      <c r="AE14" s="2265" t="s">
        <v>134</v>
      </c>
      <c r="AF14" s="2266"/>
      <c r="AG14" s="2266"/>
      <c r="AH14" s="2266"/>
      <c r="AI14" s="2270"/>
      <c r="AJ14" s="2150"/>
      <c r="AK14" s="2151"/>
      <c r="AL14" s="2151"/>
      <c r="AM14" s="2152"/>
      <c r="AN14" s="2150"/>
      <c r="AO14" s="2151"/>
      <c r="AP14" s="2166"/>
      <c r="AQ14" s="500"/>
      <c r="AR14" s="501"/>
      <c r="AS14" s="500"/>
      <c r="AT14" s="500"/>
      <c r="AU14" s="500"/>
      <c r="AV14" s="500"/>
      <c r="AW14" s="500"/>
      <c r="AX14" s="500"/>
      <c r="AY14" s="500"/>
      <c r="AZ14" s="500"/>
      <c r="BA14" s="500"/>
      <c r="BB14" s="500"/>
      <c r="BC14" s="500"/>
      <c r="BD14" s="500"/>
      <c r="BE14" s="500"/>
      <c r="BF14" s="500"/>
      <c r="BG14" s="500"/>
      <c r="BH14" s="500"/>
      <c r="BI14" s="500"/>
      <c r="BJ14" s="24"/>
      <c r="BK14" s="24"/>
    </row>
    <row r="15" spans="1:63" s="499" customFormat="1" ht="20.100000000000001" customHeight="1">
      <c r="A15" s="17"/>
      <c r="B15" s="2165"/>
      <c r="C15" s="2174"/>
      <c r="D15" s="2175"/>
      <c r="E15" s="2175"/>
      <c r="F15" s="2175"/>
      <c r="G15" s="2175"/>
      <c r="H15" s="2175"/>
      <c r="I15" s="2175"/>
      <c r="J15" s="2175"/>
      <c r="K15" s="2175"/>
      <c r="L15" s="2175"/>
      <c r="M15" s="2175"/>
      <c r="N15" s="2175"/>
      <c r="O15" s="2175"/>
      <c r="P15" s="2175"/>
      <c r="Q15" s="2175"/>
      <c r="R15" s="2175"/>
      <c r="S15" s="2175"/>
      <c r="T15" s="2175"/>
      <c r="U15" s="2176"/>
      <c r="V15" s="2153"/>
      <c r="W15" s="2154"/>
      <c r="X15" s="2154"/>
      <c r="Y15" s="2163"/>
      <c r="Z15" s="2170"/>
      <c r="AA15" s="2154"/>
      <c r="AB15" s="2154"/>
      <c r="AC15" s="2154"/>
      <c r="AD15" s="2163"/>
      <c r="AE15" s="2268"/>
      <c r="AF15" s="2258"/>
      <c r="AG15" s="2258"/>
      <c r="AH15" s="2258"/>
      <c r="AI15" s="2259"/>
      <c r="AJ15" s="2153"/>
      <c r="AK15" s="2154"/>
      <c r="AL15" s="2154"/>
      <c r="AM15" s="2155"/>
      <c r="AN15" s="2153"/>
      <c r="AO15" s="2154"/>
      <c r="AP15" s="2167"/>
      <c r="AQ15" s="500"/>
      <c r="AR15" s="501"/>
      <c r="AS15" s="500"/>
      <c r="AT15" s="500"/>
      <c r="AU15" s="500"/>
      <c r="AV15" s="500"/>
      <c r="AW15" s="500"/>
      <c r="AX15" s="500"/>
      <c r="AY15" s="500"/>
      <c r="AZ15" s="500"/>
      <c r="BA15" s="500"/>
      <c r="BB15" s="500"/>
      <c r="BC15" s="500"/>
      <c r="BD15" s="500"/>
      <c r="BE15" s="500"/>
      <c r="BF15" s="500"/>
      <c r="BG15" s="500"/>
      <c r="BH15" s="500"/>
      <c r="BI15" s="500"/>
      <c r="BJ15" s="24"/>
      <c r="BK15" s="24"/>
    </row>
    <row r="16" spans="1:63" s="499" customFormat="1" ht="20.100000000000001" customHeight="1">
      <c r="A16" s="17"/>
      <c r="B16" s="2164">
        <f>B14+1</f>
        <v>4</v>
      </c>
      <c r="C16" s="2171" t="s">
        <v>401</v>
      </c>
      <c r="D16" s="2172"/>
      <c r="E16" s="2172"/>
      <c r="F16" s="2172"/>
      <c r="G16" s="2172"/>
      <c r="H16" s="2172"/>
      <c r="I16" s="2172"/>
      <c r="J16" s="2172"/>
      <c r="K16" s="2172"/>
      <c r="L16" s="2172"/>
      <c r="M16" s="2172"/>
      <c r="N16" s="2172"/>
      <c r="O16" s="2172"/>
      <c r="P16" s="2172"/>
      <c r="Q16" s="2172"/>
      <c r="R16" s="2172"/>
      <c r="S16" s="2172"/>
      <c r="T16" s="2172"/>
      <c r="U16" s="2173"/>
      <c r="V16" s="2150"/>
      <c r="W16" s="2151"/>
      <c r="X16" s="2151"/>
      <c r="Y16" s="2162"/>
      <c r="Z16" s="2265" t="s">
        <v>170</v>
      </c>
      <c r="AA16" s="2266"/>
      <c r="AB16" s="2266"/>
      <c r="AC16" s="2266"/>
      <c r="AD16" s="2267"/>
      <c r="AE16" s="2265" t="s">
        <v>135</v>
      </c>
      <c r="AF16" s="2266"/>
      <c r="AG16" s="2266"/>
      <c r="AH16" s="2266"/>
      <c r="AI16" s="2270"/>
      <c r="AJ16" s="2254" t="s">
        <v>136</v>
      </c>
      <c r="AK16" s="2255"/>
      <c r="AL16" s="2255"/>
      <c r="AM16" s="2256"/>
      <c r="AN16" s="2150"/>
      <c r="AO16" s="2151"/>
      <c r="AP16" s="2166"/>
      <c r="AQ16" s="500"/>
      <c r="AR16" s="501"/>
      <c r="AS16" s="500"/>
      <c r="AT16" s="500"/>
      <c r="AU16" s="500"/>
      <c r="AV16" s="500"/>
      <c r="AW16" s="500"/>
      <c r="AX16" s="500"/>
      <c r="AY16" s="500"/>
      <c r="AZ16" s="500"/>
      <c r="BA16" s="500"/>
      <c r="BB16" s="500"/>
      <c r="BC16" s="500"/>
      <c r="BD16" s="500"/>
      <c r="BE16" s="500"/>
      <c r="BF16" s="500"/>
      <c r="BG16" s="500"/>
      <c r="BH16" s="500"/>
      <c r="BI16" s="500"/>
      <c r="BJ16" s="24"/>
      <c r="BK16" s="24"/>
    </row>
    <row r="17" spans="1:63" s="499" customFormat="1" ht="20.100000000000001" customHeight="1">
      <c r="A17" s="17"/>
      <c r="B17" s="2165"/>
      <c r="C17" s="2174"/>
      <c r="D17" s="2175"/>
      <c r="E17" s="2175"/>
      <c r="F17" s="2175"/>
      <c r="G17" s="2175"/>
      <c r="H17" s="2175"/>
      <c r="I17" s="2175"/>
      <c r="J17" s="2175"/>
      <c r="K17" s="2175"/>
      <c r="L17" s="2175"/>
      <c r="M17" s="2175"/>
      <c r="N17" s="2175"/>
      <c r="O17" s="2175"/>
      <c r="P17" s="2175"/>
      <c r="Q17" s="2175"/>
      <c r="R17" s="2175"/>
      <c r="S17" s="2175"/>
      <c r="T17" s="2175"/>
      <c r="U17" s="2176"/>
      <c r="V17" s="2153"/>
      <c r="W17" s="2154"/>
      <c r="X17" s="2154"/>
      <c r="Y17" s="2163"/>
      <c r="Z17" s="2268"/>
      <c r="AA17" s="2258"/>
      <c r="AB17" s="2258"/>
      <c r="AC17" s="2258"/>
      <c r="AD17" s="2269"/>
      <c r="AE17" s="2268"/>
      <c r="AF17" s="2258"/>
      <c r="AG17" s="2258"/>
      <c r="AH17" s="2258"/>
      <c r="AI17" s="2259"/>
      <c r="AJ17" s="2257"/>
      <c r="AK17" s="2258"/>
      <c r="AL17" s="2258"/>
      <c r="AM17" s="2259"/>
      <c r="AN17" s="2153"/>
      <c r="AO17" s="2154"/>
      <c r="AP17" s="2167"/>
      <c r="AQ17" s="500"/>
      <c r="AR17" s="501"/>
      <c r="AS17" s="500"/>
      <c r="AT17" s="500"/>
      <c r="AU17" s="500"/>
      <c r="AV17" s="500"/>
      <c r="AW17" s="500"/>
      <c r="AX17" s="500"/>
      <c r="AY17" s="500"/>
      <c r="AZ17" s="500"/>
      <c r="BA17" s="500"/>
      <c r="BB17" s="500"/>
      <c r="BC17" s="500"/>
      <c r="BD17" s="500"/>
      <c r="BE17" s="500"/>
      <c r="BF17" s="500"/>
      <c r="BG17" s="500"/>
      <c r="BH17" s="500"/>
      <c r="BI17" s="500"/>
      <c r="BJ17" s="24"/>
      <c r="BK17" s="24"/>
    </row>
    <row r="18" spans="1:63" s="499" customFormat="1" ht="20.100000000000001" customHeight="1">
      <c r="A18" s="17"/>
      <c r="B18" s="2164">
        <f>B16+1</f>
        <v>5</v>
      </c>
      <c r="C18" s="2171" t="s">
        <v>402</v>
      </c>
      <c r="D18" s="2172"/>
      <c r="E18" s="2172"/>
      <c r="F18" s="2172"/>
      <c r="G18" s="2172"/>
      <c r="H18" s="2172"/>
      <c r="I18" s="2172"/>
      <c r="J18" s="2172"/>
      <c r="K18" s="2172"/>
      <c r="L18" s="2172"/>
      <c r="M18" s="2172"/>
      <c r="N18" s="2172"/>
      <c r="O18" s="2172"/>
      <c r="P18" s="2172"/>
      <c r="Q18" s="2172"/>
      <c r="R18" s="2172"/>
      <c r="S18" s="2172"/>
      <c r="T18" s="2172"/>
      <c r="U18" s="2173"/>
      <c r="V18" s="2150"/>
      <c r="W18" s="2151"/>
      <c r="X18" s="2151"/>
      <c r="Y18" s="2162"/>
      <c r="Z18" s="2237"/>
      <c r="AA18" s="2238"/>
      <c r="AB18" s="2238"/>
      <c r="AC18" s="2238"/>
      <c r="AD18" s="2239"/>
      <c r="AE18" s="2265" t="s">
        <v>134</v>
      </c>
      <c r="AF18" s="2266"/>
      <c r="AG18" s="2266"/>
      <c r="AH18" s="2266"/>
      <c r="AI18" s="2270"/>
      <c r="AJ18" s="2150"/>
      <c r="AK18" s="2151"/>
      <c r="AL18" s="2151"/>
      <c r="AM18" s="2152"/>
      <c r="AN18" s="2150"/>
      <c r="AO18" s="2151"/>
      <c r="AP18" s="2166"/>
      <c r="AQ18" s="500"/>
      <c r="AR18" s="501"/>
      <c r="AS18" s="500"/>
      <c r="AT18" s="500"/>
      <c r="AU18" s="500"/>
      <c r="AV18" s="500"/>
      <c r="AW18" s="500"/>
      <c r="AX18" s="500"/>
      <c r="AY18" s="500"/>
      <c r="AZ18" s="500"/>
      <c r="BA18" s="500"/>
      <c r="BB18" s="500"/>
      <c r="BC18" s="500"/>
      <c r="BD18" s="500"/>
      <c r="BE18" s="500"/>
      <c r="BF18" s="500"/>
      <c r="BG18" s="500"/>
      <c r="BH18" s="500"/>
      <c r="BI18" s="500"/>
      <c r="BJ18" s="24"/>
      <c r="BK18" s="24"/>
    </row>
    <row r="19" spans="1:63" s="499" customFormat="1" ht="20.100000000000001" customHeight="1">
      <c r="A19" s="17"/>
      <c r="B19" s="2165"/>
      <c r="C19" s="2174"/>
      <c r="D19" s="2175"/>
      <c r="E19" s="2175"/>
      <c r="F19" s="2175"/>
      <c r="G19" s="2175"/>
      <c r="H19" s="2175"/>
      <c r="I19" s="2175"/>
      <c r="J19" s="2175"/>
      <c r="K19" s="2175"/>
      <c r="L19" s="2175"/>
      <c r="M19" s="2175"/>
      <c r="N19" s="2175"/>
      <c r="O19" s="2175"/>
      <c r="P19" s="2175"/>
      <c r="Q19" s="2175"/>
      <c r="R19" s="2175"/>
      <c r="S19" s="2175"/>
      <c r="T19" s="2175"/>
      <c r="U19" s="2176"/>
      <c r="V19" s="2153"/>
      <c r="W19" s="2154"/>
      <c r="X19" s="2154"/>
      <c r="Y19" s="2163"/>
      <c r="Z19" s="2170"/>
      <c r="AA19" s="2154"/>
      <c r="AB19" s="2154"/>
      <c r="AC19" s="2154"/>
      <c r="AD19" s="2163"/>
      <c r="AE19" s="2268"/>
      <c r="AF19" s="2258"/>
      <c r="AG19" s="2258"/>
      <c r="AH19" s="2258"/>
      <c r="AI19" s="2259"/>
      <c r="AJ19" s="2153"/>
      <c r="AK19" s="2154"/>
      <c r="AL19" s="2154"/>
      <c r="AM19" s="2155"/>
      <c r="AN19" s="2153"/>
      <c r="AO19" s="2154"/>
      <c r="AP19" s="2167"/>
      <c r="AQ19" s="500"/>
      <c r="AR19" s="501"/>
      <c r="AS19" s="500"/>
      <c r="AT19" s="500"/>
      <c r="AU19" s="500"/>
      <c r="AV19" s="500"/>
      <c r="AW19" s="500"/>
      <c r="AX19" s="500"/>
      <c r="AY19" s="500"/>
      <c r="AZ19" s="500"/>
      <c r="BA19" s="500"/>
      <c r="BB19" s="500"/>
      <c r="BC19" s="500"/>
      <c r="BD19" s="500"/>
      <c r="BE19" s="500"/>
      <c r="BF19" s="500"/>
      <c r="BG19" s="500"/>
      <c r="BH19" s="500"/>
      <c r="BI19" s="500"/>
      <c r="BJ19" s="24"/>
      <c r="BK19" s="24"/>
    </row>
    <row r="20" spans="1:63" s="499" customFormat="1" ht="20.100000000000001" customHeight="1">
      <c r="A20" s="17"/>
      <c r="B20" s="2164">
        <f>B18+1</f>
        <v>6</v>
      </c>
      <c r="C20" s="2171" t="s">
        <v>403</v>
      </c>
      <c r="D20" s="2172"/>
      <c r="E20" s="2172"/>
      <c r="F20" s="2172"/>
      <c r="G20" s="2172"/>
      <c r="H20" s="2172"/>
      <c r="I20" s="2172"/>
      <c r="J20" s="2172"/>
      <c r="K20" s="2172"/>
      <c r="L20" s="2172"/>
      <c r="M20" s="2172"/>
      <c r="N20" s="2172"/>
      <c r="O20" s="2172"/>
      <c r="P20" s="2172"/>
      <c r="Q20" s="2172"/>
      <c r="R20" s="2172"/>
      <c r="S20" s="2172"/>
      <c r="T20" s="2172"/>
      <c r="U20" s="2173"/>
      <c r="V20" s="2150"/>
      <c r="W20" s="2151"/>
      <c r="X20" s="2151"/>
      <c r="Y20" s="2162"/>
      <c r="Z20" s="2237"/>
      <c r="AA20" s="2238"/>
      <c r="AB20" s="2238"/>
      <c r="AC20" s="2238"/>
      <c r="AD20" s="2239"/>
      <c r="AE20" s="2237"/>
      <c r="AF20" s="2238"/>
      <c r="AG20" s="2238"/>
      <c r="AH20" s="2238"/>
      <c r="AI20" s="2241"/>
      <c r="AJ20" s="2150"/>
      <c r="AK20" s="2151"/>
      <c r="AL20" s="2151"/>
      <c r="AM20" s="2152"/>
      <c r="AN20" s="2150"/>
      <c r="AO20" s="2151"/>
      <c r="AP20" s="2166"/>
      <c r="AQ20" s="500"/>
      <c r="AR20" s="501"/>
      <c r="AS20" s="500"/>
      <c r="AT20" s="500"/>
      <c r="AU20" s="500"/>
      <c r="AV20" s="500"/>
      <c r="AW20" s="500"/>
      <c r="AX20" s="500"/>
      <c r="AY20" s="500"/>
      <c r="AZ20" s="500"/>
      <c r="BA20" s="500"/>
      <c r="BB20" s="500"/>
      <c r="BC20" s="500"/>
      <c r="BD20" s="500"/>
      <c r="BE20" s="500"/>
      <c r="BF20" s="500"/>
      <c r="BG20" s="500"/>
      <c r="BH20" s="500"/>
      <c r="BI20" s="500"/>
      <c r="BJ20" s="24"/>
      <c r="BK20" s="24"/>
    </row>
    <row r="21" spans="1:63" s="499" customFormat="1" ht="20.100000000000001" customHeight="1">
      <c r="A21" s="17"/>
      <c r="B21" s="2165"/>
      <c r="C21" s="2174"/>
      <c r="D21" s="2175"/>
      <c r="E21" s="2175"/>
      <c r="F21" s="2175"/>
      <c r="G21" s="2175"/>
      <c r="H21" s="2175"/>
      <c r="I21" s="2175"/>
      <c r="J21" s="2175"/>
      <c r="K21" s="2175"/>
      <c r="L21" s="2175"/>
      <c r="M21" s="2175"/>
      <c r="N21" s="2175"/>
      <c r="O21" s="2175"/>
      <c r="P21" s="2175"/>
      <c r="Q21" s="2175"/>
      <c r="R21" s="2175"/>
      <c r="S21" s="2175"/>
      <c r="T21" s="2175"/>
      <c r="U21" s="2176"/>
      <c r="V21" s="2153"/>
      <c r="W21" s="2154"/>
      <c r="X21" s="2154"/>
      <c r="Y21" s="2163"/>
      <c r="Z21" s="2170"/>
      <c r="AA21" s="2154"/>
      <c r="AB21" s="2154"/>
      <c r="AC21" s="2154"/>
      <c r="AD21" s="2163"/>
      <c r="AE21" s="2170"/>
      <c r="AF21" s="2154"/>
      <c r="AG21" s="2154"/>
      <c r="AH21" s="2154"/>
      <c r="AI21" s="2155"/>
      <c r="AJ21" s="2153"/>
      <c r="AK21" s="2154"/>
      <c r="AL21" s="2154"/>
      <c r="AM21" s="2155"/>
      <c r="AN21" s="2153"/>
      <c r="AO21" s="2154"/>
      <c r="AP21" s="2167"/>
      <c r="AQ21" s="500"/>
      <c r="AR21" s="501"/>
      <c r="AS21" s="500"/>
      <c r="AT21" s="500"/>
      <c r="AU21" s="500"/>
      <c r="AV21" s="500"/>
      <c r="AW21" s="500"/>
      <c r="AX21" s="500"/>
      <c r="AY21" s="500"/>
      <c r="AZ21" s="500"/>
      <c r="BA21" s="500"/>
      <c r="BB21" s="500"/>
      <c r="BC21" s="500"/>
      <c r="BD21" s="500"/>
      <c r="BE21" s="500"/>
      <c r="BF21" s="500"/>
      <c r="BG21" s="500"/>
      <c r="BH21" s="500"/>
      <c r="BI21" s="500"/>
      <c r="BJ21" s="24"/>
      <c r="BK21" s="24"/>
    </row>
    <row r="22" spans="1:63" s="499" customFormat="1" ht="20.100000000000001" customHeight="1">
      <c r="A22" s="17"/>
      <c r="B22" s="2164">
        <f>B20+1</f>
        <v>7</v>
      </c>
      <c r="C22" s="2171" t="s">
        <v>404</v>
      </c>
      <c r="D22" s="2172"/>
      <c r="E22" s="2172"/>
      <c r="F22" s="2172"/>
      <c r="G22" s="2172"/>
      <c r="H22" s="2172"/>
      <c r="I22" s="2172"/>
      <c r="J22" s="2172"/>
      <c r="K22" s="2172"/>
      <c r="L22" s="2172"/>
      <c r="M22" s="2172"/>
      <c r="N22" s="2172"/>
      <c r="O22" s="2172"/>
      <c r="P22" s="2172"/>
      <c r="Q22" s="2172"/>
      <c r="R22" s="2172"/>
      <c r="S22" s="2172"/>
      <c r="T22" s="2172"/>
      <c r="U22" s="2173"/>
      <c r="V22" s="2150"/>
      <c r="W22" s="2151"/>
      <c r="X22" s="2151"/>
      <c r="Y22" s="2162"/>
      <c r="Z22" s="2237"/>
      <c r="AA22" s="2238"/>
      <c r="AB22" s="2238"/>
      <c r="AC22" s="2238"/>
      <c r="AD22" s="2239"/>
      <c r="AE22" s="2237"/>
      <c r="AF22" s="2238"/>
      <c r="AG22" s="2238"/>
      <c r="AH22" s="2238"/>
      <c r="AI22" s="2241"/>
      <c r="AJ22" s="2150"/>
      <c r="AK22" s="2151"/>
      <c r="AL22" s="2151"/>
      <c r="AM22" s="2152"/>
      <c r="AN22" s="2150"/>
      <c r="AO22" s="2151"/>
      <c r="AP22" s="2166"/>
      <c r="AQ22" s="500"/>
      <c r="AR22" s="501"/>
      <c r="AS22" s="500"/>
      <c r="AT22" s="500"/>
      <c r="AU22" s="500"/>
      <c r="AV22" s="500"/>
      <c r="AW22" s="500"/>
      <c r="AX22" s="500"/>
      <c r="AY22" s="500"/>
      <c r="AZ22" s="500"/>
      <c r="BA22" s="500"/>
      <c r="BB22" s="500"/>
      <c r="BC22" s="500"/>
      <c r="BD22" s="500"/>
      <c r="BE22" s="500"/>
      <c r="BF22" s="500"/>
      <c r="BG22" s="500"/>
      <c r="BH22" s="500"/>
      <c r="BI22" s="500"/>
      <c r="BJ22" s="24"/>
      <c r="BK22" s="24"/>
    </row>
    <row r="23" spans="1:63" s="499" customFormat="1" ht="20.100000000000001" customHeight="1">
      <c r="A23" s="17"/>
      <c r="B23" s="2165"/>
      <c r="C23" s="2174"/>
      <c r="D23" s="2175"/>
      <c r="E23" s="2175"/>
      <c r="F23" s="2175"/>
      <c r="G23" s="2175"/>
      <c r="H23" s="2175"/>
      <c r="I23" s="2175"/>
      <c r="J23" s="2175"/>
      <c r="K23" s="2175"/>
      <c r="L23" s="2175"/>
      <c r="M23" s="2175"/>
      <c r="N23" s="2175"/>
      <c r="O23" s="2175"/>
      <c r="P23" s="2175"/>
      <c r="Q23" s="2175"/>
      <c r="R23" s="2175"/>
      <c r="S23" s="2175"/>
      <c r="T23" s="2175"/>
      <c r="U23" s="2176"/>
      <c r="V23" s="2153"/>
      <c r="W23" s="2154"/>
      <c r="X23" s="2154"/>
      <c r="Y23" s="2163"/>
      <c r="Z23" s="2170"/>
      <c r="AA23" s="2154"/>
      <c r="AB23" s="2154"/>
      <c r="AC23" s="2154"/>
      <c r="AD23" s="2163"/>
      <c r="AE23" s="2170"/>
      <c r="AF23" s="2154"/>
      <c r="AG23" s="2154"/>
      <c r="AH23" s="2154"/>
      <c r="AI23" s="2155"/>
      <c r="AJ23" s="2153"/>
      <c r="AK23" s="2154"/>
      <c r="AL23" s="2154"/>
      <c r="AM23" s="2155"/>
      <c r="AN23" s="2153"/>
      <c r="AO23" s="2154"/>
      <c r="AP23" s="2167"/>
      <c r="AQ23" s="500"/>
      <c r="AR23" s="501"/>
      <c r="AS23" s="500"/>
      <c r="AT23" s="500"/>
      <c r="AU23" s="500"/>
      <c r="AV23" s="500"/>
      <c r="AW23" s="500"/>
      <c r="AX23" s="500"/>
      <c r="AY23" s="500"/>
      <c r="AZ23" s="500"/>
      <c r="BA23" s="500"/>
      <c r="BB23" s="500"/>
      <c r="BC23" s="500"/>
      <c r="BD23" s="500"/>
      <c r="BE23" s="500"/>
      <c r="BF23" s="500"/>
      <c r="BG23" s="500"/>
      <c r="BH23" s="500"/>
      <c r="BI23" s="500"/>
      <c r="BJ23" s="24"/>
      <c r="BK23" s="24"/>
    </row>
    <row r="24" spans="1:63" s="499" customFormat="1" ht="20.100000000000001" customHeight="1">
      <c r="A24" s="17"/>
      <c r="B24" s="2164"/>
      <c r="C24" s="2156"/>
      <c r="D24" s="2157"/>
      <c r="E24" s="2157"/>
      <c r="F24" s="2157"/>
      <c r="G24" s="2157"/>
      <c r="H24" s="2157"/>
      <c r="I24" s="2157"/>
      <c r="J24" s="2157"/>
      <c r="K24" s="2157"/>
      <c r="L24" s="2157"/>
      <c r="M24" s="2157"/>
      <c r="N24" s="2157"/>
      <c r="O24" s="2157"/>
      <c r="P24" s="2157"/>
      <c r="Q24" s="2157"/>
      <c r="R24" s="2157"/>
      <c r="S24" s="2157"/>
      <c r="T24" s="2157"/>
      <c r="U24" s="2158"/>
      <c r="V24" s="2150"/>
      <c r="W24" s="2151"/>
      <c r="X24" s="2151"/>
      <c r="Y24" s="2162"/>
      <c r="Z24" s="2237"/>
      <c r="AA24" s="2238"/>
      <c r="AB24" s="2238"/>
      <c r="AC24" s="2238"/>
      <c r="AD24" s="2239"/>
      <c r="AE24" s="2237"/>
      <c r="AF24" s="2238"/>
      <c r="AG24" s="2238"/>
      <c r="AH24" s="2238"/>
      <c r="AI24" s="2241"/>
      <c r="AJ24" s="2150"/>
      <c r="AK24" s="2151"/>
      <c r="AL24" s="2151"/>
      <c r="AM24" s="2152"/>
      <c r="AN24" s="2150"/>
      <c r="AO24" s="2151"/>
      <c r="AP24" s="2166"/>
      <c r="AQ24" s="500"/>
      <c r="AR24" s="501"/>
      <c r="AS24" s="500"/>
      <c r="AT24" s="500"/>
      <c r="AU24" s="500"/>
      <c r="AV24" s="500"/>
      <c r="AW24" s="500"/>
      <c r="AX24" s="500"/>
      <c r="AZ24" s="500"/>
      <c r="BA24" s="500"/>
      <c r="BB24" s="500"/>
      <c r="BC24" s="500"/>
      <c r="BD24" s="500"/>
      <c r="BE24" s="500"/>
      <c r="BF24" s="500"/>
      <c r="BG24" s="500"/>
      <c r="BH24" s="500"/>
      <c r="BI24" s="500"/>
      <c r="BJ24" s="24"/>
      <c r="BK24" s="24"/>
    </row>
    <row r="25" spans="1:63" s="499" customFormat="1" ht="20.100000000000001" customHeight="1">
      <c r="A25" s="17"/>
      <c r="B25" s="2165"/>
      <c r="C25" s="2159"/>
      <c r="D25" s="2160"/>
      <c r="E25" s="2160"/>
      <c r="F25" s="2160"/>
      <c r="G25" s="2160"/>
      <c r="H25" s="2160"/>
      <c r="I25" s="2160"/>
      <c r="J25" s="2160"/>
      <c r="K25" s="2160"/>
      <c r="L25" s="2160"/>
      <c r="M25" s="2160"/>
      <c r="N25" s="2160"/>
      <c r="O25" s="2160"/>
      <c r="P25" s="2160"/>
      <c r="Q25" s="2160"/>
      <c r="R25" s="2160"/>
      <c r="S25" s="2160"/>
      <c r="T25" s="2160"/>
      <c r="U25" s="2161"/>
      <c r="V25" s="2153"/>
      <c r="W25" s="2154"/>
      <c r="X25" s="2154"/>
      <c r="Y25" s="2163"/>
      <c r="Z25" s="2170"/>
      <c r="AA25" s="2154"/>
      <c r="AB25" s="2154"/>
      <c r="AC25" s="2154"/>
      <c r="AD25" s="2163"/>
      <c r="AE25" s="2170"/>
      <c r="AF25" s="2154"/>
      <c r="AG25" s="2154"/>
      <c r="AH25" s="2154"/>
      <c r="AI25" s="2155"/>
      <c r="AJ25" s="2153"/>
      <c r="AK25" s="2154"/>
      <c r="AL25" s="2154"/>
      <c r="AM25" s="2155"/>
      <c r="AN25" s="2153"/>
      <c r="AO25" s="2154"/>
      <c r="AP25" s="2167"/>
      <c r="AQ25" s="500"/>
      <c r="AR25" s="501"/>
      <c r="AS25" s="500"/>
      <c r="AT25" s="500"/>
      <c r="AU25" s="500"/>
      <c r="AV25" s="500"/>
      <c r="AW25" s="500"/>
      <c r="AX25" s="500"/>
      <c r="AY25" s="500"/>
      <c r="AZ25" s="500"/>
      <c r="BA25" s="500"/>
      <c r="BB25" s="500"/>
      <c r="BC25" s="500"/>
      <c r="BD25" s="500"/>
      <c r="BE25" s="500"/>
      <c r="BF25" s="500"/>
      <c r="BG25" s="500"/>
      <c r="BH25" s="500"/>
      <c r="BI25" s="500"/>
      <c r="BJ25" s="24"/>
      <c r="BK25" s="24"/>
    </row>
    <row r="26" spans="1:63" s="499" customFormat="1" ht="20.100000000000001" customHeight="1">
      <c r="A26" s="17"/>
      <c r="B26" s="2164"/>
      <c r="C26" s="2156"/>
      <c r="D26" s="2157"/>
      <c r="E26" s="2157"/>
      <c r="F26" s="2157"/>
      <c r="G26" s="2157"/>
      <c r="H26" s="2157"/>
      <c r="I26" s="2157"/>
      <c r="J26" s="2157"/>
      <c r="K26" s="2157"/>
      <c r="L26" s="2157"/>
      <c r="M26" s="2157"/>
      <c r="N26" s="2157"/>
      <c r="O26" s="2157"/>
      <c r="P26" s="2157"/>
      <c r="Q26" s="2157"/>
      <c r="R26" s="2157"/>
      <c r="S26" s="2157"/>
      <c r="T26" s="2157"/>
      <c r="U26" s="2158"/>
      <c r="V26" s="2150"/>
      <c r="W26" s="2151"/>
      <c r="X26" s="2151"/>
      <c r="Y26" s="2162"/>
      <c r="Z26" s="2237"/>
      <c r="AA26" s="2238"/>
      <c r="AB26" s="2238"/>
      <c r="AC26" s="2238"/>
      <c r="AD26" s="2239"/>
      <c r="AE26" s="2237"/>
      <c r="AF26" s="2238"/>
      <c r="AG26" s="2238"/>
      <c r="AH26" s="2238"/>
      <c r="AI26" s="2241"/>
      <c r="AJ26" s="2150"/>
      <c r="AK26" s="2151"/>
      <c r="AL26" s="2151"/>
      <c r="AM26" s="2152"/>
      <c r="AN26" s="2150"/>
      <c r="AO26" s="2151"/>
      <c r="AP26" s="2166"/>
      <c r="AQ26" s="500"/>
      <c r="AR26" s="501"/>
      <c r="AS26" s="500"/>
      <c r="AT26" s="500"/>
      <c r="AU26" s="500"/>
      <c r="AV26" s="500"/>
      <c r="AW26" s="500"/>
      <c r="AX26" s="500"/>
      <c r="AY26" s="500"/>
      <c r="AZ26" s="500"/>
      <c r="BA26" s="500"/>
      <c r="BB26" s="500"/>
      <c r="BC26" s="500"/>
      <c r="BD26" s="500"/>
      <c r="BE26" s="500"/>
      <c r="BF26" s="500"/>
      <c r="BG26" s="500"/>
      <c r="BH26" s="500"/>
      <c r="BI26" s="500"/>
      <c r="BJ26" s="24"/>
      <c r="BK26" s="24"/>
    </row>
    <row r="27" spans="1:63" s="499" customFormat="1" ht="20.100000000000001" customHeight="1">
      <c r="A27" s="17"/>
      <c r="B27" s="2165"/>
      <c r="C27" s="2159"/>
      <c r="D27" s="2160"/>
      <c r="E27" s="2160"/>
      <c r="F27" s="2160"/>
      <c r="G27" s="2160"/>
      <c r="H27" s="2160"/>
      <c r="I27" s="2160"/>
      <c r="J27" s="2160"/>
      <c r="K27" s="2160"/>
      <c r="L27" s="2160"/>
      <c r="M27" s="2160"/>
      <c r="N27" s="2160"/>
      <c r="O27" s="2160"/>
      <c r="P27" s="2160"/>
      <c r="Q27" s="2160"/>
      <c r="R27" s="2160"/>
      <c r="S27" s="2160"/>
      <c r="T27" s="2160"/>
      <c r="U27" s="2161"/>
      <c r="V27" s="2153"/>
      <c r="W27" s="2154"/>
      <c r="X27" s="2154"/>
      <c r="Y27" s="2163"/>
      <c r="Z27" s="2170"/>
      <c r="AA27" s="2154"/>
      <c r="AB27" s="2154"/>
      <c r="AC27" s="2154"/>
      <c r="AD27" s="2163"/>
      <c r="AE27" s="2170"/>
      <c r="AF27" s="2154"/>
      <c r="AG27" s="2154"/>
      <c r="AH27" s="2154"/>
      <c r="AI27" s="2155"/>
      <c r="AJ27" s="2153"/>
      <c r="AK27" s="2154"/>
      <c r="AL27" s="2154"/>
      <c r="AM27" s="2155"/>
      <c r="AN27" s="2153"/>
      <c r="AO27" s="2154"/>
      <c r="AP27" s="2167"/>
      <c r="AQ27" s="500"/>
      <c r="AR27" s="501"/>
      <c r="AS27" s="500"/>
      <c r="AT27" s="500"/>
      <c r="AU27" s="500"/>
      <c r="AV27" s="500"/>
      <c r="AW27" s="500"/>
      <c r="AX27" s="500"/>
      <c r="AY27" s="500"/>
      <c r="AZ27" s="500"/>
      <c r="BA27" s="500"/>
      <c r="BB27" s="500"/>
      <c r="BC27" s="500"/>
      <c r="BD27" s="500"/>
      <c r="BE27" s="500"/>
      <c r="BF27" s="500"/>
      <c r="BG27" s="500"/>
      <c r="BH27" s="500"/>
      <c r="BI27" s="500"/>
      <c r="BJ27" s="24"/>
      <c r="BK27" s="24"/>
    </row>
    <row r="28" spans="1:63" s="499" customFormat="1" ht="20.100000000000001" customHeight="1">
      <c r="A28" s="17"/>
      <c r="B28" s="2164"/>
      <c r="C28" s="2156"/>
      <c r="D28" s="2157"/>
      <c r="E28" s="2157"/>
      <c r="F28" s="2157"/>
      <c r="G28" s="2157"/>
      <c r="H28" s="2157"/>
      <c r="I28" s="2157"/>
      <c r="J28" s="2157"/>
      <c r="K28" s="2157"/>
      <c r="L28" s="2157"/>
      <c r="M28" s="2157"/>
      <c r="N28" s="2157"/>
      <c r="O28" s="2157"/>
      <c r="P28" s="2157"/>
      <c r="Q28" s="2157"/>
      <c r="R28" s="2157"/>
      <c r="S28" s="2157"/>
      <c r="T28" s="2157"/>
      <c r="U28" s="2158"/>
      <c r="V28" s="2150"/>
      <c r="W28" s="2151"/>
      <c r="X28" s="2151"/>
      <c r="Y28" s="2162"/>
      <c r="Z28" s="2237"/>
      <c r="AA28" s="2238"/>
      <c r="AB28" s="2238"/>
      <c r="AC28" s="2238"/>
      <c r="AD28" s="2239"/>
      <c r="AE28" s="2237"/>
      <c r="AF28" s="2238"/>
      <c r="AG28" s="2238"/>
      <c r="AH28" s="2238"/>
      <c r="AI28" s="2241"/>
      <c r="AJ28" s="2150"/>
      <c r="AK28" s="2151"/>
      <c r="AL28" s="2151"/>
      <c r="AM28" s="2152"/>
      <c r="AN28" s="2150"/>
      <c r="AO28" s="2151"/>
      <c r="AP28" s="2166"/>
      <c r="AQ28" s="500"/>
      <c r="AR28" s="501"/>
      <c r="AS28" s="500"/>
      <c r="AT28" s="500"/>
      <c r="AU28" s="500"/>
      <c r="AV28" s="500"/>
      <c r="AW28" s="500"/>
      <c r="AX28" s="500"/>
      <c r="AY28" s="500"/>
      <c r="AZ28" s="500"/>
      <c r="BA28" s="500"/>
      <c r="BB28" s="500"/>
      <c r="BC28" s="500"/>
      <c r="BD28" s="500"/>
      <c r="BE28" s="500"/>
      <c r="BF28" s="500"/>
      <c r="BG28" s="500"/>
      <c r="BH28" s="500"/>
      <c r="BI28" s="500"/>
      <c r="BJ28" s="24"/>
      <c r="BK28" s="24"/>
    </row>
    <row r="29" spans="1:63" s="499" customFormat="1" ht="20.100000000000001" customHeight="1">
      <c r="A29" s="17"/>
      <c r="B29" s="2165"/>
      <c r="C29" s="2159"/>
      <c r="D29" s="2160"/>
      <c r="E29" s="2160"/>
      <c r="F29" s="2160"/>
      <c r="G29" s="2160"/>
      <c r="H29" s="2160"/>
      <c r="I29" s="2160"/>
      <c r="J29" s="2160"/>
      <c r="K29" s="2160"/>
      <c r="L29" s="2160"/>
      <c r="M29" s="2160"/>
      <c r="N29" s="2160"/>
      <c r="O29" s="2160"/>
      <c r="P29" s="2160"/>
      <c r="Q29" s="2160"/>
      <c r="R29" s="2160"/>
      <c r="S29" s="2160"/>
      <c r="T29" s="2160"/>
      <c r="U29" s="2161"/>
      <c r="V29" s="2153"/>
      <c r="W29" s="2154"/>
      <c r="X29" s="2154"/>
      <c r="Y29" s="2163"/>
      <c r="Z29" s="2170"/>
      <c r="AA29" s="2154"/>
      <c r="AB29" s="2154"/>
      <c r="AC29" s="2154"/>
      <c r="AD29" s="2163"/>
      <c r="AE29" s="2170"/>
      <c r="AF29" s="2154"/>
      <c r="AG29" s="2154"/>
      <c r="AH29" s="2154"/>
      <c r="AI29" s="2155"/>
      <c r="AJ29" s="2153"/>
      <c r="AK29" s="2154"/>
      <c r="AL29" s="2154"/>
      <c r="AM29" s="2155"/>
      <c r="AN29" s="2153"/>
      <c r="AO29" s="2154"/>
      <c r="AP29" s="2167"/>
      <c r="AQ29" s="500"/>
      <c r="AR29" s="501"/>
      <c r="AS29" s="500"/>
      <c r="AT29" s="500"/>
      <c r="AU29" s="500"/>
      <c r="AV29" s="500"/>
      <c r="AW29" s="500"/>
      <c r="AX29" s="500"/>
      <c r="AY29" s="500"/>
      <c r="AZ29" s="500"/>
      <c r="BA29" s="500"/>
      <c r="BB29" s="500"/>
      <c r="BC29" s="500"/>
      <c r="BD29" s="500"/>
      <c r="BE29" s="500"/>
      <c r="BF29" s="500"/>
      <c r="BG29" s="500"/>
      <c r="BH29" s="500"/>
      <c r="BI29" s="500"/>
      <c r="BJ29" s="24"/>
      <c r="BK29" s="24"/>
    </row>
    <row r="30" spans="1:63" s="499" customFormat="1" ht="20.100000000000001" customHeight="1">
      <c r="A30" s="17"/>
      <c r="B30" s="2164"/>
      <c r="C30" s="2169"/>
      <c r="D30" s="2151"/>
      <c r="E30" s="2151"/>
      <c r="F30" s="2151"/>
      <c r="G30" s="2151"/>
      <c r="H30" s="2151"/>
      <c r="I30" s="2151"/>
      <c r="J30" s="2151"/>
      <c r="K30" s="2151"/>
      <c r="L30" s="2151"/>
      <c r="M30" s="2151"/>
      <c r="N30" s="2151"/>
      <c r="O30" s="2151"/>
      <c r="P30" s="2151"/>
      <c r="Q30" s="2151"/>
      <c r="R30" s="2151"/>
      <c r="S30" s="2151"/>
      <c r="T30" s="2151"/>
      <c r="U30" s="2152"/>
      <c r="V30" s="2150"/>
      <c r="W30" s="2151"/>
      <c r="X30" s="2151"/>
      <c r="Y30" s="2162"/>
      <c r="Z30" s="2237"/>
      <c r="AA30" s="2238"/>
      <c r="AB30" s="2238"/>
      <c r="AC30" s="2238"/>
      <c r="AD30" s="2239"/>
      <c r="AE30" s="2237"/>
      <c r="AF30" s="2238"/>
      <c r="AG30" s="2238"/>
      <c r="AH30" s="2238"/>
      <c r="AI30" s="2241"/>
      <c r="AJ30" s="2150"/>
      <c r="AK30" s="2151"/>
      <c r="AL30" s="2151"/>
      <c r="AM30" s="2152"/>
      <c r="AN30" s="2150"/>
      <c r="AO30" s="2151"/>
      <c r="AP30" s="2166"/>
      <c r="AQ30" s="500"/>
      <c r="AR30" s="501"/>
      <c r="AS30" s="500"/>
      <c r="AT30" s="500"/>
      <c r="AU30" s="500"/>
      <c r="AV30" s="500"/>
      <c r="AW30" s="500"/>
      <c r="AX30" s="500"/>
      <c r="AY30" s="500"/>
      <c r="AZ30" s="500"/>
      <c r="BA30" s="500"/>
      <c r="BB30" s="500"/>
      <c r="BC30" s="500"/>
      <c r="BD30" s="500"/>
      <c r="BE30" s="500"/>
      <c r="BF30" s="500"/>
      <c r="BG30" s="500"/>
      <c r="BH30" s="500"/>
      <c r="BI30" s="500"/>
      <c r="BJ30" s="24"/>
      <c r="BK30" s="24"/>
    </row>
    <row r="31" spans="1:63" s="499" customFormat="1" ht="20.100000000000001" customHeight="1">
      <c r="A31" s="17"/>
      <c r="B31" s="2165"/>
      <c r="C31" s="2170"/>
      <c r="D31" s="2154"/>
      <c r="E31" s="2154"/>
      <c r="F31" s="2154"/>
      <c r="G31" s="2154"/>
      <c r="H31" s="2154"/>
      <c r="I31" s="2154"/>
      <c r="J31" s="2154"/>
      <c r="K31" s="2154"/>
      <c r="L31" s="2154"/>
      <c r="M31" s="2154"/>
      <c r="N31" s="2154"/>
      <c r="O31" s="2154"/>
      <c r="P31" s="2154"/>
      <c r="Q31" s="2154"/>
      <c r="R31" s="2154"/>
      <c r="S31" s="2154"/>
      <c r="T31" s="2154"/>
      <c r="U31" s="2155"/>
      <c r="V31" s="2153"/>
      <c r="W31" s="2154"/>
      <c r="X31" s="2154"/>
      <c r="Y31" s="2163"/>
      <c r="Z31" s="2170"/>
      <c r="AA31" s="2154"/>
      <c r="AB31" s="2154"/>
      <c r="AC31" s="2154"/>
      <c r="AD31" s="2163"/>
      <c r="AE31" s="2170"/>
      <c r="AF31" s="2154"/>
      <c r="AG31" s="2154"/>
      <c r="AH31" s="2154"/>
      <c r="AI31" s="2155"/>
      <c r="AJ31" s="2153"/>
      <c r="AK31" s="2154"/>
      <c r="AL31" s="2154"/>
      <c r="AM31" s="2155"/>
      <c r="AN31" s="2153"/>
      <c r="AO31" s="2154"/>
      <c r="AP31" s="2167"/>
      <c r="AQ31" s="500"/>
      <c r="AR31" s="17"/>
      <c r="AS31" s="500"/>
      <c r="AT31" s="500"/>
      <c r="AU31" s="500"/>
      <c r="AV31" s="500"/>
      <c r="AW31" s="500"/>
      <c r="AX31" s="500"/>
      <c r="AY31" s="500"/>
      <c r="AZ31" s="500"/>
      <c r="BA31" s="500"/>
      <c r="BB31" s="500"/>
      <c r="BC31" s="500"/>
      <c r="BD31" s="500"/>
      <c r="BE31" s="500"/>
      <c r="BF31" s="500"/>
      <c r="BG31" s="500"/>
      <c r="BH31" s="500"/>
      <c r="BI31" s="500"/>
      <c r="BJ31" s="24"/>
      <c r="BK31" s="24"/>
    </row>
    <row r="32" spans="1:63" s="499" customFormat="1" ht="20.100000000000001" customHeight="1">
      <c r="A32" s="17"/>
      <c r="B32" s="2164"/>
      <c r="C32" s="2169"/>
      <c r="D32" s="2151"/>
      <c r="E32" s="2151"/>
      <c r="F32" s="2151"/>
      <c r="G32" s="2151"/>
      <c r="H32" s="2151"/>
      <c r="I32" s="2151"/>
      <c r="J32" s="2151"/>
      <c r="K32" s="2151"/>
      <c r="L32" s="2151"/>
      <c r="M32" s="2151"/>
      <c r="N32" s="2151"/>
      <c r="O32" s="2151"/>
      <c r="P32" s="2151"/>
      <c r="Q32" s="2151"/>
      <c r="R32" s="2151"/>
      <c r="S32" s="2151"/>
      <c r="T32" s="2151"/>
      <c r="U32" s="2152"/>
      <c r="V32" s="2150"/>
      <c r="W32" s="2151"/>
      <c r="X32" s="2151"/>
      <c r="Y32" s="2162"/>
      <c r="Z32" s="2237"/>
      <c r="AA32" s="2238"/>
      <c r="AB32" s="2238"/>
      <c r="AC32" s="2238"/>
      <c r="AD32" s="2239"/>
      <c r="AE32" s="2237"/>
      <c r="AF32" s="2238"/>
      <c r="AG32" s="2238"/>
      <c r="AH32" s="2238"/>
      <c r="AI32" s="2241"/>
      <c r="AJ32" s="2150"/>
      <c r="AK32" s="2151"/>
      <c r="AL32" s="2151"/>
      <c r="AM32" s="2152"/>
      <c r="AN32" s="2150"/>
      <c r="AO32" s="2151"/>
      <c r="AP32" s="2166"/>
      <c r="AQ32" s="500"/>
      <c r="AR32" s="17"/>
      <c r="AS32" s="500"/>
      <c r="AT32" s="500"/>
      <c r="AU32" s="500"/>
      <c r="AV32" s="500"/>
      <c r="AW32" s="500"/>
      <c r="AX32" s="500"/>
      <c r="AY32" s="500"/>
      <c r="AZ32" s="500"/>
      <c r="BA32" s="500"/>
      <c r="BB32" s="500"/>
      <c r="BC32" s="500"/>
      <c r="BD32" s="500"/>
      <c r="BE32" s="500"/>
      <c r="BF32" s="500"/>
      <c r="BG32" s="500"/>
      <c r="BH32" s="500"/>
      <c r="BI32" s="500"/>
      <c r="BJ32" s="24"/>
      <c r="BK32" s="24"/>
    </row>
    <row r="33" spans="1:65" s="499" customFormat="1" ht="20.100000000000001" customHeight="1" thickBot="1">
      <c r="A33" s="17"/>
      <c r="B33" s="2168"/>
      <c r="C33" s="2170"/>
      <c r="D33" s="2154"/>
      <c r="E33" s="2154"/>
      <c r="F33" s="2154"/>
      <c r="G33" s="2154"/>
      <c r="H33" s="2154"/>
      <c r="I33" s="2154"/>
      <c r="J33" s="2154"/>
      <c r="K33" s="2154"/>
      <c r="L33" s="2154"/>
      <c r="M33" s="2154"/>
      <c r="N33" s="2154"/>
      <c r="O33" s="2154"/>
      <c r="P33" s="2154"/>
      <c r="Q33" s="2154"/>
      <c r="R33" s="2154"/>
      <c r="S33" s="2154"/>
      <c r="T33" s="2154"/>
      <c r="U33" s="2155"/>
      <c r="V33" s="2153"/>
      <c r="W33" s="2154"/>
      <c r="X33" s="2154"/>
      <c r="Y33" s="2163"/>
      <c r="Z33" s="2262"/>
      <c r="AA33" s="2263"/>
      <c r="AB33" s="2263"/>
      <c r="AC33" s="2263"/>
      <c r="AD33" s="2264"/>
      <c r="AE33" s="2170"/>
      <c r="AF33" s="2154"/>
      <c r="AG33" s="2154"/>
      <c r="AH33" s="2154"/>
      <c r="AI33" s="2155"/>
      <c r="AJ33" s="2153"/>
      <c r="AK33" s="2154"/>
      <c r="AL33" s="2154"/>
      <c r="AM33" s="2155"/>
      <c r="AN33" s="2153"/>
      <c r="AO33" s="2154"/>
      <c r="AP33" s="2167"/>
      <c r="AQ33" s="500"/>
      <c r="AR33" s="92"/>
      <c r="AS33" s="500"/>
      <c r="AT33" s="500"/>
      <c r="AU33" s="500"/>
      <c r="AV33" s="500"/>
      <c r="AW33" s="500"/>
      <c r="AX33" s="500"/>
      <c r="AY33" s="500"/>
      <c r="AZ33" s="500"/>
      <c r="BA33" s="500"/>
      <c r="BB33" s="500"/>
      <c r="BC33" s="500"/>
      <c r="BD33" s="500"/>
      <c r="BE33" s="500"/>
      <c r="BF33" s="500"/>
      <c r="BG33" s="500"/>
      <c r="BH33" s="500"/>
      <c r="BI33" s="500"/>
      <c r="BJ33" s="24"/>
      <c r="BK33" s="24"/>
    </row>
    <row r="34" spans="1:65" s="353" customFormat="1" ht="15.95" customHeight="1" thickBot="1">
      <c r="A34" s="1103"/>
      <c r="B34" s="125" t="s">
        <v>101</v>
      </c>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262"/>
      <c r="AC34" s="262" t="s">
        <v>133</v>
      </c>
      <c r="AD34" s="125"/>
      <c r="AE34" s="262"/>
      <c r="AF34" s="125"/>
      <c r="AG34" s="125"/>
      <c r="AH34" s="125"/>
      <c r="AI34" s="262"/>
      <c r="AJ34" s="125"/>
      <c r="AK34" s="125"/>
      <c r="AL34" s="125"/>
      <c r="AM34" s="125"/>
      <c r="AN34" s="125"/>
      <c r="AO34" s="125"/>
      <c r="AP34" s="125"/>
      <c r="AQ34" s="125"/>
      <c r="AR34" s="125"/>
      <c r="AS34" s="125"/>
      <c r="AT34" s="125"/>
      <c r="AU34" s="125"/>
      <c r="AV34" s="125"/>
      <c r="AW34" s="125"/>
      <c r="AX34" s="125"/>
      <c r="AY34" s="125"/>
      <c r="AZ34" s="125"/>
      <c r="BA34" s="125" t="str">
        <f>'Elastic gore Specification'!BD42</f>
        <v>COMPILER: LIÊN/A-KT-WQ826</v>
      </c>
      <c r="BB34" s="125"/>
      <c r="BC34" s="262"/>
      <c r="BD34" s="125"/>
      <c r="BE34" s="125"/>
      <c r="BF34" s="262"/>
      <c r="BG34" s="125"/>
      <c r="BH34" s="262"/>
      <c r="BI34" s="125"/>
      <c r="BJ34" s="262"/>
      <c r="BK34" s="255"/>
      <c r="BL34" s="1083"/>
      <c r="BM34" s="1083"/>
    </row>
  </sheetData>
  <mergeCells count="129">
    <mergeCell ref="AE20:AI21"/>
    <mergeCell ref="AE22:AI23"/>
    <mergeCell ref="AE24:AI25"/>
    <mergeCell ref="AE26:AI27"/>
    <mergeCell ref="AE28:AI29"/>
    <mergeCell ref="AE30:AI31"/>
    <mergeCell ref="AE32:AI33"/>
    <mergeCell ref="AE18:AI19"/>
    <mergeCell ref="AE14:AI15"/>
    <mergeCell ref="AE16:AI17"/>
    <mergeCell ref="Z18:AD19"/>
    <mergeCell ref="Z20:AD21"/>
    <mergeCell ref="Z22:AD23"/>
    <mergeCell ref="Z24:AD25"/>
    <mergeCell ref="Z26:AD27"/>
    <mergeCell ref="Z28:AD29"/>
    <mergeCell ref="Z30:AD31"/>
    <mergeCell ref="Z32:AD33"/>
    <mergeCell ref="Z16:AD17"/>
    <mergeCell ref="B10:B11"/>
    <mergeCell ref="BA11:BC11"/>
    <mergeCell ref="AB6:AJ6"/>
    <mergeCell ref="B8:U9"/>
    <mergeCell ref="V8:AP8"/>
    <mergeCell ref="AN22:AP23"/>
    <mergeCell ref="AJ30:AM31"/>
    <mergeCell ref="AN30:AP31"/>
    <mergeCell ref="AN16:AP17"/>
    <mergeCell ref="C18:U19"/>
    <mergeCell ref="B20:B21"/>
    <mergeCell ref="C20:U21"/>
    <mergeCell ref="B22:B23"/>
    <mergeCell ref="B24:B25"/>
    <mergeCell ref="AJ16:AM17"/>
    <mergeCell ref="C16:U17"/>
    <mergeCell ref="AJ22:AM23"/>
    <mergeCell ref="AJ18:AM19"/>
    <mergeCell ref="AN18:AP19"/>
    <mergeCell ref="V9:Y9"/>
    <mergeCell ref="AN26:AP27"/>
    <mergeCell ref="B26:B27"/>
    <mergeCell ref="C26:U27"/>
    <mergeCell ref="V26:Y27"/>
    <mergeCell ref="V14:Y15"/>
    <mergeCell ref="AJ14:AM15"/>
    <mergeCell ref="AN14:AP15"/>
    <mergeCell ref="C14:U15"/>
    <mergeCell ref="Z9:AD9"/>
    <mergeCell ref="Z10:AD11"/>
    <mergeCell ref="Z12:AD13"/>
    <mergeCell ref="Z14:AD15"/>
    <mergeCell ref="AE9:AI9"/>
    <mergeCell ref="AE10:AI11"/>
    <mergeCell ref="AE12:AI13"/>
    <mergeCell ref="BA7:BC7"/>
    <mergeCell ref="B1:P1"/>
    <mergeCell ref="AR4:AZ5"/>
    <mergeCell ref="BA4:BC4"/>
    <mergeCell ref="BD4:BG4"/>
    <mergeCell ref="BH4:BJ4"/>
    <mergeCell ref="B5:G5"/>
    <mergeCell ref="BA5:BC5"/>
    <mergeCell ref="BD5:BG5"/>
    <mergeCell ref="BH5:BJ5"/>
    <mergeCell ref="BD7:BG7"/>
    <mergeCell ref="BH7:BJ7"/>
    <mergeCell ref="H5:W5"/>
    <mergeCell ref="H6:W6"/>
    <mergeCell ref="Y5:AA5"/>
    <mergeCell ref="Y6:AA6"/>
    <mergeCell ref="AB5:AJ5"/>
    <mergeCell ref="B6:G6"/>
    <mergeCell ref="BD2:BF3"/>
    <mergeCell ref="BG2:BH3"/>
    <mergeCell ref="BI2:BJ3"/>
    <mergeCell ref="V1:AQ4"/>
    <mergeCell ref="BD8:BG8"/>
    <mergeCell ref="BH8:BJ8"/>
    <mergeCell ref="AN9:AP9"/>
    <mergeCell ref="BA9:BC9"/>
    <mergeCell ref="BD9:BG9"/>
    <mergeCell ref="BH9:BJ9"/>
    <mergeCell ref="AJ9:AM9"/>
    <mergeCell ref="BA8:BC8"/>
    <mergeCell ref="BD10:BG10"/>
    <mergeCell ref="BH10:BJ10"/>
    <mergeCell ref="BA10:BC10"/>
    <mergeCell ref="BD11:BG11"/>
    <mergeCell ref="BH11:BJ11"/>
    <mergeCell ref="V10:Y11"/>
    <mergeCell ref="AJ10:AM11"/>
    <mergeCell ref="AN10:AP11"/>
    <mergeCell ref="C10:U11"/>
    <mergeCell ref="B18:B19"/>
    <mergeCell ref="V18:Y19"/>
    <mergeCell ref="C22:U23"/>
    <mergeCell ref="BH12:BJ12"/>
    <mergeCell ref="BA12:BC12"/>
    <mergeCell ref="BD12:BG12"/>
    <mergeCell ref="V12:Y13"/>
    <mergeCell ref="AJ12:AM13"/>
    <mergeCell ref="AN12:AP13"/>
    <mergeCell ref="B16:B17"/>
    <mergeCell ref="V16:Y17"/>
    <mergeCell ref="V20:Y21"/>
    <mergeCell ref="AJ20:AM21"/>
    <mergeCell ref="AN20:AP21"/>
    <mergeCell ref="V22:Y23"/>
    <mergeCell ref="B12:B13"/>
    <mergeCell ref="C12:U13"/>
    <mergeCell ref="B14:B15"/>
    <mergeCell ref="AJ26:AM27"/>
    <mergeCell ref="C24:U25"/>
    <mergeCell ref="V24:Y25"/>
    <mergeCell ref="B28:B29"/>
    <mergeCell ref="C28:U29"/>
    <mergeCell ref="V28:Y29"/>
    <mergeCell ref="AJ28:AM29"/>
    <mergeCell ref="AN28:AP29"/>
    <mergeCell ref="B32:B33"/>
    <mergeCell ref="B30:B31"/>
    <mergeCell ref="C32:U33"/>
    <mergeCell ref="V32:Y33"/>
    <mergeCell ref="C30:U31"/>
    <mergeCell ref="V30:Y31"/>
    <mergeCell ref="AJ32:AM33"/>
    <mergeCell ref="AN32:AP33"/>
    <mergeCell ref="AJ24:AM25"/>
    <mergeCell ref="AN24:AP25"/>
  </mergeCells>
  <phoneticPr fontId="20" type="noConversion"/>
  <printOptions horizontalCentered="1" verticalCentered="1"/>
  <pageMargins left="0.19685039370078741" right="0.19685039370078741" top="0.59055118110236227" bottom="0.59055118110236227" header="0.19685039370078741" footer="0.19685039370078741"/>
  <pageSetup paperSize="9" scale="70" orientation="landscape" r:id="rId1"/>
  <headerFooter alignWithMargins="0">
    <oddHeader>&amp;L&amp;12NIKE-CONVERSE, INC. Confidential&amp;RVer.16.0
PB:1-0</oddHeader>
    <oddFooter>&amp;C&amp;"Arial,??"&amp;A</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I38"/>
  <sheetViews>
    <sheetView showGridLines="0" view="pageBreakPreview" zoomScale="80" zoomScaleNormal="100" zoomScaleSheetLayoutView="80" workbookViewId="0">
      <selection activeCell="X15" sqref="X15:AB15"/>
    </sheetView>
  </sheetViews>
  <sheetFormatPr defaultColWidth="2.625" defaultRowHeight="14.25"/>
  <cols>
    <col min="1" max="1" width="2.125" style="77" customWidth="1"/>
    <col min="2" max="2" width="5" style="77" customWidth="1"/>
    <col min="3" max="16" width="2.75" style="77" customWidth="1"/>
    <col min="17" max="40" width="3.625" style="77" customWidth="1"/>
    <col min="41" max="46" width="2.625" style="77"/>
    <col min="47" max="48" width="1.625" style="77" customWidth="1"/>
    <col min="49" max="49" width="2.875" style="77" bestFit="1" customWidth="1"/>
    <col min="50" max="55" width="2.625" style="77"/>
    <col min="56" max="56" width="3.5" style="77" customWidth="1"/>
    <col min="57" max="57" width="2.625" style="77"/>
    <col min="58" max="58" width="2.875" style="77" bestFit="1" customWidth="1"/>
    <col min="59" max="59" width="2.125" style="77" customWidth="1"/>
    <col min="60" max="16384" width="2.625" style="77"/>
  </cols>
  <sheetData>
    <row r="1" spans="1:59" s="499" customFormat="1" ht="18.75" customHeight="1" thickBot="1">
      <c r="A1" s="873"/>
      <c r="B1" s="2271" t="str">
        <f>'Upper Heating Pressing Process'!B1:P1</f>
        <v>PRODUCTION CONFIRMATION</v>
      </c>
      <c r="C1" s="2047"/>
      <c r="D1" s="2047"/>
      <c r="E1" s="2047"/>
      <c r="F1" s="2047"/>
      <c r="G1" s="2047"/>
      <c r="H1" s="2047"/>
      <c r="I1" s="2047"/>
      <c r="J1" s="2047"/>
      <c r="K1" s="2047"/>
      <c r="L1" s="2047"/>
      <c r="M1" s="2047"/>
      <c r="N1" s="2047"/>
      <c r="O1" s="2047"/>
      <c r="P1" s="2048"/>
      <c r="Q1" s="518"/>
      <c r="R1" s="1922" t="s">
        <v>1279</v>
      </c>
      <c r="S1" s="1922"/>
      <c r="T1" s="1922"/>
      <c r="U1" s="1922"/>
      <c r="V1" s="1922"/>
      <c r="W1" s="1922"/>
      <c r="X1" s="1922"/>
      <c r="Y1" s="1922"/>
      <c r="Z1" s="1922"/>
      <c r="AA1" s="1922"/>
      <c r="AB1" s="1922"/>
      <c r="AC1" s="1922"/>
      <c r="AD1" s="1922"/>
      <c r="AE1" s="1922"/>
      <c r="AF1" s="1922"/>
      <c r="AG1" s="1922"/>
      <c r="AH1" s="1922"/>
      <c r="AI1" s="1922"/>
      <c r="AJ1" s="1922"/>
      <c r="AK1" s="1922"/>
      <c r="AL1" s="1922"/>
      <c r="AM1" s="1922"/>
      <c r="AN1" s="1922"/>
      <c r="AO1" s="1922"/>
      <c r="AP1" s="518"/>
      <c r="AQ1" s="518"/>
      <c r="AR1" s="518"/>
      <c r="AS1" s="518"/>
      <c r="AT1" s="518"/>
      <c r="AU1" s="518"/>
      <c r="AV1" s="518"/>
      <c r="AW1" s="518"/>
      <c r="AX1" s="518"/>
      <c r="AY1" s="518"/>
      <c r="AZ1" s="518"/>
      <c r="BA1" s="518"/>
      <c r="BB1" s="518"/>
      <c r="BC1" s="518"/>
      <c r="BD1" s="518"/>
      <c r="BE1" s="518"/>
      <c r="BF1" s="518"/>
      <c r="BG1" s="874"/>
    </row>
    <row r="2" spans="1:59" s="499" customFormat="1" ht="18.75" customHeight="1">
      <c r="A2" s="501"/>
      <c r="B2" s="875" t="s">
        <v>19</v>
      </c>
      <c r="C2" s="546"/>
      <c r="D2" s="546"/>
      <c r="E2" s="546"/>
      <c r="F2" s="546"/>
      <c r="G2" s="546" t="str">
        <f>'Upper Heating Pressing Process'!G2</f>
        <v>Chuck Taylor All Star Street</v>
      </c>
      <c r="H2" s="513"/>
      <c r="I2" s="513"/>
      <c r="J2" s="513"/>
      <c r="K2" s="513"/>
      <c r="L2" s="513"/>
      <c r="M2" s="513"/>
      <c r="N2" s="513"/>
      <c r="O2" s="513"/>
      <c r="P2" s="892"/>
      <c r="Q2" s="500"/>
      <c r="R2" s="1923"/>
      <c r="S2" s="1923"/>
      <c r="T2" s="1923"/>
      <c r="U2" s="1923"/>
      <c r="V2" s="1923"/>
      <c r="W2" s="1923"/>
      <c r="X2" s="1923"/>
      <c r="Y2" s="1923"/>
      <c r="Z2" s="1923"/>
      <c r="AA2" s="1923"/>
      <c r="AB2" s="1923"/>
      <c r="AC2" s="1923"/>
      <c r="AD2" s="1923"/>
      <c r="AE2" s="1923"/>
      <c r="AF2" s="1923"/>
      <c r="AG2" s="1923"/>
      <c r="AH2" s="1923"/>
      <c r="AI2" s="1923"/>
      <c r="AJ2" s="1923"/>
      <c r="AK2" s="1923"/>
      <c r="AL2" s="1923"/>
      <c r="AM2" s="1923"/>
      <c r="AN2" s="1923"/>
      <c r="AO2" s="1923"/>
      <c r="AP2" s="500"/>
      <c r="AQ2" s="500"/>
      <c r="AR2" s="500"/>
      <c r="AS2" s="500"/>
      <c r="AT2" s="500"/>
      <c r="AU2" s="500"/>
      <c r="AV2" s="500"/>
      <c r="AW2" s="500"/>
      <c r="AX2" s="20"/>
      <c r="AY2" s="20"/>
      <c r="AZ2" s="23"/>
      <c r="BA2" s="2272" t="s">
        <v>21</v>
      </c>
      <c r="BB2" s="1834"/>
      <c r="BC2" s="1834"/>
      <c r="BD2" s="2273">
        <f>'Upper Heating Pressing Process'!BG2</f>
        <v>7</v>
      </c>
      <c r="BE2" s="1834">
        <v>-2</v>
      </c>
      <c r="BF2" s="2143"/>
      <c r="BG2" s="24"/>
    </row>
    <row r="3" spans="1:59" s="499" customFormat="1" ht="18.75" customHeight="1" thickBot="1">
      <c r="A3" s="501"/>
      <c r="B3" s="547" t="s">
        <v>96</v>
      </c>
      <c r="C3" s="853"/>
      <c r="D3" s="853"/>
      <c r="E3" s="853"/>
      <c r="F3" s="853"/>
      <c r="G3" s="853"/>
      <c r="H3" s="853"/>
      <c r="I3" s="2275" t="str">
        <f>'Upper Heating Pressing Process'!J3</f>
        <v>669288C/F</v>
      </c>
      <c r="J3" s="2275"/>
      <c r="K3" s="2275"/>
      <c r="L3" s="2275"/>
      <c r="M3" s="2275"/>
      <c r="N3" s="2275"/>
      <c r="O3" s="2275"/>
      <c r="P3" s="2276"/>
      <c r="Q3" s="500"/>
      <c r="R3" s="1923"/>
      <c r="S3" s="1923"/>
      <c r="T3" s="1923"/>
      <c r="U3" s="1923"/>
      <c r="V3" s="1923"/>
      <c r="W3" s="1923"/>
      <c r="X3" s="1923"/>
      <c r="Y3" s="1923"/>
      <c r="Z3" s="1923"/>
      <c r="AA3" s="1923"/>
      <c r="AB3" s="1923"/>
      <c r="AC3" s="1923"/>
      <c r="AD3" s="1923"/>
      <c r="AE3" s="1923"/>
      <c r="AF3" s="1923"/>
      <c r="AG3" s="1923"/>
      <c r="AH3" s="1923"/>
      <c r="AI3" s="1923"/>
      <c r="AJ3" s="1923"/>
      <c r="AK3" s="1923"/>
      <c r="AL3" s="1923"/>
      <c r="AM3" s="1923"/>
      <c r="AN3" s="1923"/>
      <c r="AO3" s="1923"/>
      <c r="AP3" s="500"/>
      <c r="AQ3" s="500"/>
      <c r="AR3" s="500"/>
      <c r="AS3" s="500"/>
      <c r="AT3" s="500"/>
      <c r="AU3" s="500"/>
      <c r="AV3" s="500"/>
      <c r="AW3" s="500"/>
      <c r="AX3" s="500"/>
      <c r="AY3" s="500"/>
      <c r="AZ3" s="24"/>
      <c r="BA3" s="1835"/>
      <c r="BB3" s="1836"/>
      <c r="BC3" s="1836"/>
      <c r="BD3" s="2274"/>
      <c r="BE3" s="2060"/>
      <c r="BF3" s="2231"/>
      <c r="BG3" s="24"/>
    </row>
    <row r="4" spans="1:59" s="499" customFormat="1" ht="15.95" customHeight="1" thickBot="1">
      <c r="A4" s="501"/>
      <c r="T4" s="500"/>
      <c r="U4" s="500"/>
      <c r="V4" s="500"/>
      <c r="W4" s="500"/>
      <c r="X4" s="500"/>
      <c r="Y4" s="500"/>
      <c r="Z4" s="500"/>
      <c r="AA4" s="500"/>
      <c r="AB4" s="500"/>
      <c r="AC4" s="500"/>
      <c r="AD4" s="500"/>
      <c r="AE4" s="500"/>
      <c r="AF4" s="500"/>
      <c r="AG4" s="500"/>
      <c r="AH4" s="500"/>
      <c r="AI4" s="500"/>
      <c r="AJ4" s="500"/>
      <c r="AK4" s="500"/>
      <c r="AL4" s="500"/>
      <c r="AM4" s="500"/>
      <c r="AN4" s="500"/>
      <c r="AO4" s="500"/>
      <c r="AP4" s="2294" t="s">
        <v>408</v>
      </c>
      <c r="AQ4" s="2295"/>
      <c r="AR4" s="2295"/>
      <c r="AS4" s="2295"/>
      <c r="AT4" s="2295"/>
      <c r="AU4" s="2295"/>
      <c r="AV4" s="2295"/>
      <c r="AW4" s="2296"/>
      <c r="AX4" s="2300" t="s">
        <v>29</v>
      </c>
      <c r="AY4" s="2037"/>
      <c r="AZ4" s="2035"/>
      <c r="BA4" s="2036" t="s">
        <v>23</v>
      </c>
      <c r="BB4" s="2037"/>
      <c r="BC4" s="2035"/>
      <c r="BD4" s="2036" t="s">
        <v>24</v>
      </c>
      <c r="BE4" s="2037"/>
      <c r="BF4" s="2301"/>
      <c r="BG4" s="24"/>
    </row>
    <row r="5" spans="1:59" s="499" customFormat="1" ht="32.25" customHeight="1" thickBot="1">
      <c r="A5" s="501"/>
      <c r="B5" s="2302" t="s">
        <v>409</v>
      </c>
      <c r="C5" s="2303"/>
      <c r="D5" s="2303"/>
      <c r="E5" s="2303"/>
      <c r="F5" s="2303"/>
      <c r="G5" s="2304"/>
      <c r="H5" s="2305" t="s">
        <v>418</v>
      </c>
      <c r="I5" s="2306"/>
      <c r="J5" s="2306"/>
      <c r="K5" s="2306"/>
      <c r="L5" s="2306"/>
      <c r="M5" s="2306"/>
      <c r="N5" s="2306"/>
      <c r="O5" s="2306"/>
      <c r="P5" s="2307"/>
      <c r="Q5" s="506"/>
      <c r="R5" s="506"/>
      <c r="S5" s="2308" t="s">
        <v>410</v>
      </c>
      <c r="T5" s="2309"/>
      <c r="U5" s="2309"/>
      <c r="V5" s="2309"/>
      <c r="W5" s="2310"/>
      <c r="X5" s="2311" t="s">
        <v>350</v>
      </c>
      <c r="Y5" s="2312"/>
      <c r="Z5" s="2312"/>
      <c r="AA5" s="2312"/>
      <c r="AB5" s="2312"/>
      <c r="AC5" s="2312"/>
      <c r="AD5" s="2313"/>
      <c r="AO5" s="500"/>
      <c r="AP5" s="2297"/>
      <c r="AQ5" s="2298"/>
      <c r="AR5" s="2298"/>
      <c r="AS5" s="2298"/>
      <c r="AT5" s="2298"/>
      <c r="AU5" s="2298"/>
      <c r="AV5" s="2298"/>
      <c r="AW5" s="2299"/>
      <c r="AX5" s="2314" t="s">
        <v>230</v>
      </c>
      <c r="AY5" s="2315"/>
      <c r="AZ5" s="2316"/>
      <c r="BA5" s="2277" t="s">
        <v>252</v>
      </c>
      <c r="BB5" s="2278"/>
      <c r="BC5" s="2317"/>
      <c r="BD5" s="2277" t="s">
        <v>252</v>
      </c>
      <c r="BE5" s="2278"/>
      <c r="BF5" s="2279"/>
      <c r="BG5" s="24"/>
    </row>
    <row r="6" spans="1:59" s="499" customFormat="1" ht="31.5" customHeight="1" thickBot="1">
      <c r="A6" s="501"/>
      <c r="B6" s="2280" t="s">
        <v>22</v>
      </c>
      <c r="C6" s="2281"/>
      <c r="D6" s="2281"/>
      <c r="E6" s="2281"/>
      <c r="F6" s="2281"/>
      <c r="G6" s="2282"/>
      <c r="H6" s="2283"/>
      <c r="I6" s="2284"/>
      <c r="J6" s="2284"/>
      <c r="K6" s="2284"/>
      <c r="L6" s="2284"/>
      <c r="M6" s="2284"/>
      <c r="N6" s="2284"/>
      <c r="O6" s="2284"/>
      <c r="P6" s="2285"/>
      <c r="Q6" s="506"/>
      <c r="R6" s="506"/>
      <c r="S6" s="2286" t="s">
        <v>411</v>
      </c>
      <c r="T6" s="2287"/>
      <c r="U6" s="2287"/>
      <c r="V6" s="2287"/>
      <c r="W6" s="2288"/>
      <c r="X6" s="2289" t="s">
        <v>247</v>
      </c>
      <c r="Y6" s="2290"/>
      <c r="Z6" s="2290"/>
      <c r="AA6" s="2290"/>
      <c r="AB6" s="2290"/>
      <c r="AC6" s="2290"/>
      <c r="AD6" s="2291"/>
      <c r="AO6" s="500"/>
      <c r="AP6" s="501"/>
      <c r="AQ6" s="500"/>
      <c r="AR6" s="500"/>
      <c r="AS6" s="500"/>
      <c r="AT6" s="500"/>
      <c r="AU6" s="500"/>
      <c r="AV6" s="500"/>
      <c r="AW6" s="500"/>
      <c r="AX6" s="2292"/>
      <c r="AY6" s="2293"/>
      <c r="AZ6" s="1984"/>
      <c r="BA6" s="1982"/>
      <c r="BB6" s="2293"/>
      <c r="BC6" s="1984"/>
      <c r="BD6" s="1982"/>
      <c r="BE6" s="2293"/>
      <c r="BF6" s="1985"/>
      <c r="BG6" s="24"/>
    </row>
    <row r="7" spans="1:59" s="499" customFormat="1" ht="15.95" customHeight="1" thickBot="1">
      <c r="A7" s="501"/>
      <c r="B7" s="33"/>
      <c r="C7" s="500"/>
      <c r="D7" s="500"/>
      <c r="E7" s="500"/>
      <c r="F7" s="500"/>
      <c r="G7" s="500"/>
      <c r="H7" s="500"/>
      <c r="I7" s="500"/>
      <c r="J7" s="500"/>
      <c r="K7" s="500"/>
      <c r="L7" s="500"/>
      <c r="M7" s="500"/>
      <c r="N7" s="500"/>
      <c r="O7" s="500"/>
      <c r="P7" s="500"/>
      <c r="Q7" s="500"/>
      <c r="R7" s="500"/>
      <c r="S7" s="500"/>
      <c r="T7" s="500"/>
      <c r="U7" s="500"/>
      <c r="V7" s="500"/>
      <c r="W7" s="500"/>
      <c r="X7" s="500"/>
      <c r="Y7" s="500"/>
      <c r="Z7" s="500"/>
      <c r="AA7" s="500"/>
      <c r="AB7" s="500"/>
      <c r="AC7" s="500"/>
      <c r="AD7" s="500"/>
      <c r="AE7" s="500"/>
      <c r="AF7" s="500"/>
      <c r="AG7" s="500"/>
      <c r="AH7" s="500"/>
      <c r="AI7" s="500"/>
      <c r="AJ7" s="500"/>
      <c r="AK7" s="500"/>
      <c r="AL7" s="500"/>
      <c r="AM7" s="500"/>
      <c r="AN7" s="500"/>
      <c r="AO7" s="500"/>
      <c r="AP7" s="501"/>
      <c r="AQ7" s="500"/>
      <c r="AR7" s="500"/>
      <c r="AS7" s="500"/>
      <c r="AT7" s="500"/>
      <c r="AU7" s="500"/>
      <c r="AV7" s="500"/>
      <c r="AW7" s="500"/>
      <c r="AX7" s="1662"/>
      <c r="AY7" s="1662"/>
      <c r="AZ7" s="1662"/>
      <c r="BA7" s="1662"/>
      <c r="BB7" s="1662"/>
      <c r="BC7" s="1662"/>
      <c r="BD7" s="1662"/>
      <c r="BE7" s="1662"/>
      <c r="BF7" s="1972"/>
      <c r="BG7" s="24"/>
    </row>
    <row r="8" spans="1:59" s="499" customFormat="1" ht="27" customHeight="1">
      <c r="A8" s="501"/>
      <c r="B8" s="2318" t="s">
        <v>412</v>
      </c>
      <c r="C8" s="2319"/>
      <c r="D8" s="2319"/>
      <c r="E8" s="2319"/>
      <c r="F8" s="2319"/>
      <c r="G8" s="2319"/>
      <c r="H8" s="2319"/>
      <c r="I8" s="2319"/>
      <c r="J8" s="2319"/>
      <c r="K8" s="2319"/>
      <c r="L8" s="2319"/>
      <c r="M8" s="2319"/>
      <c r="N8" s="2319"/>
      <c r="O8" s="2319"/>
      <c r="P8" s="2319"/>
      <c r="Q8" s="2319"/>
      <c r="R8" s="2319"/>
      <c r="S8" s="2319"/>
      <c r="T8" s="2322" t="s">
        <v>393</v>
      </c>
      <c r="U8" s="2323"/>
      <c r="V8" s="2323"/>
      <c r="W8" s="2323"/>
      <c r="X8" s="2323"/>
      <c r="Y8" s="2323"/>
      <c r="Z8" s="2323"/>
      <c r="AA8" s="2323"/>
      <c r="AB8" s="2323"/>
      <c r="AC8" s="2323"/>
      <c r="AD8" s="2323"/>
      <c r="AE8" s="2323"/>
      <c r="AF8" s="2323"/>
      <c r="AG8" s="2323"/>
      <c r="AH8" s="2323"/>
      <c r="AI8" s="2323"/>
      <c r="AJ8" s="2323"/>
      <c r="AK8" s="2323"/>
      <c r="AL8" s="2323"/>
      <c r="AM8" s="2323"/>
      <c r="AN8" s="2324"/>
      <c r="AO8" s="500"/>
      <c r="AP8" s="501"/>
      <c r="AQ8" s="500"/>
      <c r="AR8" s="500"/>
      <c r="AS8" s="500"/>
      <c r="AT8" s="500"/>
      <c r="AU8" s="500"/>
      <c r="AV8" s="500"/>
      <c r="AW8" s="500"/>
      <c r="AX8" s="1662"/>
      <c r="AY8" s="1662"/>
      <c r="AZ8" s="1662"/>
      <c r="BA8" s="1662"/>
      <c r="BB8" s="1662"/>
      <c r="BC8" s="1662"/>
      <c r="BD8" s="1662"/>
      <c r="BE8" s="1662"/>
      <c r="BF8" s="1974"/>
      <c r="BG8" s="24"/>
    </row>
    <row r="9" spans="1:59" s="499" customFormat="1" ht="54" customHeight="1">
      <c r="A9" s="501"/>
      <c r="B9" s="2320"/>
      <c r="C9" s="2321"/>
      <c r="D9" s="2321"/>
      <c r="E9" s="2321"/>
      <c r="F9" s="2321"/>
      <c r="G9" s="2321"/>
      <c r="H9" s="2321"/>
      <c r="I9" s="2321"/>
      <c r="J9" s="2321"/>
      <c r="K9" s="2321"/>
      <c r="L9" s="2321"/>
      <c r="M9" s="2321"/>
      <c r="N9" s="2321"/>
      <c r="O9" s="2321"/>
      <c r="P9" s="2321"/>
      <c r="Q9" s="2321"/>
      <c r="R9" s="2321"/>
      <c r="S9" s="2321"/>
      <c r="T9" s="2325" t="s">
        <v>413</v>
      </c>
      <c r="U9" s="2326"/>
      <c r="V9" s="2326"/>
      <c r="W9" s="2327"/>
      <c r="X9" s="2328" t="s">
        <v>414</v>
      </c>
      <c r="Y9" s="2328"/>
      <c r="Z9" s="2328"/>
      <c r="AA9" s="2328"/>
      <c r="AB9" s="2328"/>
      <c r="AC9" s="2329" t="s">
        <v>415</v>
      </c>
      <c r="AD9" s="2326"/>
      <c r="AE9" s="2330"/>
      <c r="AF9" s="2325" t="s">
        <v>396</v>
      </c>
      <c r="AG9" s="2331"/>
      <c r="AH9" s="2332"/>
      <c r="AI9" s="2325" t="s">
        <v>397</v>
      </c>
      <c r="AJ9" s="2331"/>
      <c r="AK9" s="2332"/>
      <c r="AL9" s="2325" t="s">
        <v>398</v>
      </c>
      <c r="AM9" s="2331"/>
      <c r="AN9" s="2333"/>
      <c r="AO9" s="500"/>
      <c r="AP9" s="501"/>
      <c r="AQ9" s="500"/>
      <c r="AR9" s="500"/>
      <c r="AS9" s="500"/>
      <c r="AT9" s="500"/>
      <c r="AU9" s="500"/>
      <c r="AV9" s="500"/>
      <c r="AW9" s="500"/>
      <c r="AX9" s="1662"/>
      <c r="AY9" s="1662"/>
      <c r="AZ9" s="1662"/>
      <c r="BA9" s="1662"/>
      <c r="BB9" s="1662"/>
      <c r="BC9" s="1662"/>
      <c r="BD9" s="1662"/>
      <c r="BE9" s="1662"/>
      <c r="BF9" s="1974"/>
      <c r="BG9" s="24"/>
    </row>
    <row r="10" spans="1:59" s="499" customFormat="1" ht="16.5" customHeight="1">
      <c r="A10" s="501"/>
      <c r="B10" s="2334">
        <v>1</v>
      </c>
      <c r="C10" s="2336" t="s">
        <v>416</v>
      </c>
      <c r="D10" s="2337"/>
      <c r="E10" s="2337"/>
      <c r="F10" s="2337"/>
      <c r="G10" s="2337"/>
      <c r="H10" s="2337"/>
      <c r="I10" s="2337"/>
      <c r="J10" s="2337"/>
      <c r="K10" s="2337"/>
      <c r="L10" s="2337"/>
      <c r="M10" s="2337"/>
      <c r="N10" s="2337"/>
      <c r="O10" s="2337"/>
      <c r="P10" s="2337"/>
      <c r="Q10" s="2337"/>
      <c r="R10" s="2337"/>
      <c r="S10" s="2338"/>
      <c r="T10" s="876"/>
      <c r="U10" s="877"/>
      <c r="V10" s="877"/>
      <c r="W10" s="877"/>
      <c r="X10" s="2342"/>
      <c r="Y10" s="2343"/>
      <c r="Z10" s="2343"/>
      <c r="AA10" s="2343"/>
      <c r="AB10" s="2344"/>
      <c r="AC10" s="1088"/>
      <c r="AD10" s="877"/>
      <c r="AE10" s="878"/>
      <c r="AF10" s="2345"/>
      <c r="AG10" s="2343"/>
      <c r="AH10" s="2346"/>
      <c r="AI10" s="1088"/>
      <c r="AJ10" s="1088"/>
      <c r="AK10" s="1088"/>
      <c r="AL10" s="2345"/>
      <c r="AM10" s="2343"/>
      <c r="AN10" s="2347"/>
      <c r="AO10" s="500"/>
      <c r="AP10" s="501"/>
      <c r="AQ10" s="500"/>
      <c r="AR10" s="500"/>
      <c r="AS10" s="500"/>
      <c r="AT10" s="500"/>
      <c r="AU10" s="500"/>
      <c r="AV10" s="500"/>
      <c r="AW10" s="500"/>
      <c r="AX10" s="1662"/>
      <c r="AY10" s="1662"/>
      <c r="AZ10" s="1662"/>
      <c r="BA10" s="1662"/>
      <c r="BB10" s="1662"/>
      <c r="BC10" s="1662"/>
      <c r="BD10" s="1662"/>
      <c r="BE10" s="1662"/>
      <c r="BF10" s="1974"/>
      <c r="BG10" s="24"/>
    </row>
    <row r="11" spans="1:59" s="499" customFormat="1" ht="16.5" customHeight="1">
      <c r="A11" s="501"/>
      <c r="B11" s="2335"/>
      <c r="C11" s="2339"/>
      <c r="D11" s="2340"/>
      <c r="E11" s="2340"/>
      <c r="F11" s="2340"/>
      <c r="G11" s="2340"/>
      <c r="H11" s="2340"/>
      <c r="I11" s="2340"/>
      <c r="J11" s="2340"/>
      <c r="K11" s="2340"/>
      <c r="L11" s="2340"/>
      <c r="M11" s="2340"/>
      <c r="N11" s="2340"/>
      <c r="O11" s="2340"/>
      <c r="P11" s="2340"/>
      <c r="Q11" s="2340"/>
      <c r="R11" s="2340"/>
      <c r="S11" s="2341"/>
      <c r="T11" s="879"/>
      <c r="U11" s="880"/>
      <c r="V11" s="880"/>
      <c r="W11" s="880"/>
      <c r="X11" s="2348"/>
      <c r="Y11" s="2349"/>
      <c r="Z11" s="2349"/>
      <c r="AA11" s="2349"/>
      <c r="AB11" s="2350"/>
      <c r="AC11" s="1089"/>
      <c r="AD11" s="880"/>
      <c r="AE11" s="881"/>
      <c r="AF11" s="2351"/>
      <c r="AG11" s="2349"/>
      <c r="AH11" s="2352"/>
      <c r="AI11" s="1089"/>
      <c r="AJ11" s="1089"/>
      <c r="AK11" s="1089"/>
      <c r="AL11" s="2351"/>
      <c r="AM11" s="2349"/>
      <c r="AN11" s="2353"/>
      <c r="AO11" s="500"/>
      <c r="AP11" s="501"/>
      <c r="AQ11" s="500"/>
      <c r="AR11" s="500"/>
      <c r="AS11" s="500"/>
      <c r="AT11" s="500"/>
      <c r="AU11" s="500"/>
      <c r="AV11" s="500"/>
      <c r="AW11" s="500"/>
      <c r="AX11" s="1662"/>
      <c r="AY11" s="1662"/>
      <c r="AZ11" s="1662"/>
      <c r="BA11" s="1662"/>
      <c r="BB11" s="1662"/>
      <c r="BC11" s="1662"/>
      <c r="BD11" s="1662"/>
      <c r="BE11" s="1662"/>
      <c r="BF11" s="1974"/>
      <c r="BG11" s="24"/>
    </row>
    <row r="12" spans="1:59" s="499" customFormat="1" ht="16.5" customHeight="1">
      <c r="A12" s="501"/>
      <c r="B12" s="2354">
        <f>B10+1</f>
        <v>2</v>
      </c>
      <c r="C12" s="2355" t="s">
        <v>423</v>
      </c>
      <c r="D12" s="2357"/>
      <c r="E12" s="2357"/>
      <c r="F12" s="2357"/>
      <c r="G12" s="2357"/>
      <c r="H12" s="2357"/>
      <c r="I12" s="2357"/>
      <c r="J12" s="2357"/>
      <c r="K12" s="2357"/>
      <c r="L12" s="2357"/>
      <c r="M12" s="2357"/>
      <c r="N12" s="2357"/>
      <c r="O12" s="2357"/>
      <c r="P12" s="2357"/>
      <c r="Q12" s="2357"/>
      <c r="R12" s="2357"/>
      <c r="S12" s="2358"/>
      <c r="T12" s="876"/>
      <c r="U12" s="877"/>
      <c r="V12" s="877"/>
      <c r="W12" s="877"/>
      <c r="X12" s="2342"/>
      <c r="Y12" s="2343"/>
      <c r="Z12" s="2343"/>
      <c r="AA12" s="2343"/>
      <c r="AB12" s="2344"/>
      <c r="AC12" s="1088"/>
      <c r="AD12" s="877"/>
      <c r="AE12" s="878"/>
      <c r="AF12" s="2345"/>
      <c r="AG12" s="2343"/>
      <c r="AH12" s="2346"/>
      <c r="AI12" s="1088"/>
      <c r="AJ12" s="1088"/>
      <c r="AK12" s="1088"/>
      <c r="AL12" s="2345"/>
      <c r="AM12" s="2343"/>
      <c r="AN12" s="2347"/>
      <c r="AO12" s="500"/>
      <c r="AP12" s="501"/>
      <c r="AQ12" s="500"/>
      <c r="AR12" s="500"/>
      <c r="AS12" s="500"/>
      <c r="AT12" s="500"/>
      <c r="AU12" s="500"/>
      <c r="AV12" s="500"/>
      <c r="AW12" s="500"/>
      <c r="AX12" s="1662"/>
      <c r="AY12" s="1662"/>
      <c r="AZ12" s="1662"/>
      <c r="BA12" s="1662"/>
      <c r="BB12" s="1662"/>
      <c r="BC12" s="1662"/>
      <c r="BD12" s="1662"/>
      <c r="BE12" s="1662"/>
      <c r="BF12" s="1974"/>
      <c r="BG12" s="24"/>
    </row>
    <row r="13" spans="1:59" s="499" customFormat="1" ht="16.5" customHeight="1">
      <c r="A13" s="501"/>
      <c r="B13" s="2335"/>
      <c r="C13" s="2359"/>
      <c r="D13" s="2360"/>
      <c r="E13" s="2360"/>
      <c r="F13" s="2360"/>
      <c r="G13" s="2360"/>
      <c r="H13" s="2360"/>
      <c r="I13" s="2360"/>
      <c r="J13" s="2360"/>
      <c r="K13" s="2360"/>
      <c r="L13" s="2360"/>
      <c r="M13" s="2360"/>
      <c r="N13" s="2360"/>
      <c r="O13" s="2360"/>
      <c r="P13" s="2360"/>
      <c r="Q13" s="2360"/>
      <c r="R13" s="2360"/>
      <c r="S13" s="2361"/>
      <c r="T13" s="879"/>
      <c r="U13" s="880"/>
      <c r="V13" s="880"/>
      <c r="W13" s="880"/>
      <c r="X13" s="2348"/>
      <c r="Y13" s="2349"/>
      <c r="Z13" s="2349"/>
      <c r="AA13" s="2349"/>
      <c r="AB13" s="2350"/>
      <c r="AC13" s="1089"/>
      <c r="AD13" s="880"/>
      <c r="AE13" s="881"/>
      <c r="AF13" s="2351"/>
      <c r="AG13" s="2349"/>
      <c r="AH13" s="2352"/>
      <c r="AI13" s="1089"/>
      <c r="AJ13" s="1089"/>
      <c r="AK13" s="1089"/>
      <c r="AL13" s="2351"/>
      <c r="AM13" s="2349"/>
      <c r="AN13" s="2353"/>
      <c r="AO13" s="500"/>
      <c r="AP13" s="501"/>
      <c r="AQ13" s="500"/>
      <c r="AR13" s="500"/>
      <c r="AS13" s="500"/>
      <c r="AT13" s="500"/>
      <c r="AU13" s="500"/>
      <c r="AV13" s="500"/>
      <c r="AW13" s="500"/>
      <c r="AX13" s="500"/>
      <c r="AY13" s="500"/>
      <c r="AZ13" s="500"/>
      <c r="BA13" s="500"/>
      <c r="BB13" s="500"/>
      <c r="BC13" s="500"/>
      <c r="BD13" s="500"/>
      <c r="BE13" s="500"/>
      <c r="BF13" s="24"/>
      <c r="BG13" s="24"/>
    </row>
    <row r="14" spans="1:59" s="499" customFormat="1" ht="16.5" customHeight="1">
      <c r="A14" s="501"/>
      <c r="B14" s="2354">
        <f>B12+1</f>
        <v>3</v>
      </c>
      <c r="C14" s="2355" t="s">
        <v>420</v>
      </c>
      <c r="D14" s="2356"/>
      <c r="E14" s="2356"/>
      <c r="F14" s="2356"/>
      <c r="G14" s="2356"/>
      <c r="H14" s="2356"/>
      <c r="I14" s="2356"/>
      <c r="J14" s="2356"/>
      <c r="K14" s="2356"/>
      <c r="L14" s="2356"/>
      <c r="M14" s="2356"/>
      <c r="N14" s="2356"/>
      <c r="O14" s="2356"/>
      <c r="P14" s="2356"/>
      <c r="Q14" s="2356"/>
      <c r="R14" s="2356"/>
      <c r="S14" s="2338"/>
      <c r="T14" s="876"/>
      <c r="U14" s="877"/>
      <c r="V14" s="877"/>
      <c r="W14" s="877"/>
      <c r="X14" s="2342"/>
      <c r="Y14" s="2343"/>
      <c r="Z14" s="2343"/>
      <c r="AA14" s="2343"/>
      <c r="AB14" s="2344"/>
      <c r="AC14" s="1088"/>
      <c r="AD14" s="877"/>
      <c r="AE14" s="878"/>
      <c r="AF14" s="2345" t="s">
        <v>248</v>
      </c>
      <c r="AG14" s="2343"/>
      <c r="AH14" s="2346"/>
      <c r="AI14" s="1088"/>
      <c r="AJ14" s="1088"/>
      <c r="AK14" s="1088"/>
      <c r="AL14" s="2345"/>
      <c r="AM14" s="2343"/>
      <c r="AN14" s="2347"/>
      <c r="AO14" s="500"/>
      <c r="AP14" s="501"/>
      <c r="AQ14" s="500"/>
      <c r="AR14" s="500"/>
      <c r="AS14" s="500"/>
      <c r="AT14" s="500"/>
      <c r="AU14" s="500"/>
      <c r="AV14" s="500"/>
      <c r="AW14" s="500"/>
      <c r="AX14" s="500"/>
      <c r="AY14" s="500"/>
      <c r="AZ14" s="500"/>
      <c r="BA14" s="500"/>
      <c r="BB14" s="500"/>
      <c r="BC14" s="500"/>
      <c r="BD14" s="500"/>
      <c r="BE14" s="500"/>
      <c r="BF14" s="24"/>
      <c r="BG14" s="24"/>
    </row>
    <row r="15" spans="1:59" s="499" customFormat="1" ht="16.5" customHeight="1">
      <c r="A15" s="501"/>
      <c r="B15" s="2335"/>
      <c r="C15" s="2339"/>
      <c r="D15" s="2340"/>
      <c r="E15" s="2340"/>
      <c r="F15" s="2340"/>
      <c r="G15" s="2340"/>
      <c r="H15" s="2340"/>
      <c r="I15" s="2340"/>
      <c r="J15" s="2340"/>
      <c r="K15" s="2340"/>
      <c r="L15" s="2340"/>
      <c r="M15" s="2340"/>
      <c r="N15" s="2340"/>
      <c r="O15" s="2340"/>
      <c r="P15" s="2340"/>
      <c r="Q15" s="2340"/>
      <c r="R15" s="2340"/>
      <c r="S15" s="2341"/>
      <c r="T15" s="879"/>
      <c r="U15" s="880"/>
      <c r="V15" s="880"/>
      <c r="W15" s="880"/>
      <c r="X15" s="2348"/>
      <c r="Y15" s="2349"/>
      <c r="Z15" s="2349"/>
      <c r="AA15" s="2349"/>
      <c r="AB15" s="2350"/>
      <c r="AC15" s="1089"/>
      <c r="AD15" s="880"/>
      <c r="AE15" s="881"/>
      <c r="AF15" s="2351"/>
      <c r="AG15" s="2349"/>
      <c r="AH15" s="2352"/>
      <c r="AI15" s="1089"/>
      <c r="AJ15" s="1089"/>
      <c r="AK15" s="1089"/>
      <c r="AL15" s="2351"/>
      <c r="AM15" s="2349"/>
      <c r="AN15" s="2353"/>
      <c r="AO15" s="500"/>
      <c r="AP15" s="501"/>
      <c r="AQ15" s="500"/>
      <c r="AR15" s="500"/>
      <c r="AS15" s="500"/>
      <c r="AT15" s="500"/>
      <c r="AU15" s="500"/>
      <c r="AV15" s="500"/>
      <c r="AW15" s="500"/>
      <c r="AX15" s="500"/>
      <c r="AY15" s="500"/>
      <c r="AZ15" s="500"/>
      <c r="BA15" s="500"/>
      <c r="BB15" s="500"/>
      <c r="BC15" s="500"/>
      <c r="BD15" s="500"/>
      <c r="BE15" s="500"/>
      <c r="BF15" s="24"/>
      <c r="BG15" s="24"/>
    </row>
    <row r="16" spans="1:59" s="499" customFormat="1" ht="16.5" customHeight="1">
      <c r="A16" s="501"/>
      <c r="B16" s="2354">
        <f>B14+1</f>
        <v>4</v>
      </c>
      <c r="C16" s="2355" t="s">
        <v>419</v>
      </c>
      <c r="D16" s="2356"/>
      <c r="E16" s="2356"/>
      <c r="F16" s="2356"/>
      <c r="G16" s="2356"/>
      <c r="H16" s="2356"/>
      <c r="I16" s="2356"/>
      <c r="J16" s="2356"/>
      <c r="K16" s="2356"/>
      <c r="L16" s="2356"/>
      <c r="M16" s="2356"/>
      <c r="N16" s="2356"/>
      <c r="O16" s="2356"/>
      <c r="P16" s="2356"/>
      <c r="Q16" s="2356"/>
      <c r="R16" s="2356"/>
      <c r="S16" s="2338"/>
      <c r="T16" s="876"/>
      <c r="U16" s="877"/>
      <c r="V16" s="877"/>
      <c r="W16" s="877"/>
      <c r="X16" s="2342" t="s">
        <v>249</v>
      </c>
      <c r="Y16" s="2343"/>
      <c r="Z16" s="2343"/>
      <c r="AA16" s="2343"/>
      <c r="AB16" s="2344"/>
      <c r="AC16" s="1088"/>
      <c r="AD16" s="877"/>
      <c r="AE16" s="878"/>
      <c r="AF16" s="2345" t="s">
        <v>248</v>
      </c>
      <c r="AG16" s="2343"/>
      <c r="AH16" s="2346"/>
      <c r="AI16" s="2362" t="s">
        <v>250</v>
      </c>
      <c r="AJ16" s="2363"/>
      <c r="AK16" s="2364"/>
      <c r="AL16" s="2345"/>
      <c r="AM16" s="2343"/>
      <c r="AN16" s="2347"/>
      <c r="AO16" s="500"/>
      <c r="AP16" s="501"/>
      <c r="AQ16" s="500"/>
      <c r="AR16" s="500"/>
      <c r="AS16" s="500"/>
      <c r="AT16" s="500"/>
      <c r="AU16" s="500"/>
      <c r="AV16" s="500"/>
      <c r="AW16" s="500"/>
      <c r="AX16" s="500"/>
      <c r="AY16" s="500"/>
      <c r="AZ16" s="500"/>
      <c r="BA16" s="500"/>
      <c r="BB16" s="500"/>
      <c r="BC16" s="500"/>
      <c r="BD16" s="500"/>
      <c r="BE16" s="500"/>
      <c r="BF16" s="24"/>
      <c r="BG16" s="24"/>
    </row>
    <row r="17" spans="1:59" s="499" customFormat="1" ht="16.5" customHeight="1">
      <c r="A17" s="501"/>
      <c r="B17" s="2335"/>
      <c r="C17" s="2339"/>
      <c r="D17" s="2340"/>
      <c r="E17" s="2340"/>
      <c r="F17" s="2340"/>
      <c r="G17" s="2340"/>
      <c r="H17" s="2340"/>
      <c r="I17" s="2340"/>
      <c r="J17" s="2340"/>
      <c r="K17" s="2340"/>
      <c r="L17" s="2340"/>
      <c r="M17" s="2340"/>
      <c r="N17" s="2340"/>
      <c r="O17" s="2340"/>
      <c r="P17" s="2340"/>
      <c r="Q17" s="2340"/>
      <c r="R17" s="2340"/>
      <c r="S17" s="2341"/>
      <c r="T17" s="879"/>
      <c r="U17" s="880"/>
      <c r="V17" s="880"/>
      <c r="W17" s="880"/>
      <c r="X17" s="2348"/>
      <c r="Y17" s="2349"/>
      <c r="Z17" s="2349"/>
      <c r="AA17" s="2349"/>
      <c r="AB17" s="2350"/>
      <c r="AC17" s="1089"/>
      <c r="AD17" s="880"/>
      <c r="AE17" s="881"/>
      <c r="AF17" s="2351"/>
      <c r="AG17" s="2349"/>
      <c r="AH17" s="2352"/>
      <c r="AI17" s="1089"/>
      <c r="AJ17" s="1089"/>
      <c r="AK17" s="1089"/>
      <c r="AL17" s="2351"/>
      <c r="AM17" s="2349"/>
      <c r="AN17" s="2353"/>
      <c r="AO17" s="500"/>
      <c r="AP17" s="501"/>
      <c r="AQ17" s="500"/>
      <c r="AR17" s="500"/>
      <c r="AS17" s="500"/>
      <c r="AT17" s="500"/>
      <c r="AU17" s="500"/>
      <c r="AV17" s="500"/>
      <c r="AW17" s="500"/>
      <c r="AX17" s="500"/>
      <c r="AY17" s="500"/>
      <c r="AZ17" s="500"/>
      <c r="BA17" s="500"/>
      <c r="BB17" s="500"/>
      <c r="BC17" s="500"/>
      <c r="BD17" s="500"/>
      <c r="BE17" s="500"/>
      <c r="BF17" s="24"/>
      <c r="BG17" s="24"/>
    </row>
    <row r="18" spans="1:59" s="499" customFormat="1" ht="16.5" customHeight="1">
      <c r="A18" s="501"/>
      <c r="B18" s="2354">
        <f>B16+1</f>
        <v>5</v>
      </c>
      <c r="C18" s="2355" t="s">
        <v>421</v>
      </c>
      <c r="D18" s="2356"/>
      <c r="E18" s="2356"/>
      <c r="F18" s="2356"/>
      <c r="G18" s="2356"/>
      <c r="H18" s="2356"/>
      <c r="I18" s="2356"/>
      <c r="J18" s="2356"/>
      <c r="K18" s="2356"/>
      <c r="L18" s="2356"/>
      <c r="M18" s="2356"/>
      <c r="N18" s="2356"/>
      <c r="O18" s="2356"/>
      <c r="P18" s="2356"/>
      <c r="Q18" s="2356"/>
      <c r="R18" s="2356"/>
      <c r="S18" s="2338"/>
      <c r="T18" s="876"/>
      <c r="U18" s="877"/>
      <c r="V18" s="877"/>
      <c r="W18" s="877"/>
      <c r="X18" s="2342"/>
      <c r="Y18" s="2343"/>
      <c r="Z18" s="2343"/>
      <c r="AA18" s="2343"/>
      <c r="AB18" s="2344"/>
      <c r="AC18" s="1088"/>
      <c r="AD18" s="877"/>
      <c r="AE18" s="878"/>
      <c r="AF18" s="2345" t="s">
        <v>248</v>
      </c>
      <c r="AG18" s="2343"/>
      <c r="AH18" s="2346"/>
      <c r="AI18" s="1088"/>
      <c r="AJ18" s="1088"/>
      <c r="AK18" s="1088"/>
      <c r="AL18" s="2345"/>
      <c r="AM18" s="2343"/>
      <c r="AN18" s="2347"/>
      <c r="AO18" s="500"/>
      <c r="AP18" s="501"/>
      <c r="AQ18" s="500"/>
      <c r="AR18" s="500"/>
      <c r="AS18" s="500"/>
      <c r="AT18" s="500"/>
      <c r="AU18" s="500"/>
      <c r="AV18" s="500"/>
      <c r="AW18" s="500"/>
      <c r="AX18" s="500"/>
      <c r="AY18" s="500"/>
      <c r="AZ18" s="500"/>
      <c r="BA18" s="500"/>
      <c r="BB18" s="500"/>
      <c r="BC18" s="500"/>
      <c r="BD18" s="500"/>
      <c r="BE18" s="500"/>
      <c r="BF18" s="24"/>
      <c r="BG18" s="24"/>
    </row>
    <row r="19" spans="1:59" s="499" customFormat="1" ht="16.5" customHeight="1">
      <c r="A19" s="501"/>
      <c r="B19" s="2335"/>
      <c r="C19" s="2339"/>
      <c r="D19" s="2340"/>
      <c r="E19" s="2340"/>
      <c r="F19" s="2340"/>
      <c r="G19" s="2340"/>
      <c r="H19" s="2340"/>
      <c r="I19" s="2340"/>
      <c r="J19" s="2340"/>
      <c r="K19" s="2340"/>
      <c r="L19" s="2340"/>
      <c r="M19" s="2340"/>
      <c r="N19" s="2340"/>
      <c r="O19" s="2340"/>
      <c r="P19" s="2340"/>
      <c r="Q19" s="2340"/>
      <c r="R19" s="2340"/>
      <c r="S19" s="2341"/>
      <c r="T19" s="879"/>
      <c r="U19" s="880"/>
      <c r="V19" s="880"/>
      <c r="W19" s="880"/>
      <c r="X19" s="2348"/>
      <c r="Y19" s="2349"/>
      <c r="Z19" s="2349"/>
      <c r="AA19" s="2349"/>
      <c r="AB19" s="2350"/>
      <c r="AC19" s="1089"/>
      <c r="AD19" s="880"/>
      <c r="AE19" s="881"/>
      <c r="AF19" s="2351"/>
      <c r="AG19" s="2349"/>
      <c r="AH19" s="2352"/>
      <c r="AI19" s="1089"/>
      <c r="AJ19" s="1089"/>
      <c r="AK19" s="1089"/>
      <c r="AL19" s="2351"/>
      <c r="AM19" s="2349"/>
      <c r="AN19" s="2353"/>
      <c r="AO19" s="500"/>
      <c r="AP19" s="501"/>
      <c r="AQ19" s="500"/>
      <c r="AR19" s="500"/>
      <c r="AS19" s="500"/>
      <c r="AT19" s="500"/>
      <c r="AU19" s="500"/>
      <c r="AV19" s="500"/>
      <c r="AW19" s="500"/>
      <c r="AX19" s="500"/>
      <c r="AY19" s="500"/>
      <c r="AZ19" s="500"/>
      <c r="BA19" s="500"/>
      <c r="BB19" s="500"/>
      <c r="BC19" s="500"/>
      <c r="BD19" s="500"/>
      <c r="BE19" s="500"/>
      <c r="BF19" s="24"/>
      <c r="BG19" s="24"/>
    </row>
    <row r="20" spans="1:59" s="499" customFormat="1" ht="16.5" customHeight="1">
      <c r="A20" s="501"/>
      <c r="B20" s="2354">
        <f>B18+1</f>
        <v>6</v>
      </c>
      <c r="C20" s="2355" t="s">
        <v>422</v>
      </c>
      <c r="D20" s="2356"/>
      <c r="E20" s="2356"/>
      <c r="F20" s="2356"/>
      <c r="G20" s="2356"/>
      <c r="H20" s="2356"/>
      <c r="I20" s="2356"/>
      <c r="J20" s="2356"/>
      <c r="K20" s="2356"/>
      <c r="L20" s="2356"/>
      <c r="M20" s="2356"/>
      <c r="N20" s="2356"/>
      <c r="O20" s="2356"/>
      <c r="P20" s="2356"/>
      <c r="Q20" s="2356"/>
      <c r="R20" s="2356"/>
      <c r="S20" s="2338"/>
      <c r="T20" s="876"/>
      <c r="U20" s="877"/>
      <c r="V20" s="877"/>
      <c r="W20" s="877"/>
      <c r="X20" s="2342"/>
      <c r="Y20" s="2343"/>
      <c r="Z20" s="2343"/>
      <c r="AA20" s="2343"/>
      <c r="AB20" s="2344"/>
      <c r="AC20" s="1088"/>
      <c r="AD20" s="877"/>
      <c r="AE20" s="878"/>
      <c r="AF20" s="2345"/>
      <c r="AG20" s="2343"/>
      <c r="AH20" s="2346"/>
      <c r="AI20" s="1088"/>
      <c r="AJ20" s="1088"/>
      <c r="AK20" s="1088"/>
      <c r="AL20" s="2345"/>
      <c r="AM20" s="2343"/>
      <c r="AN20" s="2347"/>
      <c r="AO20" s="500"/>
      <c r="AP20" s="501"/>
      <c r="AQ20" s="500"/>
      <c r="AR20" s="500"/>
      <c r="AS20" s="500"/>
      <c r="AT20" s="500"/>
      <c r="AU20" s="500"/>
      <c r="AV20" s="500"/>
      <c r="AW20" s="500"/>
      <c r="AX20" s="500"/>
      <c r="AY20" s="500"/>
      <c r="AZ20" s="500"/>
      <c r="BA20" s="500"/>
      <c r="BB20" s="500"/>
      <c r="BC20" s="500"/>
      <c r="BD20" s="500"/>
      <c r="BE20" s="500"/>
      <c r="BF20" s="24"/>
      <c r="BG20" s="24"/>
    </row>
    <row r="21" spans="1:59" s="499" customFormat="1" ht="16.5" customHeight="1">
      <c r="A21" s="501"/>
      <c r="B21" s="2335"/>
      <c r="C21" s="2339"/>
      <c r="D21" s="2340"/>
      <c r="E21" s="2340"/>
      <c r="F21" s="2340"/>
      <c r="G21" s="2340"/>
      <c r="H21" s="2340"/>
      <c r="I21" s="2340"/>
      <c r="J21" s="2340"/>
      <c r="K21" s="2340"/>
      <c r="L21" s="2340"/>
      <c r="M21" s="2340"/>
      <c r="N21" s="2340"/>
      <c r="O21" s="2340"/>
      <c r="P21" s="2340"/>
      <c r="Q21" s="2340"/>
      <c r="R21" s="2340"/>
      <c r="S21" s="2341"/>
      <c r="T21" s="879"/>
      <c r="U21" s="880"/>
      <c r="V21" s="880"/>
      <c r="W21" s="880"/>
      <c r="X21" s="2348"/>
      <c r="Y21" s="2349"/>
      <c r="Z21" s="2349"/>
      <c r="AA21" s="2349"/>
      <c r="AB21" s="2350"/>
      <c r="AC21" s="1089"/>
      <c r="AD21" s="880"/>
      <c r="AE21" s="881"/>
      <c r="AF21" s="2351"/>
      <c r="AG21" s="2349"/>
      <c r="AH21" s="2352"/>
      <c r="AI21" s="1089"/>
      <c r="AJ21" s="1089"/>
      <c r="AK21" s="1089"/>
      <c r="AL21" s="2351"/>
      <c r="AM21" s="2349"/>
      <c r="AN21" s="2353"/>
      <c r="AO21" s="500"/>
      <c r="AP21" s="501"/>
      <c r="AQ21" s="500"/>
      <c r="AR21" s="500"/>
      <c r="AS21" s="500"/>
      <c r="AT21" s="500"/>
      <c r="AU21" s="500"/>
      <c r="AV21" s="500"/>
      <c r="AW21" s="500"/>
      <c r="AX21" s="500"/>
      <c r="AY21" s="500"/>
      <c r="AZ21" s="500"/>
      <c r="BA21" s="500"/>
      <c r="BB21" s="500"/>
      <c r="BC21" s="500"/>
      <c r="BD21" s="500"/>
      <c r="BE21" s="500"/>
      <c r="BF21" s="24"/>
      <c r="BG21" s="24"/>
    </row>
    <row r="22" spans="1:59" s="499" customFormat="1" ht="16.5" customHeight="1">
      <c r="A22" s="501"/>
      <c r="B22" s="2354">
        <f>B20+1</f>
        <v>7</v>
      </c>
      <c r="C22" s="2355" t="s">
        <v>404</v>
      </c>
      <c r="D22" s="2356"/>
      <c r="E22" s="2356"/>
      <c r="F22" s="2356"/>
      <c r="G22" s="2356"/>
      <c r="H22" s="2356"/>
      <c r="I22" s="2356"/>
      <c r="J22" s="2356"/>
      <c r="K22" s="2356"/>
      <c r="L22" s="2356"/>
      <c r="M22" s="2356"/>
      <c r="N22" s="2356"/>
      <c r="O22" s="2356"/>
      <c r="P22" s="2356"/>
      <c r="Q22" s="2356"/>
      <c r="R22" s="2356"/>
      <c r="S22" s="2338"/>
      <c r="T22" s="876"/>
      <c r="U22" s="877"/>
      <c r="V22" s="877"/>
      <c r="W22" s="877"/>
      <c r="X22" s="2342"/>
      <c r="Y22" s="2343"/>
      <c r="Z22" s="2343"/>
      <c r="AA22" s="2343"/>
      <c r="AB22" s="2344"/>
      <c r="AC22" s="1088"/>
      <c r="AD22" s="877"/>
      <c r="AE22" s="878"/>
      <c r="AF22" s="2345"/>
      <c r="AG22" s="2343"/>
      <c r="AH22" s="2346"/>
      <c r="AI22" s="1088"/>
      <c r="AJ22" s="1088"/>
      <c r="AK22" s="1088"/>
      <c r="AL22" s="2345"/>
      <c r="AM22" s="2343"/>
      <c r="AN22" s="2347"/>
      <c r="AO22" s="500"/>
      <c r="AP22" s="501"/>
      <c r="AQ22" s="500"/>
      <c r="AR22" s="500"/>
      <c r="AS22" s="500"/>
      <c r="AT22" s="500"/>
      <c r="AU22" s="500"/>
      <c r="AV22" s="500"/>
      <c r="AW22" s="500"/>
      <c r="AX22" s="500"/>
      <c r="AY22" s="500"/>
      <c r="AZ22" s="500"/>
      <c r="BA22" s="500"/>
      <c r="BB22" s="500"/>
      <c r="BC22" s="500"/>
      <c r="BD22" s="500"/>
      <c r="BE22" s="500"/>
      <c r="BF22" s="24"/>
      <c r="BG22" s="24"/>
    </row>
    <row r="23" spans="1:59" s="499" customFormat="1" ht="16.5" customHeight="1">
      <c r="A23" s="501"/>
      <c r="B23" s="2335"/>
      <c r="C23" s="2339"/>
      <c r="D23" s="2340"/>
      <c r="E23" s="2340"/>
      <c r="F23" s="2340"/>
      <c r="G23" s="2340"/>
      <c r="H23" s="2340"/>
      <c r="I23" s="2340"/>
      <c r="J23" s="2340"/>
      <c r="K23" s="2340"/>
      <c r="L23" s="2340"/>
      <c r="M23" s="2340"/>
      <c r="N23" s="2340"/>
      <c r="O23" s="2340"/>
      <c r="P23" s="2340"/>
      <c r="Q23" s="2340"/>
      <c r="R23" s="2340"/>
      <c r="S23" s="2341"/>
      <c r="T23" s="879"/>
      <c r="U23" s="880"/>
      <c r="V23" s="880"/>
      <c r="W23" s="880"/>
      <c r="X23" s="2348"/>
      <c r="Y23" s="2349"/>
      <c r="Z23" s="2349"/>
      <c r="AA23" s="2349"/>
      <c r="AB23" s="2350"/>
      <c r="AC23" s="1089"/>
      <c r="AD23" s="880"/>
      <c r="AE23" s="881"/>
      <c r="AF23" s="2351"/>
      <c r="AG23" s="2349"/>
      <c r="AH23" s="2352"/>
      <c r="AI23" s="1089"/>
      <c r="AJ23" s="1089"/>
      <c r="AK23" s="1089"/>
      <c r="AL23" s="2351"/>
      <c r="AM23" s="2349"/>
      <c r="AN23" s="2353"/>
      <c r="AO23" s="500"/>
      <c r="AP23" s="501"/>
      <c r="AQ23" s="500"/>
      <c r="AR23" s="500"/>
      <c r="AS23" s="500"/>
      <c r="AT23" s="500"/>
      <c r="AU23" s="500"/>
      <c r="AV23" s="500"/>
      <c r="AW23" s="500"/>
      <c r="AX23" s="500"/>
      <c r="AY23" s="500"/>
      <c r="AZ23" s="500"/>
      <c r="BA23" s="500"/>
      <c r="BB23" s="500"/>
      <c r="BC23" s="500"/>
      <c r="BD23" s="500"/>
      <c r="BE23" s="500"/>
      <c r="BF23" s="24"/>
      <c r="BG23" s="24"/>
    </row>
    <row r="24" spans="1:59" s="499" customFormat="1" ht="16.5" customHeight="1">
      <c r="A24" s="501"/>
      <c r="B24" s="2354"/>
      <c r="C24" s="882"/>
      <c r="D24" s="883"/>
      <c r="E24" s="883"/>
      <c r="F24" s="883"/>
      <c r="G24" s="883"/>
      <c r="H24" s="883"/>
      <c r="I24" s="883"/>
      <c r="J24" s="883"/>
      <c r="K24" s="883"/>
      <c r="L24" s="883"/>
      <c r="M24" s="883"/>
      <c r="N24" s="883"/>
      <c r="O24" s="883"/>
      <c r="P24" s="883"/>
      <c r="Q24" s="883"/>
      <c r="R24" s="883"/>
      <c r="S24" s="884"/>
      <c r="T24" s="876"/>
      <c r="U24" s="877"/>
      <c r="V24" s="877"/>
      <c r="W24" s="877"/>
      <c r="X24" s="2342"/>
      <c r="Y24" s="2343"/>
      <c r="Z24" s="2343"/>
      <c r="AA24" s="2343"/>
      <c r="AB24" s="2344"/>
      <c r="AC24" s="1088"/>
      <c r="AD24" s="877"/>
      <c r="AE24" s="878"/>
      <c r="AF24" s="2345"/>
      <c r="AG24" s="2343"/>
      <c r="AH24" s="2346"/>
      <c r="AI24" s="1088"/>
      <c r="AJ24" s="1088"/>
      <c r="AK24" s="1088"/>
      <c r="AL24" s="2345"/>
      <c r="AM24" s="2343"/>
      <c r="AN24" s="2347"/>
      <c r="AO24" s="500"/>
      <c r="AP24" s="501"/>
      <c r="AQ24" s="500"/>
      <c r="AR24" s="500"/>
      <c r="AS24" s="500"/>
      <c r="AT24" s="500"/>
      <c r="AU24" s="500"/>
      <c r="AW24" s="500"/>
      <c r="AX24" s="500"/>
      <c r="AY24" s="500"/>
      <c r="AZ24" s="500"/>
      <c r="BA24" s="500"/>
      <c r="BB24" s="500"/>
      <c r="BC24" s="500"/>
      <c r="BD24" s="500"/>
      <c r="BE24" s="500"/>
      <c r="BF24" s="24"/>
      <c r="BG24" s="24"/>
    </row>
    <row r="25" spans="1:59" s="499" customFormat="1" ht="16.5" customHeight="1">
      <c r="A25" s="501"/>
      <c r="B25" s="2335"/>
      <c r="C25" s="885"/>
      <c r="D25" s="886"/>
      <c r="E25" s="886"/>
      <c r="F25" s="886"/>
      <c r="G25" s="886"/>
      <c r="H25" s="886"/>
      <c r="I25" s="886"/>
      <c r="J25" s="886"/>
      <c r="K25" s="886"/>
      <c r="L25" s="886"/>
      <c r="M25" s="886"/>
      <c r="N25" s="886"/>
      <c r="O25" s="886"/>
      <c r="P25" s="886"/>
      <c r="Q25" s="886"/>
      <c r="R25" s="886"/>
      <c r="S25" s="887"/>
      <c r="T25" s="879"/>
      <c r="U25" s="880"/>
      <c r="V25" s="880"/>
      <c r="W25" s="880"/>
      <c r="X25" s="2348"/>
      <c r="Y25" s="2349"/>
      <c r="Z25" s="2349"/>
      <c r="AA25" s="2349"/>
      <c r="AB25" s="2350"/>
      <c r="AC25" s="1089"/>
      <c r="AD25" s="880"/>
      <c r="AE25" s="881"/>
      <c r="AF25" s="2351"/>
      <c r="AG25" s="2349"/>
      <c r="AH25" s="2352"/>
      <c r="AI25" s="1089"/>
      <c r="AJ25" s="1089"/>
      <c r="AK25" s="1089"/>
      <c r="AL25" s="2351"/>
      <c r="AM25" s="2349"/>
      <c r="AN25" s="2353"/>
      <c r="AO25" s="500"/>
      <c r="AP25" s="501"/>
      <c r="AQ25" s="500"/>
      <c r="AR25" s="500"/>
      <c r="AS25" s="500"/>
      <c r="AT25" s="500"/>
      <c r="AU25" s="500"/>
      <c r="AV25" s="500"/>
      <c r="AW25" s="500"/>
      <c r="AX25" s="500"/>
      <c r="AY25" s="500"/>
      <c r="AZ25" s="500"/>
      <c r="BA25" s="500"/>
      <c r="BB25" s="500"/>
      <c r="BC25" s="500"/>
      <c r="BD25" s="500"/>
      <c r="BE25" s="500"/>
      <c r="BF25" s="24"/>
      <c r="BG25" s="24"/>
    </row>
    <row r="26" spans="1:59" s="499" customFormat="1" ht="16.5" customHeight="1">
      <c r="A26" s="501"/>
      <c r="B26" s="2354"/>
      <c r="C26" s="882"/>
      <c r="D26" s="883"/>
      <c r="E26" s="883"/>
      <c r="F26" s="883"/>
      <c r="G26" s="883"/>
      <c r="H26" s="883"/>
      <c r="I26" s="883"/>
      <c r="J26" s="883"/>
      <c r="K26" s="883"/>
      <c r="L26" s="883"/>
      <c r="M26" s="883"/>
      <c r="N26" s="883"/>
      <c r="O26" s="883"/>
      <c r="P26" s="883"/>
      <c r="Q26" s="883"/>
      <c r="R26" s="883"/>
      <c r="S26" s="884"/>
      <c r="T26" s="876"/>
      <c r="U26" s="877"/>
      <c r="V26" s="877"/>
      <c r="W26" s="877"/>
      <c r="X26" s="2342"/>
      <c r="Y26" s="2343"/>
      <c r="Z26" s="2343"/>
      <c r="AA26" s="2343"/>
      <c r="AB26" s="2344"/>
      <c r="AC26" s="1088"/>
      <c r="AD26" s="877"/>
      <c r="AE26" s="878"/>
      <c r="AF26" s="2345"/>
      <c r="AG26" s="2343"/>
      <c r="AH26" s="2346"/>
      <c r="AI26" s="1088"/>
      <c r="AJ26" s="1088"/>
      <c r="AK26" s="1088"/>
      <c r="AL26" s="2345"/>
      <c r="AM26" s="2343"/>
      <c r="AN26" s="2347"/>
      <c r="AO26" s="500"/>
      <c r="AP26" s="501"/>
      <c r="AQ26" s="500"/>
      <c r="AR26" s="500"/>
      <c r="AS26" s="500"/>
      <c r="AT26" s="500"/>
      <c r="AU26" s="500"/>
      <c r="AV26" s="500"/>
      <c r="AW26" s="500"/>
      <c r="AX26" s="500"/>
      <c r="AY26" s="500"/>
      <c r="AZ26" s="500"/>
      <c r="BA26" s="500"/>
      <c r="BB26" s="500"/>
      <c r="BC26" s="500"/>
      <c r="BD26" s="500"/>
      <c r="BE26" s="500"/>
      <c r="BF26" s="24"/>
      <c r="BG26" s="24"/>
    </row>
    <row r="27" spans="1:59" s="499" customFormat="1" ht="16.5" customHeight="1">
      <c r="A27" s="501"/>
      <c r="B27" s="2335"/>
      <c r="C27" s="885"/>
      <c r="D27" s="886"/>
      <c r="E27" s="886"/>
      <c r="F27" s="886"/>
      <c r="G27" s="886"/>
      <c r="H27" s="886"/>
      <c r="I27" s="886"/>
      <c r="J27" s="886"/>
      <c r="K27" s="886"/>
      <c r="L27" s="886"/>
      <c r="M27" s="886"/>
      <c r="N27" s="886"/>
      <c r="O27" s="886"/>
      <c r="P27" s="886"/>
      <c r="Q27" s="886"/>
      <c r="R27" s="886"/>
      <c r="S27" s="887"/>
      <c r="T27" s="879"/>
      <c r="U27" s="880"/>
      <c r="V27" s="880"/>
      <c r="W27" s="880"/>
      <c r="X27" s="2348"/>
      <c r="Y27" s="2349"/>
      <c r="Z27" s="2349"/>
      <c r="AA27" s="2349"/>
      <c r="AB27" s="2350"/>
      <c r="AC27" s="1089"/>
      <c r="AD27" s="880"/>
      <c r="AE27" s="881"/>
      <c r="AF27" s="2351"/>
      <c r="AG27" s="2349"/>
      <c r="AH27" s="2352"/>
      <c r="AI27" s="1089"/>
      <c r="AJ27" s="1089"/>
      <c r="AK27" s="1089"/>
      <c r="AL27" s="2351"/>
      <c r="AM27" s="2349"/>
      <c r="AN27" s="2353"/>
      <c r="AO27" s="500"/>
      <c r="AP27" s="501"/>
      <c r="AQ27" s="500"/>
      <c r="AR27" s="500"/>
      <c r="AS27" s="500"/>
      <c r="AT27" s="500"/>
      <c r="AU27" s="500"/>
      <c r="AV27" s="500"/>
      <c r="AW27" s="500"/>
      <c r="AX27" s="500"/>
      <c r="AY27" s="500"/>
      <c r="AZ27" s="500"/>
      <c r="BA27" s="500"/>
      <c r="BB27" s="500"/>
      <c r="BC27" s="500"/>
      <c r="BD27" s="500"/>
      <c r="BE27" s="500"/>
      <c r="BF27" s="24"/>
      <c r="BG27" s="24"/>
    </row>
    <row r="28" spans="1:59" s="499" customFormat="1" ht="16.5" customHeight="1">
      <c r="A28" s="501"/>
      <c r="B28" s="2354"/>
      <c r="C28" s="882"/>
      <c r="D28" s="883"/>
      <c r="E28" s="883"/>
      <c r="F28" s="883"/>
      <c r="G28" s="883"/>
      <c r="H28" s="883"/>
      <c r="I28" s="883"/>
      <c r="J28" s="883"/>
      <c r="K28" s="883"/>
      <c r="L28" s="883"/>
      <c r="M28" s="883"/>
      <c r="N28" s="883"/>
      <c r="O28" s="883"/>
      <c r="P28" s="883"/>
      <c r="Q28" s="883"/>
      <c r="R28" s="883"/>
      <c r="S28" s="884"/>
      <c r="T28" s="876"/>
      <c r="U28" s="877"/>
      <c r="V28" s="877"/>
      <c r="W28" s="877"/>
      <c r="X28" s="2342"/>
      <c r="Y28" s="2343"/>
      <c r="Z28" s="2343"/>
      <c r="AA28" s="2343"/>
      <c r="AB28" s="2344"/>
      <c r="AC28" s="1088"/>
      <c r="AD28" s="877"/>
      <c r="AE28" s="878"/>
      <c r="AF28" s="2345"/>
      <c r="AG28" s="2343"/>
      <c r="AH28" s="2346"/>
      <c r="AI28" s="1088"/>
      <c r="AJ28" s="1088"/>
      <c r="AK28" s="1088"/>
      <c r="AL28" s="2345"/>
      <c r="AM28" s="2343"/>
      <c r="AN28" s="2347"/>
      <c r="AO28" s="500"/>
      <c r="AP28" s="501"/>
      <c r="AQ28" s="500"/>
      <c r="AR28" s="500"/>
      <c r="AS28" s="500"/>
      <c r="AT28" s="500"/>
      <c r="AU28" s="500"/>
      <c r="AV28" s="500"/>
      <c r="AW28" s="500"/>
      <c r="AX28" s="500"/>
      <c r="AY28" s="500"/>
      <c r="AZ28" s="500"/>
      <c r="BA28" s="500"/>
      <c r="BB28" s="500"/>
      <c r="BC28" s="500"/>
      <c r="BD28" s="500"/>
      <c r="BE28" s="500"/>
      <c r="BF28" s="24"/>
      <c r="BG28" s="24"/>
    </row>
    <row r="29" spans="1:59" s="499" customFormat="1" ht="16.5" customHeight="1">
      <c r="A29" s="501"/>
      <c r="B29" s="2335"/>
      <c r="C29" s="885"/>
      <c r="D29" s="886"/>
      <c r="E29" s="886"/>
      <c r="F29" s="886"/>
      <c r="G29" s="886"/>
      <c r="H29" s="886"/>
      <c r="I29" s="886"/>
      <c r="J29" s="886"/>
      <c r="K29" s="886"/>
      <c r="L29" s="886"/>
      <c r="M29" s="886"/>
      <c r="N29" s="886"/>
      <c r="O29" s="886"/>
      <c r="P29" s="886"/>
      <c r="Q29" s="886"/>
      <c r="R29" s="886"/>
      <c r="S29" s="887"/>
      <c r="T29" s="879"/>
      <c r="U29" s="880"/>
      <c r="V29" s="880"/>
      <c r="W29" s="880"/>
      <c r="X29" s="2348"/>
      <c r="Y29" s="2349"/>
      <c r="Z29" s="2349"/>
      <c r="AA29" s="2349"/>
      <c r="AB29" s="2350"/>
      <c r="AC29" s="1089"/>
      <c r="AD29" s="880"/>
      <c r="AE29" s="881"/>
      <c r="AF29" s="2351"/>
      <c r="AG29" s="2349"/>
      <c r="AH29" s="2352"/>
      <c r="AI29" s="1089"/>
      <c r="AJ29" s="1089"/>
      <c r="AK29" s="1089"/>
      <c r="AL29" s="2351"/>
      <c r="AM29" s="2349"/>
      <c r="AN29" s="2353"/>
      <c r="AO29" s="500"/>
      <c r="AP29" s="501"/>
      <c r="AQ29" s="500"/>
      <c r="AR29" s="500"/>
      <c r="AS29" s="500"/>
      <c r="AT29" s="500"/>
      <c r="AU29" s="500"/>
      <c r="AV29" s="500"/>
      <c r="AW29" s="500"/>
      <c r="AX29" s="500"/>
      <c r="AY29" s="500"/>
      <c r="AZ29" s="500"/>
      <c r="BA29" s="500"/>
      <c r="BB29" s="500"/>
      <c r="BC29" s="500"/>
      <c r="BD29" s="500"/>
      <c r="BE29" s="500"/>
      <c r="BF29" s="24"/>
      <c r="BG29" s="24"/>
    </row>
    <row r="30" spans="1:59" s="499" customFormat="1" ht="16.5" customHeight="1">
      <c r="A30" s="501"/>
      <c r="B30" s="2354"/>
      <c r="C30" s="882"/>
      <c r="D30" s="883"/>
      <c r="E30" s="883"/>
      <c r="F30" s="883"/>
      <c r="G30" s="883"/>
      <c r="H30" s="883"/>
      <c r="I30" s="883"/>
      <c r="J30" s="883"/>
      <c r="K30" s="883"/>
      <c r="L30" s="883"/>
      <c r="M30" s="883"/>
      <c r="N30" s="883"/>
      <c r="O30" s="883"/>
      <c r="P30" s="883"/>
      <c r="Q30" s="883"/>
      <c r="R30" s="883"/>
      <c r="S30" s="884"/>
      <c r="T30" s="876"/>
      <c r="U30" s="877"/>
      <c r="V30" s="877"/>
      <c r="W30" s="877"/>
      <c r="X30" s="2342"/>
      <c r="Y30" s="2343"/>
      <c r="Z30" s="2343"/>
      <c r="AA30" s="2343"/>
      <c r="AB30" s="2344"/>
      <c r="AC30" s="1088"/>
      <c r="AD30" s="877"/>
      <c r="AE30" s="878"/>
      <c r="AF30" s="2345"/>
      <c r="AG30" s="2343"/>
      <c r="AH30" s="2346"/>
      <c r="AI30" s="1088"/>
      <c r="AJ30" s="1088"/>
      <c r="AK30" s="1088"/>
      <c r="AL30" s="2345"/>
      <c r="AM30" s="2343"/>
      <c r="AN30" s="2347"/>
      <c r="AO30" s="500"/>
      <c r="AP30" s="501"/>
      <c r="AQ30" s="500"/>
      <c r="AR30" s="500"/>
      <c r="AS30" s="500"/>
      <c r="AT30" s="500"/>
      <c r="AU30" s="500"/>
      <c r="AV30" s="500"/>
      <c r="AW30" s="500"/>
      <c r="AX30" s="500"/>
      <c r="AY30" s="500"/>
      <c r="AZ30" s="500"/>
      <c r="BA30" s="500"/>
      <c r="BB30" s="500"/>
      <c r="BC30" s="500"/>
      <c r="BD30" s="500"/>
      <c r="BE30" s="500"/>
      <c r="BF30" s="24"/>
      <c r="BG30" s="24"/>
    </row>
    <row r="31" spans="1:59" s="499" customFormat="1" ht="16.5" customHeight="1">
      <c r="A31" s="501"/>
      <c r="B31" s="2335"/>
      <c r="C31" s="885"/>
      <c r="D31" s="886"/>
      <c r="E31" s="886"/>
      <c r="F31" s="886"/>
      <c r="G31" s="886"/>
      <c r="H31" s="886"/>
      <c r="I31" s="886"/>
      <c r="J31" s="886"/>
      <c r="K31" s="886"/>
      <c r="L31" s="886"/>
      <c r="M31" s="886"/>
      <c r="N31" s="886"/>
      <c r="O31" s="886"/>
      <c r="P31" s="886"/>
      <c r="Q31" s="886"/>
      <c r="R31" s="886"/>
      <c r="S31" s="887"/>
      <c r="T31" s="879"/>
      <c r="U31" s="880"/>
      <c r="V31" s="880"/>
      <c r="W31" s="880"/>
      <c r="X31" s="2348"/>
      <c r="Y31" s="2349"/>
      <c r="Z31" s="2349"/>
      <c r="AA31" s="2349"/>
      <c r="AB31" s="2350"/>
      <c r="AC31" s="1089"/>
      <c r="AD31" s="880"/>
      <c r="AE31" s="881"/>
      <c r="AF31" s="2351"/>
      <c r="AG31" s="2349"/>
      <c r="AH31" s="2352"/>
      <c r="AI31" s="1089"/>
      <c r="AJ31" s="1089"/>
      <c r="AK31" s="1089"/>
      <c r="AL31" s="2351"/>
      <c r="AM31" s="2349"/>
      <c r="AN31" s="2353"/>
      <c r="AO31" s="500"/>
      <c r="AP31" s="501"/>
      <c r="AQ31" s="500"/>
      <c r="AR31" s="500"/>
      <c r="AS31" s="500"/>
      <c r="AT31" s="500"/>
      <c r="AU31" s="500"/>
      <c r="AV31" s="500"/>
      <c r="AW31" s="500"/>
      <c r="AX31" s="500"/>
      <c r="AY31" s="500"/>
      <c r="AZ31" s="500"/>
      <c r="BA31" s="500"/>
      <c r="BB31" s="500"/>
      <c r="BC31" s="500"/>
      <c r="BD31" s="500"/>
      <c r="BE31" s="500"/>
      <c r="BF31" s="24"/>
      <c r="BG31" s="24"/>
    </row>
    <row r="32" spans="1:59" s="499" customFormat="1" ht="16.5" customHeight="1">
      <c r="A32" s="501"/>
      <c r="B32" s="2354"/>
      <c r="C32" s="882"/>
      <c r="D32" s="883"/>
      <c r="E32" s="883"/>
      <c r="F32" s="883"/>
      <c r="G32" s="883"/>
      <c r="H32" s="883"/>
      <c r="I32" s="883"/>
      <c r="J32" s="883"/>
      <c r="K32" s="883"/>
      <c r="L32" s="883"/>
      <c r="M32" s="883"/>
      <c r="N32" s="883"/>
      <c r="O32" s="883"/>
      <c r="P32" s="883"/>
      <c r="Q32" s="883"/>
      <c r="R32" s="883"/>
      <c r="S32" s="884"/>
      <c r="T32" s="876"/>
      <c r="U32" s="877"/>
      <c r="V32" s="877"/>
      <c r="W32" s="877"/>
      <c r="X32" s="2342"/>
      <c r="Y32" s="2343"/>
      <c r="Z32" s="2343"/>
      <c r="AA32" s="2343"/>
      <c r="AB32" s="2344"/>
      <c r="AC32" s="1088"/>
      <c r="AD32" s="877"/>
      <c r="AE32" s="878"/>
      <c r="AF32" s="2345"/>
      <c r="AG32" s="2343"/>
      <c r="AH32" s="2346"/>
      <c r="AI32" s="1088"/>
      <c r="AJ32" s="1088"/>
      <c r="AK32" s="1088"/>
      <c r="AL32" s="2345"/>
      <c r="AM32" s="2343"/>
      <c r="AN32" s="2347"/>
      <c r="AO32" s="500"/>
      <c r="AP32" s="501"/>
      <c r="AQ32" s="500"/>
      <c r="AR32" s="500"/>
      <c r="AS32" s="500"/>
      <c r="AT32" s="500"/>
      <c r="AU32" s="500"/>
      <c r="AV32" s="500"/>
      <c r="AW32" s="500"/>
      <c r="AX32" s="500"/>
      <c r="AY32" s="500"/>
      <c r="AZ32" s="500"/>
      <c r="BA32" s="500"/>
      <c r="BB32" s="500"/>
      <c r="BC32" s="500"/>
      <c r="BD32" s="500"/>
      <c r="BE32" s="500"/>
      <c r="BF32" s="24"/>
      <c r="BG32" s="24"/>
    </row>
    <row r="33" spans="1:61" s="499" customFormat="1" ht="16.5" customHeight="1">
      <c r="A33" s="501"/>
      <c r="B33" s="2335"/>
      <c r="C33" s="885"/>
      <c r="D33" s="886"/>
      <c r="E33" s="886"/>
      <c r="F33" s="886"/>
      <c r="G33" s="886"/>
      <c r="H33" s="886"/>
      <c r="I33" s="886"/>
      <c r="J33" s="886"/>
      <c r="K33" s="886"/>
      <c r="L33" s="886"/>
      <c r="M33" s="886"/>
      <c r="N33" s="886"/>
      <c r="O33" s="886"/>
      <c r="P33" s="886"/>
      <c r="Q33" s="886"/>
      <c r="R33" s="886"/>
      <c r="S33" s="887"/>
      <c r="T33" s="879"/>
      <c r="U33" s="880"/>
      <c r="V33" s="880"/>
      <c r="W33" s="880"/>
      <c r="X33" s="2348"/>
      <c r="Y33" s="2349"/>
      <c r="Z33" s="2349"/>
      <c r="AA33" s="2349"/>
      <c r="AB33" s="2350"/>
      <c r="AC33" s="1089"/>
      <c r="AD33" s="880"/>
      <c r="AE33" s="881"/>
      <c r="AF33" s="2351"/>
      <c r="AG33" s="2349"/>
      <c r="AH33" s="2352"/>
      <c r="AI33" s="1089"/>
      <c r="AJ33" s="1089"/>
      <c r="AK33" s="1089"/>
      <c r="AL33" s="2351"/>
      <c r="AM33" s="2349"/>
      <c r="AN33" s="2353"/>
      <c r="AO33" s="500"/>
      <c r="AP33" s="501"/>
      <c r="AQ33" s="2365" t="s">
        <v>417</v>
      </c>
      <c r="AR33" s="2366"/>
      <c r="AS33" s="2366"/>
      <c r="AT33" s="2366"/>
      <c r="AU33" s="2366"/>
      <c r="AV33" s="2366"/>
      <c r="AW33" s="2366"/>
      <c r="AX33" s="2366"/>
      <c r="AY33" s="2366"/>
      <c r="AZ33" s="2366"/>
      <c r="BA33" s="2366"/>
      <c r="BB33" s="2366"/>
      <c r="BC33" s="2366"/>
      <c r="BD33" s="2366"/>
      <c r="BE33" s="2366"/>
      <c r="BF33" s="2367"/>
      <c r="BG33" s="24"/>
    </row>
    <row r="34" spans="1:61" s="499" customFormat="1" ht="16.5" customHeight="1">
      <c r="A34" s="501"/>
      <c r="B34" s="2354"/>
      <c r="C34" s="882"/>
      <c r="D34" s="883"/>
      <c r="E34" s="883"/>
      <c r="F34" s="883"/>
      <c r="G34" s="883"/>
      <c r="H34" s="883"/>
      <c r="I34" s="883"/>
      <c r="J34" s="883"/>
      <c r="K34" s="883"/>
      <c r="L34" s="883"/>
      <c r="M34" s="883"/>
      <c r="N34" s="883"/>
      <c r="O34" s="883"/>
      <c r="P34" s="883"/>
      <c r="Q34" s="883"/>
      <c r="R34" s="883"/>
      <c r="S34" s="884"/>
      <c r="T34" s="876"/>
      <c r="U34" s="877"/>
      <c r="V34" s="877"/>
      <c r="W34" s="877"/>
      <c r="X34" s="2342"/>
      <c r="Y34" s="2343"/>
      <c r="Z34" s="2343"/>
      <c r="AA34" s="2343"/>
      <c r="AB34" s="2344"/>
      <c r="AC34" s="1088"/>
      <c r="AD34" s="877"/>
      <c r="AE34" s="878"/>
      <c r="AF34" s="2345"/>
      <c r="AG34" s="2343"/>
      <c r="AH34" s="2346"/>
      <c r="AI34" s="1088"/>
      <c r="AJ34" s="1088"/>
      <c r="AK34" s="1088"/>
      <c r="AL34" s="2345"/>
      <c r="AM34" s="2343"/>
      <c r="AN34" s="2347"/>
      <c r="AO34" s="500"/>
      <c r="AP34" s="501"/>
      <c r="AQ34" s="2366"/>
      <c r="AR34" s="2366"/>
      <c r="AS34" s="2366"/>
      <c r="AT34" s="2366"/>
      <c r="AU34" s="2366"/>
      <c r="AV34" s="2366"/>
      <c r="AW34" s="2366"/>
      <c r="AX34" s="2366"/>
      <c r="AY34" s="2366"/>
      <c r="AZ34" s="2366"/>
      <c r="BA34" s="2366"/>
      <c r="BB34" s="2366"/>
      <c r="BC34" s="2366"/>
      <c r="BD34" s="2366"/>
      <c r="BE34" s="2366"/>
      <c r="BF34" s="2367"/>
      <c r="BG34" s="24"/>
    </row>
    <row r="35" spans="1:61" s="499" customFormat="1" ht="16.5" customHeight="1">
      <c r="A35" s="501"/>
      <c r="B35" s="2335"/>
      <c r="C35" s="885"/>
      <c r="D35" s="886"/>
      <c r="E35" s="886"/>
      <c r="F35" s="886"/>
      <c r="G35" s="886"/>
      <c r="H35" s="886"/>
      <c r="I35" s="886"/>
      <c r="J35" s="886"/>
      <c r="K35" s="886"/>
      <c r="L35" s="886"/>
      <c r="M35" s="886"/>
      <c r="N35" s="886"/>
      <c r="O35" s="886"/>
      <c r="P35" s="886"/>
      <c r="Q35" s="886"/>
      <c r="R35" s="886"/>
      <c r="S35" s="887"/>
      <c r="T35" s="879"/>
      <c r="U35" s="880"/>
      <c r="V35" s="880"/>
      <c r="W35" s="880"/>
      <c r="X35" s="2348"/>
      <c r="Y35" s="2349"/>
      <c r="Z35" s="2349"/>
      <c r="AA35" s="2349"/>
      <c r="AB35" s="2350"/>
      <c r="AC35" s="1089"/>
      <c r="AD35" s="880"/>
      <c r="AE35" s="881"/>
      <c r="AF35" s="2351"/>
      <c r="AG35" s="2349"/>
      <c r="AH35" s="2352"/>
      <c r="AI35" s="1089"/>
      <c r="AJ35" s="1089"/>
      <c r="AK35" s="1089"/>
      <c r="AL35" s="2351"/>
      <c r="AM35" s="2349"/>
      <c r="AN35" s="2353"/>
      <c r="AO35" s="500"/>
      <c r="AP35" s="501"/>
      <c r="AQ35" s="2366"/>
      <c r="AR35" s="2366"/>
      <c r="AS35" s="2366"/>
      <c r="AT35" s="2366"/>
      <c r="AU35" s="2366"/>
      <c r="AV35" s="2366"/>
      <c r="AW35" s="2366"/>
      <c r="AX35" s="2366"/>
      <c r="AY35" s="2366"/>
      <c r="AZ35" s="2366"/>
      <c r="BA35" s="2366"/>
      <c r="BB35" s="2366"/>
      <c r="BC35" s="2366"/>
      <c r="BD35" s="2366"/>
      <c r="BE35" s="2366"/>
      <c r="BF35" s="2367"/>
      <c r="BG35" s="24"/>
    </row>
    <row r="36" spans="1:61" s="499" customFormat="1" ht="16.5" customHeight="1">
      <c r="A36" s="501"/>
      <c r="B36" s="2354"/>
      <c r="C36" s="882"/>
      <c r="D36" s="883"/>
      <c r="E36" s="883"/>
      <c r="F36" s="883"/>
      <c r="G36" s="883"/>
      <c r="H36" s="883"/>
      <c r="I36" s="883"/>
      <c r="J36" s="883"/>
      <c r="K36" s="883"/>
      <c r="L36" s="883"/>
      <c r="M36" s="883"/>
      <c r="N36" s="883"/>
      <c r="O36" s="883"/>
      <c r="P36" s="883"/>
      <c r="Q36" s="883"/>
      <c r="R36" s="883"/>
      <c r="S36" s="884"/>
      <c r="T36" s="876"/>
      <c r="U36" s="877"/>
      <c r="V36" s="877"/>
      <c r="W36" s="877"/>
      <c r="X36" s="2342"/>
      <c r="Y36" s="2343"/>
      <c r="Z36" s="2343"/>
      <c r="AA36" s="2343"/>
      <c r="AB36" s="2344"/>
      <c r="AC36" s="1088"/>
      <c r="AD36" s="877"/>
      <c r="AE36" s="878"/>
      <c r="AF36" s="2345"/>
      <c r="AG36" s="2343"/>
      <c r="AH36" s="2346"/>
      <c r="AI36" s="1088"/>
      <c r="AJ36" s="1088"/>
      <c r="AK36" s="1088"/>
      <c r="AL36" s="2345"/>
      <c r="AM36" s="2343"/>
      <c r="AN36" s="2347"/>
      <c r="AO36" s="500"/>
      <c r="AP36" s="501"/>
      <c r="AQ36" s="2366"/>
      <c r="AR36" s="2366"/>
      <c r="AS36" s="2366"/>
      <c r="AT36" s="2366"/>
      <c r="AU36" s="2366"/>
      <c r="AV36" s="2366"/>
      <c r="AW36" s="2366"/>
      <c r="AX36" s="2366"/>
      <c r="AY36" s="2366"/>
      <c r="AZ36" s="2366"/>
      <c r="BA36" s="2366"/>
      <c r="BB36" s="2366"/>
      <c r="BC36" s="2366"/>
      <c r="BD36" s="2366"/>
      <c r="BE36" s="2366"/>
      <c r="BF36" s="2367"/>
      <c r="BG36" s="24"/>
    </row>
    <row r="37" spans="1:61" s="499" customFormat="1" ht="16.5" customHeight="1" thickBot="1">
      <c r="A37" s="501"/>
      <c r="B37" s="2335"/>
      <c r="C37" s="885"/>
      <c r="D37" s="886"/>
      <c r="E37" s="886"/>
      <c r="F37" s="886"/>
      <c r="G37" s="886"/>
      <c r="H37" s="886"/>
      <c r="I37" s="886"/>
      <c r="J37" s="886"/>
      <c r="K37" s="886"/>
      <c r="L37" s="886"/>
      <c r="M37" s="886"/>
      <c r="N37" s="886"/>
      <c r="O37" s="886"/>
      <c r="P37" s="886"/>
      <c r="Q37" s="886"/>
      <c r="R37" s="886"/>
      <c r="S37" s="887"/>
      <c r="T37" s="879"/>
      <c r="U37" s="880"/>
      <c r="V37" s="880"/>
      <c r="W37" s="880"/>
      <c r="X37" s="2348"/>
      <c r="Y37" s="2349"/>
      <c r="Z37" s="2349"/>
      <c r="AA37" s="2349"/>
      <c r="AB37" s="2350"/>
      <c r="AC37" s="1089"/>
      <c r="AD37" s="880"/>
      <c r="AE37" s="881"/>
      <c r="AF37" s="2351"/>
      <c r="AG37" s="2349"/>
      <c r="AH37" s="2352"/>
      <c r="AI37" s="1089"/>
      <c r="AJ37" s="1089"/>
      <c r="AK37" s="1089"/>
      <c r="AL37" s="2351"/>
      <c r="AM37" s="2349"/>
      <c r="AN37" s="2353"/>
      <c r="AO37" s="500"/>
      <c r="AP37" s="501"/>
      <c r="AQ37" s="2368"/>
      <c r="AR37" s="2368"/>
      <c r="AS37" s="2368"/>
      <c r="AT37" s="2368"/>
      <c r="AU37" s="2368"/>
      <c r="AV37" s="2368"/>
      <c r="AW37" s="2368"/>
      <c r="AX37" s="2368"/>
      <c r="AY37" s="2368"/>
      <c r="AZ37" s="2368"/>
      <c r="BA37" s="2368"/>
      <c r="BB37" s="2368"/>
      <c r="BC37" s="2368"/>
      <c r="BD37" s="2368"/>
      <c r="BE37" s="2368"/>
      <c r="BF37" s="2369"/>
      <c r="BG37" s="24"/>
    </row>
    <row r="38" spans="1:61" s="785" customFormat="1" ht="15" customHeight="1" thickBot="1">
      <c r="A38" s="779"/>
      <c r="B38" s="888" t="s">
        <v>101</v>
      </c>
      <c r="C38" s="889"/>
      <c r="D38" s="889"/>
      <c r="E38" s="889"/>
      <c r="F38" s="889"/>
      <c r="G38" s="889"/>
      <c r="H38" s="889"/>
      <c r="I38" s="889"/>
      <c r="J38" s="889"/>
      <c r="K38" s="889"/>
      <c r="L38" s="889"/>
      <c r="M38" s="889"/>
      <c r="N38" s="889"/>
      <c r="O38" s="889"/>
      <c r="P38" s="889"/>
      <c r="Q38" s="889"/>
      <c r="R38" s="889"/>
      <c r="S38" s="889"/>
      <c r="T38" s="889"/>
      <c r="U38" s="889"/>
      <c r="V38" s="889"/>
      <c r="W38" s="889"/>
      <c r="X38" s="889"/>
      <c r="Y38" s="889"/>
      <c r="Z38" s="890" t="s">
        <v>251</v>
      </c>
      <c r="AA38" s="890"/>
      <c r="AB38" s="890"/>
      <c r="AC38" s="890"/>
      <c r="AD38" s="890"/>
      <c r="AE38" s="891"/>
      <c r="AF38" s="891"/>
      <c r="AG38" s="891"/>
      <c r="AH38" s="891"/>
      <c r="AI38" s="890"/>
      <c r="AJ38" s="889"/>
      <c r="AK38" s="889"/>
      <c r="AL38" s="889"/>
      <c r="AM38" s="889"/>
      <c r="AN38" s="889"/>
      <c r="AO38" s="889"/>
      <c r="AP38" s="889"/>
      <c r="AQ38" s="889"/>
      <c r="AR38" s="889"/>
      <c r="AS38" s="889"/>
      <c r="AT38" s="889"/>
      <c r="AU38" s="889"/>
      <c r="AV38" s="889"/>
      <c r="AW38" s="889"/>
      <c r="AX38" s="889" t="str">
        <f>'Upper Heating Pressing Process'!BA34</f>
        <v>COMPILER: LIÊN/A-KT-WQ826</v>
      </c>
      <c r="AY38" s="889"/>
      <c r="AZ38" s="890"/>
      <c r="BA38" s="889"/>
      <c r="BB38" s="890"/>
      <c r="BC38" s="889"/>
      <c r="BD38" s="890"/>
      <c r="BE38" s="889"/>
      <c r="BF38" s="890"/>
      <c r="BG38" s="783"/>
      <c r="BH38" s="784"/>
      <c r="BI38" s="784"/>
    </row>
  </sheetData>
  <mergeCells count="157">
    <mergeCell ref="AF36:AH36"/>
    <mergeCell ref="AL36:AN36"/>
    <mergeCell ref="X37:AB37"/>
    <mergeCell ref="AF37:AH37"/>
    <mergeCell ref="AL37:AN37"/>
    <mergeCell ref="AQ33:BF37"/>
    <mergeCell ref="B34:B35"/>
    <mergeCell ref="X34:AB34"/>
    <mergeCell ref="AF34:AH34"/>
    <mergeCell ref="AL34:AN34"/>
    <mergeCell ref="X35:AB35"/>
    <mergeCell ref="AF35:AH35"/>
    <mergeCell ref="AL35:AN35"/>
    <mergeCell ref="B36:B37"/>
    <mergeCell ref="X36:AB36"/>
    <mergeCell ref="B32:B33"/>
    <mergeCell ref="X32:AB32"/>
    <mergeCell ref="AF32:AH32"/>
    <mergeCell ref="AL32:AN32"/>
    <mergeCell ref="X33:AB33"/>
    <mergeCell ref="AF33:AH33"/>
    <mergeCell ref="AL33:AN33"/>
    <mergeCell ref="B30:B31"/>
    <mergeCell ref="X30:AB30"/>
    <mergeCell ref="AF30:AH30"/>
    <mergeCell ref="AL30:AN30"/>
    <mergeCell ref="X31:AB31"/>
    <mergeCell ref="AF31:AH31"/>
    <mergeCell ref="AL31:AN31"/>
    <mergeCell ref="B28:B29"/>
    <mergeCell ref="X28:AB28"/>
    <mergeCell ref="AF28:AH28"/>
    <mergeCell ref="AL28:AN28"/>
    <mergeCell ref="X29:AB29"/>
    <mergeCell ref="AF29:AH29"/>
    <mergeCell ref="AL29:AN29"/>
    <mergeCell ref="B26:B27"/>
    <mergeCell ref="X26:AB26"/>
    <mergeCell ref="AF26:AH26"/>
    <mergeCell ref="AL26:AN26"/>
    <mergeCell ref="X27:AB27"/>
    <mergeCell ref="AF27:AH27"/>
    <mergeCell ref="AL27:AN27"/>
    <mergeCell ref="B24:B25"/>
    <mergeCell ref="X24:AB24"/>
    <mergeCell ref="AF24:AH24"/>
    <mergeCell ref="AL24:AN24"/>
    <mergeCell ref="X25:AB25"/>
    <mergeCell ref="AF25:AH25"/>
    <mergeCell ref="AL25:AN25"/>
    <mergeCell ref="B22:B23"/>
    <mergeCell ref="C22:S23"/>
    <mergeCell ref="X22:AB22"/>
    <mergeCell ref="AF22:AH22"/>
    <mergeCell ref="AL22:AN22"/>
    <mergeCell ref="X23:AB23"/>
    <mergeCell ref="AF23:AH23"/>
    <mergeCell ref="AL23:AN23"/>
    <mergeCell ref="B20:B21"/>
    <mergeCell ref="C20:S21"/>
    <mergeCell ref="X20:AB20"/>
    <mergeCell ref="AF20:AH20"/>
    <mergeCell ref="AL20:AN20"/>
    <mergeCell ref="X21:AB21"/>
    <mergeCell ref="AF21:AH21"/>
    <mergeCell ref="AL21:AN21"/>
    <mergeCell ref="B18:B19"/>
    <mergeCell ref="C18:S19"/>
    <mergeCell ref="X18:AB18"/>
    <mergeCell ref="AF18:AH18"/>
    <mergeCell ref="AL18:AN18"/>
    <mergeCell ref="X19:AB19"/>
    <mergeCell ref="AF19:AH19"/>
    <mergeCell ref="AL19:AN19"/>
    <mergeCell ref="B16:B17"/>
    <mergeCell ref="C16:S17"/>
    <mergeCell ref="X16:AB16"/>
    <mergeCell ref="AF16:AH16"/>
    <mergeCell ref="AI16:AK16"/>
    <mergeCell ref="AL16:AN16"/>
    <mergeCell ref="X17:AB17"/>
    <mergeCell ref="AF17:AH17"/>
    <mergeCell ref="AL17:AN17"/>
    <mergeCell ref="B14:B15"/>
    <mergeCell ref="C14:S15"/>
    <mergeCell ref="X14:AB14"/>
    <mergeCell ref="AF14:AH14"/>
    <mergeCell ref="AL14:AN14"/>
    <mergeCell ref="X15:AB15"/>
    <mergeCell ref="AF15:AH15"/>
    <mergeCell ref="AL15:AN15"/>
    <mergeCell ref="AX12:AZ12"/>
    <mergeCell ref="B12:B13"/>
    <mergeCell ref="C12:S13"/>
    <mergeCell ref="BA12:BC12"/>
    <mergeCell ref="BD12:BF12"/>
    <mergeCell ref="X13:AB13"/>
    <mergeCell ref="AF13:AH13"/>
    <mergeCell ref="AL13:AN13"/>
    <mergeCell ref="AF11:AH11"/>
    <mergeCell ref="AL11:AN11"/>
    <mergeCell ref="AX11:AZ11"/>
    <mergeCell ref="BA11:BC11"/>
    <mergeCell ref="BD11:BF11"/>
    <mergeCell ref="X12:AB12"/>
    <mergeCell ref="AF12:AH12"/>
    <mergeCell ref="AL12:AN12"/>
    <mergeCell ref="B10:B11"/>
    <mergeCell ref="C10:S11"/>
    <mergeCell ref="X10:AB10"/>
    <mergeCell ref="AF10:AH10"/>
    <mergeCell ref="AL10:AN10"/>
    <mergeCell ref="AX10:AZ10"/>
    <mergeCell ref="BA10:BC10"/>
    <mergeCell ref="BD10:BF10"/>
    <mergeCell ref="X11:AB11"/>
    <mergeCell ref="AX7:AZ7"/>
    <mergeCell ref="BA7:BC7"/>
    <mergeCell ref="BD7:BF7"/>
    <mergeCell ref="B8:S9"/>
    <mergeCell ref="T8:AN8"/>
    <mergeCell ref="AX8:AZ8"/>
    <mergeCell ref="BA8:BC8"/>
    <mergeCell ref="BD8:BF8"/>
    <mergeCell ref="T9:W9"/>
    <mergeCell ref="X9:AB9"/>
    <mergeCell ref="BD9:BF9"/>
    <mergeCell ref="AC9:AE9"/>
    <mergeCell ref="AF9:AH9"/>
    <mergeCell ref="AI9:AK9"/>
    <mergeCell ref="AL9:AN9"/>
    <mergeCell ref="AX9:AZ9"/>
    <mergeCell ref="BA9:BC9"/>
    <mergeCell ref="B1:P1"/>
    <mergeCell ref="R1:AO3"/>
    <mergeCell ref="BA2:BC3"/>
    <mergeCell ref="BD2:BD3"/>
    <mergeCell ref="BE2:BF3"/>
    <mergeCell ref="I3:P3"/>
    <mergeCell ref="BD5:BF5"/>
    <mergeCell ref="B6:G6"/>
    <mergeCell ref="H6:P6"/>
    <mergeCell ref="S6:W6"/>
    <mergeCell ref="X6:AD6"/>
    <mergeCell ref="AX6:AZ6"/>
    <mergeCell ref="BA6:BC6"/>
    <mergeCell ref="BD6:BF6"/>
    <mergeCell ref="AP4:AW5"/>
    <mergeCell ref="AX4:AZ4"/>
    <mergeCell ref="BA4:BC4"/>
    <mergeCell ref="BD4:BF4"/>
    <mergeCell ref="B5:G5"/>
    <mergeCell ref="H5:P5"/>
    <mergeCell ref="S5:W5"/>
    <mergeCell ref="X5:AD5"/>
    <mergeCell ref="AX5:AZ5"/>
    <mergeCell ref="BA5:BC5"/>
  </mergeCells>
  <phoneticPr fontId="53" type="noConversion"/>
  <printOptions horizontalCentered="1" verticalCentered="1"/>
  <pageMargins left="0.196850393700787" right="0.196850393700787" top="0.59055118110236204" bottom="0.59055118110236204" header="0.196850393700787" footer="0.196850393700787"/>
  <pageSetup paperSize="9" scale="72" orientation="landscape" r:id="rId1"/>
  <headerFooter alignWithMargins="0">
    <oddHeader>&amp;L&amp;12NIKE-CONVERSE, INC. Confidential&amp;RVer.16.0
PB: 1-0</oddHeader>
    <oddFooter>&amp;C&amp;"Arial,??"&amp;A</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X45"/>
  <sheetViews>
    <sheetView view="pageBreakPreview" topLeftCell="A4" zoomScale="80" zoomScaleNormal="100" zoomScaleSheetLayoutView="80" workbookViewId="0">
      <selection activeCell="R9" sqref="R9"/>
    </sheetView>
  </sheetViews>
  <sheetFormatPr defaultColWidth="2.625" defaultRowHeight="14.25"/>
  <cols>
    <col min="1" max="1" width="2.625" style="77" customWidth="1"/>
    <col min="2" max="5" width="2.875" style="77" customWidth="1"/>
    <col min="6" max="6" width="3.875" style="77" customWidth="1"/>
    <col min="7" max="25" width="2.875" style="77" customWidth="1"/>
    <col min="26" max="26" width="3.25" style="77" customWidth="1"/>
    <col min="27" max="27" width="3.5" style="77" customWidth="1"/>
    <col min="28" max="38" width="2.875" style="77" customWidth="1"/>
    <col min="39" max="39" width="2.5" style="77" customWidth="1"/>
    <col min="40" max="46" width="2.875" style="77" customWidth="1"/>
    <col min="47" max="47" width="4" style="77" customWidth="1"/>
    <col min="48" max="62" width="2.875" style="77" customWidth="1"/>
    <col min="63" max="63" width="2.125" style="77" customWidth="1"/>
    <col min="64" max="64" width="2.875" style="77" customWidth="1"/>
    <col min="65" max="66" width="2.625" style="77"/>
    <col min="67" max="67" width="4.875" style="77" bestFit="1" customWidth="1"/>
    <col min="68" max="16384" width="2.625" style="77"/>
  </cols>
  <sheetData>
    <row r="1" spans="1:76" s="99" customFormat="1" ht="20.100000000000001" customHeight="1" thickBot="1">
      <c r="A1" s="825"/>
      <c r="B1" s="2147" t="str">
        <f>'Upper Heating Pressing Process'!B1:P1</f>
        <v>PRODUCTION CONFIRMATION</v>
      </c>
      <c r="C1" s="2403"/>
      <c r="D1" s="2403"/>
      <c r="E1" s="2403"/>
      <c r="F1" s="2403"/>
      <c r="G1" s="2403"/>
      <c r="H1" s="2403"/>
      <c r="I1" s="2403"/>
      <c r="J1" s="2403"/>
      <c r="K1" s="2403"/>
      <c r="L1" s="2403"/>
      <c r="M1" s="2403"/>
      <c r="N1" s="2403"/>
      <c r="O1" s="2403"/>
      <c r="P1" s="2403"/>
      <c r="Q1" s="2404"/>
      <c r="R1" s="731"/>
      <c r="S1" s="731"/>
      <c r="T1" s="731"/>
      <c r="U1" s="731"/>
      <c r="V1" s="1821" t="s">
        <v>435</v>
      </c>
      <c r="W1" s="2405"/>
      <c r="X1" s="2405"/>
      <c r="Y1" s="2405"/>
      <c r="Z1" s="2405"/>
      <c r="AA1" s="2405"/>
      <c r="AB1" s="2405"/>
      <c r="AC1" s="2405"/>
      <c r="AD1" s="2405"/>
      <c r="AE1" s="2405"/>
      <c r="AF1" s="2405"/>
      <c r="AG1" s="2405"/>
      <c r="AH1" s="2405"/>
      <c r="AI1" s="2405"/>
      <c r="AJ1" s="2405"/>
      <c r="AK1" s="2405"/>
      <c r="AL1" s="2405"/>
      <c r="AM1" s="2405"/>
      <c r="AN1" s="2405"/>
      <c r="AO1" s="2405"/>
      <c r="AP1" s="2405"/>
      <c r="AQ1" s="2405"/>
      <c r="AR1" s="2405"/>
      <c r="AS1" s="2405"/>
      <c r="AT1" s="2405"/>
      <c r="AU1" s="2405"/>
      <c r="AV1" s="731"/>
      <c r="AW1" s="731"/>
      <c r="AX1" s="731"/>
      <c r="AY1" s="826"/>
      <c r="AZ1" s="826"/>
      <c r="BA1" s="826"/>
      <c r="BB1" s="826"/>
      <c r="BC1" s="826"/>
      <c r="BD1" s="826"/>
      <c r="BE1" s="405"/>
      <c r="BF1" s="405"/>
      <c r="BG1" s="405"/>
      <c r="BH1" s="405"/>
      <c r="BI1" s="405"/>
      <c r="BJ1" s="405"/>
      <c r="BK1" s="405"/>
      <c r="BL1" s="405"/>
      <c r="BM1" s="827"/>
    </row>
    <row r="2" spans="1:76" s="99" customFormat="1" ht="18" customHeight="1">
      <c r="A2" s="97"/>
      <c r="B2" s="550" t="s">
        <v>19</v>
      </c>
      <c r="C2" s="333"/>
      <c r="D2" s="333"/>
      <c r="E2" s="333"/>
      <c r="F2" s="333"/>
      <c r="G2" s="333" t="str">
        <f>'Upper Heating Pressing Process'!G2</f>
        <v>Chuck Taylor All Star Street</v>
      </c>
      <c r="H2" s="333"/>
      <c r="I2" s="333"/>
      <c r="J2" s="515"/>
      <c r="K2" s="515"/>
      <c r="L2" s="515"/>
      <c r="M2" s="515"/>
      <c r="N2" s="515"/>
      <c r="O2" s="515"/>
      <c r="P2" s="333"/>
      <c r="Q2" s="589"/>
      <c r="R2" s="333"/>
      <c r="S2" s="333"/>
      <c r="T2" s="333"/>
      <c r="U2" s="333"/>
      <c r="V2" s="2406"/>
      <c r="W2" s="2406"/>
      <c r="X2" s="2406"/>
      <c r="Y2" s="2406"/>
      <c r="Z2" s="2406"/>
      <c r="AA2" s="2406"/>
      <c r="AB2" s="2406"/>
      <c r="AC2" s="2406"/>
      <c r="AD2" s="2406"/>
      <c r="AE2" s="2406"/>
      <c r="AF2" s="2406"/>
      <c r="AG2" s="2406"/>
      <c r="AH2" s="2406"/>
      <c r="AI2" s="2406"/>
      <c r="AJ2" s="2406"/>
      <c r="AK2" s="2406"/>
      <c r="AL2" s="2406"/>
      <c r="AM2" s="2406"/>
      <c r="AN2" s="2406"/>
      <c r="AO2" s="2406"/>
      <c r="AP2" s="2406"/>
      <c r="AQ2" s="2406"/>
      <c r="AR2" s="2406"/>
      <c r="AS2" s="2406"/>
      <c r="AT2" s="2406"/>
      <c r="AU2" s="2406"/>
      <c r="AV2" s="333"/>
      <c r="AW2" s="333"/>
      <c r="AX2" s="333"/>
      <c r="AY2" s="333"/>
      <c r="AZ2" s="333"/>
      <c r="BA2" s="333"/>
      <c r="BB2" s="333"/>
      <c r="BC2" s="333"/>
      <c r="BD2" s="333"/>
      <c r="BE2" s="107"/>
      <c r="BG2" s="2395" t="s">
        <v>21</v>
      </c>
      <c r="BH2" s="2396"/>
      <c r="BI2" s="546"/>
      <c r="BJ2" s="2399">
        <f>'Upper Heating Pressing Process'!BG2+1</f>
        <v>8</v>
      </c>
      <c r="BK2" s="2399"/>
      <c r="BL2" s="828"/>
      <c r="BM2" s="98"/>
    </row>
    <row r="3" spans="1:76" s="99" customFormat="1" ht="18" customHeight="1" thickBot="1">
      <c r="A3" s="97"/>
      <c r="B3" s="554" t="s">
        <v>96</v>
      </c>
      <c r="C3" s="530"/>
      <c r="D3" s="530"/>
      <c r="E3" s="530"/>
      <c r="F3" s="530"/>
      <c r="G3" s="530"/>
      <c r="H3" s="555"/>
      <c r="I3" s="555" t="str">
        <f>'Upper Heating Pressing Process'!J3</f>
        <v>669288C/F</v>
      </c>
      <c r="J3" s="530"/>
      <c r="K3" s="530"/>
      <c r="L3" s="530"/>
      <c r="M3" s="555"/>
      <c r="N3" s="555"/>
      <c r="O3" s="530"/>
      <c r="P3" s="795"/>
      <c r="Q3" s="590"/>
      <c r="R3" s="795"/>
      <c r="S3" s="795"/>
      <c r="T3" s="795"/>
      <c r="U3" s="795"/>
      <c r="V3" s="2407"/>
      <c r="W3" s="2407"/>
      <c r="X3" s="2407"/>
      <c r="Y3" s="2407"/>
      <c r="Z3" s="2407"/>
      <c r="AA3" s="2407"/>
      <c r="AB3" s="2407"/>
      <c r="AC3" s="2407"/>
      <c r="AD3" s="2407"/>
      <c r="AE3" s="2407"/>
      <c r="AF3" s="2407"/>
      <c r="AG3" s="2407"/>
      <c r="AH3" s="2407"/>
      <c r="AI3" s="2407"/>
      <c r="AJ3" s="2407"/>
      <c r="AK3" s="2407"/>
      <c r="AL3" s="2407"/>
      <c r="AM3" s="2407"/>
      <c r="AN3" s="2407"/>
      <c r="AO3" s="2407"/>
      <c r="AP3" s="2407"/>
      <c r="AQ3" s="2407"/>
      <c r="AR3" s="2407"/>
      <c r="AS3" s="2407"/>
      <c r="AT3" s="2407"/>
      <c r="AU3" s="2407"/>
      <c r="AV3" s="795"/>
      <c r="AW3" s="795"/>
      <c r="AX3" s="795"/>
      <c r="AY3" s="733"/>
      <c r="AZ3" s="733"/>
      <c r="BA3" s="733"/>
      <c r="BB3" s="733"/>
      <c r="BC3" s="733"/>
      <c r="BD3" s="733"/>
      <c r="BE3" s="506"/>
      <c r="BG3" s="2397"/>
      <c r="BH3" s="2398"/>
      <c r="BI3" s="548"/>
      <c r="BJ3" s="2400"/>
      <c r="BK3" s="2400"/>
      <c r="BL3" s="829"/>
      <c r="BM3" s="98"/>
    </row>
    <row r="4" spans="1:76" s="99" customFormat="1" ht="17.25" customHeight="1" thickBot="1">
      <c r="A4" s="97"/>
      <c r="B4" s="830"/>
      <c r="C4" s="831"/>
      <c r="D4" s="831"/>
      <c r="E4" s="831"/>
      <c r="F4" s="831"/>
      <c r="G4" s="831"/>
      <c r="H4" s="832"/>
      <c r="I4" s="832"/>
      <c r="J4" s="831"/>
      <c r="K4" s="831"/>
      <c r="L4" s="831"/>
      <c r="M4" s="832"/>
      <c r="N4" s="832"/>
      <c r="O4" s="831"/>
      <c r="P4" s="831"/>
      <c r="Q4" s="831"/>
      <c r="R4" s="831"/>
      <c r="S4" s="833"/>
      <c r="T4" s="833"/>
      <c r="U4" s="833"/>
      <c r="V4" s="833"/>
      <c r="W4" s="833"/>
      <c r="X4" s="833"/>
      <c r="Y4" s="833"/>
      <c r="Z4" s="834"/>
      <c r="AA4" s="834"/>
      <c r="AB4" s="834"/>
      <c r="AC4" s="834"/>
      <c r="AD4" s="834"/>
      <c r="AE4" s="833"/>
      <c r="AF4" s="833"/>
      <c r="AG4" s="833"/>
      <c r="AH4" s="833"/>
      <c r="AI4" s="833"/>
      <c r="AJ4" s="833"/>
      <c r="AK4" s="833"/>
      <c r="AL4" s="833"/>
      <c r="AM4" s="833"/>
      <c r="AN4" s="833"/>
      <c r="AO4" s="833"/>
      <c r="AP4" s="833"/>
      <c r="AQ4" s="833"/>
      <c r="AR4" s="833"/>
      <c r="AS4" s="833"/>
      <c r="AT4" s="834"/>
      <c r="AU4" s="834"/>
      <c r="AV4" s="834"/>
      <c r="AW4" s="834"/>
      <c r="AX4" s="833"/>
      <c r="AY4" s="833"/>
      <c r="AZ4" s="833"/>
      <c r="BA4" s="833"/>
      <c r="BB4" s="833"/>
      <c r="BC4" s="833"/>
      <c r="BD4" s="833"/>
      <c r="BE4" s="833"/>
      <c r="BF4" s="833"/>
      <c r="BG4" s="831"/>
      <c r="BH4" s="831"/>
      <c r="BI4" s="831"/>
      <c r="BJ4" s="831"/>
      <c r="BK4" s="831"/>
      <c r="BL4" s="835"/>
      <c r="BM4" s="98"/>
    </row>
    <row r="5" spans="1:76" s="52" customFormat="1" ht="19.5" customHeight="1">
      <c r="A5" s="235"/>
      <c r="B5" s="836"/>
      <c r="L5" s="2401" t="s">
        <v>424</v>
      </c>
      <c r="M5" s="2401"/>
      <c r="N5" s="2401"/>
      <c r="O5" s="2401"/>
      <c r="P5" s="2401"/>
      <c r="Q5" s="2401"/>
      <c r="W5" s="52" t="s">
        <v>425</v>
      </c>
      <c r="BL5" s="326"/>
      <c r="BM5" s="1092"/>
    </row>
    <row r="6" spans="1:76" s="52" customFormat="1" ht="19.5" customHeight="1" thickBot="1">
      <c r="A6" s="235"/>
      <c r="B6" s="836"/>
      <c r="L6" s="2402"/>
      <c r="M6" s="2402"/>
      <c r="N6" s="2402"/>
      <c r="O6" s="2402"/>
      <c r="P6" s="2402"/>
      <c r="Q6" s="2402"/>
      <c r="W6" s="52" t="s">
        <v>426</v>
      </c>
      <c r="BL6" s="326"/>
      <c r="BM6" s="1092"/>
      <c r="BO6" s="128"/>
      <c r="BP6" s="128"/>
      <c r="BQ6" s="128"/>
      <c r="BR6" s="128"/>
      <c r="BS6" s="128"/>
      <c r="BT6" s="128"/>
      <c r="BU6" s="128"/>
      <c r="BV6" s="128"/>
      <c r="BW6" s="128"/>
      <c r="BX6" s="128"/>
    </row>
    <row r="7" spans="1:76" s="52" customFormat="1" ht="49.5" customHeight="1">
      <c r="A7" s="235"/>
      <c r="B7" s="2421" t="s">
        <v>430</v>
      </c>
      <c r="C7" s="2413"/>
      <c r="D7" s="2413"/>
      <c r="E7" s="2413"/>
      <c r="F7" s="2413"/>
      <c r="G7" s="2413"/>
      <c r="H7" s="2414"/>
      <c r="I7" s="2418" t="s">
        <v>427</v>
      </c>
      <c r="J7" s="2419"/>
      <c r="K7" s="2419"/>
      <c r="L7" s="2419"/>
      <c r="M7" s="2419"/>
      <c r="N7" s="2419"/>
      <c r="O7" s="2419"/>
      <c r="P7" s="2419"/>
      <c r="Q7" s="2419"/>
      <c r="R7" s="2419"/>
      <c r="S7" s="2419"/>
      <c r="T7" s="2419"/>
      <c r="U7" s="2419"/>
      <c r="V7" s="2420"/>
      <c r="W7" s="2421" t="str">
        <f>$B$7</f>
        <v>Component
部件名称 Tên chi tiết</v>
      </c>
      <c r="X7" s="2413"/>
      <c r="Y7" s="2413"/>
      <c r="Z7" s="2413"/>
      <c r="AA7" s="2413"/>
      <c r="AB7" s="2413"/>
      <c r="AC7" s="2414"/>
      <c r="AD7" s="2418" t="s">
        <v>428</v>
      </c>
      <c r="AE7" s="2419"/>
      <c r="AF7" s="2419"/>
      <c r="AG7" s="2419"/>
      <c r="AH7" s="2419"/>
      <c r="AI7" s="2419"/>
      <c r="AJ7" s="2419"/>
      <c r="AK7" s="2419"/>
      <c r="AL7" s="2419"/>
      <c r="AM7" s="2419"/>
      <c r="AN7" s="2419"/>
      <c r="AO7" s="2419"/>
      <c r="AP7" s="2419"/>
      <c r="AQ7" s="2420"/>
      <c r="AR7" s="2421" t="str">
        <f>$W$7</f>
        <v>Component
部件名称 Tên chi tiết</v>
      </c>
      <c r="AS7" s="2413"/>
      <c r="AT7" s="2413"/>
      <c r="AU7" s="2413"/>
      <c r="AV7" s="2413"/>
      <c r="AW7" s="2413"/>
      <c r="AX7" s="2414"/>
      <c r="AY7" s="2418" t="s">
        <v>429</v>
      </c>
      <c r="AZ7" s="2419"/>
      <c r="BA7" s="2419"/>
      <c r="BB7" s="2419"/>
      <c r="BC7" s="2419"/>
      <c r="BD7" s="2419"/>
      <c r="BE7" s="2419"/>
      <c r="BF7" s="2419"/>
      <c r="BG7" s="2419"/>
      <c r="BH7" s="2419"/>
      <c r="BI7" s="2419"/>
      <c r="BJ7" s="2419"/>
      <c r="BK7" s="2419"/>
      <c r="BL7" s="2420"/>
      <c r="BM7" s="1092"/>
      <c r="BO7" s="128"/>
      <c r="BP7" s="128"/>
      <c r="BQ7" s="128"/>
    </row>
    <row r="8" spans="1:76" s="99" customFormat="1" ht="15" customHeight="1">
      <c r="A8" s="97"/>
      <c r="B8" s="840"/>
      <c r="C8" s="841"/>
      <c r="D8" s="841"/>
      <c r="E8" s="841"/>
      <c r="F8" s="841"/>
      <c r="G8" s="841"/>
      <c r="H8" s="841"/>
      <c r="I8" s="841"/>
      <c r="J8" s="841"/>
      <c r="K8" s="841"/>
      <c r="L8" s="841"/>
      <c r="M8" s="841"/>
      <c r="N8" s="841"/>
      <c r="O8" s="841"/>
      <c r="P8" s="841"/>
      <c r="Q8" s="841"/>
      <c r="R8" s="841"/>
      <c r="S8" s="841"/>
      <c r="T8" s="841"/>
      <c r="U8" s="841"/>
      <c r="V8" s="841"/>
      <c r="W8" s="840"/>
      <c r="X8" s="841"/>
      <c r="Y8" s="841"/>
      <c r="Z8" s="841"/>
      <c r="AA8" s="841"/>
      <c r="AB8" s="841"/>
      <c r="AC8" s="841"/>
      <c r="AD8" s="841"/>
      <c r="AE8" s="841"/>
      <c r="AF8" s="841"/>
      <c r="AG8" s="841"/>
      <c r="AH8" s="841"/>
      <c r="AI8" s="841"/>
      <c r="AJ8" s="841"/>
      <c r="AK8" s="841"/>
      <c r="AL8" s="841"/>
      <c r="AM8" s="841"/>
      <c r="AN8" s="841"/>
      <c r="AO8" s="841"/>
      <c r="AP8" s="841"/>
      <c r="AQ8" s="842"/>
      <c r="AR8" s="840"/>
      <c r="AS8" s="507"/>
      <c r="AT8" s="507"/>
      <c r="AU8" s="507"/>
      <c r="AV8" s="507"/>
      <c r="AW8" s="507"/>
      <c r="AX8" s="507"/>
      <c r="AY8" s="507"/>
      <c r="AZ8" s="507"/>
      <c r="BA8" s="507"/>
      <c r="BB8" s="507"/>
      <c r="BC8" s="507"/>
      <c r="BD8" s="507"/>
      <c r="BE8" s="507"/>
      <c r="BF8" s="507"/>
      <c r="BG8" s="507"/>
      <c r="BH8" s="507"/>
      <c r="BI8" s="507"/>
      <c r="BJ8" s="507"/>
      <c r="BK8" s="507"/>
      <c r="BL8" s="837"/>
      <c r="BM8" s="98"/>
      <c r="BO8" s="507"/>
      <c r="BP8" s="507"/>
      <c r="BQ8" s="507"/>
    </row>
    <row r="9" spans="1:76" s="99" customFormat="1" ht="15" customHeight="1">
      <c r="A9" s="97"/>
      <c r="B9" s="840"/>
      <c r="C9" s="841"/>
      <c r="D9" s="841"/>
      <c r="E9" s="841"/>
      <c r="F9" s="841"/>
      <c r="G9" s="841"/>
      <c r="H9" s="841"/>
      <c r="I9" s="841"/>
      <c r="J9" s="841"/>
      <c r="K9" s="841"/>
      <c r="L9" s="841"/>
      <c r="M9" s="841"/>
      <c r="N9" s="841"/>
      <c r="O9" s="841"/>
      <c r="P9" s="841"/>
      <c r="Q9" s="841"/>
      <c r="R9" s="841"/>
      <c r="S9" s="841"/>
      <c r="T9" s="841"/>
      <c r="U9" s="841"/>
      <c r="V9" s="841"/>
      <c r="W9" s="840"/>
      <c r="X9" s="841"/>
      <c r="Y9" s="841"/>
      <c r="Z9" s="841"/>
      <c r="AA9" s="841"/>
      <c r="AB9" s="841"/>
      <c r="AC9" s="841"/>
      <c r="AD9" s="841"/>
      <c r="AE9" s="841"/>
      <c r="AF9" s="841"/>
      <c r="AG9" s="841"/>
      <c r="AH9" s="841"/>
      <c r="AI9" s="841"/>
      <c r="AJ9" s="841"/>
      <c r="AK9" s="841"/>
      <c r="AL9" s="841"/>
      <c r="AM9" s="841"/>
      <c r="AN9" s="841"/>
      <c r="AO9" s="841"/>
      <c r="AP9" s="841"/>
      <c r="AQ9" s="842"/>
      <c r="AR9" s="840"/>
      <c r="AS9" s="507"/>
      <c r="AT9" s="507"/>
      <c r="AU9" s="507"/>
      <c r="AV9" s="507"/>
      <c r="AW9" s="507"/>
      <c r="AX9" s="507"/>
      <c r="AY9" s="507"/>
      <c r="AZ9" s="507"/>
      <c r="BA9" s="507"/>
      <c r="BB9" s="507"/>
      <c r="BC9" s="507"/>
      <c r="BD9" s="507"/>
      <c r="BE9" s="507"/>
      <c r="BF9" s="507"/>
      <c r="BG9" s="507"/>
      <c r="BH9" s="507"/>
      <c r="BI9" s="507"/>
      <c r="BJ9" s="507"/>
      <c r="BK9" s="507"/>
      <c r="BL9" s="837"/>
      <c r="BM9" s="98"/>
      <c r="BO9" s="128"/>
      <c r="BP9" s="507"/>
      <c r="BQ9" s="507"/>
    </row>
    <row r="10" spans="1:76" s="99" customFormat="1" ht="15" customHeight="1">
      <c r="A10" s="97"/>
      <c r="B10" s="840"/>
      <c r="C10" s="841"/>
      <c r="D10" s="841"/>
      <c r="E10" s="841"/>
      <c r="F10" s="841"/>
      <c r="G10" s="841"/>
      <c r="H10" s="841"/>
      <c r="I10" s="841"/>
      <c r="J10" s="841"/>
      <c r="K10" s="841"/>
      <c r="L10" s="841"/>
      <c r="M10" s="841"/>
      <c r="N10" s="841"/>
      <c r="O10" s="841"/>
      <c r="P10" s="841"/>
      <c r="Q10" s="841"/>
      <c r="R10" s="841"/>
      <c r="S10" s="841"/>
      <c r="T10" s="841"/>
      <c r="U10" s="841"/>
      <c r="V10" s="841"/>
      <c r="W10" s="840"/>
      <c r="X10" s="841"/>
      <c r="Y10" s="841"/>
      <c r="Z10" s="841"/>
      <c r="AA10" s="841"/>
      <c r="AB10" s="841"/>
      <c r="AC10" s="841"/>
      <c r="AD10" s="841"/>
      <c r="AE10" s="841"/>
      <c r="AF10" s="841"/>
      <c r="AG10" s="841"/>
      <c r="AH10" s="841"/>
      <c r="AI10" s="841"/>
      <c r="AJ10" s="841"/>
      <c r="AK10" s="841"/>
      <c r="AL10" s="841"/>
      <c r="AM10" s="841"/>
      <c r="AN10" s="841"/>
      <c r="AO10" s="841"/>
      <c r="AP10" s="841"/>
      <c r="AQ10" s="842"/>
      <c r="AR10" s="840"/>
      <c r="AS10" s="507"/>
      <c r="AT10" s="507"/>
      <c r="AU10" s="507"/>
      <c r="AV10" s="507"/>
      <c r="AW10" s="507"/>
      <c r="AX10" s="507"/>
      <c r="AY10" s="507"/>
      <c r="AZ10" s="507"/>
      <c r="BA10" s="507"/>
      <c r="BB10" s="507"/>
      <c r="BC10" s="507"/>
      <c r="BD10" s="507"/>
      <c r="BE10" s="507"/>
      <c r="BF10" s="507"/>
      <c r="BG10" s="507"/>
      <c r="BH10" s="507"/>
      <c r="BI10" s="507"/>
      <c r="BJ10" s="507"/>
      <c r="BK10" s="507"/>
      <c r="BL10" s="837"/>
      <c r="BM10" s="98"/>
      <c r="BO10" s="507"/>
      <c r="BP10" s="507"/>
      <c r="BQ10" s="507"/>
    </row>
    <row r="11" spans="1:76" s="99" customFormat="1" ht="15" customHeight="1">
      <c r="A11" s="338"/>
      <c r="B11" s="840"/>
      <c r="C11" s="841"/>
      <c r="D11" s="841"/>
      <c r="E11" s="841"/>
      <c r="F11" s="841"/>
      <c r="G11" s="841"/>
      <c r="H11" s="841"/>
      <c r="I11" s="841"/>
      <c r="J11" s="841"/>
      <c r="K11" s="841"/>
      <c r="L11" s="841"/>
      <c r="M11" s="841"/>
      <c r="N11" s="841"/>
      <c r="O11" s="841"/>
      <c r="P11" s="841"/>
      <c r="Q11" s="841"/>
      <c r="R11" s="841"/>
      <c r="S11" s="841"/>
      <c r="T11" s="841"/>
      <c r="U11" s="841"/>
      <c r="V11" s="841"/>
      <c r="W11" s="840"/>
      <c r="X11" s="841"/>
      <c r="Y11" s="841"/>
      <c r="Z11" s="841"/>
      <c r="AA11" s="841"/>
      <c r="AB11" s="841"/>
      <c r="AC11" s="841"/>
      <c r="AD11" s="841"/>
      <c r="AE11" s="841"/>
      <c r="AF11" s="841"/>
      <c r="AG11" s="841"/>
      <c r="AH11" s="841"/>
      <c r="AI11" s="841"/>
      <c r="AJ11" s="841"/>
      <c r="AK11" s="841"/>
      <c r="AL11" s="841"/>
      <c r="AM11" s="841"/>
      <c r="AN11" s="841"/>
      <c r="AO11" s="841"/>
      <c r="AP11" s="841"/>
      <c r="AQ11" s="842"/>
      <c r="AR11" s="840"/>
      <c r="AS11" s="507"/>
      <c r="AT11" s="507"/>
      <c r="AU11" s="507"/>
      <c r="AV11" s="507"/>
      <c r="AW11" s="507"/>
      <c r="AX11" s="507"/>
      <c r="AY11" s="507"/>
      <c r="AZ11" s="507"/>
      <c r="BA11" s="507"/>
      <c r="BB11" s="507"/>
      <c r="BC11" s="507"/>
      <c r="BD11" s="507"/>
      <c r="BE11" s="507"/>
      <c r="BF11" s="507"/>
      <c r="BG11" s="507"/>
      <c r="BH11" s="507"/>
      <c r="BI11" s="507"/>
      <c r="BJ11" s="507"/>
      <c r="BK11" s="507"/>
      <c r="BL11" s="837"/>
      <c r="BM11" s="98"/>
      <c r="BO11" s="507"/>
      <c r="BP11" s="507"/>
      <c r="BQ11" s="507"/>
    </row>
    <row r="12" spans="1:76" s="99" customFormat="1" ht="15" customHeight="1">
      <c r="A12" s="338"/>
      <c r="B12" s="840"/>
      <c r="C12" s="841"/>
      <c r="D12" s="841"/>
      <c r="E12" s="841"/>
      <c r="F12" s="841"/>
      <c r="G12" s="841"/>
      <c r="H12" s="841"/>
      <c r="I12" s="841"/>
      <c r="J12" s="841"/>
      <c r="K12" s="841"/>
      <c r="L12" s="841"/>
      <c r="M12" s="841"/>
      <c r="N12" s="841"/>
      <c r="O12" s="841"/>
      <c r="P12" s="841"/>
      <c r="Q12" s="841"/>
      <c r="R12" s="841"/>
      <c r="S12" s="841"/>
      <c r="T12" s="841"/>
      <c r="U12" s="841"/>
      <c r="V12" s="841"/>
      <c r="W12" s="840"/>
      <c r="X12" s="841"/>
      <c r="Y12" s="841"/>
      <c r="Z12" s="841"/>
      <c r="AA12" s="841"/>
      <c r="AB12" s="841"/>
      <c r="AC12" s="841"/>
      <c r="AD12" s="841"/>
      <c r="AE12" s="841"/>
      <c r="AF12" s="841"/>
      <c r="AG12" s="841"/>
      <c r="AH12" s="841"/>
      <c r="AI12" s="841"/>
      <c r="AJ12" s="841"/>
      <c r="AK12" s="841"/>
      <c r="AL12" s="841"/>
      <c r="AM12" s="841"/>
      <c r="AN12" s="841"/>
      <c r="AO12" s="841"/>
      <c r="AP12" s="841"/>
      <c r="AQ12" s="842"/>
      <c r="AR12" s="840"/>
      <c r="AS12" s="507"/>
      <c r="AT12" s="507"/>
      <c r="AU12" s="507"/>
      <c r="AV12" s="507"/>
      <c r="AW12" s="507"/>
      <c r="AX12" s="507"/>
      <c r="AY12" s="507"/>
      <c r="AZ12" s="507"/>
      <c r="BA12" s="507"/>
      <c r="BB12" s="507"/>
      <c r="BC12" s="507"/>
      <c r="BD12" s="507"/>
      <c r="BE12" s="507"/>
      <c r="BF12" s="507"/>
      <c r="BG12" s="507"/>
      <c r="BH12" s="507"/>
      <c r="BI12" s="507"/>
      <c r="BJ12" s="507"/>
      <c r="BK12" s="507"/>
      <c r="BL12" s="837"/>
      <c r="BM12" s="98"/>
      <c r="BO12" s="507"/>
      <c r="BP12" s="507"/>
      <c r="BQ12" s="507"/>
    </row>
    <row r="13" spans="1:76" s="99" customFormat="1" ht="15" customHeight="1">
      <c r="A13" s="338"/>
      <c r="B13" s="840"/>
      <c r="C13" s="841"/>
      <c r="D13" s="841"/>
      <c r="E13" s="841"/>
      <c r="F13" s="841"/>
      <c r="G13" s="841"/>
      <c r="H13" s="841"/>
      <c r="I13" s="841"/>
      <c r="J13" s="841"/>
      <c r="K13" s="841"/>
      <c r="L13" s="841"/>
      <c r="M13" s="841"/>
      <c r="N13" s="841"/>
      <c r="O13" s="841"/>
      <c r="P13" s="841"/>
      <c r="Q13" s="841"/>
      <c r="R13" s="841"/>
      <c r="S13" s="841"/>
      <c r="T13" s="841"/>
      <c r="U13" s="841"/>
      <c r="V13" s="841"/>
      <c r="W13" s="840"/>
      <c r="X13" s="841"/>
      <c r="Y13" s="841"/>
      <c r="Z13" s="841"/>
      <c r="AA13" s="841"/>
      <c r="AB13" s="841"/>
      <c r="AC13" s="841"/>
      <c r="AD13" s="841"/>
      <c r="AE13" s="841"/>
      <c r="AF13" s="841"/>
      <c r="AG13" s="841"/>
      <c r="AH13" s="841"/>
      <c r="AI13" s="841"/>
      <c r="AJ13" s="841"/>
      <c r="AK13" s="841"/>
      <c r="AL13" s="841"/>
      <c r="AM13" s="841"/>
      <c r="AN13" s="841"/>
      <c r="AO13" s="841"/>
      <c r="AP13" s="841"/>
      <c r="AQ13" s="842"/>
      <c r="AR13" s="840"/>
      <c r="AS13" s="507"/>
      <c r="AT13" s="507"/>
      <c r="AU13" s="507"/>
      <c r="AV13" s="507"/>
      <c r="AW13" s="507"/>
      <c r="AX13" s="507"/>
      <c r="AY13" s="507"/>
      <c r="AZ13" s="507"/>
      <c r="BA13" s="507"/>
      <c r="BB13" s="507"/>
      <c r="BC13" s="507"/>
      <c r="BD13" s="507"/>
      <c r="BE13" s="507"/>
      <c r="BF13" s="507"/>
      <c r="BG13" s="507"/>
      <c r="BH13" s="507"/>
      <c r="BI13" s="507"/>
      <c r="BJ13" s="507"/>
      <c r="BK13" s="507"/>
      <c r="BL13" s="837"/>
      <c r="BM13" s="98"/>
      <c r="BO13" s="507"/>
      <c r="BP13" s="507"/>
      <c r="BQ13" s="507"/>
    </row>
    <row r="14" spans="1:76" s="99" customFormat="1" ht="15" customHeight="1">
      <c r="A14" s="97"/>
      <c r="B14" s="840"/>
      <c r="C14" s="841"/>
      <c r="D14" s="841"/>
      <c r="E14" s="841"/>
      <c r="F14" s="841"/>
      <c r="G14" s="841"/>
      <c r="H14" s="841"/>
      <c r="I14" s="841"/>
      <c r="J14" s="841"/>
      <c r="K14" s="841"/>
      <c r="L14" s="841"/>
      <c r="M14" s="841"/>
      <c r="N14" s="841"/>
      <c r="O14" s="841"/>
      <c r="P14" s="841"/>
      <c r="Q14" s="841"/>
      <c r="R14" s="841"/>
      <c r="S14" s="841"/>
      <c r="T14" s="841"/>
      <c r="U14" s="841"/>
      <c r="V14" s="841"/>
      <c r="W14" s="840"/>
      <c r="X14" s="841"/>
      <c r="Y14" s="841"/>
      <c r="Z14" s="841"/>
      <c r="AA14" s="841"/>
      <c r="AB14" s="841"/>
      <c r="AC14" s="841"/>
      <c r="AD14" s="841"/>
      <c r="AE14" s="841"/>
      <c r="AF14" s="841"/>
      <c r="AG14" s="841"/>
      <c r="AH14" s="841"/>
      <c r="AI14" s="841"/>
      <c r="AJ14" s="841"/>
      <c r="AK14" s="841"/>
      <c r="AL14" s="841"/>
      <c r="AM14" s="841"/>
      <c r="AN14" s="841"/>
      <c r="AO14" s="841"/>
      <c r="AP14" s="841"/>
      <c r="AQ14" s="842"/>
      <c r="AR14" s="840"/>
      <c r="AS14" s="507"/>
      <c r="AT14" s="507"/>
      <c r="AU14" s="507"/>
      <c r="AV14" s="507"/>
      <c r="AW14" s="507"/>
      <c r="AX14" s="507"/>
      <c r="AY14" s="507"/>
      <c r="AZ14" s="507"/>
      <c r="BA14" s="507"/>
      <c r="BB14" s="507"/>
      <c r="BC14" s="507"/>
      <c r="BD14" s="507"/>
      <c r="BE14" s="507"/>
      <c r="BF14" s="507"/>
      <c r="BG14" s="507"/>
      <c r="BH14" s="507"/>
      <c r="BI14" s="507"/>
      <c r="BJ14" s="507"/>
      <c r="BK14" s="507"/>
      <c r="BL14" s="837"/>
      <c r="BM14" s="98"/>
      <c r="BO14" s="507"/>
      <c r="BP14" s="507"/>
      <c r="BQ14" s="507"/>
    </row>
    <row r="15" spans="1:76" s="99" customFormat="1" ht="15" customHeight="1">
      <c r="A15" s="97"/>
      <c r="B15" s="840"/>
      <c r="C15" s="841"/>
      <c r="D15" s="841"/>
      <c r="E15" s="841"/>
      <c r="F15" s="841"/>
      <c r="G15" s="841"/>
      <c r="H15" s="841"/>
      <c r="I15" s="841"/>
      <c r="J15" s="841"/>
      <c r="K15" s="841"/>
      <c r="L15" s="841"/>
      <c r="M15" s="841"/>
      <c r="N15" s="841"/>
      <c r="O15" s="841"/>
      <c r="P15" s="841"/>
      <c r="Q15" s="841"/>
      <c r="R15" s="841"/>
      <c r="S15" s="841"/>
      <c r="T15" s="841"/>
      <c r="U15" s="841"/>
      <c r="V15" s="841"/>
      <c r="W15" s="840"/>
      <c r="X15" s="841"/>
      <c r="Y15" s="841"/>
      <c r="Z15" s="841"/>
      <c r="AA15" s="841"/>
      <c r="AB15" s="841"/>
      <c r="AC15" s="841"/>
      <c r="AD15" s="841"/>
      <c r="AE15" s="841"/>
      <c r="AF15" s="841"/>
      <c r="AG15" s="841"/>
      <c r="AH15" s="841"/>
      <c r="AI15" s="841"/>
      <c r="AJ15" s="841"/>
      <c r="AK15" s="841"/>
      <c r="AL15" s="841"/>
      <c r="AM15" s="841"/>
      <c r="AN15" s="841"/>
      <c r="AO15" s="841"/>
      <c r="AP15" s="841"/>
      <c r="AQ15" s="842"/>
      <c r="AR15" s="840"/>
      <c r="AS15" s="507"/>
      <c r="AT15" s="507"/>
      <c r="AU15" s="507"/>
      <c r="AV15" s="507"/>
      <c r="AW15" s="507"/>
      <c r="AX15" s="507"/>
      <c r="AY15" s="507"/>
      <c r="AZ15" s="507"/>
      <c r="BA15" s="507"/>
      <c r="BB15" s="507"/>
      <c r="BC15" s="507"/>
      <c r="BD15" s="507"/>
      <c r="BE15" s="507"/>
      <c r="BF15" s="507"/>
      <c r="BG15" s="507"/>
      <c r="BH15" s="507"/>
      <c r="BI15" s="507"/>
      <c r="BJ15" s="507"/>
      <c r="BK15" s="507"/>
      <c r="BL15" s="837"/>
      <c r="BM15" s="98"/>
      <c r="BO15" s="507"/>
      <c r="BP15" s="507"/>
      <c r="BQ15" s="507"/>
    </row>
    <row r="16" spans="1:76" s="99" customFormat="1" ht="15" customHeight="1">
      <c r="A16" s="97"/>
      <c r="B16" s="840"/>
      <c r="C16" s="841"/>
      <c r="D16" s="841"/>
      <c r="E16" s="841"/>
      <c r="F16" s="841"/>
      <c r="G16" s="841"/>
      <c r="H16" s="841"/>
      <c r="I16" s="841"/>
      <c r="J16" s="841"/>
      <c r="K16" s="841"/>
      <c r="L16" s="841"/>
      <c r="M16" s="841"/>
      <c r="N16" s="841"/>
      <c r="O16" s="841"/>
      <c r="P16" s="841"/>
      <c r="Q16" s="841"/>
      <c r="R16" s="841"/>
      <c r="S16" s="841"/>
      <c r="T16" s="841"/>
      <c r="U16" s="841"/>
      <c r="V16" s="841"/>
      <c r="W16" s="840"/>
      <c r="X16" s="841"/>
      <c r="Y16" s="841"/>
      <c r="Z16" s="841"/>
      <c r="AA16" s="841"/>
      <c r="AB16" s="841"/>
      <c r="AC16" s="841"/>
      <c r="AD16" s="841"/>
      <c r="AE16" s="841"/>
      <c r="AF16" s="841"/>
      <c r="AG16" s="841"/>
      <c r="AH16" s="841"/>
      <c r="AI16" s="841"/>
      <c r="AJ16" s="841"/>
      <c r="AK16" s="841"/>
      <c r="AL16" s="841"/>
      <c r="AM16" s="841"/>
      <c r="AN16" s="841"/>
      <c r="AO16" s="841"/>
      <c r="AP16" s="841"/>
      <c r="AQ16" s="842"/>
      <c r="AR16" s="840"/>
      <c r="AS16" s="507"/>
      <c r="AT16" s="507"/>
      <c r="AU16" s="507"/>
      <c r="AV16" s="507"/>
      <c r="AW16" s="507"/>
      <c r="AX16" s="507"/>
      <c r="AY16" s="507"/>
      <c r="AZ16" s="507"/>
      <c r="BA16" s="507"/>
      <c r="BB16" s="507"/>
      <c r="BC16" s="507"/>
      <c r="BD16" s="507"/>
      <c r="BE16" s="507"/>
      <c r="BF16" s="507"/>
      <c r="BG16" s="507"/>
      <c r="BH16" s="507"/>
      <c r="BI16" s="507"/>
      <c r="BJ16" s="507"/>
      <c r="BK16" s="507"/>
      <c r="BL16" s="837"/>
      <c r="BM16" s="98"/>
      <c r="BO16" s="507"/>
      <c r="BP16" s="507"/>
      <c r="BQ16" s="507"/>
    </row>
    <row r="17" spans="1:65" s="99" customFormat="1" ht="12.75">
      <c r="A17" s="97"/>
      <c r="B17" s="840"/>
      <c r="C17" s="841"/>
      <c r="D17" s="841"/>
      <c r="E17" s="841"/>
      <c r="F17" s="841"/>
      <c r="G17" s="841"/>
      <c r="H17" s="841"/>
      <c r="I17" s="841"/>
      <c r="J17" s="841"/>
      <c r="K17" s="841"/>
      <c r="L17" s="841"/>
      <c r="M17" s="841"/>
      <c r="N17" s="841"/>
      <c r="O17" s="841"/>
      <c r="P17" s="841"/>
      <c r="Q17" s="841"/>
      <c r="R17" s="841"/>
      <c r="S17" s="841"/>
      <c r="T17" s="841"/>
      <c r="U17" s="841"/>
      <c r="V17" s="841"/>
      <c r="W17" s="840"/>
      <c r="X17" s="841"/>
      <c r="Y17" s="841"/>
      <c r="Z17" s="841"/>
      <c r="AA17" s="841"/>
      <c r="AB17" s="841"/>
      <c r="AC17" s="841"/>
      <c r="AD17" s="841"/>
      <c r="AE17" s="841"/>
      <c r="AF17" s="841"/>
      <c r="AG17" s="841"/>
      <c r="AH17" s="841"/>
      <c r="AI17" s="841"/>
      <c r="AJ17" s="841"/>
      <c r="AK17" s="841"/>
      <c r="AL17" s="841"/>
      <c r="AM17" s="841"/>
      <c r="AN17" s="841"/>
      <c r="AO17" s="841"/>
      <c r="AP17" s="841"/>
      <c r="AQ17" s="842"/>
      <c r="AR17" s="840"/>
      <c r="AS17" s="507"/>
      <c r="AT17" s="507"/>
      <c r="AU17" s="507"/>
      <c r="AV17" s="507"/>
      <c r="AW17" s="507"/>
      <c r="AX17" s="507"/>
      <c r="AY17" s="507"/>
      <c r="AZ17" s="507"/>
      <c r="BA17" s="507"/>
      <c r="BB17" s="507"/>
      <c r="BC17" s="507"/>
      <c r="BD17" s="507"/>
      <c r="BE17" s="507"/>
      <c r="BF17" s="507"/>
      <c r="BG17" s="507"/>
      <c r="BH17" s="507"/>
      <c r="BI17" s="507"/>
      <c r="BJ17" s="507"/>
      <c r="BK17" s="507"/>
      <c r="BL17" s="837"/>
      <c r="BM17" s="98"/>
    </row>
    <row r="18" spans="1:65" s="99" customFormat="1" ht="12.75">
      <c r="A18" s="97"/>
      <c r="B18" s="840"/>
      <c r="C18" s="841"/>
      <c r="D18" s="841"/>
      <c r="E18" s="841"/>
      <c r="F18" s="841"/>
      <c r="G18" s="841"/>
      <c r="H18" s="841"/>
      <c r="I18" s="841"/>
      <c r="J18" s="841"/>
      <c r="K18" s="841"/>
      <c r="L18" s="841"/>
      <c r="M18" s="841"/>
      <c r="N18" s="841"/>
      <c r="O18" s="841"/>
      <c r="P18" s="841"/>
      <c r="Q18" s="841"/>
      <c r="R18" s="841"/>
      <c r="S18" s="841"/>
      <c r="T18" s="841"/>
      <c r="U18" s="841"/>
      <c r="V18" s="841"/>
      <c r="W18" s="840"/>
      <c r="X18" s="841"/>
      <c r="Y18" s="841"/>
      <c r="Z18" s="841"/>
      <c r="AA18" s="841"/>
      <c r="AB18" s="841"/>
      <c r="AC18" s="841"/>
      <c r="AD18" s="841"/>
      <c r="AE18" s="841"/>
      <c r="AF18" s="841"/>
      <c r="AG18" s="841"/>
      <c r="AH18" s="841"/>
      <c r="AI18" s="841"/>
      <c r="AJ18" s="841"/>
      <c r="AK18" s="841"/>
      <c r="AL18" s="841"/>
      <c r="AM18" s="841"/>
      <c r="AN18" s="841"/>
      <c r="AO18" s="841"/>
      <c r="AP18" s="841"/>
      <c r="AQ18" s="842"/>
      <c r="AR18" s="840"/>
      <c r="AS18" s="507"/>
      <c r="AT18" s="507"/>
      <c r="AU18" s="507"/>
      <c r="AV18" s="507"/>
      <c r="AW18" s="507"/>
      <c r="AX18" s="507"/>
      <c r="AY18" s="507"/>
      <c r="AZ18" s="507"/>
      <c r="BA18" s="507"/>
      <c r="BB18" s="507"/>
      <c r="BC18" s="507"/>
      <c r="BD18" s="507"/>
      <c r="BE18" s="507"/>
      <c r="BF18" s="507"/>
      <c r="BG18" s="507"/>
      <c r="BH18" s="507"/>
      <c r="BI18" s="507"/>
      <c r="BJ18" s="507"/>
      <c r="BK18" s="507"/>
      <c r="BL18" s="837"/>
      <c r="BM18" s="98"/>
    </row>
    <row r="19" spans="1:65" s="99" customFormat="1" ht="12.75">
      <c r="A19" s="97"/>
      <c r="B19" s="840"/>
      <c r="C19" s="841"/>
      <c r="D19" s="841"/>
      <c r="E19" s="841"/>
      <c r="F19" s="841"/>
      <c r="G19" s="841"/>
      <c r="H19" s="841"/>
      <c r="I19" s="841"/>
      <c r="J19" s="841"/>
      <c r="K19" s="841"/>
      <c r="L19" s="841"/>
      <c r="M19" s="841"/>
      <c r="N19" s="841"/>
      <c r="O19" s="841"/>
      <c r="P19" s="841"/>
      <c r="Q19" s="841"/>
      <c r="R19" s="841"/>
      <c r="S19" s="841"/>
      <c r="T19" s="841"/>
      <c r="U19" s="841"/>
      <c r="V19" s="841"/>
      <c r="W19" s="840"/>
      <c r="X19" s="841"/>
      <c r="Y19" s="841"/>
      <c r="Z19" s="841"/>
      <c r="AA19" s="841"/>
      <c r="AB19" s="841"/>
      <c r="AC19" s="841"/>
      <c r="AD19" s="841"/>
      <c r="AE19" s="841"/>
      <c r="AF19" s="841"/>
      <c r="AG19" s="841"/>
      <c r="AH19" s="841"/>
      <c r="AI19" s="841"/>
      <c r="AJ19" s="841"/>
      <c r="AK19" s="841"/>
      <c r="AL19" s="841"/>
      <c r="AM19" s="841"/>
      <c r="AN19" s="841"/>
      <c r="AO19" s="841"/>
      <c r="AP19" s="841"/>
      <c r="AQ19" s="842"/>
      <c r="AR19" s="840"/>
      <c r="AS19" s="507"/>
      <c r="AT19" s="507"/>
      <c r="AU19" s="507"/>
      <c r="AV19" s="507"/>
      <c r="AW19" s="507"/>
      <c r="AX19" s="507"/>
      <c r="AY19" s="507"/>
      <c r="AZ19" s="507"/>
      <c r="BA19" s="507"/>
      <c r="BB19" s="507"/>
      <c r="BC19" s="507"/>
      <c r="BD19" s="507"/>
      <c r="BE19" s="507"/>
      <c r="BF19" s="507"/>
      <c r="BG19" s="507"/>
      <c r="BH19" s="507"/>
      <c r="BI19" s="507"/>
      <c r="BJ19" s="507"/>
      <c r="BK19" s="507"/>
      <c r="BL19" s="837"/>
      <c r="BM19" s="98"/>
    </row>
    <row r="20" spans="1:65" s="99" customFormat="1" ht="12.75" customHeight="1">
      <c r="A20" s="97"/>
      <c r="B20" s="2376" t="s">
        <v>432</v>
      </c>
      <c r="C20" s="2377"/>
      <c r="D20" s="2377"/>
      <c r="E20" s="2377"/>
      <c r="F20" s="2377"/>
      <c r="G20" s="2377"/>
      <c r="H20" s="2377"/>
      <c r="I20" s="2377"/>
      <c r="J20" s="2377"/>
      <c r="K20" s="2377"/>
      <c r="L20" s="2377"/>
      <c r="M20" s="2377"/>
      <c r="N20" s="2377"/>
      <c r="O20" s="2377"/>
      <c r="P20" s="2377"/>
      <c r="Q20" s="2377"/>
      <c r="R20" s="2377"/>
      <c r="S20" s="2377"/>
      <c r="T20" s="2377"/>
      <c r="U20" s="2377"/>
      <c r="V20" s="2378"/>
      <c r="W20" s="2376" t="s">
        <v>433</v>
      </c>
      <c r="X20" s="2377"/>
      <c r="Y20" s="2377"/>
      <c r="Z20" s="2377"/>
      <c r="AA20" s="2377"/>
      <c r="AB20" s="2377"/>
      <c r="AC20" s="2377"/>
      <c r="AD20" s="2377"/>
      <c r="AE20" s="2377"/>
      <c r="AF20" s="2377"/>
      <c r="AG20" s="2377"/>
      <c r="AH20" s="2377"/>
      <c r="AI20" s="2377"/>
      <c r="AJ20" s="2377"/>
      <c r="AK20" s="2377"/>
      <c r="AL20" s="2377"/>
      <c r="AM20" s="2377"/>
      <c r="AN20" s="2377"/>
      <c r="AO20" s="2377"/>
      <c r="AP20" s="2377"/>
      <c r="AQ20" s="2378"/>
      <c r="AR20" s="2376" t="s">
        <v>433</v>
      </c>
      <c r="AS20" s="2377"/>
      <c r="AT20" s="2377"/>
      <c r="AU20" s="2377"/>
      <c r="AV20" s="2377"/>
      <c r="AW20" s="2377"/>
      <c r="AX20" s="2377"/>
      <c r="AY20" s="2377"/>
      <c r="AZ20" s="2377"/>
      <c r="BA20" s="2377"/>
      <c r="BB20" s="2377"/>
      <c r="BC20" s="2377"/>
      <c r="BD20" s="2377"/>
      <c r="BE20" s="2377"/>
      <c r="BF20" s="2377"/>
      <c r="BG20" s="2377"/>
      <c r="BH20" s="2377"/>
      <c r="BI20" s="2377"/>
      <c r="BJ20" s="2377"/>
      <c r="BK20" s="2377"/>
      <c r="BL20" s="2378"/>
      <c r="BM20" s="98"/>
    </row>
    <row r="21" spans="1:65" s="99" customFormat="1" ht="12.75">
      <c r="A21" s="97"/>
      <c r="B21" s="2379"/>
      <c r="C21" s="2377"/>
      <c r="D21" s="2377"/>
      <c r="E21" s="2377"/>
      <c r="F21" s="2377"/>
      <c r="G21" s="2377"/>
      <c r="H21" s="2377"/>
      <c r="I21" s="2377"/>
      <c r="J21" s="2377"/>
      <c r="K21" s="2377"/>
      <c r="L21" s="2377"/>
      <c r="M21" s="2377"/>
      <c r="N21" s="2377"/>
      <c r="O21" s="2377"/>
      <c r="P21" s="2377"/>
      <c r="Q21" s="2377"/>
      <c r="R21" s="2377"/>
      <c r="S21" s="2377"/>
      <c r="T21" s="2377"/>
      <c r="U21" s="2377"/>
      <c r="V21" s="2378"/>
      <c r="W21" s="2379"/>
      <c r="X21" s="2377"/>
      <c r="Y21" s="2377"/>
      <c r="Z21" s="2377"/>
      <c r="AA21" s="2377"/>
      <c r="AB21" s="2377"/>
      <c r="AC21" s="2377"/>
      <c r="AD21" s="2377"/>
      <c r="AE21" s="2377"/>
      <c r="AF21" s="2377"/>
      <c r="AG21" s="2377"/>
      <c r="AH21" s="2377"/>
      <c r="AI21" s="2377"/>
      <c r="AJ21" s="2377"/>
      <c r="AK21" s="2377"/>
      <c r="AL21" s="2377"/>
      <c r="AM21" s="2377"/>
      <c r="AN21" s="2377"/>
      <c r="AO21" s="2377"/>
      <c r="AP21" s="2377"/>
      <c r="AQ21" s="2378"/>
      <c r="AR21" s="2379"/>
      <c r="AS21" s="2377"/>
      <c r="AT21" s="2377"/>
      <c r="AU21" s="2377"/>
      <c r="AV21" s="2377"/>
      <c r="AW21" s="2377"/>
      <c r="AX21" s="2377"/>
      <c r="AY21" s="2377"/>
      <c r="AZ21" s="2377"/>
      <c r="BA21" s="2377"/>
      <c r="BB21" s="2377"/>
      <c r="BC21" s="2377"/>
      <c r="BD21" s="2377"/>
      <c r="BE21" s="2377"/>
      <c r="BF21" s="2377"/>
      <c r="BG21" s="2377"/>
      <c r="BH21" s="2377"/>
      <c r="BI21" s="2377"/>
      <c r="BJ21" s="2377"/>
      <c r="BK21" s="2377"/>
      <c r="BL21" s="2378"/>
      <c r="BM21" s="98"/>
    </row>
    <row r="22" spans="1:65" s="99" customFormat="1" ht="12.75">
      <c r="A22" s="97"/>
      <c r="B22" s="2380"/>
      <c r="C22" s="2381"/>
      <c r="D22" s="2381"/>
      <c r="E22" s="2381"/>
      <c r="F22" s="2381"/>
      <c r="G22" s="2381"/>
      <c r="H22" s="2381"/>
      <c r="I22" s="2381"/>
      <c r="J22" s="2381"/>
      <c r="K22" s="2381"/>
      <c r="L22" s="2381"/>
      <c r="M22" s="2381"/>
      <c r="N22" s="2381"/>
      <c r="O22" s="2381"/>
      <c r="P22" s="2381"/>
      <c r="Q22" s="2381"/>
      <c r="R22" s="2381"/>
      <c r="S22" s="2381"/>
      <c r="T22" s="2381"/>
      <c r="U22" s="2381"/>
      <c r="V22" s="2382"/>
      <c r="W22" s="2380"/>
      <c r="X22" s="2381"/>
      <c r="Y22" s="2381"/>
      <c r="Z22" s="2381"/>
      <c r="AA22" s="2381"/>
      <c r="AB22" s="2381"/>
      <c r="AC22" s="2381"/>
      <c r="AD22" s="2381"/>
      <c r="AE22" s="2381"/>
      <c r="AF22" s="2381"/>
      <c r="AG22" s="2381"/>
      <c r="AH22" s="2381"/>
      <c r="AI22" s="2381"/>
      <c r="AJ22" s="2381"/>
      <c r="AK22" s="2381"/>
      <c r="AL22" s="2381"/>
      <c r="AM22" s="2381"/>
      <c r="AN22" s="2381"/>
      <c r="AO22" s="2381"/>
      <c r="AP22" s="2381"/>
      <c r="AQ22" s="2382"/>
      <c r="AR22" s="2380"/>
      <c r="AS22" s="2381"/>
      <c r="AT22" s="2381"/>
      <c r="AU22" s="2381"/>
      <c r="AV22" s="2381"/>
      <c r="AW22" s="2381"/>
      <c r="AX22" s="2381"/>
      <c r="AY22" s="2381"/>
      <c r="AZ22" s="2381"/>
      <c r="BA22" s="2381"/>
      <c r="BB22" s="2381"/>
      <c r="BC22" s="2381"/>
      <c r="BD22" s="2381"/>
      <c r="BE22" s="2381"/>
      <c r="BF22" s="2381"/>
      <c r="BG22" s="2381"/>
      <c r="BH22" s="2381"/>
      <c r="BI22" s="2381"/>
      <c r="BJ22" s="2381"/>
      <c r="BK22" s="2381"/>
      <c r="BL22" s="2382"/>
      <c r="BM22" s="98"/>
    </row>
    <row r="23" spans="1:65" s="52" customFormat="1" ht="15.95" customHeight="1">
      <c r="A23" s="235"/>
      <c r="B23" s="2383" t="s">
        <v>431</v>
      </c>
      <c r="C23" s="2384"/>
      <c r="D23" s="2384"/>
      <c r="E23" s="2384"/>
      <c r="F23" s="2384"/>
      <c r="G23" s="2384"/>
      <c r="H23" s="2385"/>
      <c r="I23" s="2370" t="s">
        <v>321</v>
      </c>
      <c r="J23" s="2371"/>
      <c r="K23" s="2371"/>
      <c r="L23" s="2371"/>
      <c r="M23" s="2371"/>
      <c r="N23" s="2371"/>
      <c r="O23" s="2371"/>
      <c r="P23" s="2371"/>
      <c r="Q23" s="2371"/>
      <c r="R23" s="2371"/>
      <c r="S23" s="2371"/>
      <c r="T23" s="2371"/>
      <c r="U23" s="2371"/>
      <c r="V23" s="2372"/>
      <c r="W23" s="2383" t="s">
        <v>431</v>
      </c>
      <c r="X23" s="2384"/>
      <c r="Y23" s="2384"/>
      <c r="Z23" s="2384"/>
      <c r="AA23" s="2384"/>
      <c r="AB23" s="2384"/>
      <c r="AC23" s="2385"/>
      <c r="AD23" s="2370" t="s">
        <v>241</v>
      </c>
      <c r="AE23" s="2371"/>
      <c r="AF23" s="2371"/>
      <c r="AG23" s="2371"/>
      <c r="AH23" s="2371"/>
      <c r="AI23" s="2371"/>
      <c r="AJ23" s="2371"/>
      <c r="AK23" s="2371"/>
      <c r="AL23" s="2371"/>
      <c r="AM23" s="2371"/>
      <c r="AN23" s="2371"/>
      <c r="AO23" s="2371"/>
      <c r="AP23" s="2371"/>
      <c r="AQ23" s="2372"/>
      <c r="AR23" s="2383" t="s">
        <v>431</v>
      </c>
      <c r="AS23" s="2384"/>
      <c r="AT23" s="2384"/>
      <c r="AU23" s="2384"/>
      <c r="AV23" s="2384"/>
      <c r="AW23" s="2384"/>
      <c r="AX23" s="2385"/>
      <c r="AY23" s="2370" t="s">
        <v>246</v>
      </c>
      <c r="AZ23" s="2371"/>
      <c r="BA23" s="2371"/>
      <c r="BB23" s="2371"/>
      <c r="BC23" s="2371"/>
      <c r="BD23" s="2371"/>
      <c r="BE23" s="2371"/>
      <c r="BF23" s="2371"/>
      <c r="BG23" s="2371"/>
      <c r="BH23" s="2371"/>
      <c r="BI23" s="2371"/>
      <c r="BJ23" s="2371"/>
      <c r="BK23" s="2371"/>
      <c r="BL23" s="2372"/>
      <c r="BM23" s="1092"/>
    </row>
    <row r="24" spans="1:65" s="52" customFormat="1" ht="15.95" customHeight="1">
      <c r="A24" s="235"/>
      <c r="B24" s="2386"/>
      <c r="C24" s="2387"/>
      <c r="D24" s="2387"/>
      <c r="E24" s="2387"/>
      <c r="F24" s="2387"/>
      <c r="G24" s="2387"/>
      <c r="H24" s="2388"/>
      <c r="I24" s="2389"/>
      <c r="J24" s="2390"/>
      <c r="K24" s="2390"/>
      <c r="L24" s="2390"/>
      <c r="M24" s="2390"/>
      <c r="N24" s="2390"/>
      <c r="O24" s="2390"/>
      <c r="P24" s="2390"/>
      <c r="Q24" s="2390"/>
      <c r="R24" s="2390"/>
      <c r="S24" s="2390"/>
      <c r="T24" s="2390"/>
      <c r="U24" s="2390"/>
      <c r="V24" s="2391"/>
      <c r="W24" s="2386"/>
      <c r="X24" s="2387"/>
      <c r="Y24" s="2387"/>
      <c r="Z24" s="2387"/>
      <c r="AA24" s="2387"/>
      <c r="AB24" s="2387"/>
      <c r="AC24" s="2388"/>
      <c r="AD24" s="2389"/>
      <c r="AE24" s="2390"/>
      <c r="AF24" s="2390"/>
      <c r="AG24" s="2390"/>
      <c r="AH24" s="2390"/>
      <c r="AI24" s="2390"/>
      <c r="AJ24" s="2390"/>
      <c r="AK24" s="2390"/>
      <c r="AL24" s="2390"/>
      <c r="AM24" s="2390"/>
      <c r="AN24" s="2390"/>
      <c r="AO24" s="2390"/>
      <c r="AP24" s="2390"/>
      <c r="AQ24" s="2391"/>
      <c r="AR24" s="2386"/>
      <c r="AS24" s="2387"/>
      <c r="AT24" s="2387"/>
      <c r="AU24" s="2387"/>
      <c r="AV24" s="2387"/>
      <c r="AW24" s="2387"/>
      <c r="AX24" s="2388"/>
      <c r="AY24" s="2389"/>
      <c r="AZ24" s="2390"/>
      <c r="BA24" s="2390"/>
      <c r="BB24" s="2390"/>
      <c r="BC24" s="2390"/>
      <c r="BD24" s="2390"/>
      <c r="BE24" s="2390"/>
      <c r="BF24" s="2390"/>
      <c r="BG24" s="2390"/>
      <c r="BH24" s="2390"/>
      <c r="BI24" s="2390"/>
      <c r="BJ24" s="2390"/>
      <c r="BK24" s="2390"/>
      <c r="BL24" s="2391"/>
      <c r="BM24" s="1092"/>
    </row>
    <row r="25" spans="1:65" s="52" customFormat="1" ht="15.95" customHeight="1">
      <c r="A25" s="235"/>
      <c r="B25" s="2383" t="s">
        <v>434</v>
      </c>
      <c r="C25" s="2384"/>
      <c r="D25" s="2384"/>
      <c r="E25" s="2384"/>
      <c r="F25" s="2384"/>
      <c r="G25" s="2384"/>
      <c r="H25" s="2385"/>
      <c r="I25" s="2370" t="s">
        <v>239</v>
      </c>
      <c r="J25" s="2371"/>
      <c r="K25" s="2371"/>
      <c r="L25" s="2371"/>
      <c r="M25" s="2371"/>
      <c r="N25" s="2371"/>
      <c r="O25" s="2371"/>
      <c r="P25" s="2371"/>
      <c r="Q25" s="2371"/>
      <c r="R25" s="2371"/>
      <c r="S25" s="2371"/>
      <c r="T25" s="2371"/>
      <c r="U25" s="2371"/>
      <c r="V25" s="2372"/>
      <c r="W25" s="2383" t="s">
        <v>434</v>
      </c>
      <c r="X25" s="2384"/>
      <c r="Y25" s="2384"/>
      <c r="Z25" s="2384"/>
      <c r="AA25" s="2384"/>
      <c r="AB25" s="2384"/>
      <c r="AC25" s="2385"/>
      <c r="AD25" s="2370" t="s">
        <v>242</v>
      </c>
      <c r="AE25" s="2371"/>
      <c r="AF25" s="2371"/>
      <c r="AG25" s="2371"/>
      <c r="AH25" s="2371"/>
      <c r="AI25" s="2371"/>
      <c r="AJ25" s="2371"/>
      <c r="AK25" s="2371"/>
      <c r="AL25" s="2371"/>
      <c r="AM25" s="2371"/>
      <c r="AN25" s="2371"/>
      <c r="AO25" s="2371"/>
      <c r="AP25" s="2371"/>
      <c r="AQ25" s="2372"/>
      <c r="AR25" s="2383" t="s">
        <v>434</v>
      </c>
      <c r="AS25" s="2384"/>
      <c r="AT25" s="2384"/>
      <c r="AU25" s="2384"/>
      <c r="AV25" s="2384"/>
      <c r="AW25" s="2384"/>
      <c r="AX25" s="2385"/>
      <c r="AY25" s="2370" t="s">
        <v>243</v>
      </c>
      <c r="AZ25" s="2371"/>
      <c r="BA25" s="2371"/>
      <c r="BB25" s="2371"/>
      <c r="BC25" s="2371"/>
      <c r="BD25" s="2371"/>
      <c r="BE25" s="2371"/>
      <c r="BF25" s="2371"/>
      <c r="BG25" s="2371"/>
      <c r="BH25" s="2371"/>
      <c r="BI25" s="2371"/>
      <c r="BJ25" s="2371"/>
      <c r="BK25" s="2371"/>
      <c r="BL25" s="2372"/>
      <c r="BM25" s="1092"/>
    </row>
    <row r="26" spans="1:65" s="52" customFormat="1" ht="15.95" customHeight="1" thickBot="1">
      <c r="A26" s="235"/>
      <c r="B26" s="2392"/>
      <c r="C26" s="2393"/>
      <c r="D26" s="2393"/>
      <c r="E26" s="2393"/>
      <c r="F26" s="2393"/>
      <c r="G26" s="2393"/>
      <c r="H26" s="2394"/>
      <c r="I26" s="2373"/>
      <c r="J26" s="2374"/>
      <c r="K26" s="2374"/>
      <c r="L26" s="2374"/>
      <c r="M26" s="2374"/>
      <c r="N26" s="2374"/>
      <c r="O26" s="2374"/>
      <c r="P26" s="2374"/>
      <c r="Q26" s="2374"/>
      <c r="R26" s="2374"/>
      <c r="S26" s="2374"/>
      <c r="T26" s="2374"/>
      <c r="U26" s="2374"/>
      <c r="V26" s="2375"/>
      <c r="W26" s="2392"/>
      <c r="X26" s="2393"/>
      <c r="Y26" s="2393"/>
      <c r="Z26" s="2393"/>
      <c r="AA26" s="2393"/>
      <c r="AB26" s="2393"/>
      <c r="AC26" s="2394"/>
      <c r="AD26" s="2373"/>
      <c r="AE26" s="2374"/>
      <c r="AF26" s="2374"/>
      <c r="AG26" s="2374"/>
      <c r="AH26" s="2374"/>
      <c r="AI26" s="2374"/>
      <c r="AJ26" s="2374"/>
      <c r="AK26" s="2374"/>
      <c r="AL26" s="2374"/>
      <c r="AM26" s="2374"/>
      <c r="AN26" s="2374"/>
      <c r="AO26" s="2374"/>
      <c r="AP26" s="2374"/>
      <c r="AQ26" s="2375"/>
      <c r="AR26" s="2392"/>
      <c r="AS26" s="2393"/>
      <c r="AT26" s="2393"/>
      <c r="AU26" s="2393"/>
      <c r="AV26" s="2393"/>
      <c r="AW26" s="2393"/>
      <c r="AX26" s="2394"/>
      <c r="AY26" s="2373"/>
      <c r="AZ26" s="2374"/>
      <c r="BA26" s="2374"/>
      <c r="BB26" s="2374"/>
      <c r="BC26" s="2374"/>
      <c r="BD26" s="2374"/>
      <c r="BE26" s="2374"/>
      <c r="BF26" s="2374"/>
      <c r="BG26" s="2374"/>
      <c r="BH26" s="2374"/>
      <c r="BI26" s="2374"/>
      <c r="BJ26" s="2374"/>
      <c r="BK26" s="2374"/>
      <c r="BL26" s="2375"/>
      <c r="BM26" s="1092"/>
    </row>
    <row r="27" spans="1:65" s="52" customFormat="1" ht="49.5" customHeight="1">
      <c r="A27" s="235"/>
      <c r="B27" s="2412"/>
      <c r="C27" s="2413"/>
      <c r="D27" s="2413"/>
      <c r="E27" s="2413"/>
      <c r="F27" s="2413"/>
      <c r="G27" s="2413"/>
      <c r="H27" s="2414"/>
      <c r="I27" s="2415"/>
      <c r="J27" s="2416"/>
      <c r="K27" s="2416"/>
      <c r="L27" s="2416"/>
      <c r="M27" s="2416"/>
      <c r="N27" s="2416"/>
      <c r="O27" s="2416"/>
      <c r="P27" s="2416"/>
      <c r="Q27" s="2416"/>
      <c r="R27" s="2416"/>
      <c r="S27" s="2416"/>
      <c r="T27" s="2416"/>
      <c r="U27" s="2416"/>
      <c r="V27" s="2416"/>
      <c r="W27" s="2412"/>
      <c r="X27" s="2413"/>
      <c r="Y27" s="2413"/>
      <c r="Z27" s="2413"/>
      <c r="AA27" s="2413"/>
      <c r="AB27" s="2413"/>
      <c r="AC27" s="2414"/>
      <c r="AD27" s="2415"/>
      <c r="AE27" s="2416"/>
      <c r="AF27" s="2416"/>
      <c r="AG27" s="2416"/>
      <c r="AH27" s="2416"/>
      <c r="AI27" s="2416"/>
      <c r="AJ27" s="2416"/>
      <c r="AK27" s="2416"/>
      <c r="AL27" s="2416"/>
      <c r="AM27" s="2416"/>
      <c r="AN27" s="2416"/>
      <c r="AO27" s="2416"/>
      <c r="AP27" s="2416"/>
      <c r="AQ27" s="2416"/>
      <c r="AR27" s="2412"/>
      <c r="AS27" s="2413"/>
      <c r="AT27" s="2413"/>
      <c r="AU27" s="2413"/>
      <c r="AV27" s="2413"/>
      <c r="AW27" s="2413"/>
      <c r="AX27" s="2414"/>
      <c r="AY27" s="2415"/>
      <c r="AZ27" s="2416"/>
      <c r="BA27" s="2416"/>
      <c r="BB27" s="2416"/>
      <c r="BC27" s="2416"/>
      <c r="BD27" s="2416"/>
      <c r="BE27" s="2416"/>
      <c r="BF27" s="2416"/>
      <c r="BG27" s="2416"/>
      <c r="BH27" s="2416"/>
      <c r="BI27" s="2416"/>
      <c r="BJ27" s="2416"/>
      <c r="BK27" s="2416"/>
      <c r="BL27" s="2417"/>
      <c r="BM27" s="1092"/>
    </row>
    <row r="28" spans="1:65" s="99" customFormat="1" ht="12.75">
      <c r="A28" s="97"/>
      <c r="B28" s="526"/>
      <c r="C28" s="507"/>
      <c r="D28" s="507"/>
      <c r="E28" s="507"/>
      <c r="F28" s="507"/>
      <c r="G28" s="507"/>
      <c r="H28" s="507"/>
      <c r="I28" s="507"/>
      <c r="J28" s="507"/>
      <c r="K28" s="507"/>
      <c r="L28" s="507"/>
      <c r="M28" s="507"/>
      <c r="N28" s="507"/>
      <c r="O28" s="507"/>
      <c r="P28" s="507"/>
      <c r="Q28" s="507"/>
      <c r="R28" s="507"/>
      <c r="S28" s="507"/>
      <c r="T28" s="507"/>
      <c r="U28" s="507"/>
      <c r="V28" s="507"/>
      <c r="W28" s="526"/>
      <c r="X28" s="507"/>
      <c r="Y28" s="507"/>
      <c r="Z28" s="507"/>
      <c r="AA28" s="507"/>
      <c r="AB28" s="507"/>
      <c r="AC28" s="507"/>
      <c r="AD28" s="507"/>
      <c r="AE28" s="507"/>
      <c r="AF28" s="507"/>
      <c r="AG28" s="507"/>
      <c r="AH28" s="507"/>
      <c r="AI28" s="507"/>
      <c r="AJ28" s="507"/>
      <c r="AK28" s="507"/>
      <c r="AL28" s="507"/>
      <c r="AM28" s="507"/>
      <c r="AN28" s="507"/>
      <c r="AO28" s="507"/>
      <c r="AP28" s="507"/>
      <c r="AQ28" s="837"/>
      <c r="AR28" s="507"/>
      <c r="AS28" s="507"/>
      <c r="AT28" s="507"/>
      <c r="AU28" s="507"/>
      <c r="AV28" s="507"/>
      <c r="AW28" s="507"/>
      <c r="AX28" s="507"/>
      <c r="AY28" s="507"/>
      <c r="AZ28" s="507"/>
      <c r="BA28" s="507"/>
      <c r="BB28" s="507"/>
      <c r="BC28" s="507"/>
      <c r="BD28" s="507"/>
      <c r="BE28" s="507"/>
      <c r="BF28" s="507"/>
      <c r="BG28" s="507"/>
      <c r="BH28" s="507"/>
      <c r="BI28" s="507"/>
      <c r="BJ28" s="507"/>
      <c r="BK28" s="507"/>
      <c r="BL28" s="837"/>
      <c r="BM28" s="98"/>
    </row>
    <row r="29" spans="1:65" s="99" customFormat="1" ht="12.75">
      <c r="A29" s="97"/>
      <c r="B29" s="526"/>
      <c r="C29" s="507"/>
      <c r="D29" s="507"/>
      <c r="E29" s="507"/>
      <c r="F29" s="507"/>
      <c r="G29" s="507"/>
      <c r="H29" s="507"/>
      <c r="I29" s="507"/>
      <c r="J29" s="507"/>
      <c r="K29" s="507"/>
      <c r="L29" s="507"/>
      <c r="M29" s="507"/>
      <c r="N29" s="507"/>
      <c r="O29" s="507"/>
      <c r="P29" s="507"/>
      <c r="Q29" s="507"/>
      <c r="R29" s="507"/>
      <c r="S29" s="507"/>
      <c r="T29" s="507"/>
      <c r="U29" s="507"/>
      <c r="V29" s="507"/>
      <c r="W29" s="526"/>
      <c r="X29" s="507"/>
      <c r="Y29" s="507"/>
      <c r="Z29" s="507"/>
      <c r="AA29" s="507"/>
      <c r="AB29" s="507"/>
      <c r="AC29" s="507"/>
      <c r="AD29" s="507"/>
      <c r="AE29" s="507"/>
      <c r="AF29" s="507"/>
      <c r="AG29" s="507"/>
      <c r="AH29" s="507"/>
      <c r="AI29" s="507"/>
      <c r="AJ29" s="507"/>
      <c r="AK29" s="507"/>
      <c r="AL29" s="507"/>
      <c r="AM29" s="507"/>
      <c r="AN29" s="507"/>
      <c r="AO29" s="507"/>
      <c r="AP29" s="507"/>
      <c r="AQ29" s="837"/>
      <c r="AR29" s="507"/>
      <c r="AS29" s="507"/>
      <c r="AT29" s="507"/>
      <c r="AU29" s="507"/>
      <c r="AV29" s="507"/>
      <c r="AW29" s="507"/>
      <c r="AX29" s="507"/>
      <c r="AY29" s="507"/>
      <c r="AZ29" s="507"/>
      <c r="BA29" s="507"/>
      <c r="BB29" s="507"/>
      <c r="BC29" s="507"/>
      <c r="BD29" s="507"/>
      <c r="BE29" s="507"/>
      <c r="BF29" s="507"/>
      <c r="BG29" s="507"/>
      <c r="BH29" s="507"/>
      <c r="BI29" s="507"/>
      <c r="BJ29" s="507"/>
      <c r="BK29" s="507"/>
      <c r="BL29" s="837"/>
      <c r="BM29" s="98"/>
    </row>
    <row r="30" spans="1:65" s="99" customFormat="1" ht="12.75">
      <c r="A30" s="97"/>
      <c r="B30" s="526"/>
      <c r="C30" s="507"/>
      <c r="D30" s="507"/>
      <c r="E30" s="507"/>
      <c r="F30" s="507"/>
      <c r="G30" s="507"/>
      <c r="H30" s="507"/>
      <c r="I30" s="507"/>
      <c r="J30" s="507"/>
      <c r="K30" s="507"/>
      <c r="L30" s="507"/>
      <c r="M30" s="507"/>
      <c r="N30" s="507"/>
      <c r="O30" s="507"/>
      <c r="P30" s="507"/>
      <c r="Q30" s="507"/>
      <c r="R30" s="507"/>
      <c r="S30" s="507"/>
      <c r="T30" s="507"/>
      <c r="U30" s="507"/>
      <c r="V30" s="507"/>
      <c r="W30" s="526"/>
      <c r="X30" s="507"/>
      <c r="Y30" s="507"/>
      <c r="Z30" s="507"/>
      <c r="AA30" s="507"/>
      <c r="AB30" s="507"/>
      <c r="AC30" s="507"/>
      <c r="AD30" s="507"/>
      <c r="AE30" s="507"/>
      <c r="AF30" s="507"/>
      <c r="AG30" s="507"/>
      <c r="AH30" s="507"/>
      <c r="AI30" s="507"/>
      <c r="AJ30" s="507"/>
      <c r="AK30" s="507"/>
      <c r="AL30" s="507"/>
      <c r="AM30" s="507"/>
      <c r="AN30" s="507"/>
      <c r="AO30" s="507"/>
      <c r="AP30" s="507"/>
      <c r="AQ30" s="837"/>
      <c r="AR30" s="507"/>
      <c r="AS30" s="507"/>
      <c r="AT30" s="507"/>
      <c r="AU30" s="507"/>
      <c r="AV30" s="507"/>
      <c r="AW30" s="507"/>
      <c r="AX30" s="507"/>
      <c r="AY30" s="507"/>
      <c r="AZ30" s="507"/>
      <c r="BA30" s="507"/>
      <c r="BB30" s="507"/>
      <c r="BC30" s="507"/>
      <c r="BD30" s="507"/>
      <c r="BE30" s="507"/>
      <c r="BF30" s="507"/>
      <c r="BG30" s="507"/>
      <c r="BH30" s="507"/>
      <c r="BI30" s="507"/>
      <c r="BJ30" s="507"/>
      <c r="BK30" s="507"/>
      <c r="BL30" s="837"/>
      <c r="BM30" s="98"/>
    </row>
    <row r="31" spans="1:65" s="99" customFormat="1" ht="12.75">
      <c r="A31" s="338"/>
      <c r="B31" s="526"/>
      <c r="C31" s="507"/>
      <c r="D31" s="507"/>
      <c r="E31" s="507"/>
      <c r="F31" s="507"/>
      <c r="G31" s="507"/>
      <c r="H31" s="507"/>
      <c r="I31" s="507"/>
      <c r="J31" s="507"/>
      <c r="K31" s="507"/>
      <c r="L31" s="507"/>
      <c r="M31" s="507"/>
      <c r="N31" s="507"/>
      <c r="O31" s="507"/>
      <c r="P31" s="507"/>
      <c r="Q31" s="507"/>
      <c r="R31" s="507"/>
      <c r="S31" s="507"/>
      <c r="T31" s="507"/>
      <c r="U31" s="507"/>
      <c r="V31" s="507"/>
      <c r="W31" s="526"/>
      <c r="X31" s="507"/>
      <c r="Y31" s="507"/>
      <c r="Z31" s="507"/>
      <c r="AA31" s="507"/>
      <c r="AB31" s="507"/>
      <c r="AC31" s="507"/>
      <c r="AD31" s="507"/>
      <c r="AE31" s="507"/>
      <c r="AF31" s="507"/>
      <c r="AG31" s="507"/>
      <c r="AH31" s="507"/>
      <c r="AI31" s="507"/>
      <c r="AJ31" s="507"/>
      <c r="AK31" s="507"/>
      <c r="AL31" s="507"/>
      <c r="AM31" s="507"/>
      <c r="AN31" s="507"/>
      <c r="AO31" s="507"/>
      <c r="AP31" s="507"/>
      <c r="AQ31" s="837"/>
      <c r="AR31" s="507"/>
      <c r="AS31" s="507"/>
      <c r="AT31" s="507"/>
      <c r="AU31" s="507"/>
      <c r="AV31" s="507"/>
      <c r="AW31" s="507"/>
      <c r="AX31" s="507"/>
      <c r="AY31" s="507"/>
      <c r="AZ31" s="507"/>
      <c r="BA31" s="507"/>
      <c r="BB31" s="507"/>
      <c r="BC31" s="507"/>
      <c r="BD31" s="507"/>
      <c r="BE31" s="507"/>
      <c r="BF31" s="507"/>
      <c r="BG31" s="507"/>
      <c r="BH31" s="507"/>
      <c r="BI31" s="507"/>
      <c r="BJ31" s="507"/>
      <c r="BK31" s="507"/>
      <c r="BL31" s="837"/>
      <c r="BM31" s="98"/>
    </row>
    <row r="32" spans="1:65" s="99" customFormat="1" ht="12.75">
      <c r="A32" s="97"/>
      <c r="B32" s="526"/>
      <c r="C32" s="507"/>
      <c r="D32" s="507"/>
      <c r="E32" s="507"/>
      <c r="F32" s="507"/>
      <c r="G32" s="507"/>
      <c r="H32" s="507"/>
      <c r="I32" s="507"/>
      <c r="J32" s="507"/>
      <c r="K32" s="507"/>
      <c r="L32" s="507"/>
      <c r="M32" s="507"/>
      <c r="N32" s="507"/>
      <c r="O32" s="507"/>
      <c r="P32" s="507"/>
      <c r="Q32" s="507"/>
      <c r="R32" s="507"/>
      <c r="S32" s="507"/>
      <c r="T32" s="507"/>
      <c r="U32" s="507"/>
      <c r="V32" s="507"/>
      <c r="W32" s="526"/>
      <c r="X32" s="507"/>
      <c r="Y32" s="507"/>
      <c r="Z32" s="507"/>
      <c r="AA32" s="507"/>
      <c r="AB32" s="507"/>
      <c r="AC32" s="507"/>
      <c r="AD32" s="507"/>
      <c r="AE32" s="507"/>
      <c r="AF32" s="507"/>
      <c r="AG32" s="507"/>
      <c r="AH32" s="507"/>
      <c r="AI32" s="507"/>
      <c r="AJ32" s="507"/>
      <c r="AK32" s="507"/>
      <c r="AL32" s="507"/>
      <c r="AM32" s="507"/>
      <c r="AN32" s="507"/>
      <c r="AO32" s="507"/>
      <c r="AP32" s="507"/>
      <c r="AQ32" s="837"/>
      <c r="AR32" s="507"/>
      <c r="AS32" s="507"/>
      <c r="AT32" s="507"/>
      <c r="AU32" s="507"/>
      <c r="AV32" s="507"/>
      <c r="AW32" s="507"/>
      <c r="AX32" s="507"/>
      <c r="AY32" s="507"/>
      <c r="AZ32" s="507"/>
      <c r="BA32" s="507"/>
      <c r="BB32" s="507"/>
      <c r="BC32" s="507"/>
      <c r="BD32" s="507"/>
      <c r="BE32" s="507"/>
      <c r="BF32" s="507"/>
      <c r="BG32" s="507"/>
      <c r="BH32" s="507"/>
      <c r="BI32" s="507"/>
      <c r="BJ32" s="507"/>
      <c r="BK32" s="507"/>
      <c r="BL32" s="837"/>
      <c r="BM32" s="98"/>
    </row>
    <row r="33" spans="1:65" s="99" customFormat="1" ht="12.75">
      <c r="A33" s="97"/>
      <c r="B33" s="526"/>
      <c r="C33" s="507"/>
      <c r="D33" s="507"/>
      <c r="E33" s="507"/>
      <c r="F33" s="507"/>
      <c r="G33" s="507"/>
      <c r="H33" s="507"/>
      <c r="I33" s="507"/>
      <c r="J33" s="507"/>
      <c r="K33" s="507"/>
      <c r="L33" s="507"/>
      <c r="M33" s="507"/>
      <c r="N33" s="507"/>
      <c r="O33" s="507"/>
      <c r="P33" s="507"/>
      <c r="Q33" s="507"/>
      <c r="R33" s="507"/>
      <c r="S33" s="507"/>
      <c r="T33" s="507"/>
      <c r="U33" s="507"/>
      <c r="V33" s="507"/>
      <c r="W33" s="526"/>
      <c r="X33" s="507"/>
      <c r="Y33" s="507"/>
      <c r="Z33" s="507"/>
      <c r="AA33" s="507"/>
      <c r="AB33" s="507"/>
      <c r="AC33" s="507"/>
      <c r="AD33" s="507"/>
      <c r="AE33" s="507"/>
      <c r="AF33" s="507"/>
      <c r="AG33" s="507"/>
      <c r="AH33" s="507"/>
      <c r="AI33" s="507"/>
      <c r="AJ33" s="507"/>
      <c r="AK33" s="507"/>
      <c r="AL33" s="507"/>
      <c r="AM33" s="507"/>
      <c r="AN33" s="507"/>
      <c r="AO33" s="507"/>
      <c r="AP33" s="507"/>
      <c r="AQ33" s="837"/>
      <c r="AR33" s="507"/>
      <c r="AS33" s="507"/>
      <c r="AT33" s="507"/>
      <c r="AU33" s="507"/>
      <c r="AV33" s="507"/>
      <c r="AW33" s="507"/>
      <c r="AX33" s="507"/>
      <c r="AY33" s="507"/>
      <c r="AZ33" s="507"/>
      <c r="BA33" s="507"/>
      <c r="BB33" s="507"/>
      <c r="BC33" s="507"/>
      <c r="BD33" s="507"/>
      <c r="BE33" s="507"/>
      <c r="BF33" s="507"/>
      <c r="BG33" s="507"/>
      <c r="BH33" s="507"/>
      <c r="BI33" s="507"/>
      <c r="BJ33" s="507"/>
      <c r="BK33" s="507"/>
      <c r="BL33" s="837"/>
      <c r="BM33" s="98"/>
    </row>
    <row r="34" spans="1:65" s="99" customFormat="1" ht="12.75">
      <c r="A34" s="97"/>
      <c r="B34" s="526"/>
      <c r="C34" s="507"/>
      <c r="D34" s="507"/>
      <c r="E34" s="507"/>
      <c r="F34" s="507"/>
      <c r="G34" s="507"/>
      <c r="H34" s="507"/>
      <c r="I34" s="507"/>
      <c r="J34" s="507"/>
      <c r="K34" s="507"/>
      <c r="L34" s="507"/>
      <c r="M34" s="507"/>
      <c r="N34" s="507"/>
      <c r="O34" s="507"/>
      <c r="P34" s="507"/>
      <c r="Q34" s="507"/>
      <c r="R34" s="507"/>
      <c r="S34" s="507"/>
      <c r="T34" s="507"/>
      <c r="U34" s="507"/>
      <c r="V34" s="507"/>
      <c r="W34" s="526"/>
      <c r="X34" s="507"/>
      <c r="Y34" s="507"/>
      <c r="Z34" s="507"/>
      <c r="AA34" s="507"/>
      <c r="AB34" s="507"/>
      <c r="AC34" s="507"/>
      <c r="AD34" s="507"/>
      <c r="AE34" s="507"/>
      <c r="AF34" s="507"/>
      <c r="AG34" s="507"/>
      <c r="AH34" s="507"/>
      <c r="AI34" s="507"/>
      <c r="AJ34" s="507"/>
      <c r="AK34" s="507"/>
      <c r="AL34" s="507"/>
      <c r="AM34" s="507"/>
      <c r="AN34" s="507"/>
      <c r="AO34" s="507"/>
      <c r="AP34" s="507"/>
      <c r="AQ34" s="837"/>
      <c r="AR34" s="507"/>
      <c r="AS34" s="507"/>
      <c r="AT34" s="507"/>
      <c r="AU34" s="507"/>
      <c r="AV34" s="507"/>
      <c r="AW34" s="507"/>
      <c r="AX34" s="507"/>
      <c r="AY34" s="507"/>
      <c r="AZ34" s="507"/>
      <c r="BA34" s="507"/>
      <c r="BB34" s="507"/>
      <c r="BC34" s="507"/>
      <c r="BD34" s="507"/>
      <c r="BE34" s="507"/>
      <c r="BF34" s="507"/>
      <c r="BG34" s="507"/>
      <c r="BH34" s="507"/>
      <c r="BI34" s="507"/>
      <c r="BJ34" s="507"/>
      <c r="BK34" s="507"/>
      <c r="BL34" s="837"/>
      <c r="BM34" s="98"/>
    </row>
    <row r="35" spans="1:65" s="99" customFormat="1" ht="12.75">
      <c r="A35" s="97"/>
      <c r="B35" s="526"/>
      <c r="C35" s="507"/>
      <c r="D35" s="507"/>
      <c r="E35" s="507"/>
      <c r="F35" s="507"/>
      <c r="G35" s="507"/>
      <c r="H35" s="507"/>
      <c r="I35" s="507"/>
      <c r="J35" s="507"/>
      <c r="K35" s="507"/>
      <c r="L35" s="507"/>
      <c r="M35" s="507"/>
      <c r="N35" s="507"/>
      <c r="O35" s="507"/>
      <c r="P35" s="507"/>
      <c r="Q35" s="507"/>
      <c r="R35" s="507"/>
      <c r="S35" s="507"/>
      <c r="T35" s="507"/>
      <c r="U35" s="507"/>
      <c r="V35" s="507"/>
      <c r="W35" s="526"/>
      <c r="X35" s="507"/>
      <c r="Y35" s="507"/>
      <c r="Z35" s="507"/>
      <c r="AA35" s="507"/>
      <c r="AB35" s="507"/>
      <c r="AC35" s="507"/>
      <c r="AD35" s="507"/>
      <c r="AE35" s="507"/>
      <c r="AF35" s="507"/>
      <c r="AG35" s="507"/>
      <c r="AH35" s="507"/>
      <c r="AI35" s="507"/>
      <c r="AJ35" s="507"/>
      <c r="AK35" s="507"/>
      <c r="AL35" s="507"/>
      <c r="AM35" s="507"/>
      <c r="AN35" s="507"/>
      <c r="AO35" s="507"/>
      <c r="AP35" s="507"/>
      <c r="AQ35" s="837"/>
      <c r="AR35" s="507"/>
      <c r="AS35" s="507"/>
      <c r="AT35" s="507"/>
      <c r="AU35" s="507"/>
      <c r="AV35" s="507"/>
      <c r="AW35" s="507"/>
      <c r="AX35" s="507"/>
      <c r="AY35" s="507"/>
      <c r="AZ35" s="507"/>
      <c r="BA35" s="507"/>
      <c r="BB35" s="507"/>
      <c r="BC35" s="507"/>
      <c r="BD35" s="507"/>
      <c r="BE35" s="507"/>
      <c r="BF35" s="507"/>
      <c r="BG35" s="507"/>
      <c r="BH35" s="507"/>
      <c r="BI35" s="507"/>
      <c r="BJ35" s="507"/>
      <c r="BK35" s="507"/>
      <c r="BL35" s="837"/>
      <c r="BM35" s="98"/>
    </row>
    <row r="36" spans="1:65" s="99" customFormat="1" ht="12.75">
      <c r="A36" s="97"/>
      <c r="B36" s="526"/>
      <c r="C36" s="507"/>
      <c r="D36" s="507"/>
      <c r="E36" s="507"/>
      <c r="F36" s="507"/>
      <c r="G36" s="507"/>
      <c r="H36" s="507"/>
      <c r="I36" s="507"/>
      <c r="J36" s="507"/>
      <c r="K36" s="507"/>
      <c r="L36" s="507"/>
      <c r="M36" s="507"/>
      <c r="N36" s="507"/>
      <c r="O36" s="507"/>
      <c r="P36" s="507"/>
      <c r="Q36" s="507"/>
      <c r="R36" s="507"/>
      <c r="S36" s="507"/>
      <c r="T36" s="507"/>
      <c r="U36" s="507"/>
      <c r="V36" s="507"/>
      <c r="W36" s="526"/>
      <c r="X36" s="507"/>
      <c r="Y36" s="507"/>
      <c r="Z36" s="507"/>
      <c r="AA36" s="507"/>
      <c r="AB36" s="507"/>
      <c r="AC36" s="507"/>
      <c r="AD36" s="507"/>
      <c r="AE36" s="507"/>
      <c r="AF36" s="507"/>
      <c r="AG36" s="507"/>
      <c r="AH36" s="507"/>
      <c r="AI36" s="507"/>
      <c r="AJ36" s="507"/>
      <c r="AK36" s="507"/>
      <c r="AL36" s="507"/>
      <c r="AM36" s="507"/>
      <c r="AN36" s="507"/>
      <c r="AO36" s="507"/>
      <c r="AP36" s="507"/>
      <c r="AQ36" s="837"/>
      <c r="AR36" s="507"/>
      <c r="AS36" s="507"/>
      <c r="AT36" s="507"/>
      <c r="AU36" s="507"/>
      <c r="AV36" s="507"/>
      <c r="AW36" s="507"/>
      <c r="AX36" s="507"/>
      <c r="AY36" s="507"/>
      <c r="AZ36" s="507"/>
      <c r="BA36" s="507"/>
      <c r="BB36" s="507"/>
      <c r="BC36" s="507"/>
      <c r="BD36" s="507"/>
      <c r="BE36" s="507"/>
      <c r="BF36" s="507"/>
      <c r="BG36" s="507"/>
      <c r="BH36" s="507"/>
      <c r="BI36" s="507"/>
      <c r="BJ36" s="507"/>
      <c r="BK36" s="507"/>
      <c r="BL36" s="837"/>
      <c r="BM36" s="98"/>
    </row>
    <row r="37" spans="1:65" s="99" customFormat="1" ht="12.75">
      <c r="A37" s="97"/>
      <c r="B37" s="526"/>
      <c r="C37" s="507"/>
      <c r="D37" s="507"/>
      <c r="E37" s="507"/>
      <c r="F37" s="507"/>
      <c r="G37" s="507"/>
      <c r="H37" s="507"/>
      <c r="I37" s="507"/>
      <c r="J37" s="507"/>
      <c r="K37" s="507"/>
      <c r="L37" s="507"/>
      <c r="M37" s="507"/>
      <c r="N37" s="507"/>
      <c r="O37" s="507"/>
      <c r="P37" s="507"/>
      <c r="Q37" s="507"/>
      <c r="R37" s="507"/>
      <c r="S37" s="507"/>
      <c r="T37" s="507"/>
      <c r="U37" s="507"/>
      <c r="V37" s="507"/>
      <c r="W37" s="526"/>
      <c r="X37" s="507"/>
      <c r="Y37" s="507"/>
      <c r="Z37" s="507"/>
      <c r="AA37" s="507"/>
      <c r="AB37" s="507"/>
      <c r="AC37" s="507"/>
      <c r="AD37" s="507"/>
      <c r="AE37" s="507"/>
      <c r="AF37" s="507"/>
      <c r="AG37" s="507"/>
      <c r="AH37" s="507"/>
      <c r="AI37" s="507"/>
      <c r="AJ37" s="507"/>
      <c r="AK37" s="507"/>
      <c r="AL37" s="507"/>
      <c r="AM37" s="507"/>
      <c r="AN37" s="507"/>
      <c r="AO37" s="507"/>
      <c r="AP37" s="507"/>
      <c r="AQ37" s="837"/>
      <c r="AR37" s="507"/>
      <c r="AS37" s="507"/>
      <c r="AT37" s="507"/>
      <c r="AU37" s="507"/>
      <c r="AV37" s="507"/>
      <c r="AW37" s="507"/>
      <c r="AX37" s="507"/>
      <c r="AY37" s="507"/>
      <c r="AZ37" s="507"/>
      <c r="BA37" s="507"/>
      <c r="BB37" s="507"/>
      <c r="BC37" s="507"/>
      <c r="BD37" s="507"/>
      <c r="BE37" s="507"/>
      <c r="BF37" s="507"/>
      <c r="BG37" s="507"/>
      <c r="BH37" s="507"/>
      <c r="BI37" s="507"/>
      <c r="BJ37" s="507"/>
      <c r="BK37" s="507"/>
      <c r="BL37" s="837"/>
      <c r="BM37" s="98"/>
    </row>
    <row r="38" spans="1:65" s="99" customFormat="1" ht="12.75">
      <c r="A38" s="97"/>
      <c r="B38" s="526"/>
      <c r="C38" s="507"/>
      <c r="D38" s="507"/>
      <c r="E38" s="507"/>
      <c r="F38" s="507"/>
      <c r="G38" s="507"/>
      <c r="H38" s="507"/>
      <c r="I38" s="507"/>
      <c r="J38" s="507"/>
      <c r="K38" s="507"/>
      <c r="L38" s="507"/>
      <c r="M38" s="507"/>
      <c r="N38" s="507"/>
      <c r="O38" s="507"/>
      <c r="P38" s="507"/>
      <c r="Q38" s="507"/>
      <c r="R38" s="507"/>
      <c r="S38" s="507"/>
      <c r="T38" s="507"/>
      <c r="U38" s="507"/>
      <c r="V38" s="507"/>
      <c r="W38" s="526"/>
      <c r="X38" s="507"/>
      <c r="Y38" s="507"/>
      <c r="Z38" s="507"/>
      <c r="AA38" s="507"/>
      <c r="AB38" s="507"/>
      <c r="AC38" s="507"/>
      <c r="AD38" s="507"/>
      <c r="AE38" s="507"/>
      <c r="AF38" s="507"/>
      <c r="AG38" s="507"/>
      <c r="AH38" s="507"/>
      <c r="AI38" s="507"/>
      <c r="AJ38" s="507"/>
      <c r="AK38" s="507"/>
      <c r="AL38" s="507"/>
      <c r="AM38" s="507"/>
      <c r="AN38" s="507"/>
      <c r="AO38" s="507"/>
      <c r="AP38" s="507"/>
      <c r="AQ38" s="837"/>
      <c r="AR38" s="507"/>
      <c r="AS38" s="507"/>
      <c r="AT38" s="507"/>
      <c r="AU38" s="507"/>
      <c r="AV38" s="507"/>
      <c r="AW38" s="507"/>
      <c r="AX38" s="507"/>
      <c r="AY38" s="507"/>
      <c r="AZ38" s="507"/>
      <c r="BA38" s="507"/>
      <c r="BB38" s="507"/>
      <c r="BC38" s="507"/>
      <c r="BD38" s="507"/>
      <c r="BE38" s="507"/>
      <c r="BF38" s="507"/>
      <c r="BG38" s="507"/>
      <c r="BH38" s="507"/>
      <c r="BI38" s="507"/>
      <c r="BJ38" s="507"/>
      <c r="BK38" s="507"/>
      <c r="BL38" s="837"/>
      <c r="BM38" s="98"/>
    </row>
    <row r="39" spans="1:65" s="99" customFormat="1" ht="12.75">
      <c r="A39" s="97"/>
      <c r="B39" s="526"/>
      <c r="C39" s="507"/>
      <c r="D39" s="507"/>
      <c r="E39" s="507"/>
      <c r="F39" s="507"/>
      <c r="G39" s="507"/>
      <c r="H39" s="507"/>
      <c r="I39" s="507"/>
      <c r="J39" s="507"/>
      <c r="K39" s="507"/>
      <c r="L39" s="507"/>
      <c r="M39" s="507"/>
      <c r="N39" s="507"/>
      <c r="O39" s="507"/>
      <c r="P39" s="507"/>
      <c r="Q39" s="507"/>
      <c r="R39" s="507"/>
      <c r="S39" s="507"/>
      <c r="T39" s="507"/>
      <c r="U39" s="507"/>
      <c r="V39" s="507"/>
      <c r="W39" s="526"/>
      <c r="X39" s="507"/>
      <c r="Y39" s="507"/>
      <c r="Z39" s="507"/>
      <c r="AA39" s="507"/>
      <c r="AB39" s="507"/>
      <c r="AC39" s="507"/>
      <c r="AD39" s="507"/>
      <c r="AE39" s="507"/>
      <c r="AF39" s="507"/>
      <c r="AG39" s="507"/>
      <c r="AH39" s="507"/>
      <c r="AI39" s="507"/>
      <c r="AJ39" s="507"/>
      <c r="AK39" s="507"/>
      <c r="AL39" s="507"/>
      <c r="AM39" s="507"/>
      <c r="AN39" s="507"/>
      <c r="AO39" s="507"/>
      <c r="AP39" s="507"/>
      <c r="AQ39" s="837"/>
      <c r="AR39" s="507"/>
      <c r="AS39" s="507"/>
      <c r="AT39" s="507"/>
      <c r="AU39" s="507"/>
      <c r="AV39" s="507"/>
      <c r="AW39" s="507"/>
      <c r="AX39" s="507"/>
      <c r="AY39" s="507"/>
      <c r="AZ39" s="507"/>
      <c r="BA39" s="507"/>
      <c r="BB39" s="507"/>
      <c r="BC39" s="507"/>
      <c r="BD39" s="507"/>
      <c r="BE39" s="507"/>
      <c r="BF39" s="507"/>
      <c r="BG39" s="507"/>
      <c r="BH39" s="507"/>
      <c r="BI39" s="507"/>
      <c r="BJ39" s="507"/>
      <c r="BK39" s="507"/>
      <c r="BL39" s="837"/>
      <c r="BM39" s="98"/>
    </row>
    <row r="40" spans="1:65" s="99" customFormat="1" ht="12.75">
      <c r="A40" s="97"/>
      <c r="B40" s="354"/>
      <c r="C40" s="508"/>
      <c r="D40" s="508"/>
      <c r="E40" s="508"/>
      <c r="F40" s="508"/>
      <c r="G40" s="508"/>
      <c r="H40" s="508"/>
      <c r="I40" s="508"/>
      <c r="J40" s="508"/>
      <c r="K40" s="508"/>
      <c r="L40" s="508"/>
      <c r="M40" s="508"/>
      <c r="N40" s="508"/>
      <c r="O40" s="508"/>
      <c r="P40" s="508"/>
      <c r="Q40" s="508"/>
      <c r="R40" s="508"/>
      <c r="S40" s="508"/>
      <c r="T40" s="508"/>
      <c r="U40" s="508"/>
      <c r="V40" s="508"/>
      <c r="W40" s="354"/>
      <c r="X40" s="508"/>
      <c r="Y40" s="508"/>
      <c r="Z40" s="508"/>
      <c r="AA40" s="508"/>
      <c r="AB40" s="508"/>
      <c r="AC40" s="508"/>
      <c r="AD40" s="508"/>
      <c r="AE40" s="508"/>
      <c r="AF40" s="508"/>
      <c r="AG40" s="508"/>
      <c r="AH40" s="508"/>
      <c r="AI40" s="508"/>
      <c r="AJ40" s="508"/>
      <c r="AK40" s="508"/>
      <c r="AL40" s="508"/>
      <c r="AM40" s="508"/>
      <c r="AN40" s="508"/>
      <c r="AO40" s="508"/>
      <c r="AP40" s="508"/>
      <c r="AQ40" s="505"/>
      <c r="AR40" s="508"/>
      <c r="AS40" s="508"/>
      <c r="AT40" s="508"/>
      <c r="AU40" s="508"/>
      <c r="AV40" s="508"/>
      <c r="AW40" s="508"/>
      <c r="AX40" s="508"/>
      <c r="AY40" s="508"/>
      <c r="AZ40" s="508"/>
      <c r="BA40" s="508"/>
      <c r="BB40" s="508"/>
      <c r="BC40" s="508"/>
      <c r="BD40" s="508"/>
      <c r="BE40" s="508"/>
      <c r="BF40" s="508"/>
      <c r="BG40" s="508"/>
      <c r="BH40" s="508"/>
      <c r="BI40" s="508"/>
      <c r="BJ40" s="508"/>
      <c r="BK40" s="508"/>
      <c r="BL40" s="505"/>
      <c r="BM40" s="98"/>
    </row>
    <row r="41" spans="1:65" s="99" customFormat="1" ht="15.95" customHeight="1">
      <c r="A41" s="97"/>
      <c r="B41" s="354"/>
      <c r="C41" s="508"/>
      <c r="D41" s="508"/>
      <c r="E41" s="508"/>
      <c r="F41" s="508"/>
      <c r="G41" s="508"/>
      <c r="H41" s="508"/>
      <c r="I41" s="508"/>
      <c r="J41" s="508"/>
      <c r="K41" s="508"/>
      <c r="L41" s="508"/>
      <c r="M41" s="508"/>
      <c r="N41" s="508"/>
      <c r="O41" s="508"/>
      <c r="P41" s="508"/>
      <c r="Q41" s="508"/>
      <c r="R41" s="508"/>
      <c r="S41" s="508"/>
      <c r="T41" s="508"/>
      <c r="U41" s="508"/>
      <c r="V41" s="508"/>
      <c r="W41" s="354"/>
      <c r="X41" s="508"/>
      <c r="Y41" s="508"/>
      <c r="Z41" s="508"/>
      <c r="AA41" s="508"/>
      <c r="AB41" s="508"/>
      <c r="AC41" s="508"/>
      <c r="AD41" s="508"/>
      <c r="AE41" s="508"/>
      <c r="AF41" s="508"/>
      <c r="AG41" s="508"/>
      <c r="AH41" s="508"/>
      <c r="AI41" s="508"/>
      <c r="AJ41" s="508"/>
      <c r="AK41" s="508"/>
      <c r="AL41" s="508"/>
      <c r="AM41" s="508"/>
      <c r="AN41" s="508"/>
      <c r="AO41" s="508"/>
      <c r="AP41" s="508"/>
      <c r="AQ41" s="505"/>
      <c r="AR41" s="508"/>
      <c r="AS41" s="508"/>
      <c r="AT41" s="508"/>
      <c r="AU41" s="508"/>
      <c r="AV41" s="508"/>
      <c r="AW41" s="508"/>
      <c r="AX41" s="508"/>
      <c r="AY41" s="508"/>
      <c r="AZ41" s="508"/>
      <c r="BA41" s="508"/>
      <c r="BB41" s="508"/>
      <c r="BC41" s="508"/>
      <c r="BD41" s="508"/>
      <c r="BE41" s="508"/>
      <c r="BF41" s="508"/>
      <c r="BG41" s="508"/>
      <c r="BH41" s="508"/>
      <c r="BI41" s="508"/>
      <c r="BJ41" s="508"/>
      <c r="BK41" s="508"/>
      <c r="BL41" s="505"/>
      <c r="BM41" s="98"/>
    </row>
    <row r="42" spans="1:65" s="99" customFormat="1" ht="15.95" customHeight="1">
      <c r="A42" s="97"/>
      <c r="B42" s="526"/>
      <c r="C42" s="508"/>
      <c r="D42" s="508"/>
      <c r="E42" s="508"/>
      <c r="F42" s="508"/>
      <c r="G42" s="508"/>
      <c r="H42" s="508"/>
      <c r="I42" s="508"/>
      <c r="J42" s="508"/>
      <c r="K42" s="508"/>
      <c r="L42" s="508"/>
      <c r="M42" s="508"/>
      <c r="N42" s="508"/>
      <c r="O42" s="508"/>
      <c r="P42" s="508"/>
      <c r="Q42" s="508"/>
      <c r="R42" s="508"/>
      <c r="S42" s="508"/>
      <c r="T42" s="508"/>
      <c r="U42" s="508"/>
      <c r="V42" s="508"/>
      <c r="W42" s="526"/>
      <c r="X42" s="508"/>
      <c r="Y42" s="508"/>
      <c r="Z42" s="508"/>
      <c r="AA42" s="508"/>
      <c r="AB42" s="508"/>
      <c r="AC42" s="508"/>
      <c r="AD42" s="508"/>
      <c r="AE42" s="508"/>
      <c r="AF42" s="508"/>
      <c r="AG42" s="508"/>
      <c r="AH42" s="508"/>
      <c r="AI42" s="508"/>
      <c r="AJ42" s="508"/>
      <c r="AK42" s="508"/>
      <c r="AL42" s="508"/>
      <c r="AM42" s="508"/>
      <c r="AN42" s="508"/>
      <c r="AO42" s="508"/>
      <c r="AP42" s="508"/>
      <c r="AQ42" s="505"/>
      <c r="AR42" s="526"/>
      <c r="AS42" s="128"/>
      <c r="AT42" s="128"/>
      <c r="AU42" s="128"/>
      <c r="AV42" s="128"/>
      <c r="AW42" s="128"/>
      <c r="AX42" s="128"/>
      <c r="AY42" s="128"/>
      <c r="AZ42" s="128"/>
      <c r="BA42" s="128"/>
      <c r="BB42" s="128"/>
      <c r="BC42" s="508"/>
      <c r="BD42" s="508"/>
      <c r="BE42" s="508"/>
      <c r="BF42" s="508"/>
      <c r="BG42" s="508"/>
      <c r="BH42" s="508"/>
      <c r="BI42" s="508"/>
      <c r="BJ42" s="508"/>
      <c r="BK42" s="508"/>
      <c r="BL42" s="505"/>
      <c r="BM42" s="98"/>
    </row>
    <row r="43" spans="1:65" s="52" customFormat="1" ht="15.95" customHeight="1">
      <c r="A43" s="235"/>
      <c r="B43" s="447"/>
      <c r="C43" s="645"/>
      <c r="D43" s="645"/>
      <c r="E43" s="645"/>
      <c r="F43" s="645"/>
      <c r="G43" s="645"/>
      <c r="H43" s="645"/>
      <c r="I43" s="128"/>
      <c r="J43" s="645"/>
      <c r="K43" s="128"/>
      <c r="L43" s="128"/>
      <c r="M43" s="128"/>
      <c r="N43" s="128"/>
      <c r="O43" s="128"/>
      <c r="P43" s="128"/>
      <c r="Q43" s="128"/>
      <c r="R43" s="128"/>
      <c r="S43" s="128"/>
      <c r="T43" s="128"/>
      <c r="U43" s="128"/>
      <c r="V43" s="257"/>
      <c r="W43" s="2408"/>
      <c r="X43" s="2409"/>
      <c r="Y43" s="2409"/>
      <c r="Z43" s="2409"/>
      <c r="AA43" s="2409"/>
      <c r="AB43" s="2409"/>
      <c r="AC43" s="2409"/>
      <c r="AD43" s="128"/>
      <c r="AE43" s="645"/>
      <c r="AF43" s="645"/>
      <c r="AG43" s="128"/>
      <c r="AH43" s="128"/>
      <c r="AI43" s="128"/>
      <c r="AJ43" s="128"/>
      <c r="AK43" s="128"/>
      <c r="AL43" s="128"/>
      <c r="AM43" s="128"/>
      <c r="AN43" s="128"/>
      <c r="AO43" s="128"/>
      <c r="AP43" s="128"/>
      <c r="AQ43" s="257"/>
      <c r="AR43" s="2408"/>
      <c r="AS43" s="2409"/>
      <c r="AT43" s="2409"/>
      <c r="AU43" s="2409"/>
      <c r="AV43" s="2409"/>
      <c r="AW43" s="2409"/>
      <c r="AX43" s="2409"/>
      <c r="AY43" s="128"/>
      <c r="AZ43" s="128"/>
      <c r="BA43" s="128"/>
      <c r="BB43" s="128"/>
      <c r="BC43" s="128"/>
      <c r="BD43" s="128"/>
      <c r="BE43" s="128"/>
      <c r="BF43" s="128"/>
      <c r="BG43" s="128"/>
      <c r="BH43" s="128"/>
      <c r="BI43" s="128"/>
      <c r="BJ43" s="128"/>
      <c r="BK43" s="128"/>
      <c r="BL43" s="257"/>
      <c r="BM43" s="1092"/>
    </row>
    <row r="44" spans="1:65" s="52" customFormat="1" ht="15.95" customHeight="1" thickBot="1">
      <c r="A44" s="236"/>
      <c r="B44" s="839"/>
      <c r="C44" s="838"/>
      <c r="D44" s="838"/>
      <c r="E44" s="838"/>
      <c r="F44" s="838"/>
      <c r="G44" s="838"/>
      <c r="H44" s="838"/>
      <c r="I44" s="289"/>
      <c r="J44" s="289"/>
      <c r="K44" s="289"/>
      <c r="L44" s="289"/>
      <c r="M44" s="289"/>
      <c r="N44" s="289"/>
      <c r="O44" s="289"/>
      <c r="P44" s="289"/>
      <c r="Q44" s="289"/>
      <c r="R44" s="289"/>
      <c r="S44" s="289"/>
      <c r="T44" s="289"/>
      <c r="U44" s="289"/>
      <c r="V44" s="430"/>
      <c r="W44" s="2410"/>
      <c r="X44" s="2411"/>
      <c r="Y44" s="2411"/>
      <c r="Z44" s="2411"/>
      <c r="AA44" s="2411"/>
      <c r="AB44" s="2411"/>
      <c r="AC44" s="2411"/>
      <c r="AD44" s="289"/>
      <c r="AE44" s="527"/>
      <c r="AF44" s="527"/>
      <c r="AG44" s="289"/>
      <c r="AH44" s="289"/>
      <c r="AI44" s="289"/>
      <c r="AJ44" s="289"/>
      <c r="AK44" s="289"/>
      <c r="AL44" s="289"/>
      <c r="AM44" s="289"/>
      <c r="AN44" s="289"/>
      <c r="AO44" s="289"/>
      <c r="AP44" s="289"/>
      <c r="AQ44" s="430"/>
      <c r="AR44" s="2410"/>
      <c r="AS44" s="2411"/>
      <c r="AT44" s="2411"/>
      <c r="AU44" s="2411"/>
      <c r="AV44" s="2411"/>
      <c r="AW44" s="2411"/>
      <c r="AX44" s="2411"/>
      <c r="AY44" s="289"/>
      <c r="AZ44" s="289"/>
      <c r="BA44" s="289"/>
      <c r="BB44" s="289"/>
      <c r="BC44" s="289"/>
      <c r="BD44" s="289"/>
      <c r="BE44" s="289"/>
      <c r="BF44" s="289"/>
      <c r="BG44" s="289"/>
      <c r="BH44" s="289"/>
      <c r="BI44" s="289"/>
      <c r="BJ44" s="289"/>
      <c r="BK44" s="289"/>
      <c r="BL44" s="430"/>
      <c r="BM44" s="1092"/>
    </row>
    <row r="45" spans="1:65" s="353" customFormat="1" ht="13.5" thickBot="1">
      <c r="A45" s="1103"/>
      <c r="B45" s="234" t="s">
        <v>110</v>
      </c>
      <c r="C45" s="220"/>
      <c r="D45" s="220"/>
      <c r="E45" s="220"/>
      <c r="F45" s="220"/>
      <c r="G45" s="220"/>
      <c r="H45" s="220"/>
      <c r="I45" s="220"/>
      <c r="J45" s="220"/>
      <c r="K45" s="220"/>
      <c r="L45" s="220"/>
      <c r="M45" s="220"/>
      <c r="N45" s="220"/>
      <c r="O45" s="220"/>
      <c r="P45" s="220"/>
      <c r="Q45" s="220"/>
      <c r="R45" s="220"/>
      <c r="S45" s="220"/>
      <c r="T45" s="220"/>
      <c r="U45" s="220"/>
      <c r="V45" s="220"/>
      <c r="W45" s="220"/>
      <c r="X45" s="220"/>
      <c r="Y45" s="220"/>
      <c r="Z45" s="220"/>
      <c r="AA45" s="220"/>
      <c r="AB45" s="220"/>
      <c r="AC45" s="234" t="s">
        <v>133</v>
      </c>
      <c r="AD45" s="234"/>
      <c r="AE45" s="220"/>
      <c r="AF45" s="234"/>
      <c r="AG45" s="220"/>
      <c r="AH45" s="220"/>
      <c r="AI45" s="234"/>
      <c r="AJ45" s="220"/>
      <c r="AK45" s="220"/>
      <c r="AL45" s="220"/>
      <c r="AM45" s="220"/>
      <c r="AN45" s="220"/>
      <c r="AO45" s="220"/>
      <c r="AP45" s="220"/>
      <c r="AQ45" s="220"/>
      <c r="AR45" s="220"/>
      <c r="AS45" s="220"/>
      <c r="AT45" s="220"/>
      <c r="AU45" s="220"/>
      <c r="AV45" s="220"/>
      <c r="AW45" s="220"/>
      <c r="AX45" s="220"/>
      <c r="AY45" s="220"/>
      <c r="AZ45" s="220"/>
      <c r="BA45" s="234"/>
      <c r="BB45" s="220"/>
      <c r="BC45" s="234"/>
      <c r="BD45" s="220"/>
      <c r="BE45" s="234" t="str">
        <f>'Upper Heating Pressing Process'!BA34</f>
        <v>COMPILER: LIÊN/A-KT-WQ826</v>
      </c>
      <c r="BF45" s="234"/>
      <c r="BG45" s="220"/>
      <c r="BH45" s="220"/>
      <c r="BI45" s="220"/>
      <c r="BJ45" s="220"/>
      <c r="BK45" s="220"/>
      <c r="BL45" s="220"/>
      <c r="BM45" s="255"/>
    </row>
  </sheetData>
  <mergeCells count="36">
    <mergeCell ref="AY27:BL27"/>
    <mergeCell ref="AY7:BL7"/>
    <mergeCell ref="B7:H7"/>
    <mergeCell ref="I7:V7"/>
    <mergeCell ref="W7:AC7"/>
    <mergeCell ref="AD7:AQ7"/>
    <mergeCell ref="AR7:AX7"/>
    <mergeCell ref="B23:H24"/>
    <mergeCell ref="B25:H26"/>
    <mergeCell ref="B20:V22"/>
    <mergeCell ref="I23:V24"/>
    <mergeCell ref="I25:V26"/>
    <mergeCell ref="W20:AQ22"/>
    <mergeCell ref="W23:AC24"/>
    <mergeCell ref="AD23:AQ24"/>
    <mergeCell ref="W25:AC26"/>
    <mergeCell ref="W43:AC43"/>
    <mergeCell ref="AR43:AX43"/>
    <mergeCell ref="W44:AC44"/>
    <mergeCell ref="AR44:AX44"/>
    <mergeCell ref="B27:H27"/>
    <mergeCell ref="I27:V27"/>
    <mergeCell ref="W27:AC27"/>
    <mergeCell ref="AD27:AQ27"/>
    <mergeCell ref="AR27:AX27"/>
    <mergeCell ref="BG2:BH3"/>
    <mergeCell ref="BJ2:BK3"/>
    <mergeCell ref="L5:Q6"/>
    <mergeCell ref="B1:Q1"/>
    <mergeCell ref="V1:AU3"/>
    <mergeCell ref="AD25:AQ26"/>
    <mergeCell ref="AR20:BL22"/>
    <mergeCell ref="AR23:AX24"/>
    <mergeCell ref="AY23:BL24"/>
    <mergeCell ref="AR25:AX26"/>
    <mergeCell ref="AY25:BL26"/>
  </mergeCells>
  <phoneticPr fontId="53" type="noConversion"/>
  <printOptions horizontalCentered="1" verticalCentered="1"/>
  <pageMargins left="0.19685039370078741" right="0.19685039370078741" top="0.59055118110236227" bottom="0.59055118110236227" header="0.31496062992125984" footer="0.31496062992125984"/>
  <pageSetup paperSize="9" scale="70" orientation="landscape" r:id="rId1"/>
  <headerFooter>
    <oddHeader>&amp;LNIKE-CONVERSE, INC. Confidential&amp;RVer.16.0
PB:1-0</oddHead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R44"/>
  <sheetViews>
    <sheetView view="pageBreakPreview" topLeftCell="A4" zoomScale="80" zoomScaleNormal="59" zoomScaleSheetLayoutView="80" workbookViewId="0">
      <selection activeCell="AL15" sqref="AL15"/>
    </sheetView>
  </sheetViews>
  <sheetFormatPr defaultColWidth="2.625" defaultRowHeight="14.25"/>
  <cols>
    <col min="1" max="1" width="2.625" style="77"/>
    <col min="2" max="69" width="2.625" style="77" customWidth="1"/>
    <col min="70" max="16384" width="2.625" style="77"/>
  </cols>
  <sheetData>
    <row r="1" spans="1:70" s="499" customFormat="1" ht="18" customHeight="1" thickBot="1">
      <c r="A1" s="30"/>
      <c r="B1" s="2462" t="str">
        <f>'Skiving Instructions'!B1:Q1</f>
        <v>PRODUCTION CONFIRMATION</v>
      </c>
      <c r="C1" s="2463"/>
      <c r="D1" s="2463"/>
      <c r="E1" s="2463"/>
      <c r="F1" s="2463"/>
      <c r="G1" s="2463"/>
      <c r="H1" s="2463"/>
      <c r="I1" s="2463"/>
      <c r="J1" s="2463"/>
      <c r="K1" s="2463"/>
      <c r="L1" s="2463"/>
      <c r="M1" s="2463"/>
      <c r="N1" s="2463"/>
      <c r="O1" s="2463"/>
      <c r="P1" s="2463"/>
      <c r="Q1" s="809"/>
      <c r="R1" s="545"/>
      <c r="S1" s="545"/>
      <c r="T1" s="545"/>
      <c r="U1" s="545"/>
      <c r="V1" s="545"/>
      <c r="W1" s="545"/>
      <c r="X1" s="545"/>
      <c r="Y1" s="545"/>
      <c r="Z1" s="2427" t="s">
        <v>447</v>
      </c>
      <c r="AA1" s="2428"/>
      <c r="AB1" s="2428"/>
      <c r="AC1" s="2428"/>
      <c r="AD1" s="2428"/>
      <c r="AE1" s="2428"/>
      <c r="AF1" s="2428"/>
      <c r="AG1" s="2428"/>
      <c r="AH1" s="2428"/>
      <c r="AI1" s="2428"/>
      <c r="AJ1" s="2428"/>
      <c r="AK1" s="2428"/>
      <c r="AL1" s="2428"/>
      <c r="AM1" s="2428"/>
      <c r="AN1" s="2428"/>
      <c r="AO1" s="2428"/>
      <c r="AP1" s="2428"/>
      <c r="AQ1" s="2428"/>
      <c r="AR1" s="2428"/>
      <c r="AS1" s="2428"/>
      <c r="AT1" s="2428"/>
      <c r="AU1" s="2428"/>
      <c r="AV1" s="2428"/>
      <c r="AW1" s="545"/>
      <c r="AX1" s="545"/>
      <c r="AY1" s="545"/>
      <c r="AZ1" s="545"/>
      <c r="BA1" s="545"/>
      <c r="BB1" s="545"/>
      <c r="BC1" s="36"/>
      <c r="BD1" s="36"/>
      <c r="BE1" s="36"/>
      <c r="BF1" s="36"/>
      <c r="BG1" s="101"/>
      <c r="BH1" s="101"/>
      <c r="BI1" s="101"/>
      <c r="BJ1" s="101"/>
      <c r="BK1" s="36"/>
      <c r="BL1" s="36"/>
      <c r="BM1" s="36"/>
      <c r="BN1" s="36"/>
      <c r="BO1" s="36"/>
      <c r="BP1" s="36"/>
      <c r="BQ1" s="36"/>
      <c r="BR1" s="37"/>
    </row>
    <row r="2" spans="1:70" s="146" customFormat="1" ht="18" customHeight="1">
      <c r="A2" s="76"/>
      <c r="B2" s="807" t="s">
        <v>19</v>
      </c>
      <c r="C2" s="808"/>
      <c r="D2" s="808"/>
      <c r="E2" s="808"/>
      <c r="F2" s="808"/>
      <c r="G2" s="808" t="str">
        <f>'Skiving Instructions'!G2</f>
        <v>Chuck Taylor All Star Street</v>
      </c>
      <c r="H2" s="333"/>
      <c r="I2" s="333"/>
      <c r="J2" s="333"/>
      <c r="K2" s="333"/>
      <c r="L2" s="333"/>
      <c r="M2" s="333"/>
      <c r="N2" s="333"/>
      <c r="O2" s="333"/>
      <c r="P2" s="333"/>
      <c r="Q2" s="810"/>
      <c r="R2" s="219"/>
      <c r="S2" s="219"/>
      <c r="T2" s="219"/>
      <c r="U2" s="219"/>
      <c r="V2" s="219"/>
      <c r="W2" s="219"/>
      <c r="X2" s="219"/>
      <c r="Y2" s="219"/>
      <c r="Z2" s="1690"/>
      <c r="AA2" s="1690"/>
      <c r="AB2" s="1690"/>
      <c r="AC2" s="1690"/>
      <c r="AD2" s="1690"/>
      <c r="AE2" s="1690"/>
      <c r="AF2" s="1690"/>
      <c r="AG2" s="1690"/>
      <c r="AH2" s="1690"/>
      <c r="AI2" s="1690"/>
      <c r="AJ2" s="1690"/>
      <c r="AK2" s="1690"/>
      <c r="AL2" s="1690"/>
      <c r="AM2" s="1690"/>
      <c r="AN2" s="1690"/>
      <c r="AO2" s="1690"/>
      <c r="AP2" s="1690"/>
      <c r="AQ2" s="1690"/>
      <c r="AR2" s="1690"/>
      <c r="AS2" s="1690"/>
      <c r="AT2" s="1690"/>
      <c r="AU2" s="1690"/>
      <c r="AV2" s="1690"/>
      <c r="AW2" s="219"/>
      <c r="AX2" s="219"/>
      <c r="AY2" s="219"/>
      <c r="AZ2" s="219"/>
      <c r="BA2" s="219"/>
      <c r="BB2" s="219"/>
      <c r="BC2" s="40"/>
      <c r="BD2" s="40"/>
      <c r="BE2" s="40"/>
      <c r="BF2" s="53"/>
      <c r="BG2" s="53"/>
      <c r="BH2" s="53"/>
      <c r="BI2" s="53"/>
      <c r="BJ2" s="53"/>
      <c r="BK2" s="54"/>
      <c r="BL2" s="2395" t="s">
        <v>21</v>
      </c>
      <c r="BM2" s="2396"/>
      <c r="BN2" s="2396"/>
      <c r="BO2" s="1834">
        <f>'Skiving Instructions'!BJ2+1</f>
        <v>9</v>
      </c>
      <c r="BP2" s="1834"/>
      <c r="BQ2" s="823"/>
      <c r="BR2" s="84"/>
    </row>
    <row r="3" spans="1:70" s="146" customFormat="1" ht="18" customHeight="1" thickBot="1">
      <c r="A3" s="76"/>
      <c r="B3" s="732" t="s">
        <v>96</v>
      </c>
      <c r="C3" s="733"/>
      <c r="D3" s="733"/>
      <c r="E3" s="733"/>
      <c r="F3" s="733"/>
      <c r="G3" s="733"/>
      <c r="H3" s="733"/>
      <c r="I3" s="733" t="str">
        <f>'Skiving Instructions'!I3</f>
        <v>669288C/F</v>
      </c>
      <c r="J3" s="733"/>
      <c r="K3" s="733"/>
      <c r="L3" s="733"/>
      <c r="M3" s="733"/>
      <c r="N3" s="733"/>
      <c r="O3" s="733"/>
      <c r="P3" s="733"/>
      <c r="Q3" s="811"/>
      <c r="R3" s="794"/>
      <c r="S3" s="794"/>
      <c r="T3" s="794"/>
      <c r="U3" s="794"/>
      <c r="V3" s="794"/>
      <c r="W3" s="794"/>
      <c r="X3" s="794"/>
      <c r="Y3" s="794"/>
      <c r="Z3" s="2429"/>
      <c r="AA3" s="2429"/>
      <c r="AB3" s="2429"/>
      <c r="AC3" s="2429"/>
      <c r="AD3" s="2429"/>
      <c r="AE3" s="2429"/>
      <c r="AF3" s="2429"/>
      <c r="AG3" s="2429"/>
      <c r="AH3" s="2429"/>
      <c r="AI3" s="2429"/>
      <c r="AJ3" s="2429"/>
      <c r="AK3" s="2429"/>
      <c r="AL3" s="2429"/>
      <c r="AM3" s="2429"/>
      <c r="AN3" s="2429"/>
      <c r="AO3" s="2429"/>
      <c r="AP3" s="2429"/>
      <c r="AQ3" s="2429"/>
      <c r="AR3" s="2429"/>
      <c r="AS3" s="2429"/>
      <c r="AT3" s="2429"/>
      <c r="AU3" s="2429"/>
      <c r="AV3" s="2429"/>
      <c r="AW3" s="794"/>
      <c r="AX3" s="794"/>
      <c r="AY3" s="794"/>
      <c r="AZ3" s="794"/>
      <c r="BA3" s="219"/>
      <c r="BB3" s="219"/>
      <c r="BC3" s="40"/>
      <c r="BD3" s="40"/>
      <c r="BE3" s="40"/>
      <c r="BF3" s="40"/>
      <c r="BG3" s="40"/>
      <c r="BH3" s="40"/>
      <c r="BI3" s="40"/>
      <c r="BJ3" s="40"/>
      <c r="BK3" s="84"/>
      <c r="BL3" s="2464"/>
      <c r="BM3" s="2465"/>
      <c r="BN3" s="2465"/>
      <c r="BO3" s="1836"/>
      <c r="BP3" s="1836"/>
      <c r="BQ3" s="824"/>
      <c r="BR3" s="84"/>
    </row>
    <row r="4" spans="1:70" s="99" customFormat="1" ht="39.950000000000003" customHeight="1">
      <c r="A4" s="97"/>
      <c r="B4" s="2466" t="s">
        <v>446</v>
      </c>
      <c r="C4" s="2467"/>
      <c r="D4" s="2467"/>
      <c r="E4" s="2467"/>
      <c r="F4" s="2468"/>
      <c r="G4" s="2438" t="s">
        <v>789</v>
      </c>
      <c r="H4" s="2469"/>
      <c r="I4" s="2469"/>
      <c r="J4" s="2469"/>
      <c r="K4" s="2469"/>
      <c r="L4" s="2469"/>
      <c r="M4" s="2469"/>
      <c r="N4" s="2469"/>
      <c r="O4" s="2469"/>
      <c r="P4" s="2469"/>
      <c r="Q4" s="2469"/>
      <c r="R4" s="2470"/>
      <c r="S4" s="2471" t="str">
        <f>$B$4</f>
        <v>Component  部件名称
Tên chi tiết</v>
      </c>
      <c r="T4" s="2472"/>
      <c r="U4" s="2472"/>
      <c r="V4" s="2472"/>
      <c r="W4" s="2472"/>
      <c r="X4" s="2438" t="s">
        <v>788</v>
      </c>
      <c r="Y4" s="2469"/>
      <c r="Z4" s="2469"/>
      <c r="AA4" s="2469"/>
      <c r="AB4" s="2469"/>
      <c r="AC4" s="2469"/>
      <c r="AD4" s="2469"/>
      <c r="AE4" s="2469"/>
      <c r="AF4" s="2469"/>
      <c r="AG4" s="2469"/>
      <c r="AH4" s="2469"/>
      <c r="AI4" s="2470"/>
      <c r="AJ4" s="2473" t="str">
        <f>$B$4</f>
        <v>Component  部件名称
Tên chi tiết</v>
      </c>
      <c r="AK4" s="2467"/>
      <c r="AL4" s="2467"/>
      <c r="AM4" s="2467"/>
      <c r="AN4" s="2468"/>
      <c r="AO4" s="2438" t="s">
        <v>790</v>
      </c>
      <c r="AP4" s="2439"/>
      <c r="AQ4" s="2439"/>
      <c r="AR4" s="2439"/>
      <c r="AS4" s="2439"/>
      <c r="AT4" s="2439"/>
      <c r="AU4" s="2439"/>
      <c r="AV4" s="2439"/>
      <c r="AW4" s="2439"/>
      <c r="AX4" s="2439"/>
      <c r="AY4" s="2439"/>
      <c r="AZ4" s="2440"/>
      <c r="BA4" s="2435" t="str">
        <f>$B$4</f>
        <v>Component  部件名称
Tên chi tiết</v>
      </c>
      <c r="BB4" s="2436"/>
      <c r="BC4" s="2436"/>
      <c r="BD4" s="2436"/>
      <c r="BE4" s="2437"/>
      <c r="BF4" s="2438" t="s">
        <v>791</v>
      </c>
      <c r="BG4" s="2439"/>
      <c r="BH4" s="2439"/>
      <c r="BI4" s="2439"/>
      <c r="BJ4" s="2439"/>
      <c r="BK4" s="2439"/>
      <c r="BL4" s="2439"/>
      <c r="BM4" s="2439"/>
      <c r="BN4" s="2439"/>
      <c r="BO4" s="2439"/>
      <c r="BP4" s="2439"/>
      <c r="BQ4" s="2440"/>
      <c r="BR4" s="98"/>
    </row>
    <row r="5" spans="1:70" s="499" customFormat="1" ht="15" customHeight="1">
      <c r="A5" s="17"/>
      <c r="B5" s="17"/>
      <c r="C5" s="500"/>
      <c r="D5" s="500"/>
      <c r="E5" s="500"/>
      <c r="F5" s="500"/>
      <c r="G5" s="500"/>
      <c r="H5" s="500"/>
      <c r="I5" s="500"/>
      <c r="J5" s="500"/>
      <c r="K5" s="500"/>
      <c r="L5" s="500"/>
      <c r="M5" s="500"/>
      <c r="N5" s="500"/>
      <c r="O5" s="500"/>
      <c r="P5" s="500"/>
      <c r="Q5" s="500"/>
      <c r="R5" s="503"/>
      <c r="S5" s="226"/>
      <c r="T5" s="503"/>
      <c r="U5" s="503"/>
      <c r="V5" s="503"/>
      <c r="W5" s="503"/>
      <c r="X5" s="503"/>
      <c r="Y5" s="503"/>
      <c r="Z5" s="503"/>
      <c r="AA5" s="503"/>
      <c r="AB5" s="503"/>
      <c r="AC5" s="503"/>
      <c r="AD5" s="503"/>
      <c r="AE5" s="503"/>
      <c r="AF5" s="503"/>
      <c r="AG5" s="503"/>
      <c r="AH5" s="503"/>
      <c r="AI5" s="199"/>
      <c r="AJ5" s="500"/>
      <c r="AK5" s="500"/>
      <c r="AL5" s="500"/>
      <c r="AM5" s="500"/>
      <c r="AN5" s="500"/>
      <c r="AO5" s="500"/>
      <c r="AP5" s="500"/>
      <c r="AQ5" s="500"/>
      <c r="AR5" s="500"/>
      <c r="AS5" s="500"/>
      <c r="AT5" s="500"/>
      <c r="AU5" s="500"/>
      <c r="AV5" s="500"/>
      <c r="AW5" s="500"/>
      <c r="AX5" s="500"/>
      <c r="AY5" s="500"/>
      <c r="AZ5" s="500"/>
      <c r="BA5" s="226"/>
      <c r="BB5" s="503"/>
      <c r="BC5" s="503"/>
      <c r="BD5" s="503"/>
      <c r="BE5" s="503"/>
      <c r="BF5" s="503"/>
      <c r="BG5" s="503"/>
      <c r="BH5" s="503"/>
      <c r="BI5" s="503"/>
      <c r="BJ5" s="503"/>
      <c r="BK5" s="503"/>
      <c r="BL5" s="503"/>
      <c r="BM5" s="503"/>
      <c r="BN5" s="503"/>
      <c r="BO5" s="503"/>
      <c r="BP5" s="503"/>
      <c r="BQ5" s="199"/>
      <c r="BR5" s="24"/>
    </row>
    <row r="6" spans="1:70" s="499" customFormat="1" ht="15" customHeight="1">
      <c r="A6" s="17"/>
      <c r="B6" s="17"/>
      <c r="C6" s="500"/>
      <c r="D6" s="500"/>
      <c r="E6" s="500"/>
      <c r="F6" s="500"/>
      <c r="G6" s="500"/>
      <c r="H6" s="500"/>
      <c r="I6" s="500"/>
      <c r="J6" s="500"/>
      <c r="K6" s="500"/>
      <c r="L6" s="500"/>
      <c r="M6" s="500"/>
      <c r="N6" s="500"/>
      <c r="O6" s="500"/>
      <c r="P6" s="500"/>
      <c r="Q6" s="500"/>
      <c r="R6" s="503"/>
      <c r="S6" s="226"/>
      <c r="T6" s="503"/>
      <c r="U6" s="503"/>
      <c r="V6" s="503"/>
      <c r="W6" s="503"/>
      <c r="X6" s="503"/>
      <c r="Y6" s="503"/>
      <c r="Z6" s="503"/>
      <c r="AA6" s="503"/>
      <c r="AB6" s="503"/>
      <c r="AC6" s="503"/>
      <c r="AD6" s="503"/>
      <c r="AE6" s="503"/>
      <c r="AF6" s="503"/>
      <c r="AG6" s="503"/>
      <c r="AH6" s="503"/>
      <c r="AI6" s="199"/>
      <c r="AJ6" s="500"/>
      <c r="AK6" s="500"/>
      <c r="AL6" s="500"/>
      <c r="AM6" s="500"/>
      <c r="AN6" s="500"/>
      <c r="AO6" s="500"/>
      <c r="AP6" s="500"/>
      <c r="AQ6" s="500"/>
      <c r="AR6" s="500"/>
      <c r="AS6" s="500"/>
      <c r="AT6" s="500"/>
      <c r="AU6" s="500"/>
      <c r="AV6" s="500"/>
      <c r="AW6" s="500"/>
      <c r="AX6" s="500"/>
      <c r="AY6" s="500"/>
      <c r="AZ6" s="500"/>
      <c r="BA6" s="226"/>
      <c r="BB6" s="503"/>
      <c r="BC6" s="503"/>
      <c r="BD6" s="503"/>
      <c r="BE6" s="503"/>
      <c r="BF6" s="503"/>
      <c r="BG6" s="503"/>
      <c r="BH6" s="503"/>
      <c r="BI6" s="503"/>
      <c r="BJ6" s="503"/>
      <c r="BK6" s="503"/>
      <c r="BL6" s="503"/>
      <c r="BM6" s="503"/>
      <c r="BN6" s="503"/>
      <c r="BO6" s="503"/>
      <c r="BP6" s="503"/>
      <c r="BQ6" s="199"/>
      <c r="BR6" s="24"/>
    </row>
    <row r="7" spans="1:70" s="499" customFormat="1" ht="15" customHeight="1">
      <c r="A7" s="226"/>
      <c r="B7" s="226"/>
      <c r="C7" s="500"/>
      <c r="D7" s="500"/>
      <c r="E7" s="500"/>
      <c r="F7" s="500"/>
      <c r="G7" s="500"/>
      <c r="H7" s="500"/>
      <c r="I7" s="500"/>
      <c r="J7" s="500"/>
      <c r="K7" s="500"/>
      <c r="L7" s="500"/>
      <c r="M7" s="500"/>
      <c r="N7" s="500"/>
      <c r="O7" s="500"/>
      <c r="P7" s="500"/>
      <c r="Q7" s="500"/>
      <c r="R7" s="503"/>
      <c r="S7" s="226"/>
      <c r="T7" s="503"/>
      <c r="U7" s="503"/>
      <c r="V7" s="503"/>
      <c r="W7" s="503"/>
      <c r="X7" s="503"/>
      <c r="Y7" s="503"/>
      <c r="Z7" s="503"/>
      <c r="AA7" s="503"/>
      <c r="AB7" s="503"/>
      <c r="AC7" s="503"/>
      <c r="AD7" s="503"/>
      <c r="AE7" s="503"/>
      <c r="AF7" s="503"/>
      <c r="AG7" s="503"/>
      <c r="AH7" s="503"/>
      <c r="AI7" s="199"/>
      <c r="AJ7" s="500"/>
      <c r="AK7" s="500"/>
      <c r="AL7" s="500"/>
      <c r="AM7" s="500"/>
      <c r="AN7" s="500"/>
      <c r="AO7" s="500"/>
      <c r="AP7" s="500"/>
      <c r="AQ7" s="500"/>
      <c r="AR7" s="500"/>
      <c r="AS7" s="500"/>
      <c r="AT7" s="500"/>
      <c r="AU7" s="500"/>
      <c r="AV7" s="500"/>
      <c r="AW7" s="500"/>
      <c r="AX7" s="500"/>
      <c r="AY7" s="500"/>
      <c r="AZ7" s="500"/>
      <c r="BA7" s="226"/>
      <c r="BB7" s="503"/>
      <c r="BC7" s="503"/>
      <c r="BD7" s="503"/>
      <c r="BE7" s="503"/>
      <c r="BF7" s="503"/>
      <c r="BG7" s="503"/>
      <c r="BH7" s="503"/>
      <c r="BI7" s="503"/>
      <c r="BJ7" s="503"/>
      <c r="BK7" s="503"/>
      <c r="BL7" s="503"/>
      <c r="BM7" s="503"/>
      <c r="BN7" s="503"/>
      <c r="BO7" s="503"/>
      <c r="BP7" s="503"/>
      <c r="BQ7" s="199"/>
      <c r="BR7" s="199"/>
    </row>
    <row r="8" spans="1:70" s="499" customFormat="1" ht="15" customHeight="1">
      <c r="A8" s="17"/>
      <c r="B8" s="17"/>
      <c r="C8" s="500"/>
      <c r="D8" s="500"/>
      <c r="E8" s="500"/>
      <c r="F8" s="500"/>
      <c r="G8" s="500"/>
      <c r="H8" s="500"/>
      <c r="I8" s="500"/>
      <c r="J8" s="500"/>
      <c r="K8" s="500"/>
      <c r="L8" s="500"/>
      <c r="M8" s="500"/>
      <c r="N8" s="500"/>
      <c r="O8" s="500"/>
      <c r="P8" s="500"/>
      <c r="Q8" s="500"/>
      <c r="R8" s="503"/>
      <c r="S8" s="226"/>
      <c r="T8" s="503"/>
      <c r="U8" s="503"/>
      <c r="V8" s="503"/>
      <c r="W8" s="503"/>
      <c r="X8" s="503"/>
      <c r="Y8" s="503"/>
      <c r="Z8" s="503"/>
      <c r="AA8" s="503"/>
      <c r="AB8" s="503"/>
      <c r="AC8" s="503"/>
      <c r="AD8" s="503"/>
      <c r="AE8" s="503"/>
      <c r="AF8" s="503"/>
      <c r="AG8" s="503"/>
      <c r="AH8" s="503"/>
      <c r="AI8" s="199"/>
      <c r="AJ8" s="500"/>
      <c r="AK8" s="500"/>
      <c r="AL8" s="500"/>
      <c r="AM8" s="500"/>
      <c r="AN8" s="500"/>
      <c r="AO8" s="500"/>
      <c r="AP8" s="500"/>
      <c r="AQ8" s="500"/>
      <c r="AR8" s="500"/>
      <c r="AS8" s="500"/>
      <c r="AT8" s="500"/>
      <c r="AU8" s="500"/>
      <c r="AV8" s="500"/>
      <c r="AW8" s="500"/>
      <c r="AX8" s="500"/>
      <c r="AY8" s="500"/>
      <c r="AZ8" s="500"/>
      <c r="BA8" s="226"/>
      <c r="BB8" s="503"/>
      <c r="BC8" s="503"/>
      <c r="BD8" s="503"/>
      <c r="BE8" s="503"/>
      <c r="BF8" s="503"/>
      <c r="BG8" s="503"/>
      <c r="BH8" s="503"/>
      <c r="BI8" s="503"/>
      <c r="BJ8" s="503"/>
      <c r="BK8" s="503"/>
      <c r="BL8" s="503"/>
      <c r="BM8" s="503"/>
      <c r="BN8" s="503"/>
      <c r="BO8" s="503"/>
      <c r="BP8" s="503"/>
      <c r="BQ8" s="199"/>
      <c r="BR8" s="24"/>
    </row>
    <row r="9" spans="1:70" s="499" customFormat="1" ht="15" customHeight="1">
      <c r="A9" s="17"/>
      <c r="B9" s="17"/>
      <c r="C9" s="500"/>
      <c r="D9" s="500"/>
      <c r="E9" s="500"/>
      <c r="F9" s="500"/>
      <c r="G9" s="500"/>
      <c r="H9" s="500"/>
      <c r="I9" s="500"/>
      <c r="J9" s="500"/>
      <c r="K9" s="500"/>
      <c r="L9" s="500"/>
      <c r="M9" s="500"/>
      <c r="N9" s="500"/>
      <c r="O9" s="500"/>
      <c r="P9" s="500"/>
      <c r="Q9" s="500"/>
      <c r="R9" s="503"/>
      <c r="S9" s="226"/>
      <c r="T9" s="503"/>
      <c r="U9" s="503"/>
      <c r="V9" s="503"/>
      <c r="W9" s="503"/>
      <c r="X9" s="503"/>
      <c r="Y9" s="503"/>
      <c r="Z9" s="503"/>
      <c r="AA9" s="503"/>
      <c r="AB9" s="503"/>
      <c r="AC9" s="503"/>
      <c r="AD9" s="503"/>
      <c r="AE9" s="503"/>
      <c r="AF9" s="503"/>
      <c r="AG9" s="503"/>
      <c r="AH9" s="503"/>
      <c r="AI9" s="199"/>
      <c r="AJ9" s="500"/>
      <c r="AK9" s="500"/>
      <c r="AL9" s="500"/>
      <c r="AM9" s="500"/>
      <c r="AN9" s="500"/>
      <c r="AO9" s="500"/>
      <c r="AP9" s="500"/>
      <c r="AQ9" s="500"/>
      <c r="AR9" s="500"/>
      <c r="AS9" s="500"/>
      <c r="AT9" s="500"/>
      <c r="AU9" s="500"/>
      <c r="AV9" s="500"/>
      <c r="AW9" s="500"/>
      <c r="AX9" s="500"/>
      <c r="AY9" s="500"/>
      <c r="AZ9" s="500"/>
      <c r="BA9" s="226"/>
      <c r="BB9" s="503"/>
      <c r="BC9" s="503"/>
      <c r="BD9" s="503"/>
      <c r="BE9" s="503"/>
      <c r="BF9" s="503"/>
      <c r="BG9" s="503"/>
      <c r="BH9" s="503"/>
      <c r="BI9" s="503"/>
      <c r="BJ9" s="503"/>
      <c r="BK9" s="503"/>
      <c r="BL9" s="503"/>
      <c r="BM9" s="503"/>
      <c r="BN9" s="503"/>
      <c r="BO9" s="503"/>
      <c r="BP9" s="503"/>
      <c r="BQ9" s="199"/>
      <c r="BR9" s="24"/>
    </row>
    <row r="10" spans="1:70" s="499" customFormat="1" ht="15" customHeight="1">
      <c r="A10" s="17"/>
      <c r="B10" s="17"/>
      <c r="C10" s="500"/>
      <c r="D10" s="500"/>
      <c r="E10" s="500"/>
      <c r="F10" s="500"/>
      <c r="G10" s="500"/>
      <c r="H10" s="500"/>
      <c r="I10" s="500"/>
      <c r="J10" s="500"/>
      <c r="K10" s="500"/>
      <c r="L10" s="500"/>
      <c r="M10" s="500"/>
      <c r="N10" s="500"/>
      <c r="O10" s="500"/>
      <c r="P10" s="500"/>
      <c r="Q10" s="500"/>
      <c r="R10" s="503"/>
      <c r="S10" s="226"/>
      <c r="T10" s="503"/>
      <c r="U10" s="503"/>
      <c r="V10" s="503"/>
      <c r="W10" s="503"/>
      <c r="X10" s="503"/>
      <c r="Y10" s="503"/>
      <c r="Z10" s="503"/>
      <c r="AA10" s="503"/>
      <c r="AB10" s="503"/>
      <c r="AC10" s="503"/>
      <c r="AD10" s="503"/>
      <c r="AE10" s="503"/>
      <c r="AF10" s="503"/>
      <c r="AG10" s="503"/>
      <c r="AH10" s="503"/>
      <c r="AI10" s="199"/>
      <c r="AJ10" s="500"/>
      <c r="AK10" s="500"/>
      <c r="AL10" s="500"/>
      <c r="AM10" s="500"/>
      <c r="AN10" s="500"/>
      <c r="AO10" s="500"/>
      <c r="AP10" s="500"/>
      <c r="AQ10" s="500"/>
      <c r="AR10" s="500"/>
      <c r="AS10" s="500"/>
      <c r="AT10" s="500"/>
      <c r="AU10" s="500"/>
      <c r="AV10" s="500"/>
      <c r="AW10" s="500"/>
      <c r="AX10" s="500"/>
      <c r="AY10" s="500"/>
      <c r="AZ10" s="500"/>
      <c r="BA10" s="226"/>
      <c r="BB10" s="503"/>
      <c r="BC10" s="503"/>
      <c r="BD10" s="503"/>
      <c r="BE10" s="503"/>
      <c r="BF10" s="503"/>
      <c r="BG10" s="503"/>
      <c r="BH10" s="503"/>
      <c r="BI10" s="503"/>
      <c r="BJ10" s="503"/>
      <c r="BK10" s="503"/>
      <c r="BL10" s="503"/>
      <c r="BM10" s="503"/>
      <c r="BN10" s="503"/>
      <c r="BO10" s="503"/>
      <c r="BP10" s="503"/>
      <c r="BQ10" s="199"/>
      <c r="BR10" s="24"/>
    </row>
    <row r="11" spans="1:70" s="499" customFormat="1" ht="15" customHeight="1">
      <c r="A11" s="92"/>
      <c r="B11" s="92"/>
      <c r="C11" s="500"/>
      <c r="D11" s="500"/>
      <c r="E11" s="500"/>
      <c r="F11" s="500"/>
      <c r="G11" s="500"/>
      <c r="H11" s="500"/>
      <c r="I11" s="500"/>
      <c r="J11" s="500"/>
      <c r="K11" s="500"/>
      <c r="L11" s="500"/>
      <c r="M11" s="500"/>
      <c r="N11" s="500"/>
      <c r="O11" s="500"/>
      <c r="P11" s="500"/>
      <c r="Q11" s="500"/>
      <c r="R11" s="503"/>
      <c r="S11" s="226"/>
      <c r="T11" s="503"/>
      <c r="U11" s="503"/>
      <c r="V11" s="503"/>
      <c r="W11" s="503"/>
      <c r="X11" s="503"/>
      <c r="Y11" s="503"/>
      <c r="Z11" s="503"/>
      <c r="AA11" s="503"/>
      <c r="AB11" s="503"/>
      <c r="AC11" s="503"/>
      <c r="AD11" s="503"/>
      <c r="AE11" s="503"/>
      <c r="AF11" s="503"/>
      <c r="AG11" s="503"/>
      <c r="AH11" s="503"/>
      <c r="AI11" s="199"/>
      <c r="AJ11" s="500"/>
      <c r="AK11" s="500"/>
      <c r="AL11" s="500"/>
      <c r="AM11" s="500"/>
      <c r="AN11" s="500"/>
      <c r="AO11" s="500"/>
      <c r="AP11" s="500"/>
      <c r="AQ11" s="500"/>
      <c r="AR11" s="500"/>
      <c r="AS11" s="500"/>
      <c r="AT11" s="500"/>
      <c r="AU11" s="500"/>
      <c r="AV11" s="500"/>
      <c r="AW11" s="500"/>
      <c r="AX11" s="500"/>
      <c r="AY11" s="500"/>
      <c r="AZ11" s="500"/>
      <c r="BA11" s="226"/>
      <c r="BB11" s="503"/>
      <c r="BC11" s="503"/>
      <c r="BD11" s="503"/>
      <c r="BE11" s="503"/>
      <c r="BF11" s="503"/>
      <c r="BG11" s="503"/>
      <c r="BH11" s="503"/>
      <c r="BI11" s="503"/>
      <c r="BJ11" s="503"/>
      <c r="BK11" s="503"/>
      <c r="BL11" s="503"/>
      <c r="BM11" s="503"/>
      <c r="BN11" s="503"/>
      <c r="BO11" s="503"/>
      <c r="BP11" s="503"/>
      <c r="BQ11" s="199"/>
      <c r="BR11" s="24"/>
    </row>
    <row r="12" spans="1:70" s="499" customFormat="1" ht="15" customHeight="1">
      <c r="A12" s="17"/>
      <c r="B12" s="17"/>
      <c r="C12" s="500"/>
      <c r="D12" s="500"/>
      <c r="E12" s="500"/>
      <c r="F12" s="500"/>
      <c r="G12" s="500"/>
      <c r="H12" s="500"/>
      <c r="I12" s="500"/>
      <c r="J12" s="500"/>
      <c r="K12" s="500"/>
      <c r="L12" s="500"/>
      <c r="M12" s="500"/>
      <c r="N12" s="500"/>
      <c r="O12" s="500"/>
      <c r="P12" s="500"/>
      <c r="Q12" s="500"/>
      <c r="R12" s="503"/>
      <c r="S12" s="226"/>
      <c r="T12" s="503"/>
      <c r="U12" s="503"/>
      <c r="V12" s="503"/>
      <c r="W12" s="503"/>
      <c r="X12" s="503"/>
      <c r="Y12" s="503"/>
      <c r="Z12" s="503"/>
      <c r="AA12" s="503"/>
      <c r="AB12" s="503"/>
      <c r="AC12" s="503"/>
      <c r="AD12" s="503"/>
      <c r="AE12" s="503"/>
      <c r="AF12" s="503"/>
      <c r="AG12" s="503"/>
      <c r="AH12" s="503"/>
      <c r="AI12" s="199"/>
      <c r="AJ12" s="500"/>
      <c r="AK12" s="500"/>
      <c r="AL12" s="500"/>
      <c r="AM12" s="500"/>
      <c r="AN12" s="500"/>
      <c r="AO12" s="500"/>
      <c r="AP12" s="500"/>
      <c r="AQ12" s="500"/>
      <c r="AR12" s="500"/>
      <c r="AS12" s="500"/>
      <c r="AT12" s="500"/>
      <c r="AU12" s="500"/>
      <c r="AV12" s="500"/>
      <c r="AW12" s="500"/>
      <c r="AX12" s="500"/>
      <c r="AY12" s="500"/>
      <c r="AZ12" s="500"/>
      <c r="BA12" s="226"/>
      <c r="BB12" s="503"/>
      <c r="BC12" s="503"/>
      <c r="BD12" s="503"/>
      <c r="BE12" s="503"/>
      <c r="BF12" s="503"/>
      <c r="BG12" s="503"/>
      <c r="BH12" s="503"/>
      <c r="BI12" s="503"/>
      <c r="BJ12" s="503"/>
      <c r="BK12" s="503"/>
      <c r="BL12" s="503"/>
      <c r="BM12" s="503"/>
      <c r="BN12" s="503"/>
      <c r="BO12" s="503"/>
      <c r="BP12" s="503"/>
      <c r="BQ12" s="199"/>
      <c r="BR12" s="24"/>
    </row>
    <row r="13" spans="1:70" s="499" customFormat="1" ht="15" customHeight="1">
      <c r="A13" s="17"/>
      <c r="B13" s="17"/>
      <c r="C13" s="500"/>
      <c r="D13" s="500"/>
      <c r="E13" s="500"/>
      <c r="F13" s="500"/>
      <c r="G13" s="500"/>
      <c r="H13" s="500"/>
      <c r="I13" s="500"/>
      <c r="J13" s="500"/>
      <c r="K13" s="500"/>
      <c r="L13" s="500"/>
      <c r="M13" s="500"/>
      <c r="N13" s="500"/>
      <c r="O13" s="500"/>
      <c r="P13" s="500"/>
      <c r="Q13" s="500"/>
      <c r="R13" s="503"/>
      <c r="S13" s="226"/>
      <c r="T13" s="503"/>
      <c r="U13" s="503"/>
      <c r="V13" s="503"/>
      <c r="W13" s="503"/>
      <c r="X13" s="503"/>
      <c r="Y13" s="503"/>
      <c r="Z13" s="503"/>
      <c r="AA13" s="503"/>
      <c r="AB13" s="503"/>
      <c r="AC13" s="503"/>
      <c r="AD13" s="503"/>
      <c r="AE13" s="503"/>
      <c r="AF13" s="503"/>
      <c r="AG13" s="503"/>
      <c r="AH13" s="503"/>
      <c r="AI13" s="199"/>
      <c r="AJ13" s="500"/>
      <c r="AK13" s="500"/>
      <c r="AL13" s="500"/>
      <c r="AM13" s="500"/>
      <c r="AN13" s="500"/>
      <c r="AO13" s="500"/>
      <c r="AP13" s="500"/>
      <c r="AQ13" s="500"/>
      <c r="AR13" s="500"/>
      <c r="AS13" s="500"/>
      <c r="AT13" s="500"/>
      <c r="AU13" s="500"/>
      <c r="AV13" s="500"/>
      <c r="AW13" s="500"/>
      <c r="AX13" s="500"/>
      <c r="AY13" s="500"/>
      <c r="AZ13" s="500"/>
      <c r="BA13" s="226"/>
      <c r="BB13" s="503"/>
      <c r="BC13" s="503"/>
      <c r="BD13" s="503"/>
      <c r="BE13" s="503"/>
      <c r="BF13" s="503"/>
      <c r="BG13" s="503"/>
      <c r="BH13" s="503"/>
      <c r="BI13" s="503"/>
      <c r="BJ13" s="503"/>
      <c r="BK13" s="503"/>
      <c r="BL13" s="503"/>
      <c r="BM13" s="503"/>
      <c r="BN13" s="503"/>
      <c r="BO13" s="503"/>
      <c r="BP13" s="503"/>
      <c r="BQ13" s="199"/>
      <c r="BR13" s="24"/>
    </row>
    <row r="14" spans="1:70" s="499" customFormat="1" ht="15" customHeight="1">
      <c r="A14" s="17"/>
      <c r="B14" s="17"/>
      <c r="C14" s="500"/>
      <c r="D14" s="500"/>
      <c r="E14" s="500"/>
      <c r="F14" s="500"/>
      <c r="G14" s="500"/>
      <c r="H14" s="500"/>
      <c r="I14" s="500"/>
      <c r="J14" s="500"/>
      <c r="K14" s="500"/>
      <c r="L14" s="500"/>
      <c r="M14" s="500"/>
      <c r="N14" s="500"/>
      <c r="O14" s="500"/>
      <c r="P14" s="500"/>
      <c r="Q14" s="500"/>
      <c r="R14" s="503"/>
      <c r="S14" s="226"/>
      <c r="T14" s="503"/>
      <c r="U14" s="503"/>
      <c r="V14" s="503"/>
      <c r="W14" s="503"/>
      <c r="X14" s="503"/>
      <c r="Y14" s="503"/>
      <c r="Z14" s="503"/>
      <c r="AA14" s="503"/>
      <c r="AB14" s="503"/>
      <c r="AC14" s="503"/>
      <c r="AD14" s="503"/>
      <c r="AE14" s="503"/>
      <c r="AF14" s="503"/>
      <c r="AG14" s="503"/>
      <c r="AH14" s="503"/>
      <c r="AI14" s="199"/>
      <c r="AJ14" s="500"/>
      <c r="AK14" s="500"/>
      <c r="AL14" s="500"/>
      <c r="AM14" s="500"/>
      <c r="AN14" s="500"/>
      <c r="AO14" s="500"/>
      <c r="AP14" s="500"/>
      <c r="AQ14" s="500"/>
      <c r="AR14" s="500"/>
      <c r="AS14" s="500"/>
      <c r="AT14" s="500"/>
      <c r="AU14" s="500"/>
      <c r="AV14" s="500"/>
      <c r="AW14" s="500"/>
      <c r="AX14" s="500"/>
      <c r="AY14" s="500"/>
      <c r="AZ14" s="500"/>
      <c r="BA14" s="226"/>
      <c r="BB14" s="503"/>
      <c r="BC14" s="503"/>
      <c r="BD14" s="503"/>
      <c r="BE14" s="503"/>
      <c r="BF14" s="503"/>
      <c r="BG14" s="503"/>
      <c r="BH14" s="503"/>
      <c r="BI14" s="503"/>
      <c r="BJ14" s="503"/>
      <c r="BK14" s="503"/>
      <c r="BL14" s="503"/>
      <c r="BM14" s="503"/>
      <c r="BN14" s="503"/>
      <c r="BO14" s="503"/>
      <c r="BP14" s="503"/>
      <c r="BQ14" s="199"/>
      <c r="BR14" s="24"/>
    </row>
    <row r="15" spans="1:70" s="499" customFormat="1" ht="15" customHeight="1">
      <c r="A15" s="17"/>
      <c r="B15" s="17"/>
      <c r="C15" s="500"/>
      <c r="D15" s="500"/>
      <c r="E15" s="500"/>
      <c r="F15" s="500"/>
      <c r="G15" s="500"/>
      <c r="H15" s="500"/>
      <c r="I15" s="500"/>
      <c r="J15" s="500"/>
      <c r="K15" s="500"/>
      <c r="L15" s="500"/>
      <c r="M15" s="500"/>
      <c r="N15" s="500"/>
      <c r="O15" s="500"/>
      <c r="P15" s="500"/>
      <c r="Q15" s="500"/>
      <c r="R15" s="503"/>
      <c r="S15" s="226"/>
      <c r="T15" s="503"/>
      <c r="U15" s="503"/>
      <c r="V15" s="503"/>
      <c r="W15" s="503"/>
      <c r="X15" s="503"/>
      <c r="Y15" s="503"/>
      <c r="Z15" s="503"/>
      <c r="AA15" s="503"/>
      <c r="AB15" s="503"/>
      <c r="AC15" s="503"/>
      <c r="AD15" s="503"/>
      <c r="AE15" s="503"/>
      <c r="AF15" s="503"/>
      <c r="AG15" s="503"/>
      <c r="AH15" s="503"/>
      <c r="AI15" s="199"/>
      <c r="AJ15" s="500"/>
      <c r="AK15" s="500"/>
      <c r="AL15" s="500"/>
      <c r="AM15" s="500"/>
      <c r="AN15" s="500"/>
      <c r="AO15" s="500"/>
      <c r="AP15" s="500"/>
      <c r="AQ15" s="500"/>
      <c r="AR15" s="500"/>
      <c r="AS15" s="500"/>
      <c r="AT15" s="500"/>
      <c r="AU15" s="500"/>
      <c r="AV15" s="500"/>
      <c r="AW15" s="500"/>
      <c r="AX15" s="500"/>
      <c r="AY15" s="500"/>
      <c r="AZ15" s="500"/>
      <c r="BA15" s="226"/>
      <c r="BB15" s="503"/>
      <c r="BC15" s="503"/>
      <c r="BD15" s="503"/>
      <c r="BE15" s="503"/>
      <c r="BF15" s="503"/>
      <c r="BG15" s="503"/>
      <c r="BH15" s="503"/>
      <c r="BI15" s="503"/>
      <c r="BJ15" s="503"/>
      <c r="BK15" s="503"/>
      <c r="BL15" s="503"/>
      <c r="BM15" s="503"/>
      <c r="BN15" s="503"/>
      <c r="BO15" s="503"/>
      <c r="BP15" s="503"/>
      <c r="BQ15" s="199"/>
      <c r="BR15" s="24"/>
    </row>
    <row r="16" spans="1:70" s="499" customFormat="1" ht="15" customHeight="1">
      <c r="A16" s="17"/>
      <c r="B16" s="17"/>
      <c r="C16" s="500"/>
      <c r="D16" s="500"/>
      <c r="E16" s="500"/>
      <c r="F16" s="500"/>
      <c r="G16" s="500"/>
      <c r="H16" s="500"/>
      <c r="I16" s="500"/>
      <c r="J16" s="500"/>
      <c r="K16" s="500"/>
      <c r="L16" s="500"/>
      <c r="M16" s="500"/>
      <c r="N16" s="500"/>
      <c r="O16" s="500"/>
      <c r="P16" s="500"/>
      <c r="Q16" s="500"/>
      <c r="R16" s="503"/>
      <c r="S16" s="226"/>
      <c r="T16" s="503"/>
      <c r="U16" s="503"/>
      <c r="V16" s="503"/>
      <c r="W16" s="503"/>
      <c r="X16" s="503"/>
      <c r="Y16" s="503"/>
      <c r="Z16" s="503"/>
      <c r="AA16" s="503"/>
      <c r="AB16" s="503"/>
      <c r="AC16" s="503"/>
      <c r="AD16" s="503"/>
      <c r="AE16" s="503"/>
      <c r="AF16" s="503"/>
      <c r="AG16" s="503"/>
      <c r="AH16" s="503"/>
      <c r="AI16" s="199"/>
      <c r="AJ16" s="500"/>
      <c r="AK16" s="500"/>
      <c r="AL16" s="500"/>
      <c r="AM16" s="500"/>
      <c r="AN16" s="500"/>
      <c r="AO16" s="500"/>
      <c r="AP16" s="500"/>
      <c r="AQ16" s="500"/>
      <c r="AR16" s="500"/>
      <c r="AS16" s="500"/>
      <c r="AT16" s="500"/>
      <c r="AU16" s="500"/>
      <c r="AV16" s="500"/>
      <c r="AW16" s="500"/>
      <c r="AX16" s="500"/>
      <c r="AY16" s="500"/>
      <c r="AZ16" s="500"/>
      <c r="BA16" s="226"/>
      <c r="BB16" s="503"/>
      <c r="BC16" s="503"/>
      <c r="BD16" s="503"/>
      <c r="BE16" s="503"/>
      <c r="BF16" s="503"/>
      <c r="BG16" s="503"/>
      <c r="BH16" s="503"/>
      <c r="BI16" s="503"/>
      <c r="BJ16" s="503"/>
      <c r="BK16" s="503"/>
      <c r="BL16" s="503"/>
      <c r="BM16" s="503"/>
      <c r="BN16" s="503"/>
      <c r="BO16" s="503"/>
      <c r="BP16" s="503"/>
      <c r="BQ16" s="199"/>
      <c r="BR16" s="24"/>
    </row>
    <row r="17" spans="1:70" s="499" customFormat="1" ht="15" customHeight="1">
      <c r="A17" s="17"/>
      <c r="B17" s="17"/>
      <c r="C17" s="500"/>
      <c r="D17" s="500"/>
      <c r="E17" s="500"/>
      <c r="F17" s="500"/>
      <c r="G17" s="500"/>
      <c r="H17" s="500"/>
      <c r="I17" s="500"/>
      <c r="J17" s="500"/>
      <c r="K17" s="500"/>
      <c r="L17" s="500"/>
      <c r="M17" s="500"/>
      <c r="N17" s="500"/>
      <c r="O17" s="500"/>
      <c r="P17" s="500"/>
      <c r="Q17" s="500"/>
      <c r="R17" s="503"/>
      <c r="S17" s="226"/>
      <c r="T17" s="503"/>
      <c r="U17" s="503"/>
      <c r="V17" s="503"/>
      <c r="W17" s="503"/>
      <c r="X17" s="503"/>
      <c r="Y17" s="503"/>
      <c r="Z17" s="503"/>
      <c r="AA17" s="503"/>
      <c r="AB17" s="503"/>
      <c r="AC17" s="503"/>
      <c r="AD17" s="503"/>
      <c r="AE17" s="503"/>
      <c r="AF17" s="503"/>
      <c r="AG17" s="503"/>
      <c r="AH17" s="503"/>
      <c r="AI17" s="199"/>
      <c r="AJ17" s="500"/>
      <c r="AK17" s="500"/>
      <c r="AL17" s="500"/>
      <c r="AM17" s="500"/>
      <c r="AN17" s="500"/>
      <c r="AO17" s="500"/>
      <c r="AP17" s="500"/>
      <c r="AQ17" s="500"/>
      <c r="AR17" s="500"/>
      <c r="AS17" s="500"/>
      <c r="AT17" s="500"/>
      <c r="AU17" s="500"/>
      <c r="AV17" s="500"/>
      <c r="AW17" s="500"/>
      <c r="AX17" s="500"/>
      <c r="AY17" s="500"/>
      <c r="AZ17" s="500"/>
      <c r="BA17" s="226"/>
      <c r="BB17" s="503"/>
      <c r="BC17" s="503"/>
      <c r="BD17" s="503"/>
      <c r="BE17" s="503"/>
      <c r="BF17" s="503"/>
      <c r="BG17" s="503"/>
      <c r="BH17" s="503"/>
      <c r="BI17" s="503"/>
      <c r="BJ17" s="503"/>
      <c r="BK17" s="503"/>
      <c r="BL17" s="503"/>
      <c r="BM17" s="503"/>
      <c r="BN17" s="503"/>
      <c r="BO17" s="503"/>
      <c r="BP17" s="503"/>
      <c r="BQ17" s="199"/>
      <c r="BR17" s="24"/>
    </row>
    <row r="18" spans="1:70" s="499" customFormat="1" ht="15" customHeight="1">
      <c r="A18" s="17"/>
      <c r="B18" s="17"/>
      <c r="C18" s="500"/>
      <c r="D18" s="500"/>
      <c r="E18" s="500"/>
      <c r="F18" s="500"/>
      <c r="G18" s="500"/>
      <c r="H18" s="500"/>
      <c r="I18" s="500"/>
      <c r="J18" s="500"/>
      <c r="K18" s="500"/>
      <c r="L18" s="500"/>
      <c r="M18" s="500"/>
      <c r="N18" s="500"/>
      <c r="O18" s="500"/>
      <c r="P18" s="500"/>
      <c r="Q18" s="500"/>
      <c r="R18" s="503"/>
      <c r="S18" s="226"/>
      <c r="T18" s="503"/>
      <c r="U18" s="503"/>
      <c r="V18" s="503"/>
      <c r="W18" s="503"/>
      <c r="X18" s="503"/>
      <c r="Y18" s="503"/>
      <c r="Z18" s="503"/>
      <c r="AA18" s="503"/>
      <c r="AB18" s="503"/>
      <c r="AC18" s="503"/>
      <c r="AD18" s="503"/>
      <c r="AE18" s="503"/>
      <c r="AF18" s="503"/>
      <c r="AG18" s="503"/>
      <c r="AH18" s="503"/>
      <c r="AI18" s="199"/>
      <c r="AJ18" s="500"/>
      <c r="AK18" s="500"/>
      <c r="AL18" s="500"/>
      <c r="AM18" s="500"/>
      <c r="AN18" s="500"/>
      <c r="AO18" s="500"/>
      <c r="AP18" s="500"/>
      <c r="AQ18" s="500"/>
      <c r="AR18" s="500"/>
      <c r="AS18" s="500"/>
      <c r="AT18" s="500"/>
      <c r="AU18" s="500"/>
      <c r="AV18" s="500"/>
      <c r="AW18" s="500"/>
      <c r="AX18" s="500"/>
      <c r="AY18" s="500"/>
      <c r="AZ18" s="500"/>
      <c r="BA18" s="226"/>
      <c r="BB18" s="503"/>
      <c r="BC18" s="503"/>
      <c r="BD18" s="503"/>
      <c r="BE18" s="503"/>
      <c r="BF18" s="503"/>
      <c r="BG18" s="503"/>
      <c r="BH18" s="503"/>
      <c r="BI18" s="503"/>
      <c r="BJ18" s="503"/>
      <c r="BK18" s="503"/>
      <c r="BL18" s="503"/>
      <c r="BM18" s="503"/>
      <c r="BN18" s="503"/>
      <c r="BO18" s="503"/>
      <c r="BP18" s="503"/>
      <c r="BQ18" s="199"/>
      <c r="BR18" s="24"/>
    </row>
    <row r="19" spans="1:70" s="499" customFormat="1" ht="15" customHeight="1">
      <c r="A19" s="17"/>
      <c r="B19" s="815" t="s">
        <v>436</v>
      </c>
      <c r="C19" s="843"/>
      <c r="D19" s="843"/>
      <c r="E19" s="843"/>
      <c r="F19" s="843"/>
      <c r="G19" s="843"/>
      <c r="H19" s="843"/>
      <c r="I19" s="843"/>
      <c r="J19" s="843"/>
      <c r="K19" s="843"/>
      <c r="L19" s="843"/>
      <c r="M19" s="843"/>
      <c r="N19" s="843"/>
      <c r="O19" s="843"/>
      <c r="P19" s="843"/>
      <c r="Q19" s="843"/>
      <c r="R19" s="470"/>
      <c r="S19" s="815" t="str">
        <f>$B$19</f>
        <v>Marking on right surface 画线正面 Định vị mặt phải</v>
      </c>
      <c r="T19" s="843"/>
      <c r="U19" s="843"/>
      <c r="V19" s="843"/>
      <c r="W19" s="843"/>
      <c r="X19" s="843"/>
      <c r="Y19" s="843"/>
      <c r="Z19" s="843"/>
      <c r="AA19" s="843"/>
      <c r="AB19" s="843"/>
      <c r="AC19" s="843"/>
      <c r="AD19" s="843"/>
      <c r="AE19" s="843"/>
      <c r="AF19" s="843"/>
      <c r="AG19" s="843"/>
      <c r="AH19" s="843"/>
      <c r="AI19" s="470"/>
      <c r="AJ19" s="815" t="str">
        <f>$B$19</f>
        <v>Marking on right surface 画线正面 Định vị mặt phải</v>
      </c>
      <c r="AK19" s="843"/>
      <c r="AL19" s="843"/>
      <c r="AM19" s="843"/>
      <c r="AN19" s="843"/>
      <c r="AO19" s="843"/>
      <c r="AP19" s="843"/>
      <c r="AQ19" s="843"/>
      <c r="AR19" s="843"/>
      <c r="AS19" s="843"/>
      <c r="AT19" s="843"/>
      <c r="AU19" s="843"/>
      <c r="AV19" s="843"/>
      <c r="AW19" s="843"/>
      <c r="AX19" s="843"/>
      <c r="AY19" s="843"/>
      <c r="AZ19" s="470"/>
      <c r="BA19" s="818"/>
      <c r="BB19" s="813"/>
      <c r="BC19" s="813"/>
      <c r="BD19" s="813"/>
      <c r="BE19" s="813"/>
      <c r="BF19" s="813"/>
      <c r="BG19" s="813"/>
      <c r="BH19" s="813"/>
      <c r="BI19" s="813"/>
      <c r="BJ19" s="813"/>
      <c r="BK19" s="813"/>
      <c r="BL19" s="813"/>
      <c r="BM19" s="813"/>
      <c r="BN19" s="813"/>
      <c r="BO19" s="813"/>
      <c r="BP19" s="813"/>
      <c r="BQ19" s="814"/>
      <c r="BR19" s="24"/>
    </row>
    <row r="20" spans="1:70" s="499" customFormat="1" ht="15" customHeight="1">
      <c r="A20" s="17"/>
      <c r="B20" s="2430" t="s">
        <v>787</v>
      </c>
      <c r="C20" s="1995"/>
      <c r="D20" s="1995"/>
      <c r="E20" s="1995"/>
      <c r="F20" s="1995"/>
      <c r="G20" s="1995"/>
      <c r="H20" s="1995"/>
      <c r="I20" s="1995"/>
      <c r="J20" s="1995"/>
      <c r="K20" s="1995"/>
      <c r="L20" s="1995"/>
      <c r="M20" s="1995"/>
      <c r="N20" s="1995"/>
      <c r="O20" s="1995"/>
      <c r="P20" s="1995"/>
      <c r="Q20" s="1995"/>
      <c r="R20" s="2431"/>
      <c r="S20" s="2430" t="str">
        <f>$B$20</f>
        <v>Left and Right use same screen  左右共用印刷网版
Trái và phải sử dụng cùng khuôn in</v>
      </c>
      <c r="T20" s="1995"/>
      <c r="U20" s="1995"/>
      <c r="V20" s="1995"/>
      <c r="W20" s="1995"/>
      <c r="X20" s="1995"/>
      <c r="Y20" s="1995"/>
      <c r="Z20" s="1995"/>
      <c r="AA20" s="1995"/>
      <c r="AB20" s="1995"/>
      <c r="AC20" s="1995"/>
      <c r="AD20" s="1995"/>
      <c r="AE20" s="1995"/>
      <c r="AF20" s="1995"/>
      <c r="AG20" s="1995"/>
      <c r="AH20" s="1995"/>
      <c r="AI20" s="2431"/>
      <c r="AJ20" s="2430" t="str">
        <f>$B$20</f>
        <v>Left and Right use same screen  左右共用印刷网版
Trái và phải sử dụng cùng khuôn in</v>
      </c>
      <c r="AK20" s="1995"/>
      <c r="AL20" s="1995"/>
      <c r="AM20" s="1995"/>
      <c r="AN20" s="1995"/>
      <c r="AO20" s="1995"/>
      <c r="AP20" s="1995"/>
      <c r="AQ20" s="1995"/>
      <c r="AR20" s="1995"/>
      <c r="AS20" s="1995"/>
      <c r="AT20" s="1995"/>
      <c r="AU20" s="1995"/>
      <c r="AV20" s="1995"/>
      <c r="AW20" s="1995"/>
      <c r="AX20" s="1995"/>
      <c r="AY20" s="1995"/>
      <c r="AZ20" s="2431"/>
      <c r="BA20" s="815" t="str">
        <f>$AJ$19</f>
        <v>Marking on right surface 画线正面 Định vị mặt phải</v>
      </c>
      <c r="BB20" s="843"/>
      <c r="BC20" s="843"/>
      <c r="BD20" s="843"/>
      <c r="BE20" s="843"/>
      <c r="BF20" s="843"/>
      <c r="BG20" s="843"/>
      <c r="BH20" s="843"/>
      <c r="BI20" s="843"/>
      <c r="BJ20" s="843"/>
      <c r="BK20" s="843"/>
      <c r="BL20" s="843"/>
      <c r="BM20" s="843"/>
      <c r="BN20" s="843"/>
      <c r="BO20" s="843"/>
      <c r="BP20" s="843"/>
      <c r="BQ20" s="470"/>
      <c r="BR20" s="24"/>
    </row>
    <row r="21" spans="1:70" s="499" customFormat="1" ht="15" customHeight="1">
      <c r="A21" s="17"/>
      <c r="B21" s="2430"/>
      <c r="C21" s="1995"/>
      <c r="D21" s="1995"/>
      <c r="E21" s="1995"/>
      <c r="F21" s="1995"/>
      <c r="G21" s="1995"/>
      <c r="H21" s="1995"/>
      <c r="I21" s="1995"/>
      <c r="J21" s="1995"/>
      <c r="K21" s="1995"/>
      <c r="L21" s="1995"/>
      <c r="M21" s="1995"/>
      <c r="N21" s="1995"/>
      <c r="O21" s="1995"/>
      <c r="P21" s="1995"/>
      <c r="Q21" s="1995"/>
      <c r="R21" s="2431"/>
      <c r="S21" s="2430"/>
      <c r="T21" s="1995"/>
      <c r="U21" s="1995"/>
      <c r="V21" s="1995"/>
      <c r="W21" s="1995"/>
      <c r="X21" s="1995"/>
      <c r="Y21" s="1995"/>
      <c r="Z21" s="1995"/>
      <c r="AA21" s="1995"/>
      <c r="AB21" s="1995"/>
      <c r="AC21" s="1995"/>
      <c r="AD21" s="1995"/>
      <c r="AE21" s="1995"/>
      <c r="AF21" s="1995"/>
      <c r="AG21" s="1995"/>
      <c r="AH21" s="1995"/>
      <c r="AI21" s="2431"/>
      <c r="AJ21" s="2430"/>
      <c r="AK21" s="1995"/>
      <c r="AL21" s="1995"/>
      <c r="AM21" s="1995"/>
      <c r="AN21" s="1995"/>
      <c r="AO21" s="1995"/>
      <c r="AP21" s="1995"/>
      <c r="AQ21" s="1995"/>
      <c r="AR21" s="1995"/>
      <c r="AS21" s="1995"/>
      <c r="AT21" s="1995"/>
      <c r="AU21" s="1995"/>
      <c r="AV21" s="1995"/>
      <c r="AW21" s="1995"/>
      <c r="AX21" s="1995"/>
      <c r="AY21" s="1995"/>
      <c r="AZ21" s="2431"/>
      <c r="BA21" s="2430" t="s">
        <v>238</v>
      </c>
      <c r="BB21" s="1995"/>
      <c r="BC21" s="1995"/>
      <c r="BD21" s="1995"/>
      <c r="BE21" s="1995"/>
      <c r="BF21" s="1995"/>
      <c r="BG21" s="1995"/>
      <c r="BH21" s="1995"/>
      <c r="BI21" s="1995"/>
      <c r="BJ21" s="1995"/>
      <c r="BK21" s="1995"/>
      <c r="BL21" s="1995"/>
      <c r="BM21" s="1995"/>
      <c r="BN21" s="1995"/>
      <c r="BO21" s="1995"/>
      <c r="BP21" s="1995"/>
      <c r="BQ21" s="2431"/>
      <c r="BR21" s="24"/>
    </row>
    <row r="22" spans="1:70" s="499" customFormat="1" ht="15" customHeight="1">
      <c r="A22" s="17"/>
      <c r="B22" s="816" t="s">
        <v>437</v>
      </c>
      <c r="C22" s="1093"/>
      <c r="D22" s="1093"/>
      <c r="E22" s="1093"/>
      <c r="F22" s="1093"/>
      <c r="G22" s="1093"/>
      <c r="H22" s="1093"/>
      <c r="I22" s="1093"/>
      <c r="J22" s="1093"/>
      <c r="K22" s="1093"/>
      <c r="L22" s="1093"/>
      <c r="M22" s="1093"/>
      <c r="N22" s="1093"/>
      <c r="O22" s="1093"/>
      <c r="P22" s="1093"/>
      <c r="Q22" s="1093"/>
      <c r="R22" s="817"/>
      <c r="S22" s="816" t="s">
        <v>438</v>
      </c>
      <c r="T22" s="1093"/>
      <c r="U22" s="1093"/>
      <c r="V22" s="1093"/>
      <c r="W22" s="1093"/>
      <c r="X22" s="1093"/>
      <c r="Y22" s="1093"/>
      <c r="Z22" s="1093"/>
      <c r="AA22" s="1093"/>
      <c r="AB22" s="1093"/>
      <c r="AC22" s="1093"/>
      <c r="AD22" s="1093"/>
      <c r="AE22" s="1093"/>
      <c r="AF22" s="1093"/>
      <c r="AG22" s="1093"/>
      <c r="AH22" s="1093"/>
      <c r="AI22" s="817"/>
      <c r="AJ22" s="816" t="s">
        <v>439</v>
      </c>
      <c r="AK22" s="1093"/>
      <c r="AL22" s="1093"/>
      <c r="AM22" s="1093"/>
      <c r="AN22" s="1093"/>
      <c r="AO22" s="1093"/>
      <c r="AP22" s="1093"/>
      <c r="AQ22" s="1093"/>
      <c r="AR22" s="1093"/>
      <c r="AS22" s="1093"/>
      <c r="AT22" s="1093"/>
      <c r="AU22" s="1093"/>
      <c r="AV22" s="1093"/>
      <c r="AW22" s="1093"/>
      <c r="AX22" s="1093"/>
      <c r="AY22" s="1093"/>
      <c r="AZ22" s="817"/>
      <c r="BA22" s="2441"/>
      <c r="BB22" s="2442"/>
      <c r="BC22" s="2442"/>
      <c r="BD22" s="2442"/>
      <c r="BE22" s="2442"/>
      <c r="BF22" s="2442"/>
      <c r="BG22" s="2442"/>
      <c r="BH22" s="2442"/>
      <c r="BI22" s="2442"/>
      <c r="BJ22" s="2442"/>
      <c r="BK22" s="2442"/>
      <c r="BL22" s="2442"/>
      <c r="BM22" s="2442"/>
      <c r="BN22" s="2442"/>
      <c r="BO22" s="2442"/>
      <c r="BP22" s="2442"/>
      <c r="BQ22" s="2443"/>
      <c r="BR22" s="24"/>
    </row>
    <row r="23" spans="1:70" s="52" customFormat="1" ht="30" customHeight="1">
      <c r="A23" s="235"/>
      <c r="B23" s="2459" t="s">
        <v>440</v>
      </c>
      <c r="C23" s="2460"/>
      <c r="D23" s="2460"/>
      <c r="E23" s="2460"/>
      <c r="F23" s="2461"/>
      <c r="G23" s="2424" t="s">
        <v>441</v>
      </c>
      <c r="H23" s="2425"/>
      <c r="I23" s="2425"/>
      <c r="J23" s="2425"/>
      <c r="K23" s="2425"/>
      <c r="L23" s="2425"/>
      <c r="M23" s="2425"/>
      <c r="N23" s="2425"/>
      <c r="O23" s="2425"/>
      <c r="P23" s="2425"/>
      <c r="Q23" s="2425"/>
      <c r="R23" s="2426"/>
      <c r="S23" s="2422" t="str">
        <f>$B$23</f>
        <v xml:space="preserve">Process
工段 Công đoạn </v>
      </c>
      <c r="T23" s="2423"/>
      <c r="U23" s="2423"/>
      <c r="V23" s="2423"/>
      <c r="W23" s="2423"/>
      <c r="X23" s="2424" t="s">
        <v>441</v>
      </c>
      <c r="Y23" s="2425"/>
      <c r="Z23" s="2425"/>
      <c r="AA23" s="2425"/>
      <c r="AB23" s="2425"/>
      <c r="AC23" s="2425"/>
      <c r="AD23" s="2425"/>
      <c r="AE23" s="2425"/>
      <c r="AF23" s="2425"/>
      <c r="AG23" s="2425"/>
      <c r="AH23" s="2425"/>
      <c r="AI23" s="2426"/>
      <c r="AJ23" s="2422" t="str">
        <f>$B$23</f>
        <v xml:space="preserve">Process
工段 Công đoạn </v>
      </c>
      <c r="AK23" s="2423"/>
      <c r="AL23" s="2423"/>
      <c r="AM23" s="2423"/>
      <c r="AN23" s="2423"/>
      <c r="AO23" s="2424" t="s">
        <v>442</v>
      </c>
      <c r="AP23" s="2425"/>
      <c r="AQ23" s="2425"/>
      <c r="AR23" s="2425"/>
      <c r="AS23" s="2425"/>
      <c r="AT23" s="2425"/>
      <c r="AU23" s="2425"/>
      <c r="AV23" s="2425"/>
      <c r="AW23" s="2425"/>
      <c r="AX23" s="2425"/>
      <c r="AY23" s="2425"/>
      <c r="AZ23" s="2426"/>
      <c r="BA23" s="2422" t="str">
        <f>$B$23</f>
        <v xml:space="preserve">Process
工段 Công đoạn </v>
      </c>
      <c r="BB23" s="2423"/>
      <c r="BC23" s="2423"/>
      <c r="BD23" s="2423"/>
      <c r="BE23" s="2423"/>
      <c r="BF23" s="2424" t="s">
        <v>443</v>
      </c>
      <c r="BG23" s="2425"/>
      <c r="BH23" s="2425"/>
      <c r="BI23" s="2425"/>
      <c r="BJ23" s="2425"/>
      <c r="BK23" s="2425"/>
      <c r="BL23" s="2425"/>
      <c r="BM23" s="2425"/>
      <c r="BN23" s="2425"/>
      <c r="BO23" s="2425"/>
      <c r="BP23" s="2425"/>
      <c r="BQ23" s="2426"/>
      <c r="BR23" s="1092"/>
    </row>
    <row r="24" spans="1:70" s="99" customFormat="1" ht="39.950000000000003" customHeight="1">
      <c r="A24" s="97"/>
      <c r="B24" s="2432" t="str">
        <f>$B$4</f>
        <v>Component  部件名称
Tên chi tiết</v>
      </c>
      <c r="C24" s="2433"/>
      <c r="D24" s="2433"/>
      <c r="E24" s="2433"/>
      <c r="F24" s="2434"/>
      <c r="G24" s="2453" t="s">
        <v>792</v>
      </c>
      <c r="H24" s="2454"/>
      <c r="I24" s="2454"/>
      <c r="J24" s="2454"/>
      <c r="K24" s="2454"/>
      <c r="L24" s="2454"/>
      <c r="M24" s="2454"/>
      <c r="N24" s="2454"/>
      <c r="O24" s="2454"/>
      <c r="P24" s="2454"/>
      <c r="Q24" s="2454"/>
      <c r="R24" s="2455"/>
      <c r="S24" s="2432"/>
      <c r="T24" s="2433"/>
      <c r="U24" s="2433"/>
      <c r="V24" s="2433"/>
      <c r="W24" s="2434"/>
      <c r="X24" s="2456"/>
      <c r="Y24" s="2457"/>
      <c r="Z24" s="2457"/>
      <c r="AA24" s="2457"/>
      <c r="AB24" s="2457"/>
      <c r="AC24" s="2457"/>
      <c r="AD24" s="2457"/>
      <c r="AE24" s="2457"/>
      <c r="AF24" s="2457"/>
      <c r="AG24" s="2457"/>
      <c r="AH24" s="2457"/>
      <c r="AI24" s="2458"/>
      <c r="AJ24" s="2432"/>
      <c r="AK24" s="2433"/>
      <c r="AL24" s="2433"/>
      <c r="AM24" s="2433"/>
      <c r="AN24" s="2434"/>
      <c r="AO24" s="2456"/>
      <c r="AP24" s="2457"/>
      <c r="AQ24" s="2457"/>
      <c r="AR24" s="2457"/>
      <c r="AS24" s="2457"/>
      <c r="AT24" s="2457"/>
      <c r="AU24" s="2457"/>
      <c r="AV24" s="2457"/>
      <c r="AW24" s="2457"/>
      <c r="AX24" s="2457"/>
      <c r="AY24" s="2457"/>
      <c r="AZ24" s="2458"/>
      <c r="BA24" s="2432"/>
      <c r="BB24" s="2433"/>
      <c r="BC24" s="2433"/>
      <c r="BD24" s="2433"/>
      <c r="BE24" s="2434"/>
      <c r="BF24" s="239"/>
      <c r="BG24" s="237"/>
      <c r="BH24" s="237"/>
      <c r="BI24" s="237"/>
      <c r="BJ24" s="237"/>
      <c r="BK24" s="237"/>
      <c r="BL24" s="237"/>
      <c r="BM24" s="237"/>
      <c r="BN24" s="237"/>
      <c r="BO24" s="237"/>
      <c r="BP24" s="237"/>
      <c r="BQ24" s="238"/>
      <c r="BR24" s="98"/>
    </row>
    <row r="25" spans="1:70" s="499" customFormat="1" ht="15" customHeight="1">
      <c r="A25" s="17"/>
      <c r="B25" s="850"/>
      <c r="C25" s="845"/>
      <c r="D25" s="845"/>
      <c r="E25" s="845"/>
      <c r="F25" s="845"/>
      <c r="G25" s="845"/>
      <c r="H25" s="845"/>
      <c r="I25" s="845"/>
      <c r="J25" s="845"/>
      <c r="K25" s="845"/>
      <c r="L25" s="845"/>
      <c r="M25" s="845"/>
      <c r="N25" s="845"/>
      <c r="O25" s="845"/>
      <c r="P25" s="845"/>
      <c r="Q25" s="845"/>
      <c r="R25" s="855"/>
      <c r="S25" s="226"/>
      <c r="T25" s="503"/>
      <c r="U25" s="503"/>
      <c r="V25" s="503"/>
      <c r="W25" s="503"/>
      <c r="X25" s="503"/>
      <c r="Y25" s="503"/>
      <c r="Z25" s="503"/>
      <c r="AA25" s="503"/>
      <c r="AB25" s="503"/>
      <c r="AC25" s="503"/>
      <c r="AD25" s="503"/>
      <c r="AE25" s="503"/>
      <c r="AF25" s="503"/>
      <c r="AG25" s="503"/>
      <c r="AH25" s="503"/>
      <c r="AI25" s="199"/>
      <c r="AJ25" s="500"/>
      <c r="AK25" s="500"/>
      <c r="AL25" s="500"/>
      <c r="AM25" s="500"/>
      <c r="AN25" s="500"/>
      <c r="AO25" s="500"/>
      <c r="AP25" s="500"/>
      <c r="AQ25" s="500"/>
      <c r="AR25" s="500"/>
      <c r="AS25" s="500"/>
      <c r="AT25" s="500"/>
      <c r="AU25" s="500"/>
      <c r="AV25" s="500"/>
      <c r="AW25" s="500"/>
      <c r="AX25" s="500"/>
      <c r="AY25" s="500"/>
      <c r="AZ25" s="500"/>
      <c r="BA25" s="226"/>
      <c r="BB25" s="503"/>
      <c r="BC25" s="503"/>
      <c r="BD25" s="503"/>
      <c r="BE25" s="503"/>
      <c r="BF25" s="503"/>
      <c r="BG25" s="503"/>
      <c r="BH25" s="503"/>
      <c r="BI25" s="503"/>
      <c r="BJ25" s="503"/>
      <c r="BK25" s="503"/>
      <c r="BL25" s="503"/>
      <c r="BM25" s="503"/>
      <c r="BN25" s="503"/>
      <c r="BO25" s="503"/>
      <c r="BP25" s="503"/>
      <c r="BQ25" s="199"/>
      <c r="BR25" s="24"/>
    </row>
    <row r="26" spans="1:70" s="499" customFormat="1" ht="15" customHeight="1">
      <c r="A26" s="17"/>
      <c r="B26" s="850"/>
      <c r="C26" s="845"/>
      <c r="D26" s="845"/>
      <c r="E26" s="845"/>
      <c r="F26" s="845"/>
      <c r="G26" s="845"/>
      <c r="H26" s="845"/>
      <c r="I26" s="845"/>
      <c r="J26" s="845"/>
      <c r="K26" s="845"/>
      <c r="L26" s="845"/>
      <c r="M26" s="845"/>
      <c r="N26" s="845"/>
      <c r="O26" s="845"/>
      <c r="P26" s="845"/>
      <c r="Q26" s="845"/>
      <c r="R26" s="855"/>
      <c r="S26" s="226"/>
      <c r="T26" s="503"/>
      <c r="U26" s="503"/>
      <c r="V26" s="503"/>
      <c r="W26" s="503"/>
      <c r="X26" s="503"/>
      <c r="Y26" s="503"/>
      <c r="Z26" s="503"/>
      <c r="AA26" s="503"/>
      <c r="AB26" s="503"/>
      <c r="AC26" s="503"/>
      <c r="AD26" s="503"/>
      <c r="AE26" s="503"/>
      <c r="AF26" s="503"/>
      <c r="AG26" s="503"/>
      <c r="AH26" s="503"/>
      <c r="AI26" s="199"/>
      <c r="AJ26" s="500"/>
      <c r="AK26" s="500"/>
      <c r="AL26" s="500"/>
      <c r="AM26" s="500"/>
      <c r="AN26" s="500"/>
      <c r="AO26" s="500"/>
      <c r="AP26" s="500"/>
      <c r="AQ26" s="500"/>
      <c r="AR26" s="500"/>
      <c r="AS26" s="500"/>
      <c r="AT26" s="500"/>
      <c r="AU26" s="500"/>
      <c r="AV26" s="500"/>
      <c r="AW26" s="500"/>
      <c r="AX26" s="500"/>
      <c r="AY26" s="500"/>
      <c r="AZ26" s="500"/>
      <c r="BA26" s="226"/>
      <c r="BB26" s="503"/>
      <c r="BC26" s="503"/>
      <c r="BD26" s="503"/>
      <c r="BE26" s="503"/>
      <c r="BF26" s="503"/>
      <c r="BG26" s="503"/>
      <c r="BH26" s="503"/>
      <c r="BI26" s="503"/>
      <c r="BJ26" s="503"/>
      <c r="BK26" s="503"/>
      <c r="BL26" s="503"/>
      <c r="BM26" s="503"/>
      <c r="BN26" s="503"/>
      <c r="BO26" s="503"/>
      <c r="BP26" s="503"/>
      <c r="BQ26" s="199"/>
      <c r="BR26" s="24"/>
    </row>
    <row r="27" spans="1:70" s="499" customFormat="1" ht="15" customHeight="1">
      <c r="A27" s="17"/>
      <c r="B27" s="850"/>
      <c r="C27" s="845"/>
      <c r="D27" s="845"/>
      <c r="E27" s="845"/>
      <c r="F27" s="845"/>
      <c r="G27" s="845"/>
      <c r="H27" s="845"/>
      <c r="I27" s="845"/>
      <c r="J27" s="845"/>
      <c r="K27" s="845"/>
      <c r="L27" s="845"/>
      <c r="M27" s="845"/>
      <c r="N27" s="845"/>
      <c r="O27" s="845"/>
      <c r="P27" s="845"/>
      <c r="Q27" s="845"/>
      <c r="R27" s="855"/>
      <c r="S27" s="226"/>
      <c r="T27" s="503"/>
      <c r="U27" s="503"/>
      <c r="V27" s="503"/>
      <c r="W27" s="503"/>
      <c r="X27" s="503"/>
      <c r="Y27" s="503"/>
      <c r="Z27" s="503"/>
      <c r="AA27" s="503"/>
      <c r="AB27" s="503"/>
      <c r="AC27" s="503"/>
      <c r="AD27" s="503"/>
      <c r="AE27" s="503"/>
      <c r="AF27" s="503"/>
      <c r="AG27" s="503"/>
      <c r="AH27" s="503"/>
      <c r="AI27" s="199"/>
      <c r="AJ27" s="500"/>
      <c r="AK27" s="500"/>
      <c r="AL27" s="500"/>
      <c r="AM27" s="500"/>
      <c r="AN27" s="500"/>
      <c r="AO27" s="500"/>
      <c r="AP27" s="500"/>
      <c r="AQ27" s="500"/>
      <c r="AR27" s="500"/>
      <c r="AS27" s="500"/>
      <c r="AT27" s="500"/>
      <c r="AU27" s="500"/>
      <c r="AV27" s="500"/>
      <c r="AW27" s="500"/>
      <c r="AX27" s="500"/>
      <c r="AY27" s="500"/>
      <c r="AZ27" s="500"/>
      <c r="BA27" s="226"/>
      <c r="BB27" s="503"/>
      <c r="BC27" s="503"/>
      <c r="BD27" s="503"/>
      <c r="BE27" s="503"/>
      <c r="BF27" s="503"/>
      <c r="BG27" s="503"/>
      <c r="BH27" s="503"/>
      <c r="BI27" s="503"/>
      <c r="BJ27" s="503"/>
      <c r="BK27" s="503"/>
      <c r="BL27" s="503"/>
      <c r="BM27" s="503"/>
      <c r="BN27" s="503"/>
      <c r="BO27" s="503"/>
      <c r="BP27" s="503"/>
      <c r="BQ27" s="199"/>
      <c r="BR27" s="24"/>
    </row>
    <row r="28" spans="1:70" s="499" customFormat="1" ht="15" customHeight="1">
      <c r="A28" s="17"/>
      <c r="B28" s="850"/>
      <c r="C28" s="845"/>
      <c r="D28" s="845"/>
      <c r="E28" s="845"/>
      <c r="F28" s="845"/>
      <c r="G28" s="845"/>
      <c r="H28" s="845"/>
      <c r="I28" s="845"/>
      <c r="J28" s="845"/>
      <c r="K28" s="845"/>
      <c r="L28" s="845"/>
      <c r="M28" s="845"/>
      <c r="N28" s="845"/>
      <c r="O28" s="845"/>
      <c r="P28" s="845"/>
      <c r="Q28" s="845"/>
      <c r="R28" s="855"/>
      <c r="S28" s="226"/>
      <c r="T28" s="503"/>
      <c r="U28" s="503"/>
      <c r="V28" s="503"/>
      <c r="W28" s="503"/>
      <c r="X28" s="503"/>
      <c r="Y28" s="503"/>
      <c r="Z28" s="503"/>
      <c r="AA28" s="503"/>
      <c r="AB28" s="503"/>
      <c r="AC28" s="503"/>
      <c r="AD28" s="503"/>
      <c r="AE28" s="503"/>
      <c r="AF28" s="503"/>
      <c r="AG28" s="503"/>
      <c r="AH28" s="503"/>
      <c r="AI28" s="199"/>
      <c r="AJ28" s="500"/>
      <c r="AK28" s="500"/>
      <c r="AL28" s="500"/>
      <c r="AM28" s="500"/>
      <c r="AN28" s="500"/>
      <c r="AO28" s="500"/>
      <c r="AP28" s="500"/>
      <c r="AQ28" s="500"/>
      <c r="AR28" s="500"/>
      <c r="AS28" s="500"/>
      <c r="AT28" s="500"/>
      <c r="AU28" s="500"/>
      <c r="AV28" s="500"/>
      <c r="AW28" s="500"/>
      <c r="AX28" s="500"/>
      <c r="AY28" s="500"/>
      <c r="AZ28" s="500"/>
      <c r="BA28" s="226"/>
      <c r="BB28" s="503"/>
      <c r="BC28" s="503"/>
      <c r="BD28" s="503"/>
      <c r="BE28" s="503"/>
      <c r="BF28" s="503"/>
      <c r="BG28" s="503"/>
      <c r="BH28" s="503"/>
      <c r="BI28" s="503"/>
      <c r="BJ28" s="503"/>
      <c r="BK28" s="503"/>
      <c r="BL28" s="503"/>
      <c r="BM28" s="503"/>
      <c r="BN28" s="503"/>
      <c r="BO28" s="503"/>
      <c r="BP28" s="503"/>
      <c r="BQ28" s="199"/>
      <c r="BR28" s="24"/>
    </row>
    <row r="29" spans="1:70" s="499" customFormat="1" ht="15" customHeight="1">
      <c r="A29" s="92"/>
      <c r="B29" s="856"/>
      <c r="C29" s="845"/>
      <c r="D29" s="845"/>
      <c r="E29" s="845"/>
      <c r="F29" s="845"/>
      <c r="G29" s="845"/>
      <c r="H29" s="845"/>
      <c r="I29" s="845"/>
      <c r="J29" s="845"/>
      <c r="K29" s="845"/>
      <c r="L29" s="845"/>
      <c r="M29" s="845"/>
      <c r="N29" s="845"/>
      <c r="O29" s="845"/>
      <c r="P29" s="845"/>
      <c r="Q29" s="845"/>
      <c r="R29" s="855"/>
      <c r="S29" s="226"/>
      <c r="T29" s="503"/>
      <c r="U29" s="503"/>
      <c r="V29" s="503"/>
      <c r="W29" s="503"/>
      <c r="X29" s="503"/>
      <c r="Y29" s="503"/>
      <c r="Z29" s="503"/>
      <c r="AA29" s="503"/>
      <c r="AB29" s="503"/>
      <c r="AC29" s="503"/>
      <c r="AD29" s="503"/>
      <c r="AE29" s="503"/>
      <c r="AF29" s="503"/>
      <c r="AG29" s="503"/>
      <c r="AH29" s="503"/>
      <c r="AI29" s="199"/>
      <c r="AJ29" s="500"/>
      <c r="AK29" s="500"/>
      <c r="AL29" s="500"/>
      <c r="AM29" s="500"/>
      <c r="AN29" s="500"/>
      <c r="AO29" s="500"/>
      <c r="AP29" s="500"/>
      <c r="AQ29" s="500"/>
      <c r="AR29" s="500"/>
      <c r="AS29" s="500"/>
      <c r="AT29" s="500"/>
      <c r="AU29" s="500"/>
      <c r="AV29" s="500"/>
      <c r="AW29" s="500"/>
      <c r="AX29" s="500"/>
      <c r="AY29" s="500"/>
      <c r="AZ29" s="500"/>
      <c r="BA29" s="226"/>
      <c r="BB29" s="503"/>
      <c r="BC29" s="503"/>
      <c r="BD29" s="503"/>
      <c r="BE29" s="503"/>
      <c r="BF29" s="503"/>
      <c r="BG29" s="503"/>
      <c r="BH29" s="503"/>
      <c r="BI29" s="503"/>
      <c r="BJ29" s="503"/>
      <c r="BK29" s="503"/>
      <c r="BL29" s="503"/>
      <c r="BM29" s="503"/>
      <c r="BN29" s="503"/>
      <c r="BO29" s="503"/>
      <c r="BP29" s="503"/>
      <c r="BQ29" s="199"/>
      <c r="BR29" s="24"/>
    </row>
    <row r="30" spans="1:70" s="499" customFormat="1" ht="15" customHeight="1">
      <c r="A30" s="17"/>
      <c r="B30" s="850"/>
      <c r="C30" s="845"/>
      <c r="D30" s="845"/>
      <c r="E30" s="845"/>
      <c r="F30" s="845"/>
      <c r="G30" s="845"/>
      <c r="H30" s="845"/>
      <c r="I30" s="845"/>
      <c r="J30" s="845"/>
      <c r="K30" s="845"/>
      <c r="L30" s="845"/>
      <c r="M30" s="845"/>
      <c r="N30" s="845"/>
      <c r="O30" s="845"/>
      <c r="P30" s="845"/>
      <c r="Q30" s="845"/>
      <c r="R30" s="855"/>
      <c r="S30" s="226"/>
      <c r="T30" s="503"/>
      <c r="U30" s="503"/>
      <c r="V30" s="503"/>
      <c r="W30" s="503"/>
      <c r="X30" s="503"/>
      <c r="Y30" s="503"/>
      <c r="Z30" s="503"/>
      <c r="AA30" s="503"/>
      <c r="AB30" s="503"/>
      <c r="AC30" s="503"/>
      <c r="AD30" s="503"/>
      <c r="AE30" s="503"/>
      <c r="AF30" s="503"/>
      <c r="AG30" s="503"/>
      <c r="AH30" s="503"/>
      <c r="AI30" s="199"/>
      <c r="AJ30" s="500"/>
      <c r="AK30" s="500"/>
      <c r="AL30" s="500"/>
      <c r="AM30" s="500"/>
      <c r="AN30" s="500"/>
      <c r="AO30" s="500"/>
      <c r="AP30" s="500"/>
      <c r="AQ30" s="500"/>
      <c r="AR30" s="500"/>
      <c r="AS30" s="500"/>
      <c r="AT30" s="500"/>
      <c r="AU30" s="500"/>
      <c r="AV30" s="500"/>
      <c r="AW30" s="500"/>
      <c r="AX30" s="500"/>
      <c r="AY30" s="500"/>
      <c r="AZ30" s="500"/>
      <c r="BA30" s="226"/>
      <c r="BB30" s="503"/>
      <c r="BC30" s="503"/>
      <c r="BD30" s="503"/>
      <c r="BE30" s="503"/>
      <c r="BF30" s="503"/>
      <c r="BG30" s="503"/>
      <c r="BH30" s="503"/>
      <c r="BI30" s="503"/>
      <c r="BJ30" s="503"/>
      <c r="BK30" s="503"/>
      <c r="BL30" s="503"/>
      <c r="BM30" s="503"/>
      <c r="BN30" s="503"/>
      <c r="BO30" s="503"/>
      <c r="BP30" s="503"/>
      <c r="BQ30" s="199"/>
      <c r="BR30" s="24"/>
    </row>
    <row r="31" spans="1:70" s="499" customFormat="1" ht="15" customHeight="1">
      <c r="A31" s="17"/>
      <c r="B31" s="850"/>
      <c r="C31" s="845"/>
      <c r="D31" s="845"/>
      <c r="E31" s="845"/>
      <c r="F31" s="845"/>
      <c r="G31" s="845"/>
      <c r="H31" s="845"/>
      <c r="I31" s="845"/>
      <c r="J31" s="845"/>
      <c r="K31" s="845"/>
      <c r="L31" s="845"/>
      <c r="M31" s="845"/>
      <c r="N31" s="845"/>
      <c r="O31" s="845"/>
      <c r="P31" s="845"/>
      <c r="Q31" s="845"/>
      <c r="R31" s="855"/>
      <c r="S31" s="226"/>
      <c r="T31" s="503"/>
      <c r="U31" s="503"/>
      <c r="V31" s="503"/>
      <c r="W31" s="503"/>
      <c r="X31" s="503"/>
      <c r="Y31" s="503"/>
      <c r="Z31" s="503"/>
      <c r="AA31" s="503"/>
      <c r="AB31" s="503"/>
      <c r="AC31" s="503"/>
      <c r="AD31" s="503"/>
      <c r="AE31" s="503"/>
      <c r="AF31" s="503"/>
      <c r="AG31" s="503"/>
      <c r="AH31" s="503"/>
      <c r="AI31" s="199"/>
      <c r="AJ31" s="500"/>
      <c r="AK31" s="500"/>
      <c r="AL31" s="500"/>
      <c r="AM31" s="500"/>
      <c r="AN31" s="500"/>
      <c r="AO31" s="500"/>
      <c r="AP31" s="500"/>
      <c r="AQ31" s="500"/>
      <c r="AR31" s="500"/>
      <c r="AS31" s="500"/>
      <c r="AT31" s="500"/>
      <c r="AU31" s="500"/>
      <c r="AV31" s="500"/>
      <c r="AW31" s="500"/>
      <c r="AX31" s="500"/>
      <c r="AY31" s="500"/>
      <c r="AZ31" s="500"/>
      <c r="BA31" s="226"/>
      <c r="BB31" s="503"/>
      <c r="BC31" s="503"/>
      <c r="BD31" s="503"/>
      <c r="BE31" s="503"/>
      <c r="BF31" s="503"/>
      <c r="BG31" s="503"/>
      <c r="BH31" s="503"/>
      <c r="BI31" s="503"/>
      <c r="BJ31" s="503"/>
      <c r="BK31" s="503"/>
      <c r="BL31" s="503"/>
      <c r="BM31" s="503"/>
      <c r="BN31" s="503"/>
      <c r="BO31" s="503"/>
      <c r="BP31" s="503"/>
      <c r="BQ31" s="199"/>
      <c r="BR31" s="24"/>
    </row>
    <row r="32" spans="1:70" s="499" customFormat="1" ht="15" customHeight="1">
      <c r="A32" s="17"/>
      <c r="B32" s="850"/>
      <c r="C32" s="845"/>
      <c r="D32" s="845"/>
      <c r="E32" s="845"/>
      <c r="F32" s="845"/>
      <c r="G32" s="845"/>
      <c r="H32" s="845"/>
      <c r="I32" s="845"/>
      <c r="J32" s="845"/>
      <c r="K32" s="845"/>
      <c r="L32" s="845"/>
      <c r="M32" s="845"/>
      <c r="N32" s="845"/>
      <c r="O32" s="845"/>
      <c r="P32" s="845"/>
      <c r="Q32" s="845"/>
      <c r="R32" s="855"/>
      <c r="S32" s="226"/>
      <c r="T32" s="503"/>
      <c r="U32" s="503"/>
      <c r="V32" s="503"/>
      <c r="W32" s="503"/>
      <c r="X32" s="503"/>
      <c r="Y32" s="503"/>
      <c r="Z32" s="503"/>
      <c r="AA32" s="503"/>
      <c r="AB32" s="503"/>
      <c r="AC32" s="503"/>
      <c r="AD32" s="503"/>
      <c r="AE32" s="503"/>
      <c r="AF32" s="503"/>
      <c r="AG32" s="503"/>
      <c r="AH32" s="503"/>
      <c r="AI32" s="199"/>
      <c r="AJ32" s="500"/>
      <c r="AK32" s="500"/>
      <c r="AL32" s="500"/>
      <c r="AM32" s="500"/>
      <c r="AN32" s="500"/>
      <c r="AO32" s="500"/>
      <c r="AP32" s="500"/>
      <c r="AQ32" s="500"/>
      <c r="AR32" s="500"/>
      <c r="AS32" s="500"/>
      <c r="AT32" s="500"/>
      <c r="AU32" s="500"/>
      <c r="AV32" s="500"/>
      <c r="AW32" s="500"/>
      <c r="AX32" s="500"/>
      <c r="AY32" s="500"/>
      <c r="AZ32" s="500"/>
      <c r="BA32" s="226"/>
      <c r="BB32" s="503"/>
      <c r="BC32" s="503"/>
      <c r="BD32" s="503"/>
      <c r="BE32" s="503"/>
      <c r="BF32" s="503"/>
      <c r="BG32" s="503"/>
      <c r="BH32" s="503"/>
      <c r="BI32" s="503"/>
      <c r="BJ32" s="503"/>
      <c r="BK32" s="503"/>
      <c r="BL32" s="503"/>
      <c r="BM32" s="503"/>
      <c r="BN32" s="503"/>
      <c r="BO32" s="503"/>
      <c r="BP32" s="503"/>
      <c r="BQ32" s="199"/>
      <c r="BR32" s="24"/>
    </row>
    <row r="33" spans="1:70" s="499" customFormat="1" ht="15" customHeight="1">
      <c r="A33" s="17"/>
      <c r="B33" s="850"/>
      <c r="C33" s="845"/>
      <c r="D33" s="845"/>
      <c r="E33" s="845"/>
      <c r="F33" s="845"/>
      <c r="G33" s="845"/>
      <c r="H33" s="845"/>
      <c r="I33" s="845"/>
      <c r="J33" s="845"/>
      <c r="K33" s="845"/>
      <c r="L33" s="845"/>
      <c r="M33" s="845"/>
      <c r="N33" s="845"/>
      <c r="O33" s="845"/>
      <c r="P33" s="845"/>
      <c r="Q33" s="845"/>
      <c r="R33" s="855"/>
      <c r="S33" s="226"/>
      <c r="T33" s="503"/>
      <c r="U33" s="503"/>
      <c r="V33" s="503"/>
      <c r="W33" s="503"/>
      <c r="X33" s="503"/>
      <c r="Y33" s="503"/>
      <c r="Z33" s="503"/>
      <c r="AA33" s="503"/>
      <c r="AB33" s="503"/>
      <c r="AC33" s="503"/>
      <c r="AD33" s="503"/>
      <c r="AE33" s="503"/>
      <c r="AF33" s="503"/>
      <c r="AG33" s="503"/>
      <c r="AH33" s="503"/>
      <c r="AI33" s="199"/>
      <c r="AJ33" s="500"/>
      <c r="AK33" s="500"/>
      <c r="AL33" s="500"/>
      <c r="AM33" s="500"/>
      <c r="AN33" s="500"/>
      <c r="AO33" s="500"/>
      <c r="AP33" s="500"/>
      <c r="AQ33" s="500"/>
      <c r="AR33" s="500"/>
      <c r="AS33" s="500"/>
      <c r="AT33" s="500"/>
      <c r="AU33" s="500"/>
      <c r="AV33" s="500"/>
      <c r="AW33" s="500"/>
      <c r="AX33" s="500"/>
      <c r="AY33" s="500"/>
      <c r="AZ33" s="500"/>
      <c r="BA33" s="226"/>
      <c r="BB33" s="503"/>
      <c r="BC33" s="503"/>
      <c r="BD33" s="503"/>
      <c r="BE33" s="503"/>
      <c r="BF33" s="503"/>
      <c r="BG33" s="503"/>
      <c r="BH33" s="503"/>
      <c r="BI33" s="503"/>
      <c r="BJ33" s="503"/>
      <c r="BK33" s="503"/>
      <c r="BL33" s="503"/>
      <c r="BM33" s="503"/>
      <c r="BN33" s="503"/>
      <c r="BO33" s="503"/>
      <c r="BP33" s="503"/>
      <c r="BQ33" s="199"/>
      <c r="BR33" s="24"/>
    </row>
    <row r="34" spans="1:70" s="499" customFormat="1" ht="15" customHeight="1">
      <c r="A34" s="226"/>
      <c r="B34" s="857"/>
      <c r="C34" s="845"/>
      <c r="D34" s="845"/>
      <c r="E34" s="845"/>
      <c r="F34" s="845"/>
      <c r="G34" s="845"/>
      <c r="H34" s="845"/>
      <c r="I34" s="845"/>
      <c r="J34" s="845"/>
      <c r="K34" s="845"/>
      <c r="L34" s="845"/>
      <c r="M34" s="845"/>
      <c r="N34" s="845"/>
      <c r="O34" s="845"/>
      <c r="P34" s="845"/>
      <c r="Q34" s="845"/>
      <c r="R34" s="855"/>
      <c r="S34" s="226"/>
      <c r="T34" s="503"/>
      <c r="U34" s="503"/>
      <c r="V34" s="503"/>
      <c r="W34" s="503"/>
      <c r="X34" s="503"/>
      <c r="Y34" s="503"/>
      <c r="Z34" s="503"/>
      <c r="AA34" s="503"/>
      <c r="AB34" s="503"/>
      <c r="AC34" s="503"/>
      <c r="AD34" s="503"/>
      <c r="AE34" s="503"/>
      <c r="AF34" s="503"/>
      <c r="AG34" s="503"/>
      <c r="AH34" s="503"/>
      <c r="AI34" s="199"/>
      <c r="AJ34" s="500"/>
      <c r="AK34" s="500"/>
      <c r="AL34" s="500"/>
      <c r="AM34" s="500"/>
      <c r="AN34" s="500"/>
      <c r="AO34" s="500"/>
      <c r="AP34" s="500"/>
      <c r="AQ34" s="500"/>
      <c r="AR34" s="500"/>
      <c r="AS34" s="500"/>
      <c r="AT34" s="500"/>
      <c r="AU34" s="500"/>
      <c r="AV34" s="500"/>
      <c r="AW34" s="500"/>
      <c r="AX34" s="500"/>
      <c r="AY34" s="500"/>
      <c r="AZ34" s="500"/>
      <c r="BA34" s="226"/>
      <c r="BB34" s="503"/>
      <c r="BC34" s="503"/>
      <c r="BD34" s="503"/>
      <c r="BE34" s="503"/>
      <c r="BF34" s="503"/>
      <c r="BG34" s="503"/>
      <c r="BH34" s="503"/>
      <c r="BI34" s="503"/>
      <c r="BJ34" s="503"/>
      <c r="BK34" s="503"/>
      <c r="BL34" s="503"/>
      <c r="BM34" s="503"/>
      <c r="BN34" s="503"/>
      <c r="BO34" s="503"/>
      <c r="BP34" s="503"/>
      <c r="BQ34" s="199"/>
      <c r="BR34" s="199"/>
    </row>
    <row r="35" spans="1:70" s="499" customFormat="1" ht="15" customHeight="1">
      <c r="A35" s="17"/>
      <c r="B35" s="850"/>
      <c r="C35" s="845"/>
      <c r="D35" s="845"/>
      <c r="E35" s="845"/>
      <c r="F35" s="845"/>
      <c r="G35" s="845"/>
      <c r="H35" s="845"/>
      <c r="I35" s="845"/>
      <c r="J35" s="845"/>
      <c r="K35" s="845"/>
      <c r="L35" s="845"/>
      <c r="M35" s="845"/>
      <c r="N35" s="845"/>
      <c r="O35" s="845"/>
      <c r="P35" s="845"/>
      <c r="Q35" s="845"/>
      <c r="R35" s="855"/>
      <c r="S35" s="226"/>
      <c r="T35" s="503"/>
      <c r="U35" s="503"/>
      <c r="V35" s="503"/>
      <c r="W35" s="503"/>
      <c r="X35" s="503"/>
      <c r="Y35" s="503"/>
      <c r="Z35" s="503"/>
      <c r="AA35" s="503"/>
      <c r="AB35" s="503"/>
      <c r="AC35" s="503"/>
      <c r="AD35" s="503"/>
      <c r="AE35" s="503"/>
      <c r="AF35" s="503"/>
      <c r="AG35" s="503"/>
      <c r="AH35" s="503"/>
      <c r="AI35" s="199"/>
      <c r="AJ35" s="500"/>
      <c r="AK35" s="500"/>
      <c r="AL35" s="500"/>
      <c r="AM35" s="500"/>
      <c r="AN35" s="500"/>
      <c r="AO35" s="500"/>
      <c r="AP35" s="500"/>
      <c r="AQ35" s="500"/>
      <c r="AR35" s="500"/>
      <c r="AS35" s="500"/>
      <c r="AT35" s="500"/>
      <c r="AU35" s="500"/>
      <c r="AV35" s="500"/>
      <c r="AW35" s="500"/>
      <c r="AX35" s="500"/>
      <c r="AY35" s="500"/>
      <c r="AZ35" s="500"/>
      <c r="BA35" s="226"/>
      <c r="BB35" s="503"/>
      <c r="BC35" s="503"/>
      <c r="BD35" s="503"/>
      <c r="BE35" s="503"/>
      <c r="BF35" s="503"/>
      <c r="BG35" s="503"/>
      <c r="BH35" s="503"/>
      <c r="BI35" s="503"/>
      <c r="BJ35" s="503"/>
      <c r="BK35" s="503"/>
      <c r="BL35" s="503"/>
      <c r="BM35" s="503"/>
      <c r="BN35" s="503"/>
      <c r="BO35" s="503"/>
      <c r="BP35" s="503"/>
      <c r="BQ35" s="199"/>
      <c r="BR35" s="24"/>
    </row>
    <row r="36" spans="1:70" s="499" customFormat="1" ht="15" customHeight="1">
      <c r="A36" s="17"/>
      <c r="B36" s="850"/>
      <c r="C36" s="845"/>
      <c r="D36" s="845"/>
      <c r="E36" s="845"/>
      <c r="F36" s="845"/>
      <c r="G36" s="845"/>
      <c r="H36" s="845"/>
      <c r="I36" s="845"/>
      <c r="J36" s="845"/>
      <c r="K36" s="845"/>
      <c r="L36" s="845"/>
      <c r="M36" s="845"/>
      <c r="N36" s="845"/>
      <c r="O36" s="845"/>
      <c r="P36" s="845"/>
      <c r="Q36" s="845"/>
      <c r="R36" s="855"/>
      <c r="S36" s="226"/>
      <c r="T36" s="503"/>
      <c r="U36" s="503"/>
      <c r="V36" s="503"/>
      <c r="W36" s="503"/>
      <c r="X36" s="503"/>
      <c r="Y36" s="503"/>
      <c r="Z36" s="503"/>
      <c r="AA36" s="503"/>
      <c r="AB36" s="503"/>
      <c r="AC36" s="503"/>
      <c r="AD36" s="503"/>
      <c r="AE36" s="503"/>
      <c r="AF36" s="503"/>
      <c r="AG36" s="503"/>
      <c r="AH36" s="503"/>
      <c r="AI36" s="199"/>
      <c r="AJ36" s="500"/>
      <c r="AK36" s="500"/>
      <c r="AL36" s="500"/>
      <c r="AM36" s="500"/>
      <c r="AN36" s="500"/>
      <c r="AO36" s="500"/>
      <c r="AP36" s="500"/>
      <c r="AQ36" s="500"/>
      <c r="AR36" s="500"/>
      <c r="AS36" s="500"/>
      <c r="AT36" s="500"/>
      <c r="AU36" s="500"/>
      <c r="AV36" s="500"/>
      <c r="AW36" s="500"/>
      <c r="AX36" s="500"/>
      <c r="AY36" s="500"/>
      <c r="AZ36" s="500"/>
      <c r="BA36" s="226"/>
      <c r="BB36" s="503"/>
      <c r="BC36" s="503"/>
      <c r="BD36" s="503"/>
      <c r="BE36" s="503"/>
      <c r="BF36" s="503"/>
      <c r="BG36" s="503"/>
      <c r="BH36" s="503"/>
      <c r="BI36" s="503"/>
      <c r="BJ36" s="503"/>
      <c r="BK36" s="503"/>
      <c r="BL36" s="503"/>
      <c r="BM36" s="503"/>
      <c r="BN36" s="503"/>
      <c r="BO36" s="503"/>
      <c r="BP36" s="503"/>
      <c r="BQ36" s="199"/>
      <c r="BR36" s="24"/>
    </row>
    <row r="37" spans="1:70" s="499" customFormat="1" ht="15" customHeight="1">
      <c r="A37" s="17"/>
      <c r="B37" s="850"/>
      <c r="C37" s="845"/>
      <c r="D37" s="845"/>
      <c r="E37" s="845"/>
      <c r="F37" s="845"/>
      <c r="G37" s="845"/>
      <c r="H37" s="845"/>
      <c r="I37" s="845"/>
      <c r="J37" s="845"/>
      <c r="K37" s="845"/>
      <c r="L37" s="845"/>
      <c r="M37" s="845"/>
      <c r="N37" s="845"/>
      <c r="O37" s="845"/>
      <c r="P37" s="845"/>
      <c r="Q37" s="845"/>
      <c r="R37" s="855"/>
      <c r="S37" s="226"/>
      <c r="T37" s="503"/>
      <c r="U37" s="503"/>
      <c r="V37" s="503"/>
      <c r="W37" s="503"/>
      <c r="X37" s="503"/>
      <c r="Y37" s="503"/>
      <c r="Z37" s="503"/>
      <c r="AA37" s="503"/>
      <c r="AB37" s="503"/>
      <c r="AC37" s="503"/>
      <c r="AD37" s="503"/>
      <c r="AE37" s="503"/>
      <c r="AF37" s="503"/>
      <c r="AG37" s="503"/>
      <c r="AH37" s="503"/>
      <c r="AI37" s="199"/>
      <c r="AJ37" s="500"/>
      <c r="AK37" s="500"/>
      <c r="AL37" s="500"/>
      <c r="AM37" s="500"/>
      <c r="AN37" s="500"/>
      <c r="AO37" s="500"/>
      <c r="AP37" s="500"/>
      <c r="AQ37" s="500"/>
      <c r="AR37" s="500"/>
      <c r="AS37" s="500"/>
      <c r="AT37" s="500"/>
      <c r="AU37" s="500"/>
      <c r="AV37" s="500"/>
      <c r="AW37" s="500"/>
      <c r="AX37" s="500"/>
      <c r="AY37" s="500"/>
      <c r="AZ37" s="500"/>
      <c r="BA37" s="226"/>
      <c r="BB37" s="503"/>
      <c r="BC37" s="503"/>
      <c r="BD37" s="503"/>
      <c r="BE37" s="503"/>
      <c r="BF37" s="503"/>
      <c r="BG37" s="503"/>
      <c r="BH37" s="503"/>
      <c r="BI37" s="503"/>
      <c r="BJ37" s="503"/>
      <c r="BK37" s="503"/>
      <c r="BL37" s="503"/>
      <c r="BM37" s="503"/>
      <c r="BN37" s="503"/>
      <c r="BO37" s="503"/>
      <c r="BP37" s="503"/>
      <c r="BQ37" s="199"/>
      <c r="BR37" s="24"/>
    </row>
    <row r="38" spans="1:70" s="499" customFormat="1" ht="15" customHeight="1">
      <c r="A38" s="17"/>
      <c r="B38" s="850"/>
      <c r="C38" s="845"/>
      <c r="D38" s="845"/>
      <c r="E38" s="845"/>
      <c r="F38" s="845"/>
      <c r="G38" s="845"/>
      <c r="H38" s="845"/>
      <c r="I38" s="845"/>
      <c r="J38" s="845"/>
      <c r="K38" s="845"/>
      <c r="L38" s="845"/>
      <c r="M38" s="845"/>
      <c r="N38" s="845"/>
      <c r="O38" s="845"/>
      <c r="P38" s="845"/>
      <c r="Q38" s="845"/>
      <c r="R38" s="855"/>
      <c r="S38" s="226"/>
      <c r="T38" s="503"/>
      <c r="U38" s="503"/>
      <c r="V38" s="503"/>
      <c r="W38" s="503"/>
      <c r="X38" s="503"/>
      <c r="Y38" s="503"/>
      <c r="Z38" s="503"/>
      <c r="AA38" s="503"/>
      <c r="AB38" s="503"/>
      <c r="AC38" s="503"/>
      <c r="AD38" s="503"/>
      <c r="AE38" s="503"/>
      <c r="AF38" s="503"/>
      <c r="AG38" s="503"/>
      <c r="AH38" s="503"/>
      <c r="AI38" s="199"/>
      <c r="AJ38" s="500"/>
      <c r="AK38" s="500"/>
      <c r="AL38" s="500"/>
      <c r="AM38" s="500"/>
      <c r="AN38" s="500"/>
      <c r="AO38" s="500"/>
      <c r="AP38" s="500"/>
      <c r="AQ38" s="500"/>
      <c r="AR38" s="500"/>
      <c r="AS38" s="500"/>
      <c r="AT38" s="500"/>
      <c r="AU38" s="500"/>
      <c r="AV38" s="500"/>
      <c r="AW38" s="500"/>
      <c r="AX38" s="500"/>
      <c r="AY38" s="500"/>
      <c r="AZ38" s="500"/>
      <c r="BA38" s="226"/>
      <c r="BB38" s="503"/>
      <c r="BC38" s="503"/>
      <c r="BD38" s="503"/>
      <c r="BE38" s="503"/>
      <c r="BF38" s="503"/>
      <c r="BG38" s="503"/>
      <c r="BH38" s="503"/>
      <c r="BI38" s="503"/>
      <c r="BJ38" s="503"/>
      <c r="BK38" s="503"/>
      <c r="BL38" s="503"/>
      <c r="BM38" s="503"/>
      <c r="BN38" s="503"/>
      <c r="BO38" s="503"/>
      <c r="BP38" s="503"/>
      <c r="BQ38" s="199"/>
      <c r="BR38" s="24"/>
    </row>
    <row r="39" spans="1:70" s="499" customFormat="1" ht="15" customHeight="1">
      <c r="A39" s="17"/>
      <c r="B39" s="858"/>
      <c r="C39" s="859"/>
      <c r="D39" s="859"/>
      <c r="E39" s="859"/>
      <c r="F39" s="859"/>
      <c r="G39" s="859"/>
      <c r="H39" s="859"/>
      <c r="I39" s="859"/>
      <c r="J39" s="859"/>
      <c r="K39" s="859"/>
      <c r="L39" s="859"/>
      <c r="M39" s="859"/>
      <c r="N39" s="859"/>
      <c r="O39" s="859"/>
      <c r="P39" s="859"/>
      <c r="Q39" s="859"/>
      <c r="R39" s="860"/>
      <c r="S39" s="818"/>
      <c r="T39" s="784"/>
      <c r="U39" s="784"/>
      <c r="V39" s="784"/>
      <c r="W39" s="784"/>
      <c r="X39" s="784"/>
      <c r="Y39" s="784"/>
      <c r="Z39" s="784"/>
      <c r="AA39" s="784"/>
      <c r="AB39" s="784"/>
      <c r="AC39" s="784"/>
      <c r="AD39" s="784"/>
      <c r="AE39" s="784"/>
      <c r="AF39" s="784"/>
      <c r="AG39" s="784"/>
      <c r="AH39" s="784"/>
      <c r="AI39" s="819"/>
      <c r="AJ39" s="818"/>
      <c r="AK39" s="784"/>
      <c r="AL39" s="784"/>
      <c r="AM39" s="784"/>
      <c r="AN39" s="784"/>
      <c r="AO39" s="784"/>
      <c r="AP39" s="784"/>
      <c r="AQ39" s="784"/>
      <c r="AR39" s="784"/>
      <c r="AS39" s="784"/>
      <c r="AT39" s="784"/>
      <c r="AU39" s="784"/>
      <c r="AV39" s="784"/>
      <c r="AW39" s="784"/>
      <c r="AX39" s="784"/>
      <c r="AY39" s="784"/>
      <c r="AZ39" s="819"/>
      <c r="BA39" s="226"/>
      <c r="BB39" s="503"/>
      <c r="BC39" s="503"/>
      <c r="BD39" s="503"/>
      <c r="BE39" s="503"/>
      <c r="BF39" s="503"/>
      <c r="BG39" s="503"/>
      <c r="BH39" s="503"/>
      <c r="BI39" s="503"/>
      <c r="BJ39" s="503"/>
      <c r="BK39" s="503"/>
      <c r="BL39" s="503"/>
      <c r="BM39" s="503"/>
      <c r="BN39" s="503"/>
      <c r="BO39" s="503"/>
      <c r="BP39" s="503"/>
      <c r="BQ39" s="199"/>
      <c r="BR39" s="24"/>
    </row>
    <row r="40" spans="1:70" s="499" customFormat="1" ht="15" customHeight="1">
      <c r="A40" s="17"/>
      <c r="B40" s="861" t="str">
        <f>$AJ$19</f>
        <v>Marking on right surface 画线正面 Định vị mặt phải</v>
      </c>
      <c r="C40" s="847"/>
      <c r="D40" s="847"/>
      <c r="E40" s="847"/>
      <c r="F40" s="847"/>
      <c r="G40" s="847"/>
      <c r="H40" s="847"/>
      <c r="I40" s="847"/>
      <c r="J40" s="847"/>
      <c r="K40" s="847"/>
      <c r="L40" s="847"/>
      <c r="M40" s="847"/>
      <c r="N40" s="847"/>
      <c r="O40" s="847"/>
      <c r="P40" s="847"/>
      <c r="Q40" s="847"/>
      <c r="R40" s="849"/>
      <c r="S40" s="812"/>
      <c r="T40" s="784"/>
      <c r="U40" s="784"/>
      <c r="V40" s="784"/>
      <c r="W40" s="784"/>
      <c r="X40" s="784"/>
      <c r="Y40" s="784"/>
      <c r="Z40" s="784"/>
      <c r="AA40" s="784"/>
      <c r="AB40" s="784"/>
      <c r="AC40" s="784"/>
      <c r="AD40" s="784"/>
      <c r="AE40" s="784"/>
      <c r="AF40" s="784"/>
      <c r="AG40" s="784"/>
      <c r="AH40" s="784"/>
      <c r="AI40" s="819"/>
      <c r="AJ40" s="812"/>
      <c r="AK40" s="784"/>
      <c r="AL40" s="784"/>
      <c r="AM40" s="784"/>
      <c r="AN40" s="784"/>
      <c r="AO40" s="784"/>
      <c r="AP40" s="784"/>
      <c r="AQ40" s="784"/>
      <c r="AR40" s="784"/>
      <c r="AS40" s="784"/>
      <c r="AT40" s="784"/>
      <c r="AU40" s="784"/>
      <c r="AV40" s="784"/>
      <c r="AW40" s="784"/>
      <c r="AX40" s="784"/>
      <c r="AY40" s="784"/>
      <c r="AZ40" s="819"/>
      <c r="BA40" s="226"/>
      <c r="BB40" s="503"/>
      <c r="BC40" s="503"/>
      <c r="BD40" s="503"/>
      <c r="BE40" s="503"/>
      <c r="BF40" s="503"/>
      <c r="BG40" s="503"/>
      <c r="BH40" s="503"/>
      <c r="BI40" s="503"/>
      <c r="BJ40" s="503"/>
      <c r="BK40" s="503"/>
      <c r="BL40" s="503"/>
      <c r="BM40" s="503"/>
      <c r="BN40" s="503"/>
      <c r="BO40" s="503"/>
      <c r="BP40" s="503"/>
      <c r="BQ40" s="199"/>
      <c r="BR40" s="24"/>
    </row>
    <row r="41" spans="1:70" s="499" customFormat="1" ht="15" customHeight="1">
      <c r="A41" s="17"/>
      <c r="B41" s="2447" t="s">
        <v>444</v>
      </c>
      <c r="C41" s="2448"/>
      <c r="D41" s="2448"/>
      <c r="E41" s="2448"/>
      <c r="F41" s="2448"/>
      <c r="G41" s="2448"/>
      <c r="H41" s="2448"/>
      <c r="I41" s="2448"/>
      <c r="J41" s="2448"/>
      <c r="K41" s="2448"/>
      <c r="L41" s="2448"/>
      <c r="M41" s="2448"/>
      <c r="N41" s="2448"/>
      <c r="O41" s="2448"/>
      <c r="P41" s="2448"/>
      <c r="Q41" s="2448"/>
      <c r="R41" s="2449"/>
      <c r="S41" s="812"/>
      <c r="T41" s="784"/>
      <c r="U41" s="784"/>
      <c r="V41" s="784"/>
      <c r="W41" s="784"/>
      <c r="X41" s="784"/>
      <c r="Y41" s="784"/>
      <c r="Z41" s="784"/>
      <c r="AA41" s="784"/>
      <c r="AB41" s="784"/>
      <c r="AC41" s="784"/>
      <c r="AD41" s="784"/>
      <c r="AE41" s="784"/>
      <c r="AF41" s="784"/>
      <c r="AG41" s="784"/>
      <c r="AH41" s="784"/>
      <c r="AI41" s="819"/>
      <c r="AJ41" s="812"/>
      <c r="AK41" s="784"/>
      <c r="AL41" s="784"/>
      <c r="AM41" s="784"/>
      <c r="AN41" s="784"/>
      <c r="AO41" s="784"/>
      <c r="AP41" s="784"/>
      <c r="AQ41" s="784"/>
      <c r="AR41" s="784"/>
      <c r="AS41" s="784"/>
      <c r="AT41" s="784"/>
      <c r="AU41" s="784"/>
      <c r="AV41" s="784"/>
      <c r="AW41" s="784"/>
      <c r="AX41" s="784"/>
      <c r="AY41" s="784"/>
      <c r="AZ41" s="819"/>
      <c r="BA41" s="226"/>
      <c r="BB41" s="503"/>
      <c r="BC41" s="503"/>
      <c r="BD41" s="503"/>
      <c r="BE41" s="503"/>
      <c r="BF41" s="503"/>
      <c r="BG41" s="503"/>
      <c r="BH41" s="503"/>
      <c r="BI41" s="503"/>
      <c r="BJ41" s="503"/>
      <c r="BK41" s="503"/>
      <c r="BL41" s="503"/>
      <c r="BM41" s="503"/>
      <c r="BN41" s="503"/>
      <c r="BO41" s="503"/>
      <c r="BP41" s="503"/>
      <c r="BQ41" s="199"/>
      <c r="BR41" s="24"/>
    </row>
    <row r="42" spans="1:70" s="499" customFormat="1" ht="15" customHeight="1">
      <c r="A42" s="17"/>
      <c r="B42" s="2450"/>
      <c r="C42" s="2451"/>
      <c r="D42" s="2451"/>
      <c r="E42" s="2451"/>
      <c r="F42" s="2451"/>
      <c r="G42" s="2451"/>
      <c r="H42" s="2451"/>
      <c r="I42" s="2451"/>
      <c r="J42" s="2451"/>
      <c r="K42" s="2451"/>
      <c r="L42" s="2451"/>
      <c r="M42" s="2451"/>
      <c r="N42" s="2451"/>
      <c r="O42" s="2451"/>
      <c r="P42" s="2451"/>
      <c r="Q42" s="2451"/>
      <c r="R42" s="2452"/>
      <c r="S42" s="820"/>
      <c r="T42" s="821"/>
      <c r="U42" s="821"/>
      <c r="V42" s="821"/>
      <c r="W42" s="821"/>
      <c r="X42" s="821"/>
      <c r="Y42" s="821"/>
      <c r="Z42" s="821"/>
      <c r="AA42" s="821"/>
      <c r="AB42" s="821"/>
      <c r="AC42" s="821"/>
      <c r="AD42" s="821"/>
      <c r="AE42" s="821"/>
      <c r="AF42" s="821"/>
      <c r="AG42" s="821"/>
      <c r="AH42" s="821"/>
      <c r="AI42" s="822"/>
      <c r="AJ42" s="820"/>
      <c r="AK42" s="821"/>
      <c r="AL42" s="821"/>
      <c r="AM42" s="821"/>
      <c r="AN42" s="821"/>
      <c r="AO42" s="821"/>
      <c r="AP42" s="821"/>
      <c r="AQ42" s="821"/>
      <c r="AR42" s="821"/>
      <c r="AS42" s="821"/>
      <c r="AT42" s="821"/>
      <c r="AU42" s="821"/>
      <c r="AV42" s="821"/>
      <c r="AW42" s="821"/>
      <c r="AX42" s="821"/>
      <c r="AY42" s="821"/>
      <c r="AZ42" s="822"/>
      <c r="BA42" s="226"/>
      <c r="BB42" s="503"/>
      <c r="BC42" s="503"/>
      <c r="BD42" s="503"/>
      <c r="BE42" s="503"/>
      <c r="BF42" s="503"/>
      <c r="BG42" s="503"/>
      <c r="BH42" s="503"/>
      <c r="BI42" s="503"/>
      <c r="BJ42" s="503"/>
      <c r="BK42" s="503"/>
      <c r="BL42" s="503"/>
      <c r="BM42" s="503"/>
      <c r="BN42" s="503"/>
      <c r="BO42" s="503"/>
      <c r="BP42" s="503"/>
      <c r="BQ42" s="199"/>
      <c r="BR42" s="24"/>
    </row>
    <row r="43" spans="1:70" s="52" customFormat="1" ht="30" customHeight="1" thickBot="1">
      <c r="A43" s="331"/>
      <c r="B43" s="2422" t="str">
        <f>$B$23</f>
        <v xml:space="preserve">Process
工段 Công đoạn </v>
      </c>
      <c r="C43" s="2423"/>
      <c r="D43" s="2423"/>
      <c r="E43" s="2423"/>
      <c r="F43" s="2423"/>
      <c r="G43" s="2444" t="s">
        <v>445</v>
      </c>
      <c r="H43" s="2445"/>
      <c r="I43" s="2445"/>
      <c r="J43" s="2445"/>
      <c r="K43" s="2445"/>
      <c r="L43" s="2445"/>
      <c r="M43" s="2445"/>
      <c r="N43" s="2445"/>
      <c r="O43" s="2445"/>
      <c r="P43" s="2445"/>
      <c r="Q43" s="2445"/>
      <c r="R43" s="2446"/>
      <c r="S43" s="2422"/>
      <c r="T43" s="2423"/>
      <c r="U43" s="2423"/>
      <c r="V43" s="2423"/>
      <c r="W43" s="2423"/>
      <c r="X43" s="1087"/>
      <c r="Y43" s="240"/>
      <c r="Z43" s="240"/>
      <c r="AA43" s="240"/>
      <c r="AB43" s="240"/>
      <c r="AC43" s="240"/>
      <c r="AD43" s="240"/>
      <c r="AE43" s="240"/>
      <c r="AF43" s="240"/>
      <c r="AG43" s="240"/>
      <c r="AH43" s="240"/>
      <c r="AI43" s="332"/>
      <c r="AJ43" s="2422"/>
      <c r="AK43" s="2423"/>
      <c r="AL43" s="2423"/>
      <c r="AM43" s="2423"/>
      <c r="AN43" s="2423"/>
      <c r="AO43" s="1087"/>
      <c r="AP43" s="127"/>
      <c r="AQ43" s="127"/>
      <c r="AR43" s="127"/>
      <c r="AS43" s="127"/>
      <c r="AT43" s="127"/>
      <c r="AU43" s="134"/>
      <c r="AV43" s="127"/>
      <c r="AW43" s="127"/>
      <c r="AX43" s="127"/>
      <c r="AY43" s="127"/>
      <c r="AZ43" s="736"/>
      <c r="BA43" s="2422"/>
      <c r="BB43" s="2423"/>
      <c r="BC43" s="2423"/>
      <c r="BD43" s="2423"/>
      <c r="BE43" s="2423"/>
      <c r="BF43" s="2424"/>
      <c r="BG43" s="2425"/>
      <c r="BH43" s="2425"/>
      <c r="BI43" s="2425"/>
      <c r="BJ43" s="2425"/>
      <c r="BK43" s="2425"/>
      <c r="BL43" s="2425"/>
      <c r="BM43" s="2425"/>
      <c r="BN43" s="2425"/>
      <c r="BO43" s="2425"/>
      <c r="BP43" s="2425"/>
      <c r="BQ43" s="2426"/>
      <c r="BR43" s="1092"/>
    </row>
    <row r="44" spans="1:70" s="353" customFormat="1" ht="15.95" customHeight="1" thickBot="1">
      <c r="A44" s="1103"/>
      <c r="B44" s="125" t="s">
        <v>110</v>
      </c>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262" t="s">
        <v>133</v>
      </c>
      <c r="AE44" s="262"/>
      <c r="AF44" s="125"/>
      <c r="AG44" s="262"/>
      <c r="AH44" s="125"/>
      <c r="AI44" s="125"/>
      <c r="AJ44" s="262"/>
      <c r="AK44" s="125"/>
      <c r="AL44" s="125"/>
      <c r="AM44" s="125"/>
      <c r="AN44" s="125"/>
      <c r="AO44" s="125"/>
      <c r="AP44" s="125"/>
      <c r="AQ44" s="125"/>
      <c r="AR44" s="125"/>
      <c r="AS44" s="125"/>
      <c r="AT44" s="125"/>
      <c r="AU44" s="125"/>
      <c r="AV44" s="125"/>
      <c r="AW44" s="125"/>
      <c r="AX44" s="125"/>
      <c r="AY44" s="125"/>
      <c r="AZ44" s="125"/>
      <c r="BA44" s="125"/>
      <c r="BB44" s="125"/>
      <c r="BC44" s="262"/>
      <c r="BD44" s="125"/>
      <c r="BE44" s="262"/>
      <c r="BF44" s="125"/>
      <c r="BG44" s="125"/>
      <c r="BH44" s="125" t="str">
        <f>'Skiving Instructions'!BE45</f>
        <v>COMPILER: LIÊN/A-KT-WQ826</v>
      </c>
      <c r="BI44" s="125"/>
      <c r="BJ44" s="125"/>
      <c r="BK44" s="125"/>
      <c r="BL44" s="125"/>
      <c r="BM44" s="125"/>
      <c r="BN44" s="125"/>
      <c r="BO44" s="125"/>
      <c r="BP44" s="125"/>
      <c r="BQ44" s="125"/>
      <c r="BR44" s="255"/>
    </row>
  </sheetData>
  <mergeCells count="38">
    <mergeCell ref="B1:P1"/>
    <mergeCell ref="BL2:BN3"/>
    <mergeCell ref="B4:F4"/>
    <mergeCell ref="G4:R4"/>
    <mergeCell ref="S4:W4"/>
    <mergeCell ref="X4:AI4"/>
    <mergeCell ref="AJ4:AN4"/>
    <mergeCell ref="AO4:AZ4"/>
    <mergeCell ref="B23:F23"/>
    <mergeCell ref="G23:R23"/>
    <mergeCell ref="S23:W23"/>
    <mergeCell ref="X23:AI23"/>
    <mergeCell ref="AJ23:AN23"/>
    <mergeCell ref="B20:R21"/>
    <mergeCell ref="BA21:BQ22"/>
    <mergeCell ref="BO2:BP3"/>
    <mergeCell ref="B43:F43"/>
    <mergeCell ref="G43:R43"/>
    <mergeCell ref="S43:W43"/>
    <mergeCell ref="AJ43:AN43"/>
    <mergeCell ref="B41:R42"/>
    <mergeCell ref="BA23:BE23"/>
    <mergeCell ref="BF23:BQ23"/>
    <mergeCell ref="B24:F24"/>
    <mergeCell ref="G24:R24"/>
    <mergeCell ref="S24:W24"/>
    <mergeCell ref="X24:AI24"/>
    <mergeCell ref="AJ24:AN24"/>
    <mergeCell ref="AO24:AZ24"/>
    <mergeCell ref="BA43:BE43"/>
    <mergeCell ref="BF43:BQ43"/>
    <mergeCell ref="Z1:AV3"/>
    <mergeCell ref="S20:AI21"/>
    <mergeCell ref="AJ20:AZ21"/>
    <mergeCell ref="BA24:BE24"/>
    <mergeCell ref="AO23:AZ23"/>
    <mergeCell ref="BA4:BE4"/>
    <mergeCell ref="BF4:BQ4"/>
  </mergeCells>
  <phoneticPr fontId="53" type="noConversion"/>
  <printOptions horizontalCentered="1" verticalCentered="1"/>
  <pageMargins left="0.19685039370078741" right="0.19685039370078741" top="0.59055118110236227" bottom="0.59055118110236227" header="0.31496062992125984" footer="0.31496062992125984"/>
  <pageSetup paperSize="9" scale="70" orientation="landscape" r:id="rId1"/>
  <headerFooter>
    <oddHeader>&amp;LNIKE-CONVERSE, INC. Confidential&amp;RVer.16.0
PB:1-0</oddHeader>
    <oddFooter>&amp;L&amp;F</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0"/>
  <sheetViews>
    <sheetView showGridLines="0" view="pageBreakPreview" zoomScale="80" zoomScaleNormal="60" zoomScaleSheetLayoutView="80" workbookViewId="0">
      <selection activeCell="AE8" sqref="AE8"/>
    </sheetView>
  </sheetViews>
  <sheetFormatPr defaultColWidth="2.625" defaultRowHeight="13.5"/>
  <cols>
    <col min="1" max="1" width="2.625" style="73"/>
    <col min="2" max="65" width="2.75" style="73" customWidth="1"/>
    <col min="66" max="16384" width="2.625" style="73"/>
  </cols>
  <sheetData>
    <row r="1" spans="1:66" s="325" customFormat="1" ht="20.100000000000001" customHeight="1" thickBot="1">
      <c r="A1" s="321"/>
      <c r="B1" s="1839" t="str">
        <f>Index!B1</f>
        <v>PRODUCTION CONFIRMATION</v>
      </c>
      <c r="C1" s="1840"/>
      <c r="D1" s="1840"/>
      <c r="E1" s="1840"/>
      <c r="F1" s="1840"/>
      <c r="G1" s="1840"/>
      <c r="H1" s="1840"/>
      <c r="I1" s="1840"/>
      <c r="J1" s="1840"/>
      <c r="K1" s="1840"/>
      <c r="L1" s="1840"/>
      <c r="M1" s="1840"/>
      <c r="N1" s="1840"/>
      <c r="O1" s="1840"/>
      <c r="P1" s="1840"/>
      <c r="Q1" s="1011"/>
      <c r="R1" s="709"/>
      <c r="S1" s="709"/>
      <c r="T1" s="709"/>
      <c r="U1" s="709"/>
      <c r="V1" s="1922" t="s">
        <v>351</v>
      </c>
      <c r="W1" s="1922"/>
      <c r="X1" s="1922"/>
      <c r="Y1" s="1922"/>
      <c r="Z1" s="1922"/>
      <c r="AA1" s="1922"/>
      <c r="AB1" s="1922"/>
      <c r="AC1" s="1922"/>
      <c r="AD1" s="1922"/>
      <c r="AE1" s="1922"/>
      <c r="AF1" s="1922"/>
      <c r="AG1" s="1922"/>
      <c r="AH1" s="1922"/>
      <c r="AI1" s="1922"/>
      <c r="AJ1" s="1922"/>
      <c r="AK1" s="1922"/>
      <c r="AL1" s="1922"/>
      <c r="AM1" s="1922"/>
      <c r="AN1" s="1922"/>
      <c r="AO1" s="1922"/>
      <c r="AP1" s="1922"/>
      <c r="AQ1" s="1922"/>
      <c r="AR1" s="1922"/>
      <c r="AS1" s="1922"/>
      <c r="AT1" s="709"/>
      <c r="AU1" s="709"/>
      <c r="AV1" s="709"/>
      <c r="AW1" s="709"/>
      <c r="AX1" s="709"/>
      <c r="AY1" s="322"/>
      <c r="AZ1" s="322"/>
      <c r="BA1" s="322"/>
      <c r="BB1" s="322"/>
      <c r="BC1" s="322"/>
      <c r="BD1" s="144"/>
      <c r="BE1" s="322"/>
      <c r="BF1" s="322"/>
      <c r="BG1" s="144"/>
      <c r="BH1" s="322"/>
      <c r="BI1" s="322"/>
      <c r="BJ1" s="322"/>
      <c r="BK1" s="322"/>
      <c r="BL1" s="322"/>
      <c r="BM1" s="322"/>
      <c r="BN1" s="323"/>
    </row>
    <row r="2" spans="1:66" s="325" customFormat="1" ht="20.100000000000001" customHeight="1">
      <c r="A2" s="76"/>
      <c r="B2" s="511" t="s">
        <v>19</v>
      </c>
      <c r="C2" s="592"/>
      <c r="D2" s="592"/>
      <c r="E2" s="592"/>
      <c r="F2" s="592"/>
      <c r="G2" s="592"/>
      <c r="H2" s="513" t="str">
        <f>Index!G2</f>
        <v>Chuck Taylor All Star Street</v>
      </c>
      <c r="I2" s="513"/>
      <c r="J2" s="513"/>
      <c r="K2" s="513"/>
      <c r="L2" s="513"/>
      <c r="M2" s="513"/>
      <c r="N2" s="513"/>
      <c r="O2" s="513"/>
      <c r="P2" s="513"/>
      <c r="Q2" s="980"/>
      <c r="R2" s="455"/>
      <c r="S2" s="455"/>
      <c r="T2" s="455"/>
      <c r="U2" s="455"/>
      <c r="V2" s="1923"/>
      <c r="W2" s="1923"/>
      <c r="X2" s="1923"/>
      <c r="Y2" s="1923"/>
      <c r="Z2" s="1923"/>
      <c r="AA2" s="1923"/>
      <c r="AB2" s="1923"/>
      <c r="AC2" s="1923"/>
      <c r="AD2" s="1923"/>
      <c r="AE2" s="1923"/>
      <c r="AF2" s="1923"/>
      <c r="AG2" s="1923"/>
      <c r="AH2" s="1923"/>
      <c r="AI2" s="1923"/>
      <c r="AJ2" s="1923"/>
      <c r="AK2" s="1923"/>
      <c r="AL2" s="1923"/>
      <c r="AM2" s="1923"/>
      <c r="AN2" s="1923"/>
      <c r="AO2" s="1923"/>
      <c r="AP2" s="1923"/>
      <c r="AQ2" s="1923"/>
      <c r="AR2" s="1923"/>
      <c r="AS2" s="1923"/>
      <c r="AT2" s="455"/>
      <c r="AU2" s="455"/>
      <c r="AV2" s="455"/>
      <c r="AW2" s="455"/>
      <c r="AX2" s="455"/>
      <c r="AY2" s="40"/>
      <c r="AZ2" s="40"/>
      <c r="BA2" s="40"/>
      <c r="BB2" s="40"/>
      <c r="BC2" s="53"/>
      <c r="BD2" s="53"/>
      <c r="BE2" s="53"/>
      <c r="BF2" s="53"/>
      <c r="BH2" s="2478" t="s">
        <v>21</v>
      </c>
      <c r="BI2" s="1920"/>
      <c r="BJ2" s="1920"/>
      <c r="BK2" s="1920"/>
      <c r="BL2" s="2475">
        <f>'Marking Location'!BO2+1</f>
        <v>10</v>
      </c>
      <c r="BM2" s="2476"/>
      <c r="BN2" s="84"/>
    </row>
    <row r="3" spans="1:66" s="325" customFormat="1" ht="20.100000000000001" customHeight="1" thickBot="1">
      <c r="A3" s="76"/>
      <c r="B3" s="512" t="s">
        <v>96</v>
      </c>
      <c r="C3" s="514"/>
      <c r="D3" s="514"/>
      <c r="E3" s="514"/>
      <c r="F3" s="514"/>
      <c r="G3" s="514"/>
      <c r="H3" s="514"/>
      <c r="I3" s="514"/>
      <c r="J3" s="514" t="str">
        <f>Index!I3</f>
        <v>669288C/F</v>
      </c>
      <c r="K3" s="514"/>
      <c r="L3" s="1049"/>
      <c r="M3" s="1049"/>
      <c r="N3" s="1049"/>
      <c r="O3" s="1049"/>
      <c r="P3" s="1049"/>
      <c r="Q3" s="1012"/>
      <c r="R3" s="1013"/>
      <c r="S3" s="1013"/>
      <c r="T3" s="1013"/>
      <c r="U3" s="1013"/>
      <c r="V3" s="2474"/>
      <c r="W3" s="2474"/>
      <c r="X3" s="2474"/>
      <c r="Y3" s="2474"/>
      <c r="Z3" s="2474"/>
      <c r="AA3" s="2474"/>
      <c r="AB3" s="2474"/>
      <c r="AC3" s="2474"/>
      <c r="AD3" s="2474"/>
      <c r="AE3" s="2474"/>
      <c r="AF3" s="2474"/>
      <c r="AG3" s="2474"/>
      <c r="AH3" s="2474"/>
      <c r="AI3" s="2474"/>
      <c r="AJ3" s="2474"/>
      <c r="AK3" s="2474"/>
      <c r="AL3" s="2474"/>
      <c r="AM3" s="2474"/>
      <c r="AN3" s="2474"/>
      <c r="AO3" s="2474"/>
      <c r="AP3" s="2474"/>
      <c r="AQ3" s="2474"/>
      <c r="AR3" s="2474"/>
      <c r="AS3" s="2474"/>
      <c r="AT3" s="1013"/>
      <c r="AU3" s="1013"/>
      <c r="AV3" s="1013"/>
      <c r="AW3" s="1013"/>
      <c r="AX3" s="1013"/>
      <c r="AY3" s="40"/>
      <c r="AZ3" s="40"/>
      <c r="BA3" s="40"/>
      <c r="BB3" s="40"/>
      <c r="BC3" s="40"/>
      <c r="BD3" s="40"/>
      <c r="BE3" s="40"/>
      <c r="BF3" s="40"/>
      <c r="BG3" s="155"/>
      <c r="BH3" s="2227"/>
      <c r="BI3" s="1921"/>
      <c r="BJ3" s="1921"/>
      <c r="BK3" s="1921"/>
      <c r="BL3" s="2477"/>
      <c r="BM3" s="1838"/>
      <c r="BN3" s="84"/>
    </row>
    <row r="4" spans="1:66" s="475" customFormat="1" ht="50.1" customHeight="1" thickBot="1">
      <c r="A4" s="473"/>
      <c r="B4" s="2479" t="s">
        <v>352</v>
      </c>
      <c r="C4" s="2480"/>
      <c r="D4" s="2480"/>
      <c r="E4" s="2480"/>
      <c r="F4" s="2480"/>
      <c r="G4" s="2480"/>
      <c r="H4" s="2480"/>
      <c r="I4" s="2480"/>
      <c r="J4" s="2480"/>
      <c r="K4" s="2480"/>
      <c r="L4" s="2480"/>
      <c r="M4" s="2480"/>
      <c r="N4" s="2480"/>
      <c r="O4" s="2480"/>
      <c r="P4" s="2480"/>
      <c r="Q4" s="2480"/>
      <c r="R4" s="2480"/>
      <c r="S4" s="2480"/>
      <c r="T4" s="2480"/>
      <c r="U4" s="2480"/>
      <c r="V4" s="2480"/>
      <c r="W4" s="2480"/>
      <c r="X4" s="2480"/>
      <c r="Y4" s="2480"/>
      <c r="Z4" s="2480"/>
      <c r="AA4" s="2480"/>
      <c r="AB4" s="2480"/>
      <c r="AC4" s="2480"/>
      <c r="AD4" s="2480"/>
      <c r="AE4" s="2480"/>
      <c r="AF4" s="2480"/>
      <c r="AG4" s="2480"/>
      <c r="AH4" s="2480"/>
      <c r="AI4" s="2480"/>
      <c r="AJ4" s="2480"/>
      <c r="AK4" s="2480"/>
      <c r="AL4" s="2480"/>
      <c r="AM4" s="2480"/>
      <c r="AN4" s="2480"/>
      <c r="AO4" s="2480"/>
      <c r="AP4" s="2480"/>
      <c r="AQ4" s="2480"/>
      <c r="AR4" s="2480"/>
      <c r="AS4" s="2480"/>
      <c r="AT4" s="2480"/>
      <c r="AU4" s="2480"/>
      <c r="AV4" s="2480"/>
      <c r="AW4" s="2480"/>
      <c r="AX4" s="2480"/>
      <c r="AY4" s="2480"/>
      <c r="AZ4" s="2480"/>
      <c r="BA4" s="2480"/>
      <c r="BB4" s="2480"/>
      <c r="BC4" s="2480"/>
      <c r="BD4" s="2480"/>
      <c r="BE4" s="2480"/>
      <c r="BF4" s="2480"/>
      <c r="BG4" s="2480"/>
      <c r="BH4" s="2480"/>
      <c r="BI4" s="2480"/>
      <c r="BJ4" s="2480"/>
      <c r="BK4" s="2480"/>
      <c r="BL4" s="2480"/>
      <c r="BM4" s="2481"/>
      <c r="BN4" s="474"/>
    </row>
    <row r="5" spans="1:66" ht="39.950000000000003" customHeight="1">
      <c r="A5" s="74"/>
      <c r="B5" s="1844" t="s">
        <v>145</v>
      </c>
      <c r="C5" s="1825"/>
      <c r="D5" s="1825"/>
      <c r="E5" s="1825"/>
      <c r="F5" s="1825"/>
      <c r="G5" s="1825"/>
      <c r="H5" s="1825"/>
      <c r="I5" s="1825"/>
      <c r="J5" s="1825"/>
      <c r="K5" s="1825"/>
      <c r="L5" s="1825"/>
      <c r="M5" s="1825"/>
      <c r="N5" s="1825"/>
      <c r="O5" s="1825"/>
      <c r="P5" s="1825"/>
      <c r="Q5" s="1826"/>
      <c r="R5" s="1824" t="s">
        <v>353</v>
      </c>
      <c r="S5" s="1825"/>
      <c r="T5" s="1825"/>
      <c r="U5" s="1825"/>
      <c r="V5" s="1825"/>
      <c r="W5" s="1825"/>
      <c r="X5" s="1825"/>
      <c r="Y5" s="1825"/>
      <c r="Z5" s="1825"/>
      <c r="AA5" s="1825"/>
      <c r="AB5" s="1825"/>
      <c r="AC5" s="1825"/>
      <c r="AD5" s="1825"/>
      <c r="AE5" s="1825"/>
      <c r="AF5" s="1825"/>
      <c r="AG5" s="1826"/>
      <c r="AH5" s="1824" t="s">
        <v>145</v>
      </c>
      <c r="AI5" s="1825"/>
      <c r="AJ5" s="1825"/>
      <c r="AK5" s="1825"/>
      <c r="AL5" s="1825"/>
      <c r="AM5" s="1825"/>
      <c r="AN5" s="1825"/>
      <c r="AO5" s="1825"/>
      <c r="AP5" s="1825"/>
      <c r="AQ5" s="1825"/>
      <c r="AR5" s="1825"/>
      <c r="AS5" s="1825"/>
      <c r="AT5" s="1825"/>
      <c r="AU5" s="1825"/>
      <c r="AV5" s="1825"/>
      <c r="AW5" s="1826"/>
      <c r="AX5" s="1824" t="str">
        <f>R5</f>
        <v>Remarks 备注 GHI CHÚ</v>
      </c>
      <c r="AY5" s="1825"/>
      <c r="AZ5" s="1825"/>
      <c r="BA5" s="1825"/>
      <c r="BB5" s="1825"/>
      <c r="BC5" s="1825"/>
      <c r="BD5" s="1825"/>
      <c r="BE5" s="1825"/>
      <c r="BF5" s="1825"/>
      <c r="BG5" s="1825"/>
      <c r="BH5" s="1825"/>
      <c r="BI5" s="1825"/>
      <c r="BJ5" s="1825"/>
      <c r="BK5" s="1825"/>
      <c r="BL5" s="1825"/>
      <c r="BM5" s="1827"/>
      <c r="BN5" s="24"/>
    </row>
    <row r="6" spans="1:66" ht="39.950000000000003" customHeight="1">
      <c r="A6" s="74"/>
      <c r="B6" s="1828" t="s">
        <v>985</v>
      </c>
      <c r="C6" s="1829"/>
      <c r="D6" s="1829"/>
      <c r="E6" s="1829"/>
      <c r="F6" s="1829"/>
      <c r="G6" s="1829"/>
      <c r="H6" s="1829"/>
      <c r="I6" s="1829"/>
      <c r="J6" s="1829"/>
      <c r="K6" s="1829"/>
      <c r="L6" s="1829"/>
      <c r="M6" s="1829"/>
      <c r="N6" s="1829"/>
      <c r="O6" s="1829"/>
      <c r="P6" s="1829"/>
      <c r="Q6" s="1830"/>
      <c r="R6" s="1831"/>
      <c r="S6" s="1829"/>
      <c r="T6" s="1829"/>
      <c r="U6" s="1829"/>
      <c r="V6" s="1829"/>
      <c r="W6" s="1829"/>
      <c r="X6" s="1829"/>
      <c r="Y6" s="1829"/>
      <c r="Z6" s="1829"/>
      <c r="AA6" s="1829"/>
      <c r="AB6" s="1829"/>
      <c r="AC6" s="1829"/>
      <c r="AD6" s="1829"/>
      <c r="AE6" s="1829"/>
      <c r="AF6" s="1829"/>
      <c r="AG6" s="1830"/>
      <c r="AH6" s="299"/>
      <c r="AI6" s="299"/>
      <c r="AJ6" s="299"/>
      <c r="AK6" s="299"/>
      <c r="AL6" s="299"/>
      <c r="AM6" s="299"/>
      <c r="AN6" s="299"/>
      <c r="AO6" s="299"/>
      <c r="AP6" s="299"/>
      <c r="AQ6" s="299"/>
      <c r="AR6" s="299"/>
      <c r="AS6" s="299"/>
      <c r="AT6" s="299"/>
      <c r="AU6" s="299"/>
      <c r="AV6" s="299"/>
      <c r="AW6" s="300"/>
      <c r="AX6" s="299"/>
      <c r="AY6" s="299"/>
      <c r="AZ6" s="299"/>
      <c r="BA6" s="299"/>
      <c r="BB6" s="299"/>
      <c r="BC6" s="299"/>
      <c r="BD6" s="299"/>
      <c r="BE6" s="299"/>
      <c r="BF6" s="299"/>
      <c r="BG6" s="299"/>
      <c r="BH6" s="299"/>
      <c r="BI6" s="299"/>
      <c r="BJ6" s="299"/>
      <c r="BK6" s="299"/>
      <c r="BL6" s="299"/>
      <c r="BM6" s="301"/>
      <c r="BN6" s="24"/>
    </row>
    <row r="7" spans="1:66" ht="39.950000000000003" customHeight="1">
      <c r="A7" s="74"/>
      <c r="B7" s="1828"/>
      <c r="C7" s="1829"/>
      <c r="D7" s="1829"/>
      <c r="E7" s="1829"/>
      <c r="F7" s="1829"/>
      <c r="G7" s="1829"/>
      <c r="H7" s="1829"/>
      <c r="I7" s="1829"/>
      <c r="J7" s="1829"/>
      <c r="K7" s="1829"/>
      <c r="L7" s="1829"/>
      <c r="M7" s="1829"/>
      <c r="N7" s="1829"/>
      <c r="O7" s="1829"/>
      <c r="P7" s="1829"/>
      <c r="Q7" s="1830"/>
      <c r="R7" s="1831"/>
      <c r="S7" s="1829"/>
      <c r="T7" s="1829"/>
      <c r="U7" s="1829"/>
      <c r="V7" s="1829"/>
      <c r="W7" s="1829"/>
      <c r="X7" s="1829"/>
      <c r="Y7" s="1829"/>
      <c r="Z7" s="1829"/>
      <c r="AA7" s="1829"/>
      <c r="AB7" s="1829"/>
      <c r="AC7" s="1829"/>
      <c r="AD7" s="1829"/>
      <c r="AE7" s="1829"/>
      <c r="AF7" s="1829"/>
      <c r="AG7" s="1830"/>
      <c r="AH7" s="299"/>
      <c r="AI7" s="299"/>
      <c r="AJ7" s="299"/>
      <c r="AK7" s="299"/>
      <c r="AL7" s="299"/>
      <c r="AM7" s="299"/>
      <c r="AN7" s="299"/>
      <c r="AO7" s="299"/>
      <c r="AP7" s="299"/>
      <c r="AQ7" s="299"/>
      <c r="AR7" s="299"/>
      <c r="AS7" s="299"/>
      <c r="AT7" s="299"/>
      <c r="AU7" s="299"/>
      <c r="AV7" s="299"/>
      <c r="AW7" s="300"/>
      <c r="AX7" s="299"/>
      <c r="AY7" s="299"/>
      <c r="AZ7" s="299"/>
      <c r="BA7" s="299"/>
      <c r="BB7" s="299"/>
      <c r="BC7" s="299"/>
      <c r="BD7" s="299"/>
      <c r="BE7" s="299"/>
      <c r="BF7" s="299"/>
      <c r="BG7" s="299"/>
      <c r="BH7" s="299"/>
      <c r="BI7" s="299"/>
      <c r="BJ7" s="299"/>
      <c r="BK7" s="299"/>
      <c r="BL7" s="299"/>
      <c r="BM7" s="301"/>
      <c r="BN7" s="24"/>
    </row>
    <row r="8" spans="1:66" ht="39.950000000000003" customHeight="1">
      <c r="A8" s="74"/>
      <c r="B8" s="1828"/>
      <c r="C8" s="1829"/>
      <c r="D8" s="1829"/>
      <c r="E8" s="1829"/>
      <c r="F8" s="1829"/>
      <c r="G8" s="1829"/>
      <c r="H8" s="1829"/>
      <c r="I8" s="1829"/>
      <c r="J8" s="1829"/>
      <c r="K8" s="1829"/>
      <c r="L8" s="1829"/>
      <c r="M8" s="1829"/>
      <c r="N8" s="1829"/>
      <c r="O8" s="1829"/>
      <c r="P8" s="1829"/>
      <c r="Q8" s="1830"/>
      <c r="R8" s="302"/>
      <c r="S8" s="299"/>
      <c r="T8" s="299"/>
      <c r="U8" s="299"/>
      <c r="V8" s="299"/>
      <c r="W8" s="299"/>
      <c r="X8" s="299"/>
      <c r="Y8" s="299"/>
      <c r="Z8" s="299"/>
      <c r="AA8" s="299"/>
      <c r="AB8" s="299"/>
      <c r="AC8" s="299"/>
      <c r="AD8" s="299"/>
      <c r="AE8" s="299"/>
      <c r="AF8" s="299"/>
      <c r="AG8" s="300"/>
      <c r="AH8" s="299"/>
      <c r="AI8" s="299"/>
      <c r="AJ8" s="299"/>
      <c r="AK8" s="299"/>
      <c r="AL8" s="299"/>
      <c r="AM8" s="299"/>
      <c r="AN8" s="299"/>
      <c r="AO8" s="299"/>
      <c r="AP8" s="299"/>
      <c r="AQ8" s="299"/>
      <c r="AR8" s="299"/>
      <c r="AS8" s="299"/>
      <c r="AT8" s="299"/>
      <c r="AU8" s="299"/>
      <c r="AV8" s="299"/>
      <c r="AW8" s="300"/>
      <c r="AX8" s="299"/>
      <c r="AY8" s="299"/>
      <c r="AZ8" s="299"/>
      <c r="BA8" s="299"/>
      <c r="BB8" s="299"/>
      <c r="BC8" s="299"/>
      <c r="BD8" s="299"/>
      <c r="BE8" s="299"/>
      <c r="BF8" s="299"/>
      <c r="BG8" s="299"/>
      <c r="BH8" s="299"/>
      <c r="BI8" s="299"/>
      <c r="BJ8" s="299"/>
      <c r="BK8" s="299"/>
      <c r="BL8" s="299"/>
      <c r="BM8" s="301"/>
      <c r="BN8" s="24"/>
    </row>
    <row r="9" spans="1:66" ht="39.950000000000003" customHeight="1">
      <c r="A9" s="74"/>
      <c r="B9" s="1828"/>
      <c r="C9" s="1829"/>
      <c r="D9" s="1829"/>
      <c r="E9" s="1829"/>
      <c r="F9" s="1829"/>
      <c r="G9" s="1829"/>
      <c r="H9" s="1829"/>
      <c r="I9" s="1829"/>
      <c r="J9" s="1829"/>
      <c r="K9" s="1829"/>
      <c r="L9" s="1829"/>
      <c r="M9" s="1829"/>
      <c r="N9" s="1829"/>
      <c r="O9" s="1829"/>
      <c r="P9" s="1829"/>
      <c r="Q9" s="1830"/>
      <c r="R9" s="302"/>
      <c r="S9" s="299"/>
      <c r="T9" s="299"/>
      <c r="U9" s="299"/>
      <c r="V9" s="299"/>
      <c r="W9" s="299"/>
      <c r="X9" s="299"/>
      <c r="Y9" s="299"/>
      <c r="Z9" s="299"/>
      <c r="AA9" s="299"/>
      <c r="AB9" s="299"/>
      <c r="AC9" s="299"/>
      <c r="AD9" s="299"/>
      <c r="AE9" s="299"/>
      <c r="AF9" s="299"/>
      <c r="AG9" s="300"/>
      <c r="AH9" s="299"/>
      <c r="AI9" s="299"/>
      <c r="AJ9" s="299"/>
      <c r="AK9" s="299"/>
      <c r="AL9" s="299"/>
      <c r="AM9" s="299"/>
      <c r="AN9" s="299"/>
      <c r="AO9" s="299"/>
      <c r="AP9" s="299"/>
      <c r="AQ9" s="299"/>
      <c r="AR9" s="299"/>
      <c r="AS9" s="299"/>
      <c r="AT9" s="299"/>
      <c r="AU9" s="299"/>
      <c r="AV9" s="299"/>
      <c r="AW9" s="300"/>
      <c r="AX9" s="299"/>
      <c r="AY9" s="299"/>
      <c r="AZ9" s="299"/>
      <c r="BA9" s="299"/>
      <c r="BB9" s="299"/>
      <c r="BC9" s="299"/>
      <c r="BD9" s="299"/>
      <c r="BE9" s="299"/>
      <c r="BF9" s="299"/>
      <c r="BG9" s="299"/>
      <c r="BH9" s="299"/>
      <c r="BI9" s="299"/>
      <c r="BJ9" s="299"/>
      <c r="BK9" s="299"/>
      <c r="BL9" s="299"/>
      <c r="BM9" s="301"/>
      <c r="BN9" s="24"/>
    </row>
    <row r="10" spans="1:66" ht="39.950000000000003" customHeight="1">
      <c r="A10" s="74"/>
      <c r="B10" s="1828"/>
      <c r="C10" s="1829"/>
      <c r="D10" s="1829"/>
      <c r="E10" s="1829"/>
      <c r="F10" s="1829"/>
      <c r="G10" s="1829"/>
      <c r="H10" s="1829"/>
      <c r="I10" s="1829"/>
      <c r="J10" s="1829"/>
      <c r="K10" s="1829"/>
      <c r="L10" s="1829"/>
      <c r="M10" s="1829"/>
      <c r="N10" s="1829"/>
      <c r="O10" s="1829"/>
      <c r="P10" s="1829"/>
      <c r="Q10" s="1830"/>
      <c r="R10" s="302"/>
      <c r="S10" s="299"/>
      <c r="T10" s="299"/>
      <c r="U10" s="299"/>
      <c r="V10" s="299"/>
      <c r="W10" s="299"/>
      <c r="X10" s="299"/>
      <c r="Y10" s="299"/>
      <c r="Z10" s="299"/>
      <c r="AA10" s="299"/>
      <c r="AB10" s="299"/>
      <c r="AC10" s="299"/>
      <c r="AD10" s="299"/>
      <c r="AE10" s="299"/>
      <c r="AF10" s="299"/>
      <c r="AG10" s="300"/>
      <c r="AH10" s="299"/>
      <c r="AI10" s="299"/>
      <c r="AJ10" s="299"/>
      <c r="AK10" s="299"/>
      <c r="AL10" s="299"/>
      <c r="AM10" s="299"/>
      <c r="AN10" s="299"/>
      <c r="AO10" s="299"/>
      <c r="AP10" s="299"/>
      <c r="AQ10" s="299"/>
      <c r="AR10" s="299"/>
      <c r="AS10" s="299"/>
      <c r="AT10" s="299"/>
      <c r="AU10" s="299"/>
      <c r="AV10" s="299"/>
      <c r="AW10" s="300"/>
      <c r="AX10" s="299"/>
      <c r="AY10" s="299"/>
      <c r="AZ10" s="299"/>
      <c r="BA10" s="299"/>
      <c r="BB10" s="299"/>
      <c r="BC10" s="299"/>
      <c r="BD10" s="299"/>
      <c r="BE10" s="299"/>
      <c r="BF10" s="299"/>
      <c r="BG10" s="299"/>
      <c r="BH10" s="299"/>
      <c r="BI10" s="299"/>
      <c r="BJ10" s="299"/>
      <c r="BK10" s="299"/>
      <c r="BL10" s="299"/>
      <c r="BM10" s="301"/>
      <c r="BN10" s="24"/>
    </row>
    <row r="11" spans="1:66" ht="39.950000000000003" customHeight="1">
      <c r="A11" s="74"/>
      <c r="B11" s="303"/>
      <c r="C11" s="299"/>
      <c r="D11" s="299"/>
      <c r="E11" s="299"/>
      <c r="F11" s="299"/>
      <c r="G11" s="299"/>
      <c r="H11" s="299"/>
      <c r="I11" s="299"/>
      <c r="J11" s="299"/>
      <c r="K11" s="299"/>
      <c r="L11" s="299"/>
      <c r="M11" s="299"/>
      <c r="N11" s="299"/>
      <c r="O11" s="299"/>
      <c r="P11" s="299"/>
      <c r="Q11" s="299"/>
      <c r="R11" s="302"/>
      <c r="S11" s="299"/>
      <c r="T11" s="299"/>
      <c r="U11" s="299"/>
      <c r="V11" s="299"/>
      <c r="W11" s="299"/>
      <c r="X11" s="299"/>
      <c r="Y11" s="299"/>
      <c r="Z11" s="299"/>
      <c r="AA11" s="299"/>
      <c r="AB11" s="299"/>
      <c r="AC11" s="299"/>
      <c r="AD11" s="299"/>
      <c r="AE11" s="299"/>
      <c r="AF11" s="299"/>
      <c r="AG11" s="300"/>
      <c r="AH11" s="299"/>
      <c r="AI11" s="299"/>
      <c r="AJ11" s="299"/>
      <c r="AK11" s="299"/>
      <c r="AL11" s="299"/>
      <c r="AM11" s="299"/>
      <c r="AN11" s="299"/>
      <c r="AO11" s="299"/>
      <c r="AP11" s="299"/>
      <c r="AQ11" s="299"/>
      <c r="AR11" s="299"/>
      <c r="AS11" s="299"/>
      <c r="AT11" s="299"/>
      <c r="AU11" s="299"/>
      <c r="AV11" s="299"/>
      <c r="AW11" s="300"/>
      <c r="AX11" s="299"/>
      <c r="AY11" s="299"/>
      <c r="AZ11" s="299"/>
      <c r="BA11" s="299"/>
      <c r="BB11" s="299"/>
      <c r="BC11" s="299"/>
      <c r="BD11" s="299"/>
      <c r="BE11" s="299"/>
      <c r="BF11" s="299"/>
      <c r="BG11" s="299"/>
      <c r="BH11" s="299"/>
      <c r="BI11" s="299"/>
      <c r="BJ11" s="299"/>
      <c r="BK11" s="299"/>
      <c r="BL11" s="299"/>
      <c r="BM11" s="301"/>
      <c r="BN11" s="24"/>
    </row>
    <row r="12" spans="1:66" ht="39.950000000000003" customHeight="1">
      <c r="A12" s="74"/>
      <c r="B12" s="303"/>
      <c r="C12" s="299"/>
      <c r="D12" s="299"/>
      <c r="E12" s="299"/>
      <c r="F12" s="299"/>
      <c r="G12" s="299"/>
      <c r="H12" s="299"/>
      <c r="I12" s="299"/>
      <c r="J12" s="299"/>
      <c r="K12" s="299"/>
      <c r="L12" s="299"/>
      <c r="M12" s="299"/>
      <c r="N12" s="299"/>
      <c r="O12" s="299"/>
      <c r="P12" s="299"/>
      <c r="Q12" s="299"/>
      <c r="R12" s="302"/>
      <c r="S12" s="299"/>
      <c r="T12" s="299"/>
      <c r="U12" s="299"/>
      <c r="V12" s="299"/>
      <c r="W12" s="299"/>
      <c r="X12" s="299"/>
      <c r="Y12" s="299"/>
      <c r="Z12" s="299"/>
      <c r="AA12" s="299"/>
      <c r="AB12" s="299"/>
      <c r="AC12" s="299"/>
      <c r="AD12" s="299"/>
      <c r="AE12" s="299"/>
      <c r="AF12" s="299"/>
      <c r="AG12" s="300"/>
      <c r="AH12" s="299"/>
      <c r="AI12" s="299"/>
      <c r="AJ12" s="299"/>
      <c r="AK12" s="299"/>
      <c r="AL12" s="299"/>
      <c r="AM12" s="299"/>
      <c r="AN12" s="299"/>
      <c r="AO12" s="299"/>
      <c r="AP12" s="299"/>
      <c r="AQ12" s="299"/>
      <c r="AR12" s="299"/>
      <c r="AS12" s="299"/>
      <c r="AT12" s="299"/>
      <c r="AU12" s="299"/>
      <c r="AV12" s="299"/>
      <c r="AW12" s="300"/>
      <c r="AX12" s="299"/>
      <c r="AY12" s="299"/>
      <c r="AZ12" s="299"/>
      <c r="BA12" s="299"/>
      <c r="BB12" s="299"/>
      <c r="BC12" s="299"/>
      <c r="BD12" s="299"/>
      <c r="BE12" s="299"/>
      <c r="BF12" s="299"/>
      <c r="BG12" s="299"/>
      <c r="BH12" s="299"/>
      <c r="BI12" s="299"/>
      <c r="BJ12" s="299"/>
      <c r="BK12" s="299"/>
      <c r="BL12" s="299"/>
      <c r="BM12" s="301"/>
      <c r="BN12" s="24"/>
    </row>
    <row r="13" spans="1:66" ht="39.950000000000003" customHeight="1">
      <c r="A13" s="74"/>
      <c r="B13" s="303"/>
      <c r="C13" s="299"/>
      <c r="D13" s="299"/>
      <c r="E13" s="299"/>
      <c r="F13" s="299"/>
      <c r="G13" s="299"/>
      <c r="H13" s="299"/>
      <c r="I13" s="299"/>
      <c r="J13" s="299"/>
      <c r="K13" s="299"/>
      <c r="L13" s="299"/>
      <c r="M13" s="299"/>
      <c r="N13" s="299"/>
      <c r="O13" s="299"/>
      <c r="P13" s="299"/>
      <c r="Q13" s="299"/>
      <c r="R13" s="302"/>
      <c r="S13" s="299"/>
      <c r="T13" s="299"/>
      <c r="U13" s="299"/>
      <c r="V13" s="299"/>
      <c r="W13" s="299"/>
      <c r="X13" s="299"/>
      <c r="Y13" s="299"/>
      <c r="Z13" s="299"/>
      <c r="AA13" s="299"/>
      <c r="AB13" s="299"/>
      <c r="AC13" s="299"/>
      <c r="AD13" s="299"/>
      <c r="AE13" s="299"/>
      <c r="AF13" s="299"/>
      <c r="AG13" s="300"/>
      <c r="AH13" s="299"/>
      <c r="AI13" s="299"/>
      <c r="AJ13" s="299"/>
      <c r="AK13" s="299"/>
      <c r="AL13" s="299"/>
      <c r="AM13" s="299"/>
      <c r="AN13" s="299"/>
      <c r="AO13" s="299"/>
      <c r="AP13" s="299"/>
      <c r="AQ13" s="299"/>
      <c r="AR13" s="299"/>
      <c r="AS13" s="299"/>
      <c r="AT13" s="299"/>
      <c r="AU13" s="299"/>
      <c r="AV13" s="299"/>
      <c r="AW13" s="300"/>
      <c r="AX13" s="299"/>
      <c r="AY13" s="299"/>
      <c r="AZ13" s="299"/>
      <c r="BA13" s="299"/>
      <c r="BB13" s="299"/>
      <c r="BC13" s="299"/>
      <c r="BD13" s="299"/>
      <c r="BE13" s="299"/>
      <c r="BF13" s="299"/>
      <c r="BG13" s="299"/>
      <c r="BH13" s="299"/>
      <c r="BI13" s="299"/>
      <c r="BJ13" s="299"/>
      <c r="BK13" s="299"/>
      <c r="BL13" s="299"/>
      <c r="BM13" s="301"/>
      <c r="BN13" s="24"/>
    </row>
    <row r="14" spans="1:66" ht="39.950000000000003" customHeight="1">
      <c r="A14" s="74"/>
      <c r="B14" s="303"/>
      <c r="C14" s="299"/>
      <c r="D14" s="299"/>
      <c r="E14" s="299"/>
      <c r="F14" s="299"/>
      <c r="G14" s="299"/>
      <c r="H14" s="299"/>
      <c r="I14" s="299"/>
      <c r="J14" s="299"/>
      <c r="K14" s="299"/>
      <c r="L14" s="299"/>
      <c r="M14" s="299"/>
      <c r="N14" s="299"/>
      <c r="O14" s="299"/>
      <c r="P14" s="299"/>
      <c r="Q14" s="299"/>
      <c r="R14" s="302"/>
      <c r="S14" s="299"/>
      <c r="T14" s="299"/>
      <c r="U14" s="299"/>
      <c r="V14" s="299"/>
      <c r="W14" s="299"/>
      <c r="X14" s="299"/>
      <c r="Y14" s="299"/>
      <c r="Z14" s="299"/>
      <c r="AA14" s="299"/>
      <c r="AB14" s="299"/>
      <c r="AC14" s="299"/>
      <c r="AD14" s="299"/>
      <c r="AE14" s="299"/>
      <c r="AF14" s="299"/>
      <c r="AG14" s="300"/>
      <c r="AH14" s="299"/>
      <c r="AI14" s="299"/>
      <c r="AJ14" s="299"/>
      <c r="AK14" s="299"/>
      <c r="AL14" s="299"/>
      <c r="AM14" s="299"/>
      <c r="AN14" s="299"/>
      <c r="AO14" s="299"/>
      <c r="AP14" s="299"/>
      <c r="AQ14" s="299"/>
      <c r="AR14" s="299"/>
      <c r="AS14" s="299"/>
      <c r="AT14" s="299"/>
      <c r="AU14" s="299"/>
      <c r="AV14" s="299"/>
      <c r="AW14" s="300"/>
      <c r="AX14" s="299"/>
      <c r="AY14" s="299"/>
      <c r="AZ14" s="299"/>
      <c r="BA14" s="299"/>
      <c r="BB14" s="299"/>
      <c r="BC14" s="299"/>
      <c r="BD14" s="299"/>
      <c r="BE14" s="299"/>
      <c r="BF14" s="299"/>
      <c r="BG14" s="299"/>
      <c r="BH14" s="299"/>
      <c r="BI14" s="299"/>
      <c r="BJ14" s="299"/>
      <c r="BK14" s="299"/>
      <c r="BL14" s="299"/>
      <c r="BM14" s="301"/>
      <c r="BN14" s="24"/>
    </row>
    <row r="15" spans="1:66" ht="39.950000000000003" customHeight="1">
      <c r="A15" s="74"/>
      <c r="B15" s="303"/>
      <c r="C15" s="299"/>
      <c r="D15" s="299"/>
      <c r="E15" s="299"/>
      <c r="F15" s="299"/>
      <c r="G15" s="299"/>
      <c r="H15" s="299"/>
      <c r="I15" s="299"/>
      <c r="J15" s="299"/>
      <c r="K15" s="299"/>
      <c r="L15" s="299"/>
      <c r="M15" s="299"/>
      <c r="N15" s="299"/>
      <c r="O15" s="299"/>
      <c r="P15" s="299"/>
      <c r="Q15" s="299"/>
      <c r="R15" s="302"/>
      <c r="S15" s="299"/>
      <c r="T15" s="299"/>
      <c r="U15" s="299"/>
      <c r="V15" s="299"/>
      <c r="W15" s="299"/>
      <c r="X15" s="299"/>
      <c r="Y15" s="299"/>
      <c r="Z15" s="299"/>
      <c r="AA15" s="299"/>
      <c r="AB15" s="299"/>
      <c r="AC15" s="299"/>
      <c r="AD15" s="299"/>
      <c r="AE15" s="299"/>
      <c r="AF15" s="299"/>
      <c r="AG15" s="300"/>
      <c r="AH15" s="299"/>
      <c r="AI15" s="299"/>
      <c r="AJ15" s="299"/>
      <c r="AK15" s="299"/>
      <c r="AL15" s="299"/>
      <c r="AM15" s="299"/>
      <c r="AN15" s="299"/>
      <c r="AO15" s="299"/>
      <c r="AP15" s="299"/>
      <c r="AQ15" s="299"/>
      <c r="AR15" s="299"/>
      <c r="AS15" s="299"/>
      <c r="AT15" s="299"/>
      <c r="AU15" s="299"/>
      <c r="AV15" s="299"/>
      <c r="AW15" s="300"/>
      <c r="AX15" s="299"/>
      <c r="AY15" s="299"/>
      <c r="AZ15" s="299"/>
      <c r="BA15" s="299"/>
      <c r="BB15" s="299"/>
      <c r="BC15" s="299"/>
      <c r="BD15" s="299"/>
      <c r="BE15" s="299"/>
      <c r="BF15" s="299"/>
      <c r="BG15" s="299"/>
      <c r="BH15" s="299"/>
      <c r="BI15" s="299"/>
      <c r="BJ15" s="299"/>
      <c r="BK15" s="299"/>
      <c r="BL15" s="299"/>
      <c r="BM15" s="301"/>
      <c r="BN15" s="24"/>
    </row>
    <row r="16" spans="1:66" ht="39.950000000000003" customHeight="1">
      <c r="A16" s="74"/>
      <c r="B16" s="303"/>
      <c r="C16" s="299"/>
      <c r="D16" s="299"/>
      <c r="E16" s="299"/>
      <c r="F16" s="299"/>
      <c r="G16" s="299"/>
      <c r="H16" s="299"/>
      <c r="I16" s="299"/>
      <c r="J16" s="299"/>
      <c r="K16" s="299"/>
      <c r="L16" s="299"/>
      <c r="M16" s="299"/>
      <c r="N16" s="299"/>
      <c r="O16" s="299"/>
      <c r="P16" s="299"/>
      <c r="Q16" s="299"/>
      <c r="R16" s="302"/>
      <c r="S16" s="299"/>
      <c r="T16" s="299"/>
      <c r="U16" s="299"/>
      <c r="V16" s="299"/>
      <c r="W16" s="299"/>
      <c r="X16" s="299"/>
      <c r="Y16" s="299"/>
      <c r="Z16" s="299"/>
      <c r="AA16" s="299"/>
      <c r="AB16" s="299"/>
      <c r="AC16" s="299"/>
      <c r="AD16" s="299"/>
      <c r="AE16" s="299"/>
      <c r="AF16" s="299"/>
      <c r="AG16" s="300"/>
      <c r="AH16" s="299"/>
      <c r="AI16" s="299"/>
      <c r="AJ16" s="299"/>
      <c r="AK16" s="299"/>
      <c r="AL16" s="299"/>
      <c r="AM16" s="299"/>
      <c r="AN16" s="299"/>
      <c r="AO16" s="299"/>
      <c r="AP16" s="299"/>
      <c r="AQ16" s="299"/>
      <c r="AR16" s="299"/>
      <c r="AS16" s="299"/>
      <c r="AT16" s="299"/>
      <c r="AU16" s="299"/>
      <c r="AV16" s="299"/>
      <c r="AW16" s="300"/>
      <c r="AX16" s="299"/>
      <c r="AY16" s="299"/>
      <c r="AZ16" s="299"/>
      <c r="BA16" s="299"/>
      <c r="BB16" s="299"/>
      <c r="BC16" s="299"/>
      <c r="BD16" s="299"/>
      <c r="BE16" s="299"/>
      <c r="BF16" s="299"/>
      <c r="BG16" s="299"/>
      <c r="BH16" s="299"/>
      <c r="BI16" s="299"/>
      <c r="BJ16" s="299"/>
      <c r="BK16" s="299"/>
      <c r="BL16" s="299"/>
      <c r="BM16" s="301"/>
      <c r="BN16" s="24"/>
    </row>
    <row r="17" spans="1:66" ht="39.950000000000003" customHeight="1">
      <c r="A17" s="74"/>
      <c r="B17" s="303"/>
      <c r="C17" s="299"/>
      <c r="D17" s="299"/>
      <c r="E17" s="299"/>
      <c r="F17" s="299"/>
      <c r="G17" s="299"/>
      <c r="H17" s="299"/>
      <c r="I17" s="299"/>
      <c r="J17" s="299"/>
      <c r="K17" s="299"/>
      <c r="L17" s="299"/>
      <c r="M17" s="299"/>
      <c r="N17" s="299"/>
      <c r="O17" s="299"/>
      <c r="P17" s="299"/>
      <c r="Q17" s="299"/>
      <c r="R17" s="302"/>
      <c r="S17" s="299"/>
      <c r="T17" s="299"/>
      <c r="U17" s="299"/>
      <c r="V17" s="299"/>
      <c r="W17" s="299"/>
      <c r="X17" s="299"/>
      <c r="Y17" s="299"/>
      <c r="Z17" s="299"/>
      <c r="AA17" s="299"/>
      <c r="AB17" s="299"/>
      <c r="AC17" s="299"/>
      <c r="AD17" s="299"/>
      <c r="AE17" s="299"/>
      <c r="AF17" s="299"/>
      <c r="AG17" s="300"/>
      <c r="AH17" s="299"/>
      <c r="AI17" s="299"/>
      <c r="AJ17" s="299"/>
      <c r="AK17" s="299"/>
      <c r="AL17" s="299"/>
      <c r="AM17" s="299"/>
      <c r="AN17" s="299"/>
      <c r="AO17" s="299"/>
      <c r="AP17" s="299"/>
      <c r="AQ17" s="299"/>
      <c r="AR17" s="299"/>
      <c r="AS17" s="299"/>
      <c r="AT17" s="299"/>
      <c r="AU17" s="299"/>
      <c r="AV17" s="299"/>
      <c r="AW17" s="300"/>
      <c r="AX17" s="299"/>
      <c r="AY17" s="299"/>
      <c r="AZ17" s="299"/>
      <c r="BA17" s="299"/>
      <c r="BB17" s="299"/>
      <c r="BC17" s="299"/>
      <c r="BD17" s="299"/>
      <c r="BE17" s="299"/>
      <c r="BF17" s="299"/>
      <c r="BG17" s="299"/>
      <c r="BH17" s="299"/>
      <c r="BI17" s="299"/>
      <c r="BJ17" s="299"/>
      <c r="BK17" s="299"/>
      <c r="BL17" s="299"/>
      <c r="BM17" s="301"/>
      <c r="BN17" s="24"/>
    </row>
    <row r="18" spans="1:66" ht="39.950000000000003" customHeight="1">
      <c r="A18" s="74"/>
      <c r="B18" s="303"/>
      <c r="C18" s="299"/>
      <c r="D18" s="299"/>
      <c r="E18" s="299"/>
      <c r="F18" s="299"/>
      <c r="G18" s="299"/>
      <c r="H18" s="299"/>
      <c r="I18" s="299"/>
      <c r="J18" s="299"/>
      <c r="K18" s="299"/>
      <c r="L18" s="299"/>
      <c r="M18" s="299"/>
      <c r="N18" s="299"/>
      <c r="O18" s="299"/>
      <c r="P18" s="299"/>
      <c r="Q18" s="299"/>
      <c r="R18" s="302"/>
      <c r="S18" s="299"/>
      <c r="T18" s="299"/>
      <c r="U18" s="299"/>
      <c r="V18" s="299"/>
      <c r="W18" s="299"/>
      <c r="X18" s="299"/>
      <c r="Y18" s="299"/>
      <c r="Z18" s="299"/>
      <c r="AA18" s="299"/>
      <c r="AB18" s="299"/>
      <c r="AC18" s="299"/>
      <c r="AD18" s="299"/>
      <c r="AE18" s="299"/>
      <c r="AF18" s="299"/>
      <c r="AG18" s="300"/>
      <c r="AH18" s="299"/>
      <c r="AI18" s="299"/>
      <c r="AJ18" s="299"/>
      <c r="AK18" s="299"/>
      <c r="AL18" s="299"/>
      <c r="AM18" s="299"/>
      <c r="AN18" s="299"/>
      <c r="AO18" s="299"/>
      <c r="AP18" s="299"/>
      <c r="AQ18" s="299"/>
      <c r="AR18" s="299"/>
      <c r="AS18" s="299"/>
      <c r="AT18" s="299"/>
      <c r="AU18" s="299"/>
      <c r="AV18" s="299"/>
      <c r="AW18" s="300"/>
      <c r="AX18" s="299"/>
      <c r="AY18" s="299"/>
      <c r="AZ18" s="299"/>
      <c r="BA18" s="299"/>
      <c r="BB18" s="299"/>
      <c r="BC18" s="299"/>
      <c r="BD18" s="299"/>
      <c r="BE18" s="299"/>
      <c r="BF18" s="299"/>
      <c r="BG18" s="299"/>
      <c r="BH18" s="299"/>
      <c r="BI18" s="299"/>
      <c r="BJ18" s="299"/>
      <c r="BK18" s="299"/>
      <c r="BL18" s="299"/>
      <c r="BM18" s="301"/>
      <c r="BN18" s="24"/>
    </row>
    <row r="19" spans="1:66" ht="39.950000000000003" customHeight="1" thickBot="1">
      <c r="A19" s="74"/>
      <c r="B19" s="303"/>
      <c r="C19" s="296"/>
      <c r="D19" s="296"/>
      <c r="E19" s="296"/>
      <c r="F19" s="296"/>
      <c r="G19" s="296"/>
      <c r="H19" s="296"/>
      <c r="I19" s="296"/>
      <c r="J19" s="296"/>
      <c r="K19" s="296"/>
      <c r="L19" s="296"/>
      <c r="M19" s="296"/>
      <c r="N19" s="296"/>
      <c r="O19" s="296"/>
      <c r="P19" s="296"/>
      <c r="Q19" s="296"/>
      <c r="R19" s="304"/>
      <c r="S19" s="296"/>
      <c r="T19" s="296"/>
      <c r="U19" s="296"/>
      <c r="V19" s="296"/>
      <c r="W19" s="296"/>
      <c r="X19" s="296"/>
      <c r="Y19" s="296"/>
      <c r="Z19" s="296"/>
      <c r="AA19" s="296"/>
      <c r="AB19" s="296"/>
      <c r="AC19" s="296"/>
      <c r="AD19" s="296"/>
      <c r="AE19" s="296"/>
      <c r="AF19" s="305"/>
      <c r="AG19" s="306"/>
      <c r="AH19" s="296"/>
      <c r="AI19" s="296"/>
      <c r="AJ19" s="296"/>
      <c r="AK19" s="296"/>
      <c r="AL19" s="296"/>
      <c r="AM19" s="296"/>
      <c r="AN19" s="296"/>
      <c r="AO19" s="296"/>
      <c r="AP19" s="296"/>
      <c r="AQ19" s="296"/>
      <c r="AR19" s="296"/>
      <c r="AS19" s="296"/>
      <c r="AT19" s="296"/>
      <c r="AU19" s="296"/>
      <c r="AV19" s="296"/>
      <c r="AW19" s="306"/>
      <c r="AX19" s="296"/>
      <c r="AY19" s="296"/>
      <c r="AZ19" s="296"/>
      <c r="BA19" s="296"/>
      <c r="BB19" s="296"/>
      <c r="BC19" s="296"/>
      <c r="BD19" s="296"/>
      <c r="BE19" s="296"/>
      <c r="BF19" s="296"/>
      <c r="BG19" s="296"/>
      <c r="BH19" s="296"/>
      <c r="BI19" s="296"/>
      <c r="BJ19" s="296"/>
      <c r="BK19" s="296"/>
      <c r="BL19" s="296"/>
      <c r="BM19" s="307"/>
      <c r="BN19" s="24"/>
    </row>
    <row r="20" spans="1:66" s="259" customFormat="1" ht="15.95" customHeight="1" thickBot="1">
      <c r="A20" s="293"/>
      <c r="B20" s="125" t="s">
        <v>110</v>
      </c>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262" t="s">
        <v>133</v>
      </c>
      <c r="AE20" s="262"/>
      <c r="AF20" s="125"/>
      <c r="AG20" s="262"/>
      <c r="AH20" s="125"/>
      <c r="AI20" s="125"/>
      <c r="AJ20" s="262"/>
      <c r="AK20" s="294"/>
      <c r="AL20" s="294"/>
      <c r="AM20" s="294"/>
      <c r="AN20" s="294"/>
      <c r="AO20" s="294"/>
      <c r="AP20" s="294"/>
      <c r="AQ20" s="294"/>
      <c r="AR20" s="294"/>
      <c r="AS20" s="294"/>
      <c r="AT20" s="294"/>
      <c r="AU20" s="294"/>
      <c r="AV20" s="294"/>
      <c r="AW20" s="294"/>
      <c r="AX20" s="294"/>
      <c r="AY20" s="294"/>
      <c r="AZ20" s="294"/>
      <c r="BA20" s="294"/>
      <c r="BB20" s="294"/>
      <c r="BC20" s="294"/>
      <c r="BD20" s="294"/>
      <c r="BE20" s="294" t="str">
        <f>Index!BE44</f>
        <v>COMPILER: LIÊN/A-KT-WQ826</v>
      </c>
      <c r="BF20" s="294"/>
      <c r="BG20" s="294"/>
      <c r="BH20" s="294"/>
      <c r="BI20" s="294"/>
      <c r="BJ20" s="294"/>
      <c r="BK20" s="294"/>
      <c r="BL20" s="294"/>
      <c r="BM20" s="294"/>
      <c r="BN20" s="295"/>
    </row>
  </sheetData>
  <mergeCells count="16">
    <mergeCell ref="V1:AS3"/>
    <mergeCell ref="B1:P1"/>
    <mergeCell ref="B10:Q10"/>
    <mergeCell ref="BL2:BM3"/>
    <mergeCell ref="BH2:BK3"/>
    <mergeCell ref="B9:Q9"/>
    <mergeCell ref="B4:BM4"/>
    <mergeCell ref="B5:Q5"/>
    <mergeCell ref="R5:AG5"/>
    <mergeCell ref="B6:Q6"/>
    <mergeCell ref="R6:AG6"/>
    <mergeCell ref="B7:Q7"/>
    <mergeCell ref="R7:AG7"/>
    <mergeCell ref="B8:Q8"/>
    <mergeCell ref="AH5:AW5"/>
    <mergeCell ref="AX5:BM5"/>
  </mergeCells>
  <phoneticPr fontId="53" type="noConversion"/>
  <printOptions horizontalCentered="1" verticalCentered="1"/>
  <pageMargins left="0.196850393700787" right="0.196850393700787" top="0.39370078740157499" bottom="0.39370078740157499" header="0.196850393700787" footer="0.196850393700787"/>
  <pageSetup paperSize="9" scale="70" orientation="landscape" r:id="rId1"/>
  <headerFooter alignWithMargins="0">
    <oddHeader>&amp;L&amp;12NIKE-CONVERSE, INC. Confidential&amp;RVer.16.0
PB:1-0</oddHeader>
    <oddFooter>&amp;C&amp;"Arial,??"&amp;A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92D050"/>
  </sheetPr>
  <dimension ref="A1:BW42"/>
  <sheetViews>
    <sheetView showGridLines="0" view="pageBreakPreview" zoomScale="80" zoomScaleNormal="60" zoomScaleSheetLayoutView="80" workbookViewId="0">
      <selection activeCell="BC8" sqref="BC8"/>
    </sheetView>
  </sheetViews>
  <sheetFormatPr defaultColWidth="2.625" defaultRowHeight="14.25"/>
  <cols>
    <col min="1" max="1" width="2.625" style="77"/>
    <col min="2" max="6" width="2.625" style="77" customWidth="1"/>
    <col min="7" max="7" width="3.625" style="77" customWidth="1"/>
    <col min="8" max="69" width="2.625" style="77" customWidth="1"/>
    <col min="70" max="16384" width="2.625" style="77"/>
  </cols>
  <sheetData>
    <row r="1" spans="1:70" s="146" customFormat="1" ht="20.100000000000001" customHeight="1" thickBot="1">
      <c r="A1" s="321"/>
      <c r="B1" s="2493" t="str">
        <f>Index!B1</f>
        <v>PRODUCTION CONFIRMATION</v>
      </c>
      <c r="C1" s="2494"/>
      <c r="D1" s="2494"/>
      <c r="E1" s="2494"/>
      <c r="F1" s="2494"/>
      <c r="G1" s="2494"/>
      <c r="H1" s="2494"/>
      <c r="I1" s="2494"/>
      <c r="J1" s="2494"/>
      <c r="K1" s="2494"/>
      <c r="L1" s="2494"/>
      <c r="M1" s="2494"/>
      <c r="N1" s="2494"/>
      <c r="O1" s="2494"/>
      <c r="P1" s="2494"/>
      <c r="Q1" s="1547"/>
      <c r="R1" s="1548"/>
      <c r="S1" s="1548"/>
      <c r="T1" s="1548"/>
      <c r="U1" s="2508" t="s">
        <v>452</v>
      </c>
      <c r="V1" s="2508"/>
      <c r="W1" s="2508"/>
      <c r="X1" s="2508"/>
      <c r="Y1" s="2508"/>
      <c r="Z1" s="2508"/>
      <c r="AA1" s="2508"/>
      <c r="AB1" s="2508"/>
      <c r="AC1" s="2508"/>
      <c r="AD1" s="2508"/>
      <c r="AE1" s="2508"/>
      <c r="AF1" s="2508"/>
      <c r="AG1" s="2508"/>
      <c r="AH1" s="2508"/>
      <c r="AI1" s="2508"/>
      <c r="AJ1" s="2508"/>
      <c r="AK1" s="2508"/>
      <c r="AL1" s="2508"/>
      <c r="AM1" s="2508"/>
      <c r="AN1" s="2508"/>
      <c r="AO1" s="2508"/>
      <c r="AP1" s="2508"/>
      <c r="AQ1" s="2508"/>
      <c r="AR1" s="2508"/>
      <c r="AS1" s="2508"/>
      <c r="AT1" s="2508"/>
      <c r="AU1" s="2508"/>
      <c r="AV1" s="2508"/>
      <c r="AW1" s="2508"/>
      <c r="AX1" s="2508"/>
      <c r="AY1" s="2508"/>
      <c r="AZ1" s="2508"/>
      <c r="BA1" s="2508"/>
      <c r="BB1" s="1548"/>
      <c r="BC1" s="273"/>
      <c r="BD1" s="273"/>
      <c r="BE1" s="273"/>
      <c r="BF1" s="273"/>
      <c r="BG1" s="273"/>
      <c r="BH1" s="273"/>
      <c r="BI1" s="322"/>
      <c r="BJ1" s="322"/>
      <c r="BK1" s="322"/>
      <c r="BL1" s="322"/>
      <c r="BM1" s="322"/>
      <c r="BN1" s="322"/>
      <c r="BO1" s="322"/>
      <c r="BP1" s="322"/>
      <c r="BQ1" s="322"/>
      <c r="BR1" s="323"/>
    </row>
    <row r="2" spans="1:70" s="146" customFormat="1" ht="20.100000000000001" customHeight="1">
      <c r="A2" s="76"/>
      <c r="B2" s="311" t="s">
        <v>19</v>
      </c>
      <c r="C2" s="312"/>
      <c r="D2" s="312"/>
      <c r="E2" s="148"/>
      <c r="F2" s="312"/>
      <c r="G2" s="312"/>
      <c r="H2" s="312"/>
      <c r="I2" s="53" t="str">
        <f>Index!G2</f>
        <v>Chuck Taylor All Star Street</v>
      </c>
      <c r="J2" s="53"/>
      <c r="K2" s="53"/>
      <c r="L2" s="53"/>
      <c r="M2" s="53"/>
      <c r="N2" s="53"/>
      <c r="O2" s="53"/>
      <c r="P2" s="53"/>
      <c r="Q2" s="1047"/>
      <c r="R2" s="465"/>
      <c r="S2" s="465"/>
      <c r="T2" s="465"/>
      <c r="U2" s="1822"/>
      <c r="V2" s="1822"/>
      <c r="W2" s="1822"/>
      <c r="X2" s="1822"/>
      <c r="Y2" s="1822"/>
      <c r="Z2" s="1822"/>
      <c r="AA2" s="1822"/>
      <c r="AB2" s="1822"/>
      <c r="AC2" s="1822"/>
      <c r="AD2" s="1822"/>
      <c r="AE2" s="1822"/>
      <c r="AF2" s="1822"/>
      <c r="AG2" s="1822"/>
      <c r="AH2" s="1822"/>
      <c r="AI2" s="1822"/>
      <c r="AJ2" s="1822"/>
      <c r="AK2" s="1822"/>
      <c r="AL2" s="1822"/>
      <c r="AM2" s="1822"/>
      <c r="AN2" s="1822"/>
      <c r="AO2" s="1822"/>
      <c r="AP2" s="1822"/>
      <c r="AQ2" s="1822"/>
      <c r="AR2" s="1822"/>
      <c r="AS2" s="1822"/>
      <c r="AT2" s="1822"/>
      <c r="AU2" s="1822"/>
      <c r="AV2" s="1822"/>
      <c r="AW2" s="1822"/>
      <c r="AX2" s="1822"/>
      <c r="AY2" s="1822"/>
      <c r="AZ2" s="1822"/>
      <c r="BA2" s="1822"/>
      <c r="BB2" s="465"/>
      <c r="BC2" s="274"/>
      <c r="BD2" s="274"/>
      <c r="BE2" s="274"/>
      <c r="BF2" s="274"/>
      <c r="BG2" s="274"/>
      <c r="BH2" s="274"/>
      <c r="BI2" s="53"/>
      <c r="BJ2" s="53"/>
      <c r="BK2" s="54"/>
      <c r="BL2" s="2495" t="s">
        <v>21</v>
      </c>
      <c r="BM2" s="1920"/>
      <c r="BN2" s="1920"/>
      <c r="BO2" s="2496">
        <f>'Common stitching process'!BL2+1</f>
        <v>11</v>
      </c>
      <c r="BP2" s="2497"/>
      <c r="BQ2" s="2498"/>
      <c r="BR2" s="84"/>
    </row>
    <row r="3" spans="1:70" s="146" customFormat="1" ht="20.100000000000001" customHeight="1" thickBot="1">
      <c r="A3" s="76"/>
      <c r="B3" s="68" t="s">
        <v>96</v>
      </c>
      <c r="C3" s="46"/>
      <c r="D3" s="46"/>
      <c r="E3" s="320"/>
      <c r="F3" s="46"/>
      <c r="G3" s="46"/>
      <c r="H3" s="46"/>
      <c r="I3" s="46"/>
      <c r="J3" s="46"/>
      <c r="K3" s="514" t="str">
        <f>Index!I3</f>
        <v>669288C/F</v>
      </c>
      <c r="L3" s="46"/>
      <c r="M3" s="46"/>
      <c r="N3" s="46"/>
      <c r="O3" s="46"/>
      <c r="P3" s="46"/>
      <c r="Q3" s="1549"/>
      <c r="R3" s="1550"/>
      <c r="S3" s="1550"/>
      <c r="T3" s="1550"/>
      <c r="U3" s="2509"/>
      <c r="V3" s="2509"/>
      <c r="W3" s="2509"/>
      <c r="X3" s="2509"/>
      <c r="Y3" s="2509"/>
      <c r="Z3" s="2509"/>
      <c r="AA3" s="2509"/>
      <c r="AB3" s="2509"/>
      <c r="AC3" s="2509"/>
      <c r="AD3" s="2509"/>
      <c r="AE3" s="2509"/>
      <c r="AF3" s="2509"/>
      <c r="AG3" s="2509"/>
      <c r="AH3" s="2509"/>
      <c r="AI3" s="2509"/>
      <c r="AJ3" s="2509"/>
      <c r="AK3" s="2509"/>
      <c r="AL3" s="2509"/>
      <c r="AM3" s="2509"/>
      <c r="AN3" s="2509"/>
      <c r="AO3" s="2509"/>
      <c r="AP3" s="2509"/>
      <c r="AQ3" s="2509"/>
      <c r="AR3" s="2509"/>
      <c r="AS3" s="2509"/>
      <c r="AT3" s="2509"/>
      <c r="AU3" s="2509"/>
      <c r="AV3" s="2509"/>
      <c r="AW3" s="2509"/>
      <c r="AX3" s="2509"/>
      <c r="AY3" s="2509"/>
      <c r="AZ3" s="2509"/>
      <c r="BA3" s="2509"/>
      <c r="BB3" s="1550"/>
      <c r="BC3" s="275"/>
      <c r="BD3" s="275"/>
      <c r="BE3" s="275"/>
      <c r="BF3" s="275"/>
      <c r="BG3" s="275"/>
      <c r="BH3" s="275"/>
      <c r="BI3" s="40"/>
      <c r="BJ3" s="40"/>
      <c r="BK3" s="84"/>
      <c r="BL3" s="2227"/>
      <c r="BM3" s="1921"/>
      <c r="BN3" s="1921"/>
      <c r="BO3" s="2060"/>
      <c r="BP3" s="2060"/>
      <c r="BQ3" s="2061"/>
      <c r="BR3" s="84"/>
    </row>
    <row r="4" spans="1:70" s="243" customFormat="1" ht="39.950000000000003" customHeight="1" thickBot="1">
      <c r="A4" s="241"/>
      <c r="B4" s="2482" t="s">
        <v>430</v>
      </c>
      <c r="C4" s="2483"/>
      <c r="D4" s="2483"/>
      <c r="E4" s="2484"/>
      <c r="F4" s="2483"/>
      <c r="G4" s="2483"/>
      <c r="H4" s="2485"/>
      <c r="I4" s="2505" t="s">
        <v>794</v>
      </c>
      <c r="J4" s="2506"/>
      <c r="K4" s="2506"/>
      <c r="L4" s="2506"/>
      <c r="M4" s="2506"/>
      <c r="N4" s="2506"/>
      <c r="O4" s="2506"/>
      <c r="P4" s="2506"/>
      <c r="Q4" s="2506"/>
      <c r="R4" s="2506"/>
      <c r="S4" s="2506"/>
      <c r="T4" s="2506"/>
      <c r="U4" s="2506"/>
      <c r="V4" s="2506"/>
      <c r="W4" s="2506"/>
      <c r="X4" s="2506"/>
      <c r="Y4" s="2506"/>
      <c r="Z4" s="2506"/>
      <c r="AA4" s="2506"/>
      <c r="AB4" s="2506"/>
      <c r="AC4" s="2506"/>
      <c r="AD4" s="2506"/>
      <c r="AE4" s="2506"/>
      <c r="AF4" s="2506"/>
      <c r="AG4" s="2506"/>
      <c r="AH4" s="2506"/>
      <c r="AI4" s="2507"/>
      <c r="AJ4" s="2490"/>
      <c r="AK4" s="2491"/>
      <c r="AL4" s="2491"/>
      <c r="AM4" s="2491"/>
      <c r="AN4" s="2491"/>
      <c r="AO4" s="2491"/>
      <c r="AP4" s="2492"/>
      <c r="AQ4" s="2502"/>
      <c r="AR4" s="2503"/>
      <c r="AS4" s="2503"/>
      <c r="AT4" s="2503"/>
      <c r="AU4" s="2503"/>
      <c r="AV4" s="2503"/>
      <c r="AW4" s="2503"/>
      <c r="AX4" s="2503"/>
      <c r="AY4" s="2503"/>
      <c r="AZ4" s="2503"/>
      <c r="BA4" s="2503"/>
      <c r="BB4" s="2503"/>
      <c r="BC4" s="2503"/>
      <c r="BD4" s="2503"/>
      <c r="BE4" s="2503"/>
      <c r="BF4" s="2503"/>
      <c r="BG4" s="2503"/>
      <c r="BH4" s="2503"/>
      <c r="BI4" s="2503"/>
      <c r="BJ4" s="2503"/>
      <c r="BK4" s="2503"/>
      <c r="BL4" s="2503"/>
      <c r="BM4" s="2503"/>
      <c r="BN4" s="2503"/>
      <c r="BO4" s="2503"/>
      <c r="BP4" s="2503"/>
      <c r="BQ4" s="2504"/>
      <c r="BR4" s="242"/>
    </row>
    <row r="5" spans="1:70" s="499" customFormat="1" ht="15.95" customHeight="1">
      <c r="A5" s="17"/>
      <c r="B5" s="17"/>
      <c r="C5" s="500"/>
      <c r="D5" s="500"/>
      <c r="E5" s="500"/>
      <c r="F5" s="500"/>
      <c r="G5" s="500"/>
      <c r="H5" s="500"/>
      <c r="I5" s="500"/>
      <c r="J5" s="500"/>
      <c r="K5" s="500"/>
      <c r="L5" s="500"/>
      <c r="M5" s="500"/>
      <c r="N5" s="500"/>
      <c r="O5" s="500"/>
      <c r="P5" s="500"/>
      <c r="Q5" s="500"/>
      <c r="R5" s="503"/>
      <c r="S5" s="503"/>
      <c r="T5" s="503"/>
      <c r="U5" s="503"/>
      <c r="V5" s="503"/>
      <c r="W5" s="503"/>
      <c r="X5" s="503"/>
      <c r="Y5" s="503"/>
      <c r="Z5" s="503"/>
      <c r="AA5" s="503"/>
      <c r="AB5" s="503"/>
      <c r="AC5" s="503"/>
      <c r="AD5" s="503"/>
      <c r="AE5" s="503"/>
      <c r="AF5" s="503"/>
      <c r="AG5" s="503"/>
      <c r="AH5" s="503"/>
      <c r="AI5" s="503"/>
      <c r="AJ5" s="501"/>
      <c r="AK5" s="503"/>
      <c r="AL5" s="503"/>
      <c r="AM5" s="503"/>
      <c r="AN5" s="503"/>
      <c r="AO5" s="503"/>
      <c r="AP5" s="503"/>
      <c r="AQ5" s="503"/>
      <c r="AR5" s="503"/>
      <c r="AS5" s="503"/>
      <c r="AT5" s="503"/>
      <c r="AU5" s="503"/>
      <c r="AV5" s="503"/>
      <c r="AW5" s="503"/>
      <c r="AX5" s="503"/>
      <c r="AY5" s="503"/>
      <c r="AZ5" s="503"/>
      <c r="BA5" s="503"/>
      <c r="BB5" s="503"/>
      <c r="BC5" s="503"/>
      <c r="BD5" s="503"/>
      <c r="BE5" s="503"/>
      <c r="BF5" s="503"/>
      <c r="BG5" s="503"/>
      <c r="BH5" s="503"/>
      <c r="BI5" s="503"/>
      <c r="BJ5" s="503"/>
      <c r="BK5" s="503"/>
      <c r="BL5" s="503"/>
      <c r="BM5" s="503"/>
      <c r="BN5" s="503"/>
      <c r="BO5" s="503"/>
      <c r="BP5" s="503"/>
      <c r="BQ5" s="199"/>
      <c r="BR5" s="24"/>
    </row>
    <row r="6" spans="1:70" s="499" customFormat="1" ht="15.95" customHeight="1">
      <c r="A6" s="17"/>
      <c r="B6" s="17"/>
      <c r="C6" s="500"/>
      <c r="D6" s="500"/>
      <c r="E6" s="500"/>
      <c r="F6" s="500"/>
      <c r="G6" s="500"/>
      <c r="H6" s="500"/>
      <c r="I6" s="500"/>
      <c r="J6" s="500"/>
      <c r="K6" s="500"/>
      <c r="L6" s="500"/>
      <c r="M6" s="500"/>
      <c r="N6" s="500"/>
      <c r="O6" s="500"/>
      <c r="P6" s="500"/>
      <c r="Q6" s="500"/>
      <c r="R6" s="503"/>
      <c r="S6" s="503"/>
      <c r="T6" s="503"/>
      <c r="U6" s="503"/>
      <c r="V6" s="503"/>
      <c r="W6" s="503"/>
      <c r="X6" s="503"/>
      <c r="Y6" s="503"/>
      <c r="Z6" s="503"/>
      <c r="AA6" s="503"/>
      <c r="AB6" s="503"/>
      <c r="AC6" s="503"/>
      <c r="AD6" s="503"/>
      <c r="AE6" s="503"/>
      <c r="AF6" s="503"/>
      <c r="AG6" s="503"/>
      <c r="AH6" s="503"/>
      <c r="AI6" s="503"/>
      <c r="AJ6" s="501"/>
      <c r="AK6" s="1126"/>
      <c r="AL6" s="503"/>
      <c r="AM6" s="503"/>
      <c r="AN6" s="503"/>
      <c r="AO6" s="503"/>
      <c r="AP6" s="503"/>
      <c r="AQ6" s="503"/>
      <c r="AR6" s="503"/>
      <c r="AS6" s="503"/>
      <c r="AT6" s="503"/>
      <c r="AU6" s="503"/>
      <c r="AV6" s="503"/>
      <c r="AW6" s="503"/>
      <c r="AX6" s="503"/>
      <c r="AY6" s="503"/>
      <c r="AZ6" s="503"/>
      <c r="BA6" s="503"/>
      <c r="BB6" s="503"/>
      <c r="BC6" s="503"/>
      <c r="BD6" s="503"/>
      <c r="BE6" s="503"/>
      <c r="BF6" s="503"/>
      <c r="BG6" s="503"/>
      <c r="BH6" s="503"/>
      <c r="BI6" s="503"/>
      <c r="BJ6" s="503"/>
      <c r="BK6" s="503"/>
      <c r="BL6" s="503"/>
      <c r="BM6" s="503"/>
      <c r="BN6" s="503"/>
      <c r="BO6" s="503"/>
      <c r="BP6" s="503"/>
      <c r="BQ6" s="199"/>
      <c r="BR6" s="24"/>
    </row>
    <row r="7" spans="1:70" s="499" customFormat="1" ht="15.95" customHeight="1">
      <c r="A7" s="17"/>
      <c r="B7" s="17"/>
      <c r="C7" s="500"/>
      <c r="D7" s="500"/>
      <c r="E7" s="500"/>
      <c r="F7" s="500"/>
      <c r="G7" s="500"/>
      <c r="H7" s="500"/>
      <c r="I7" s="500"/>
      <c r="J7" s="500"/>
      <c r="K7" s="500"/>
      <c r="L7" s="500"/>
      <c r="M7" s="500"/>
      <c r="N7" s="500"/>
      <c r="O7" s="500"/>
      <c r="P7" s="500"/>
      <c r="Q7" s="500"/>
      <c r="R7" s="503"/>
      <c r="S7" s="503"/>
      <c r="T7" s="503"/>
      <c r="U7" s="503"/>
      <c r="V7" s="503"/>
      <c r="W7" s="503"/>
      <c r="X7" s="503"/>
      <c r="Y7" s="503"/>
      <c r="Z7" s="503"/>
      <c r="AA7" s="503"/>
      <c r="AB7" s="503"/>
      <c r="AC7" s="503"/>
      <c r="AD7" s="503"/>
      <c r="AE7" s="503"/>
      <c r="AF7" s="503"/>
      <c r="AG7" s="503"/>
      <c r="AH7" s="503"/>
      <c r="AI7" s="503"/>
      <c r="AJ7" s="501"/>
      <c r="AK7" s="503"/>
      <c r="AL7" s="503"/>
      <c r="AM7" s="503"/>
      <c r="AN7" s="503"/>
      <c r="AO7" s="503"/>
      <c r="AP7" s="503"/>
      <c r="AQ7" s="503"/>
      <c r="AR7" s="503"/>
      <c r="AS7" s="503"/>
      <c r="AT7" s="503"/>
      <c r="AU7" s="503"/>
      <c r="AV7" s="503"/>
      <c r="AW7" s="503"/>
      <c r="AX7" s="503"/>
      <c r="AY7" s="503"/>
      <c r="AZ7" s="503"/>
      <c r="BA7" s="503"/>
      <c r="BB7" s="503"/>
      <c r="BC7" s="503"/>
      <c r="BD7" s="503"/>
      <c r="BE7" s="503"/>
      <c r="BF7" s="503"/>
      <c r="BG7" s="503"/>
      <c r="BH7" s="503"/>
      <c r="BI7" s="503"/>
      <c r="BJ7" s="503"/>
      <c r="BK7" s="503"/>
      <c r="BL7" s="503"/>
      <c r="BM7" s="503"/>
      <c r="BN7" s="503"/>
      <c r="BO7" s="503"/>
      <c r="BP7" s="503"/>
      <c r="BQ7" s="199"/>
      <c r="BR7" s="24"/>
    </row>
    <row r="8" spans="1:70" s="499" customFormat="1" ht="15.95" customHeight="1">
      <c r="A8" s="17"/>
      <c r="B8" s="17"/>
      <c r="C8" s="500"/>
      <c r="D8" s="500"/>
      <c r="E8" s="500"/>
      <c r="F8" s="500"/>
      <c r="G8" s="500"/>
      <c r="H8" s="500"/>
      <c r="I8" s="500"/>
      <c r="J8" s="500"/>
      <c r="K8" s="500"/>
      <c r="L8" s="500"/>
      <c r="M8" s="500"/>
      <c r="N8" s="500"/>
      <c r="O8" s="500"/>
      <c r="P8" s="500"/>
      <c r="Q8" s="500"/>
      <c r="R8" s="503"/>
      <c r="S8" s="503"/>
      <c r="T8" s="503"/>
      <c r="U8" s="503"/>
      <c r="V8" s="503"/>
      <c r="W8" s="503"/>
      <c r="X8" s="503"/>
      <c r="Y8" s="503"/>
      <c r="Z8" s="503"/>
      <c r="AA8" s="503"/>
      <c r="AB8" s="503"/>
      <c r="AC8" s="503"/>
      <c r="AD8" s="503"/>
      <c r="AE8" s="503"/>
      <c r="AF8" s="503"/>
      <c r="AG8" s="503"/>
      <c r="AH8" s="503"/>
      <c r="AI8" s="503"/>
      <c r="AJ8" s="501"/>
      <c r="AK8" s="503"/>
      <c r="AL8" s="503"/>
      <c r="AM8" s="503"/>
      <c r="AN8" s="503"/>
      <c r="AO8" s="503"/>
      <c r="AP8" s="503"/>
      <c r="AQ8" s="503"/>
      <c r="AR8" s="503"/>
      <c r="AS8" s="503"/>
      <c r="AT8" s="503"/>
      <c r="AU8" s="503"/>
      <c r="AV8" s="503"/>
      <c r="AW8" s="503"/>
      <c r="AX8" s="503"/>
      <c r="AY8" s="503"/>
      <c r="AZ8" s="503"/>
      <c r="BA8" s="503"/>
      <c r="BB8" s="503"/>
      <c r="BC8" s="503"/>
      <c r="BD8" s="503"/>
      <c r="BE8" s="503"/>
      <c r="BF8" s="503"/>
      <c r="BG8" s="503"/>
      <c r="BH8" s="503"/>
      <c r="BI8" s="503"/>
      <c r="BJ8" s="503"/>
      <c r="BK8" s="503"/>
      <c r="BL8" s="503"/>
      <c r="BM8" s="503"/>
      <c r="BN8" s="503"/>
      <c r="BO8" s="503"/>
      <c r="BP8" s="503"/>
      <c r="BQ8" s="199"/>
      <c r="BR8" s="24"/>
    </row>
    <row r="9" spans="1:70" s="499" customFormat="1" ht="15.95" customHeight="1">
      <c r="A9" s="17"/>
      <c r="B9" s="17"/>
      <c r="C9" s="500"/>
      <c r="D9" s="500"/>
      <c r="E9" s="500"/>
      <c r="F9" s="500"/>
      <c r="G9" s="500"/>
      <c r="H9" s="500"/>
      <c r="I9" s="500"/>
      <c r="J9" s="500"/>
      <c r="K9" s="500"/>
      <c r="L9" s="500"/>
      <c r="M9" s="500"/>
      <c r="N9" s="500"/>
      <c r="O9" s="500"/>
      <c r="P9" s="500"/>
      <c r="Q9" s="500"/>
      <c r="R9" s="503"/>
      <c r="S9" s="503"/>
      <c r="T9" s="503"/>
      <c r="U9" s="503"/>
      <c r="V9" s="503"/>
      <c r="W9" s="503"/>
      <c r="X9" s="503"/>
      <c r="Y9" s="503"/>
      <c r="Z9" s="503"/>
      <c r="AA9" s="503"/>
      <c r="AB9" s="503"/>
      <c r="AC9" s="503"/>
      <c r="AD9" s="503"/>
      <c r="AE9" s="503"/>
      <c r="AF9" s="503"/>
      <c r="AG9" s="503"/>
      <c r="AH9" s="503"/>
      <c r="AI9" s="503"/>
      <c r="AJ9" s="501"/>
      <c r="AK9" s="503"/>
      <c r="AL9" s="503"/>
      <c r="AM9" s="503"/>
      <c r="AN9" s="503"/>
      <c r="AO9" s="503"/>
      <c r="AP9" s="503"/>
      <c r="AQ9" s="503"/>
      <c r="AR9" s="503"/>
      <c r="AS9" s="503"/>
      <c r="AT9" s="503"/>
      <c r="AU9" s="503"/>
      <c r="AV9" s="503"/>
      <c r="AW9" s="503"/>
      <c r="AX9" s="503"/>
      <c r="AY9" s="503"/>
      <c r="AZ9" s="503"/>
      <c r="BA9" s="503"/>
      <c r="BB9" s="503"/>
      <c r="BC9" s="503"/>
      <c r="BD9" s="503"/>
      <c r="BE9" s="503"/>
      <c r="BF9" s="503"/>
      <c r="BG9" s="503"/>
      <c r="BH9" s="503"/>
      <c r="BI9" s="503"/>
      <c r="BJ9" s="503"/>
      <c r="BK9" s="503"/>
      <c r="BL9" s="503"/>
      <c r="BM9" s="503"/>
      <c r="BN9" s="503"/>
      <c r="BO9" s="503"/>
      <c r="BP9" s="503"/>
      <c r="BQ9" s="199"/>
      <c r="BR9" s="24"/>
    </row>
    <row r="10" spans="1:70" s="499" customFormat="1" ht="15.95" customHeight="1">
      <c r="A10" s="17"/>
      <c r="B10" s="17"/>
      <c r="C10" s="500"/>
      <c r="D10" s="500"/>
      <c r="E10" s="500"/>
      <c r="F10" s="500"/>
      <c r="G10" s="500"/>
      <c r="H10" s="500"/>
      <c r="I10" s="500"/>
      <c r="J10" s="500"/>
      <c r="K10" s="500"/>
      <c r="L10" s="500"/>
      <c r="M10" s="500"/>
      <c r="N10" s="500"/>
      <c r="O10" s="500"/>
      <c r="P10" s="500"/>
      <c r="Q10" s="500"/>
      <c r="R10" s="503"/>
      <c r="S10" s="503"/>
      <c r="T10" s="503"/>
      <c r="U10" s="503"/>
      <c r="V10" s="503"/>
      <c r="W10" s="503"/>
      <c r="X10" s="503"/>
      <c r="Y10" s="503"/>
      <c r="Z10" s="503"/>
      <c r="AA10" s="503"/>
      <c r="AB10" s="503"/>
      <c r="AC10" s="503"/>
      <c r="AD10" s="503"/>
      <c r="AE10" s="503"/>
      <c r="AF10" s="503"/>
      <c r="AG10" s="503"/>
      <c r="AH10" s="503"/>
      <c r="AI10" s="503"/>
      <c r="AJ10" s="501"/>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199"/>
      <c r="BR10" s="24"/>
    </row>
    <row r="11" spans="1:70" s="499" customFormat="1" ht="15.95" customHeight="1">
      <c r="A11" s="92"/>
      <c r="B11" s="92"/>
      <c r="C11" s="500"/>
      <c r="D11" s="500"/>
      <c r="E11" s="500"/>
      <c r="F11" s="500"/>
      <c r="G11" s="500"/>
      <c r="H11" s="500"/>
      <c r="I11" s="500"/>
      <c r="J11" s="500"/>
      <c r="K11" s="500"/>
      <c r="L11" s="500"/>
      <c r="M11" s="500"/>
      <c r="N11" s="500"/>
      <c r="O11" s="500"/>
      <c r="P11" s="500"/>
      <c r="Q11" s="500"/>
      <c r="R11" s="503"/>
      <c r="S11" s="503"/>
      <c r="T11" s="503"/>
      <c r="U11" s="503"/>
      <c r="V11" s="503"/>
      <c r="W11" s="503"/>
      <c r="X11" s="503"/>
      <c r="Y11" s="503"/>
      <c r="Z11" s="503"/>
      <c r="AA11" s="503"/>
      <c r="AB11" s="503"/>
      <c r="AC11" s="503"/>
      <c r="AD11" s="503"/>
      <c r="AE11" s="503"/>
      <c r="AF11" s="503"/>
      <c r="AG11" s="503"/>
      <c r="AH11" s="503"/>
      <c r="AI11" s="503"/>
      <c r="AJ11" s="501"/>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199"/>
      <c r="BR11" s="24"/>
    </row>
    <row r="12" spans="1:70" s="499" customFormat="1" ht="15.95" customHeight="1">
      <c r="A12" s="17"/>
      <c r="B12" s="17"/>
      <c r="C12" s="500"/>
      <c r="D12" s="500"/>
      <c r="E12" s="500"/>
      <c r="F12" s="500"/>
      <c r="G12" s="500"/>
      <c r="H12" s="500"/>
      <c r="I12" s="500"/>
      <c r="J12" s="500"/>
      <c r="K12" s="500"/>
      <c r="L12" s="500"/>
      <c r="M12" s="500"/>
      <c r="N12" s="500"/>
      <c r="O12" s="500"/>
      <c r="P12" s="500"/>
      <c r="Q12" s="500"/>
      <c r="R12" s="503"/>
      <c r="S12" s="503"/>
      <c r="T12" s="503"/>
      <c r="U12" s="503"/>
      <c r="V12" s="503"/>
      <c r="W12" s="503"/>
      <c r="X12" s="503"/>
      <c r="Y12" s="503"/>
      <c r="Z12" s="503"/>
      <c r="AA12" s="503"/>
      <c r="AB12" s="503"/>
      <c r="AC12" s="503"/>
      <c r="AD12" s="503"/>
      <c r="AE12" s="503"/>
      <c r="AF12" s="503"/>
      <c r="AG12" s="503"/>
      <c r="AH12" s="503"/>
      <c r="AI12" s="503"/>
      <c r="AJ12" s="501"/>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199"/>
      <c r="BR12" s="24"/>
    </row>
    <row r="13" spans="1:70" s="499" customFormat="1" ht="15.95" customHeight="1">
      <c r="A13" s="17"/>
      <c r="B13" s="17"/>
      <c r="C13" s="500"/>
      <c r="D13" s="500"/>
      <c r="E13" s="500"/>
      <c r="F13" s="500"/>
      <c r="G13" s="500"/>
      <c r="H13" s="500"/>
      <c r="I13" s="500"/>
      <c r="J13" s="500"/>
      <c r="K13" s="500"/>
      <c r="L13" s="500"/>
      <c r="M13" s="500"/>
      <c r="N13" s="500"/>
      <c r="O13" s="500"/>
      <c r="P13" s="500"/>
      <c r="Q13" s="500"/>
      <c r="R13" s="503"/>
      <c r="S13" s="503"/>
      <c r="T13" s="503"/>
      <c r="U13" s="503"/>
      <c r="V13" s="503"/>
      <c r="W13" s="503"/>
      <c r="X13" s="503"/>
      <c r="Y13" s="503"/>
      <c r="Z13" s="503"/>
      <c r="AA13" s="503"/>
      <c r="AB13" s="503"/>
      <c r="AC13" s="503"/>
      <c r="AD13" s="503"/>
      <c r="AE13" s="503"/>
      <c r="AF13" s="503"/>
      <c r="AG13" s="503"/>
      <c r="AH13" s="503"/>
      <c r="AI13" s="503"/>
      <c r="AJ13" s="501"/>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199"/>
      <c r="BR13" s="24"/>
    </row>
    <row r="14" spans="1:70" s="499" customFormat="1" ht="15.95" customHeight="1">
      <c r="A14" s="17"/>
      <c r="B14" s="17"/>
      <c r="C14" s="500"/>
      <c r="D14" s="500"/>
      <c r="E14" s="500"/>
      <c r="F14" s="500"/>
      <c r="G14" s="500"/>
      <c r="H14" s="500"/>
      <c r="I14" s="500"/>
      <c r="J14" s="500"/>
      <c r="K14" s="500"/>
      <c r="L14" s="500"/>
      <c r="M14" s="500"/>
      <c r="N14" s="500"/>
      <c r="O14" s="500"/>
      <c r="P14" s="500"/>
      <c r="Q14" s="500"/>
      <c r="R14" s="503"/>
      <c r="S14" s="503"/>
      <c r="T14" s="503"/>
      <c r="U14" s="503"/>
      <c r="V14" s="503"/>
      <c r="W14" s="503"/>
      <c r="X14" s="503"/>
      <c r="Y14" s="503"/>
      <c r="Z14" s="503"/>
      <c r="AA14" s="503"/>
      <c r="AB14" s="503"/>
      <c r="AC14" s="503"/>
      <c r="AD14" s="503"/>
      <c r="AE14" s="503"/>
      <c r="AF14" s="503"/>
      <c r="AG14" s="503"/>
      <c r="AH14" s="503"/>
      <c r="AI14" s="503"/>
      <c r="AJ14" s="501"/>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199"/>
      <c r="BR14" s="24"/>
    </row>
    <row r="15" spans="1:70" s="499" customFormat="1" ht="15.95" customHeight="1">
      <c r="A15" s="17"/>
      <c r="B15" s="17"/>
      <c r="C15" s="500"/>
      <c r="D15" s="500"/>
      <c r="E15" s="500"/>
      <c r="F15" s="500"/>
      <c r="G15" s="500"/>
      <c r="H15" s="500"/>
      <c r="I15" s="500"/>
      <c r="J15" s="500"/>
      <c r="K15" s="500"/>
      <c r="L15" s="500"/>
      <c r="M15" s="500"/>
      <c r="N15" s="500"/>
      <c r="O15" s="500"/>
      <c r="P15" s="500"/>
      <c r="Q15" s="500"/>
      <c r="R15" s="503"/>
      <c r="S15" s="503"/>
      <c r="T15" s="503"/>
      <c r="U15" s="503"/>
      <c r="V15" s="503"/>
      <c r="W15" s="503"/>
      <c r="X15" s="503"/>
      <c r="Y15" s="503"/>
      <c r="Z15" s="503"/>
      <c r="AA15" s="503"/>
      <c r="AB15" s="503"/>
      <c r="AC15" s="503"/>
      <c r="AD15" s="503"/>
      <c r="AE15" s="503"/>
      <c r="AF15" s="503"/>
      <c r="AG15" s="503"/>
      <c r="AH15" s="503"/>
      <c r="AI15" s="503"/>
      <c r="AJ15" s="501"/>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199"/>
      <c r="BR15" s="24"/>
    </row>
    <row r="16" spans="1:70" s="499" customFormat="1" ht="15.95" customHeight="1">
      <c r="A16" s="17"/>
      <c r="B16" s="17"/>
      <c r="C16" s="500"/>
      <c r="D16" s="500"/>
      <c r="E16" s="500"/>
      <c r="F16" s="500"/>
      <c r="G16" s="500"/>
      <c r="H16" s="500"/>
      <c r="I16" s="500"/>
      <c r="J16" s="500"/>
      <c r="K16" s="500"/>
      <c r="L16" s="500"/>
      <c r="M16" s="500"/>
      <c r="N16" s="500"/>
      <c r="O16" s="500"/>
      <c r="P16" s="500"/>
      <c r="Q16" s="500"/>
      <c r="R16" s="503"/>
      <c r="S16" s="503"/>
      <c r="T16" s="503"/>
      <c r="U16" s="503"/>
      <c r="V16" s="503"/>
      <c r="W16" s="503"/>
      <c r="X16" s="503"/>
      <c r="Y16" s="503"/>
      <c r="Z16" s="503"/>
      <c r="AA16" s="503"/>
      <c r="AB16" s="503"/>
      <c r="AC16" s="503"/>
      <c r="AD16" s="503"/>
      <c r="AE16" s="503"/>
      <c r="AF16" s="503"/>
      <c r="AG16" s="503"/>
      <c r="AH16" s="503"/>
      <c r="AI16" s="503"/>
      <c r="AJ16" s="501"/>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199"/>
      <c r="BR16" s="24"/>
    </row>
    <row r="17" spans="1:75" s="499" customFormat="1" ht="15.95" customHeight="1">
      <c r="A17" s="17"/>
      <c r="B17" s="17"/>
      <c r="C17" s="500"/>
      <c r="D17" s="500"/>
      <c r="E17" s="500"/>
      <c r="F17" s="500"/>
      <c r="G17" s="500"/>
      <c r="H17" s="500"/>
      <c r="I17" s="500"/>
      <c r="J17" s="500"/>
      <c r="K17" s="500"/>
      <c r="L17" s="500"/>
      <c r="M17" s="500"/>
      <c r="N17" s="500"/>
      <c r="O17" s="500"/>
      <c r="P17" s="500"/>
      <c r="Q17" s="500"/>
      <c r="R17" s="503"/>
      <c r="S17" s="503"/>
      <c r="T17" s="503"/>
      <c r="U17" s="503"/>
      <c r="V17" s="503"/>
      <c r="W17" s="503"/>
      <c r="X17" s="503"/>
      <c r="Y17" s="503"/>
      <c r="Z17" s="503"/>
      <c r="AA17" s="503"/>
      <c r="AB17" s="503"/>
      <c r="AC17" s="503"/>
      <c r="AD17" s="503"/>
      <c r="AE17" s="503"/>
      <c r="AF17" s="503"/>
      <c r="AG17" s="503"/>
      <c r="AH17" s="503"/>
      <c r="AI17" s="503"/>
      <c r="AJ17" s="501"/>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199"/>
      <c r="BR17" s="24"/>
    </row>
    <row r="18" spans="1:75" s="499" customFormat="1" ht="15.95" customHeight="1" thickBot="1">
      <c r="A18" s="17"/>
      <c r="B18" s="17"/>
      <c r="C18" s="500"/>
      <c r="D18" s="500"/>
      <c r="E18" s="500"/>
      <c r="F18" s="500"/>
      <c r="G18" s="500"/>
      <c r="H18" s="500"/>
      <c r="I18" s="500"/>
      <c r="J18" s="500"/>
      <c r="K18" s="500"/>
      <c r="L18" s="500"/>
      <c r="M18" s="500"/>
      <c r="N18" s="500"/>
      <c r="O18" s="500"/>
      <c r="P18" s="500"/>
      <c r="Q18" s="500"/>
      <c r="R18" s="503"/>
      <c r="S18" s="503"/>
      <c r="T18" s="503"/>
      <c r="U18" s="503"/>
      <c r="V18" s="503"/>
      <c r="W18" s="503"/>
      <c r="X18" s="503"/>
      <c r="Y18" s="503"/>
      <c r="Z18" s="503"/>
      <c r="AA18" s="503"/>
      <c r="AB18" s="503"/>
      <c r="AC18" s="503"/>
      <c r="AD18" s="503"/>
      <c r="AE18" s="503"/>
      <c r="AF18" s="503"/>
      <c r="AG18" s="503"/>
      <c r="AH18" s="503"/>
      <c r="AI18" s="503"/>
      <c r="AJ18" s="501"/>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199"/>
      <c r="BR18" s="24"/>
      <c r="BV18" s="1126"/>
    </row>
    <row r="19" spans="1:75" s="99" customFormat="1" ht="15.95" customHeight="1">
      <c r="A19" s="97"/>
      <c r="B19" s="103" t="s">
        <v>793</v>
      </c>
      <c r="C19" s="104"/>
      <c r="D19" s="104"/>
      <c r="E19" s="135"/>
      <c r="F19" s="104"/>
      <c r="G19" s="104"/>
      <c r="H19" s="104"/>
      <c r="I19" s="461"/>
      <c r="J19" s="104"/>
      <c r="K19" s="104"/>
      <c r="L19" s="104"/>
      <c r="M19" s="104"/>
      <c r="N19" s="104"/>
      <c r="O19" s="104"/>
      <c r="P19" s="104"/>
      <c r="Q19" s="104"/>
      <c r="R19" s="104"/>
      <c r="S19" s="104"/>
      <c r="T19" s="104"/>
      <c r="U19" s="104"/>
      <c r="V19" s="104"/>
      <c r="W19" s="135"/>
      <c r="X19" s="104"/>
      <c r="Y19" s="104"/>
      <c r="Z19" s="104"/>
      <c r="AA19" s="104"/>
      <c r="AB19" s="104"/>
      <c r="AC19" s="104"/>
      <c r="AD19" s="104"/>
      <c r="AE19" s="104"/>
      <c r="AF19" s="102"/>
      <c r="AG19" s="102"/>
      <c r="AH19" s="102"/>
      <c r="AI19" s="246"/>
      <c r="AJ19" s="509"/>
      <c r="AK19" s="1126"/>
      <c r="AL19" s="1126"/>
      <c r="AM19" s="1126"/>
      <c r="AN19" s="1126"/>
      <c r="AO19" s="1126"/>
      <c r="AP19" s="1126"/>
      <c r="AQ19" s="496"/>
      <c r="AR19" s="1126"/>
      <c r="AS19" s="1126"/>
      <c r="AT19" s="1126"/>
      <c r="AU19" s="1126"/>
      <c r="AV19" s="1126"/>
      <c r="AW19" s="1126"/>
      <c r="AX19" s="1126"/>
      <c r="AY19" s="1126"/>
      <c r="AZ19" s="1126"/>
      <c r="BA19" s="1126"/>
      <c r="BB19" s="1126"/>
      <c r="BC19" s="1126"/>
      <c r="BD19" s="1126"/>
      <c r="BE19" s="1126"/>
      <c r="BF19" s="1126"/>
      <c r="BG19" s="1126"/>
      <c r="BH19" s="1126"/>
      <c r="BI19" s="1126"/>
      <c r="BJ19" s="1126"/>
      <c r="BK19" s="1126"/>
      <c r="BL19" s="1126"/>
      <c r="BM19" s="1126"/>
      <c r="BN19" s="279"/>
      <c r="BO19" s="279"/>
      <c r="BP19" s="279"/>
      <c r="BQ19" s="443"/>
      <c r="BR19" s="98"/>
    </row>
    <row r="20" spans="1:75" s="99" customFormat="1" ht="15.95" customHeight="1">
      <c r="A20" s="97"/>
      <c r="B20" s="105" t="s">
        <v>448</v>
      </c>
      <c r="C20" s="1098"/>
      <c r="D20" s="1098"/>
      <c r="E20" s="1099"/>
      <c r="F20" s="1098"/>
      <c r="G20" s="1098"/>
      <c r="H20" s="1098" t="s">
        <v>177</v>
      </c>
      <c r="I20" s="460"/>
      <c r="J20" s="1098"/>
      <c r="K20" s="1098"/>
      <c r="L20" s="1098"/>
      <c r="M20" s="1098"/>
      <c r="N20" s="1098"/>
      <c r="O20" s="1098"/>
      <c r="P20" s="1098"/>
      <c r="Q20" s="1098"/>
      <c r="R20" s="1098"/>
      <c r="S20" s="1098"/>
      <c r="T20" s="1098"/>
      <c r="U20" s="1098"/>
      <c r="V20" s="1098"/>
      <c r="W20" s="1099"/>
      <c r="X20" s="1098"/>
      <c r="Y20" s="1098"/>
      <c r="Z20" s="1098"/>
      <c r="AA20" s="1098"/>
      <c r="AB20" s="1098"/>
      <c r="AC20" s="1098"/>
      <c r="AD20" s="1098"/>
      <c r="AE20" s="1098"/>
      <c r="AF20" s="96"/>
      <c r="AG20" s="96"/>
      <c r="AH20" s="96"/>
      <c r="AI20" s="247"/>
      <c r="AJ20" s="509"/>
      <c r="AK20" s="1126"/>
      <c r="AL20" s="1126"/>
      <c r="AM20" s="1126"/>
      <c r="AN20" s="1126"/>
      <c r="AO20" s="1126"/>
      <c r="AP20" s="1126"/>
      <c r="AQ20" s="1126"/>
      <c r="AR20" s="1126"/>
      <c r="AS20" s="1126"/>
      <c r="AT20" s="1126"/>
      <c r="AU20" s="1126"/>
      <c r="AV20" s="1126"/>
      <c r="AW20" s="1126"/>
      <c r="AX20" s="1126"/>
      <c r="AY20" s="1126"/>
      <c r="AZ20" s="1126"/>
      <c r="BA20" s="1126"/>
      <c r="BB20" s="1126"/>
      <c r="BC20" s="1126"/>
      <c r="BD20" s="1126"/>
      <c r="BE20" s="1126"/>
      <c r="BF20" s="1126"/>
      <c r="BG20" s="1126"/>
      <c r="BH20" s="1126"/>
      <c r="BI20" s="1126"/>
      <c r="BJ20" s="1126"/>
      <c r="BK20" s="1126"/>
      <c r="BL20" s="1126"/>
      <c r="BM20" s="1126"/>
      <c r="BN20" s="279"/>
      <c r="BO20" s="279"/>
      <c r="BP20" s="279"/>
      <c r="BQ20" s="443"/>
      <c r="BR20" s="98"/>
      <c r="BW20" s="1126"/>
    </row>
    <row r="21" spans="1:75" s="99" customFormat="1" ht="15.95" customHeight="1">
      <c r="A21" s="97"/>
      <c r="B21" s="105" t="s">
        <v>449</v>
      </c>
      <c r="C21" s="1098"/>
      <c r="D21" s="1098"/>
      <c r="E21" s="1099"/>
      <c r="F21" s="1098"/>
      <c r="G21" s="1101"/>
      <c r="H21" s="1101"/>
      <c r="I21" s="1101"/>
      <c r="J21" s="1098"/>
      <c r="K21" s="1098"/>
      <c r="L21" s="1098"/>
      <c r="M21" s="1098"/>
      <c r="N21" s="1098"/>
      <c r="O21" s="106" t="s">
        <v>450</v>
      </c>
      <c r="P21" s="106"/>
      <c r="Q21" s="106"/>
      <c r="R21" s="106"/>
      <c r="S21" s="106"/>
      <c r="T21" s="1098"/>
      <c r="U21" s="1098"/>
      <c r="V21" s="1098"/>
      <c r="W21" s="1099"/>
      <c r="X21" s="1098"/>
      <c r="Y21" s="1098"/>
      <c r="Z21" s="1098"/>
      <c r="AA21" s="1098"/>
      <c r="AB21" s="1098"/>
      <c r="AC21" s="1098"/>
      <c r="AD21" s="1098"/>
      <c r="AE21" s="1098"/>
      <c r="AF21" s="96"/>
      <c r="AG21" s="96"/>
      <c r="AH21" s="96"/>
      <c r="AI21" s="247"/>
      <c r="AJ21" s="509"/>
      <c r="AK21" s="1126"/>
      <c r="AL21" s="1126"/>
      <c r="AM21" s="1126"/>
      <c r="AN21" s="1126"/>
      <c r="AO21" s="1083"/>
      <c r="AP21" s="1083"/>
      <c r="AQ21" s="1083"/>
      <c r="AR21" s="1126"/>
      <c r="AS21" s="1126"/>
      <c r="AT21" s="1126"/>
      <c r="AU21" s="1126"/>
      <c r="AV21" s="1126"/>
      <c r="AW21" s="229"/>
      <c r="AX21" s="229"/>
      <c r="AY21" s="229"/>
      <c r="AZ21" s="229"/>
      <c r="BA21" s="229"/>
      <c r="BB21" s="229"/>
      <c r="BC21" s="1126"/>
      <c r="BD21" s="1126"/>
      <c r="BE21" s="1126"/>
      <c r="BF21" s="1126"/>
      <c r="BG21" s="1126"/>
      <c r="BH21" s="1126"/>
      <c r="BI21" s="1126"/>
      <c r="BJ21" s="1126"/>
      <c r="BK21" s="1126"/>
      <c r="BL21" s="1126"/>
      <c r="BM21" s="1126"/>
      <c r="BN21" s="279"/>
      <c r="BO21" s="279"/>
      <c r="BP21" s="279"/>
      <c r="BQ21" s="443"/>
      <c r="BR21" s="98"/>
    </row>
    <row r="22" spans="1:75" s="99" customFormat="1" ht="15.75" customHeight="1" thickBot="1">
      <c r="A22" s="97"/>
      <c r="B22" s="290" t="s">
        <v>454</v>
      </c>
      <c r="C22" s="240"/>
      <c r="D22" s="240"/>
      <c r="E22" s="240"/>
      <c r="F22" s="240"/>
      <c r="G22" s="240"/>
      <c r="H22" s="240" t="s">
        <v>143</v>
      </c>
      <c r="I22" s="240"/>
      <c r="J22" s="240"/>
      <c r="K22" s="457"/>
      <c r="L22" s="457" t="s">
        <v>451</v>
      </c>
      <c r="M22" s="240"/>
      <c r="N22" s="240"/>
      <c r="O22" s="240"/>
      <c r="P22" s="240"/>
      <c r="Q22" s="240"/>
      <c r="R22" s="240"/>
      <c r="S22" s="240" t="s">
        <v>97</v>
      </c>
      <c r="T22" s="240"/>
      <c r="U22" s="240"/>
      <c r="V22" s="240" t="s">
        <v>453</v>
      </c>
      <c r="W22" s="240"/>
      <c r="X22" s="240"/>
      <c r="Y22" s="240"/>
      <c r="Z22" s="240"/>
      <c r="AA22" s="240"/>
      <c r="AB22" s="462"/>
      <c r="AC22" s="240" t="s">
        <v>97</v>
      </c>
      <c r="AD22" s="240"/>
      <c r="AE22" s="240"/>
      <c r="AF22" s="100"/>
      <c r="AG22" s="100"/>
      <c r="AH22" s="100"/>
      <c r="AI22" s="232"/>
      <c r="AJ22" s="258"/>
      <c r="AK22" s="1105"/>
      <c r="AL22" s="1105"/>
      <c r="AM22" s="1105"/>
      <c r="AN22" s="1105"/>
      <c r="AO22" s="1105"/>
      <c r="AP22" s="1105"/>
      <c r="AQ22" s="1105"/>
      <c r="AR22" s="1105"/>
      <c r="AS22" s="1105"/>
      <c r="AT22" s="1105"/>
      <c r="AU22" s="1105"/>
      <c r="AV22" s="1105"/>
      <c r="AW22" s="1105"/>
      <c r="AX22" s="1105"/>
      <c r="AY22" s="1105"/>
      <c r="AZ22" s="1105"/>
      <c r="BA22" s="1105"/>
      <c r="BB22" s="1105"/>
      <c r="BC22" s="1105"/>
      <c r="BD22" s="1105"/>
      <c r="BE22" s="1105"/>
      <c r="BF22" s="1105"/>
      <c r="BG22" s="1105"/>
      <c r="BH22" s="1105"/>
      <c r="BI22" s="1105"/>
      <c r="BJ22" s="1105"/>
      <c r="BK22" s="1105"/>
      <c r="BL22" s="1105"/>
      <c r="BM22" s="1105"/>
      <c r="BN22" s="414"/>
      <c r="BO22" s="414"/>
      <c r="BP22" s="414"/>
      <c r="BQ22" s="495"/>
      <c r="BR22" s="98"/>
    </row>
    <row r="23" spans="1:75" s="86" customFormat="1" ht="39.950000000000003" customHeight="1" thickBot="1">
      <c r="A23" s="244"/>
      <c r="B23" s="2486"/>
      <c r="C23" s="2487"/>
      <c r="D23" s="2487"/>
      <c r="E23" s="2488"/>
      <c r="F23" s="2487"/>
      <c r="G23" s="2487"/>
      <c r="H23" s="2489"/>
      <c r="I23" s="2499"/>
      <c r="J23" s="2500"/>
      <c r="K23" s="2500"/>
      <c r="L23" s="2500"/>
      <c r="M23" s="2500"/>
      <c r="N23" s="2500"/>
      <c r="O23" s="2500"/>
      <c r="P23" s="2500"/>
      <c r="Q23" s="2500"/>
      <c r="R23" s="2500"/>
      <c r="S23" s="2500"/>
      <c r="T23" s="2500"/>
      <c r="U23" s="2500"/>
      <c r="V23" s="2500"/>
      <c r="W23" s="2500"/>
      <c r="X23" s="2500"/>
      <c r="Y23" s="2500"/>
      <c r="Z23" s="2500"/>
      <c r="AA23" s="2500"/>
      <c r="AB23" s="2500"/>
      <c r="AC23" s="2500"/>
      <c r="AD23" s="2500"/>
      <c r="AE23" s="2500"/>
      <c r="AF23" s="2500"/>
      <c r="AG23" s="2500"/>
      <c r="AH23" s="2500"/>
      <c r="AI23" s="2501"/>
      <c r="AJ23" s="2490"/>
      <c r="AK23" s="2491"/>
      <c r="AL23" s="2491"/>
      <c r="AM23" s="2491"/>
      <c r="AN23" s="2491"/>
      <c r="AO23" s="2491"/>
      <c r="AP23" s="2492"/>
      <c r="AQ23" s="2502"/>
      <c r="AR23" s="2503"/>
      <c r="AS23" s="2503"/>
      <c r="AT23" s="2503"/>
      <c r="AU23" s="2503"/>
      <c r="AV23" s="2503"/>
      <c r="AW23" s="2503"/>
      <c r="AX23" s="2503"/>
      <c r="AY23" s="2503"/>
      <c r="AZ23" s="2503"/>
      <c r="BA23" s="2503"/>
      <c r="BB23" s="2503"/>
      <c r="BC23" s="2503"/>
      <c r="BD23" s="2503"/>
      <c r="BE23" s="2503"/>
      <c r="BF23" s="2503"/>
      <c r="BG23" s="2503"/>
      <c r="BH23" s="2503"/>
      <c r="BI23" s="2503"/>
      <c r="BJ23" s="2503"/>
      <c r="BK23" s="2503"/>
      <c r="BL23" s="2503"/>
      <c r="BM23" s="2503"/>
      <c r="BN23" s="2503"/>
      <c r="BO23" s="2503"/>
      <c r="BP23" s="2503"/>
      <c r="BQ23" s="2504"/>
      <c r="BR23" s="245"/>
    </row>
    <row r="24" spans="1:75" s="499" customFormat="1" ht="15.95" customHeight="1">
      <c r="A24" s="17"/>
      <c r="B24" s="17"/>
      <c r="C24" s="500"/>
      <c r="D24" s="500"/>
      <c r="E24" s="500"/>
      <c r="F24" s="500"/>
      <c r="G24" s="500"/>
      <c r="H24" s="500"/>
      <c r="I24" s="500"/>
      <c r="J24" s="500"/>
      <c r="K24" s="500"/>
      <c r="L24" s="500"/>
      <c r="M24" s="500"/>
      <c r="N24" s="500"/>
      <c r="O24" s="500"/>
      <c r="P24" s="500"/>
      <c r="Q24" s="500"/>
      <c r="R24" s="503"/>
      <c r="S24" s="503"/>
      <c r="T24" s="503"/>
      <c r="U24" s="503"/>
      <c r="V24" s="503"/>
      <c r="W24" s="503"/>
      <c r="X24" s="503"/>
      <c r="Y24" s="503"/>
      <c r="Z24" s="503"/>
      <c r="AA24" s="503"/>
      <c r="AB24" s="503"/>
      <c r="AC24" s="503"/>
      <c r="AD24" s="503"/>
      <c r="AE24" s="503"/>
      <c r="AF24" s="503"/>
      <c r="AG24" s="503"/>
      <c r="AH24" s="503"/>
      <c r="AI24" s="503"/>
      <c r="AJ24" s="501"/>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199"/>
      <c r="BR24" s="24"/>
    </row>
    <row r="25" spans="1:75" s="499" customFormat="1" ht="15.95" customHeight="1">
      <c r="A25" s="17"/>
      <c r="B25" s="17"/>
      <c r="C25" s="500"/>
      <c r="D25" s="500"/>
      <c r="E25" s="500"/>
      <c r="F25" s="500"/>
      <c r="G25" s="500"/>
      <c r="H25" s="500"/>
      <c r="I25" s="500"/>
      <c r="J25" s="500"/>
      <c r="K25" s="500"/>
      <c r="L25" s="500"/>
      <c r="M25" s="500"/>
      <c r="N25" s="500"/>
      <c r="O25" s="500"/>
      <c r="P25" s="500"/>
      <c r="Q25" s="500"/>
      <c r="R25" s="503"/>
      <c r="S25" s="503"/>
      <c r="T25" s="503"/>
      <c r="U25" s="503"/>
      <c r="V25" s="503"/>
      <c r="W25" s="503"/>
      <c r="X25" s="503"/>
      <c r="Y25" s="503"/>
      <c r="Z25" s="503"/>
      <c r="AA25" s="503"/>
      <c r="AB25" s="503"/>
      <c r="AC25" s="503"/>
      <c r="AD25" s="503"/>
      <c r="AE25" s="503"/>
      <c r="AF25" s="503"/>
      <c r="AG25" s="503"/>
      <c r="AH25" s="503"/>
      <c r="AI25" s="503"/>
      <c r="AJ25" s="501"/>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199"/>
      <c r="BR25" s="24"/>
    </row>
    <row r="26" spans="1:75" s="499" customFormat="1" ht="15.95" customHeight="1">
      <c r="A26" s="17"/>
      <c r="B26" s="17"/>
      <c r="C26" s="500"/>
      <c r="D26" s="500"/>
      <c r="E26" s="500"/>
      <c r="F26" s="500"/>
      <c r="G26" s="500"/>
      <c r="H26" s="500"/>
      <c r="I26" s="500"/>
      <c r="J26" s="500"/>
      <c r="K26" s="500"/>
      <c r="L26" s="500"/>
      <c r="M26" s="500"/>
      <c r="N26" s="500"/>
      <c r="O26" s="500"/>
      <c r="P26" s="500"/>
      <c r="Q26" s="500"/>
      <c r="R26" s="503"/>
      <c r="S26" s="503"/>
      <c r="T26" s="503"/>
      <c r="U26" s="503"/>
      <c r="V26" s="503"/>
      <c r="W26" s="503"/>
      <c r="X26" s="503"/>
      <c r="Y26" s="503"/>
      <c r="Z26" s="503"/>
      <c r="AA26" s="503"/>
      <c r="AB26" s="503"/>
      <c r="AC26" s="503"/>
      <c r="AD26" s="503"/>
      <c r="AE26" s="503"/>
      <c r="AF26" s="503"/>
      <c r="AG26" s="503"/>
      <c r="AH26" s="503"/>
      <c r="AI26" s="503"/>
      <c r="AJ26" s="501"/>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199"/>
      <c r="BR26" s="24"/>
    </row>
    <row r="27" spans="1:75" s="499" customFormat="1" ht="15.95" customHeight="1">
      <c r="A27" s="17"/>
      <c r="B27" s="17"/>
      <c r="C27" s="500"/>
      <c r="D27" s="500"/>
      <c r="E27" s="500"/>
      <c r="F27" s="500"/>
      <c r="G27" s="500"/>
      <c r="H27" s="500"/>
      <c r="I27" s="500"/>
      <c r="J27" s="500"/>
      <c r="K27" s="500"/>
      <c r="L27" s="500"/>
      <c r="M27" s="500"/>
      <c r="N27" s="500"/>
      <c r="O27" s="500"/>
      <c r="P27" s="1126"/>
      <c r="Q27" s="500"/>
      <c r="R27" s="503"/>
      <c r="S27" s="503"/>
      <c r="T27" s="503"/>
      <c r="U27" s="503"/>
      <c r="V27" s="503"/>
      <c r="W27" s="503"/>
      <c r="X27" s="503"/>
      <c r="Y27" s="503"/>
      <c r="Z27" s="503"/>
      <c r="AA27" s="503"/>
      <c r="AB27" s="503"/>
      <c r="AC27" s="503"/>
      <c r="AD27" s="503"/>
      <c r="AE27" s="503"/>
      <c r="AF27" s="503"/>
      <c r="AG27" s="503"/>
      <c r="AH27" s="503"/>
      <c r="AI27" s="503"/>
      <c r="AJ27" s="501"/>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199"/>
      <c r="BR27" s="24"/>
    </row>
    <row r="28" spans="1:75" s="499" customFormat="1" ht="15.95" customHeight="1">
      <c r="A28" s="17"/>
      <c r="B28" s="17"/>
      <c r="C28" s="500"/>
      <c r="D28" s="500"/>
      <c r="E28" s="500"/>
      <c r="F28" s="500"/>
      <c r="G28" s="500"/>
      <c r="H28" s="500"/>
      <c r="I28" s="500"/>
      <c r="J28" s="500"/>
      <c r="K28" s="500"/>
      <c r="L28" s="500"/>
      <c r="M28" s="500"/>
      <c r="N28" s="500"/>
      <c r="O28" s="500"/>
      <c r="P28" s="500"/>
      <c r="Q28" s="500"/>
      <c r="R28" s="503"/>
      <c r="S28" s="503"/>
      <c r="T28" s="503"/>
      <c r="U28" s="503"/>
      <c r="V28" s="503"/>
      <c r="W28" s="503"/>
      <c r="X28" s="503"/>
      <c r="Y28" s="503"/>
      <c r="Z28" s="503"/>
      <c r="AA28" s="503"/>
      <c r="AB28" s="503"/>
      <c r="AC28" s="503"/>
      <c r="AD28" s="503"/>
      <c r="AE28" s="503"/>
      <c r="AF28" s="503"/>
      <c r="AG28" s="503"/>
      <c r="AH28" s="503"/>
      <c r="AI28" s="503"/>
      <c r="AJ28" s="501"/>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199"/>
      <c r="BR28" s="24"/>
    </row>
    <row r="29" spans="1:75" s="499" customFormat="1" ht="15.95" customHeight="1">
      <c r="A29" s="17"/>
      <c r="B29" s="17"/>
      <c r="C29" s="500"/>
      <c r="D29" s="500"/>
      <c r="E29" s="500"/>
      <c r="F29" s="500"/>
      <c r="G29" s="500"/>
      <c r="H29" s="500"/>
      <c r="I29" s="500"/>
      <c r="J29" s="500"/>
      <c r="K29" s="500"/>
      <c r="L29" s="500"/>
      <c r="M29" s="500"/>
      <c r="N29" s="500"/>
      <c r="O29" s="500"/>
      <c r="P29" s="500"/>
      <c r="Q29" s="500"/>
      <c r="R29" s="503"/>
      <c r="S29" s="503"/>
      <c r="T29" s="503"/>
      <c r="U29" s="503"/>
      <c r="V29" s="503"/>
      <c r="W29" s="503"/>
      <c r="X29" s="503"/>
      <c r="Y29" s="503"/>
      <c r="Z29" s="503"/>
      <c r="AA29" s="503"/>
      <c r="AB29" s="503"/>
      <c r="AC29" s="503"/>
      <c r="AD29" s="503"/>
      <c r="AE29" s="503"/>
      <c r="AF29" s="503"/>
      <c r="AG29" s="503"/>
      <c r="AH29" s="503"/>
      <c r="AI29" s="503"/>
      <c r="AJ29" s="501"/>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199"/>
      <c r="BR29" s="24"/>
    </row>
    <row r="30" spans="1:75" s="499" customFormat="1" ht="15.95" customHeight="1">
      <c r="A30" s="17"/>
      <c r="B30" s="17"/>
      <c r="C30" s="500"/>
      <c r="D30" s="500"/>
      <c r="E30" s="500"/>
      <c r="F30" s="500"/>
      <c r="G30" s="500"/>
      <c r="H30" s="500"/>
      <c r="I30" s="500"/>
      <c r="J30" s="500"/>
      <c r="K30" s="500"/>
      <c r="L30" s="500"/>
      <c r="M30" s="500"/>
      <c r="N30" s="500"/>
      <c r="O30" s="500"/>
      <c r="P30" s="500"/>
      <c r="Q30" s="500"/>
      <c r="R30" s="503"/>
      <c r="S30" s="503"/>
      <c r="T30" s="503"/>
      <c r="U30" s="503"/>
      <c r="V30" s="503"/>
      <c r="W30" s="503"/>
      <c r="X30" s="503"/>
      <c r="Y30" s="503"/>
      <c r="Z30" s="503"/>
      <c r="AA30" s="503"/>
      <c r="AB30" s="503"/>
      <c r="AC30" s="503"/>
      <c r="AD30" s="503"/>
      <c r="AE30" s="503"/>
      <c r="AF30" s="503"/>
      <c r="AG30" s="503"/>
      <c r="AH30" s="503"/>
      <c r="AI30" s="503"/>
      <c r="AJ30" s="501"/>
      <c r="AK30" s="503"/>
      <c r="AL30" s="503"/>
      <c r="AM30" s="503"/>
      <c r="AN30" s="503"/>
      <c r="AO30" s="503"/>
      <c r="AP30" s="503"/>
      <c r="AQ30" s="503"/>
      <c r="AR30" s="503"/>
      <c r="AS30" s="503" t="s">
        <v>18</v>
      </c>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199"/>
      <c r="BR30" s="24"/>
    </row>
    <row r="31" spans="1:75" s="499" customFormat="1" ht="15.95" customHeight="1">
      <c r="A31" s="17"/>
      <c r="B31" s="17"/>
      <c r="C31" s="500"/>
      <c r="D31" s="500"/>
      <c r="E31" s="500"/>
      <c r="F31" s="500"/>
      <c r="G31" s="500"/>
      <c r="H31" s="500"/>
      <c r="I31" s="500"/>
      <c r="J31" s="500"/>
      <c r="K31" s="500"/>
      <c r="L31" s="500"/>
      <c r="M31" s="500"/>
      <c r="N31" s="500"/>
      <c r="O31" s="500"/>
      <c r="P31" s="500"/>
      <c r="Q31" s="500"/>
      <c r="R31" s="503"/>
      <c r="S31" s="503"/>
      <c r="T31" s="503"/>
      <c r="U31" s="503"/>
      <c r="V31" s="503"/>
      <c r="W31" s="503"/>
      <c r="X31" s="503"/>
      <c r="Y31" s="503"/>
      <c r="Z31" s="503"/>
      <c r="AA31" s="503"/>
      <c r="AB31" s="503"/>
      <c r="AC31" s="503"/>
      <c r="AD31" s="503"/>
      <c r="AE31" s="503"/>
      <c r="AF31" s="503"/>
      <c r="AG31" s="503"/>
      <c r="AH31" s="503"/>
      <c r="AI31" s="503"/>
      <c r="AJ31" s="501"/>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199"/>
      <c r="BR31" s="24"/>
    </row>
    <row r="32" spans="1:75" s="499" customFormat="1" ht="15.95" customHeight="1">
      <c r="A32" s="17"/>
      <c r="B32" s="17"/>
      <c r="C32" s="500"/>
      <c r="D32" s="500"/>
      <c r="E32" s="500"/>
      <c r="F32" s="500"/>
      <c r="G32" s="500"/>
      <c r="H32" s="500"/>
      <c r="I32" s="500"/>
      <c r="J32" s="500"/>
      <c r="K32" s="500"/>
      <c r="L32" s="500"/>
      <c r="M32" s="500"/>
      <c r="N32" s="500"/>
      <c r="O32" s="500"/>
      <c r="P32" s="500"/>
      <c r="Q32" s="500"/>
      <c r="R32" s="503"/>
      <c r="S32" s="503"/>
      <c r="T32" s="503"/>
      <c r="U32" s="503"/>
      <c r="V32" s="503"/>
      <c r="W32" s="503"/>
      <c r="X32" s="503"/>
      <c r="Y32" s="503"/>
      <c r="Z32" s="503"/>
      <c r="AA32" s="503"/>
      <c r="AB32" s="503"/>
      <c r="AC32" s="503"/>
      <c r="AD32" s="503"/>
      <c r="AE32" s="503"/>
      <c r="AF32" s="503"/>
      <c r="AG32" s="503"/>
      <c r="AH32" s="503"/>
      <c r="AI32" s="503"/>
      <c r="AJ32" s="501"/>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199"/>
      <c r="BR32" s="24"/>
    </row>
    <row r="33" spans="1:70" s="499" customFormat="1" ht="15.95" customHeight="1">
      <c r="A33" s="17"/>
      <c r="B33" s="17"/>
      <c r="C33" s="500"/>
      <c r="D33" s="500"/>
      <c r="E33" s="500"/>
      <c r="F33" s="500"/>
      <c r="G33" s="500"/>
      <c r="H33" s="500"/>
      <c r="I33" s="500"/>
      <c r="J33" s="500"/>
      <c r="K33" s="500"/>
      <c r="L33" s="500"/>
      <c r="M33" s="500"/>
      <c r="N33" s="500"/>
      <c r="O33" s="500"/>
      <c r="P33" s="500"/>
      <c r="Q33" s="500"/>
      <c r="R33" s="503"/>
      <c r="S33" s="503"/>
      <c r="T33" s="503"/>
      <c r="U33" s="503"/>
      <c r="V33" s="503"/>
      <c r="W33" s="503"/>
      <c r="X33" s="503"/>
      <c r="Y33" s="503"/>
      <c r="Z33" s="503"/>
      <c r="AA33" s="503"/>
      <c r="AB33" s="503"/>
      <c r="AC33" s="503"/>
      <c r="AD33" s="503"/>
      <c r="AE33" s="503"/>
      <c r="AF33" s="503"/>
      <c r="AG33" s="503"/>
      <c r="AH33" s="503"/>
      <c r="AI33" s="503"/>
      <c r="AJ33" s="501"/>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199"/>
      <c r="BR33" s="24"/>
    </row>
    <row r="34" spans="1:70" s="499" customFormat="1" ht="15.95" customHeight="1">
      <c r="A34" s="17"/>
      <c r="B34" s="17"/>
      <c r="C34" s="500"/>
      <c r="D34" s="500"/>
      <c r="E34" s="500"/>
      <c r="F34" s="500"/>
      <c r="G34" s="500"/>
      <c r="H34" s="500"/>
      <c r="I34" s="500"/>
      <c r="J34" s="500"/>
      <c r="K34" s="500"/>
      <c r="L34" s="500"/>
      <c r="M34" s="500"/>
      <c r="N34" s="500"/>
      <c r="O34" s="500"/>
      <c r="P34" s="500"/>
      <c r="Q34" s="500"/>
      <c r="R34" s="503"/>
      <c r="S34" s="503"/>
      <c r="T34" s="503"/>
      <c r="U34" s="503"/>
      <c r="V34" s="503"/>
      <c r="W34" s="503"/>
      <c r="X34" s="503"/>
      <c r="Y34" s="503"/>
      <c r="Z34" s="503"/>
      <c r="AA34" s="503"/>
      <c r="AB34" s="503"/>
      <c r="AC34" s="503"/>
      <c r="AD34" s="503"/>
      <c r="AE34" s="503"/>
      <c r="AF34" s="503"/>
      <c r="AG34" s="503"/>
      <c r="AH34" s="503"/>
      <c r="AI34" s="503"/>
      <c r="AJ34" s="501"/>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199"/>
      <c r="BR34" s="24"/>
    </row>
    <row r="35" spans="1:70" s="499" customFormat="1" ht="15.95" customHeight="1">
      <c r="A35" s="17"/>
      <c r="B35" s="17"/>
      <c r="C35" s="500"/>
      <c r="D35" s="500"/>
      <c r="E35" s="500"/>
      <c r="F35" s="500"/>
      <c r="G35" s="500"/>
      <c r="H35" s="500"/>
      <c r="I35" s="500"/>
      <c r="J35" s="500"/>
      <c r="K35" s="500"/>
      <c r="L35" s="500"/>
      <c r="M35" s="500"/>
      <c r="N35" s="500"/>
      <c r="O35" s="500"/>
      <c r="P35" s="500"/>
      <c r="Q35" s="500"/>
      <c r="R35" s="503"/>
      <c r="S35" s="503"/>
      <c r="T35" s="503"/>
      <c r="U35" s="503"/>
      <c r="V35" s="503"/>
      <c r="W35" s="503"/>
      <c r="X35" s="503"/>
      <c r="Y35" s="503"/>
      <c r="Z35" s="503"/>
      <c r="AA35" s="503"/>
      <c r="AB35" s="503"/>
      <c r="AC35" s="503"/>
      <c r="AD35" s="503"/>
      <c r="AE35" s="503"/>
      <c r="AF35" s="503"/>
      <c r="AG35" s="503"/>
      <c r="AH35" s="503"/>
      <c r="AI35" s="503"/>
      <c r="AJ35" s="501"/>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199"/>
      <c r="BR35" s="24"/>
    </row>
    <row r="36" spans="1:70" s="499" customFormat="1" ht="15.95" customHeight="1">
      <c r="A36" s="17"/>
      <c r="B36" s="17"/>
      <c r="C36" s="500"/>
      <c r="D36" s="500"/>
      <c r="E36" s="500"/>
      <c r="F36" s="500"/>
      <c r="G36" s="500"/>
      <c r="H36" s="500"/>
      <c r="I36" s="500"/>
      <c r="J36" s="500"/>
      <c r="K36" s="500"/>
      <c r="L36" s="500"/>
      <c r="M36" s="500"/>
      <c r="N36" s="500"/>
      <c r="O36" s="500"/>
      <c r="P36" s="500"/>
      <c r="Q36" s="500"/>
      <c r="R36" s="503"/>
      <c r="S36" s="503"/>
      <c r="T36" s="503"/>
      <c r="U36" s="503"/>
      <c r="V36" s="503"/>
      <c r="W36" s="503"/>
      <c r="X36" s="503"/>
      <c r="Y36" s="503"/>
      <c r="Z36" s="503"/>
      <c r="AA36" s="503"/>
      <c r="AB36" s="503"/>
      <c r="AC36" s="503"/>
      <c r="AD36" s="503"/>
      <c r="AE36" s="503"/>
      <c r="AF36" s="503"/>
      <c r="AG36" s="503"/>
      <c r="AH36" s="503"/>
      <c r="AI36" s="503"/>
      <c r="AJ36" s="501"/>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199"/>
      <c r="BR36" s="24"/>
    </row>
    <row r="37" spans="1:70" s="499" customFormat="1" ht="15.95" customHeight="1">
      <c r="A37" s="17"/>
      <c r="B37" s="17"/>
      <c r="C37" s="500"/>
      <c r="D37" s="500"/>
      <c r="E37" s="500"/>
      <c r="F37" s="500"/>
      <c r="G37" s="500"/>
      <c r="H37" s="500"/>
      <c r="I37" s="500"/>
      <c r="J37" s="500"/>
      <c r="K37" s="500"/>
      <c r="L37" s="500"/>
      <c r="M37" s="500"/>
      <c r="N37" s="500"/>
      <c r="O37" s="500"/>
      <c r="P37" s="500"/>
      <c r="Q37" s="500"/>
      <c r="R37" s="503"/>
      <c r="S37" s="503"/>
      <c r="T37" s="503"/>
      <c r="U37" s="503"/>
      <c r="V37" s="503"/>
      <c r="W37" s="503"/>
      <c r="X37" s="503"/>
      <c r="Y37" s="503"/>
      <c r="Z37" s="503"/>
      <c r="AA37" s="503"/>
      <c r="AB37" s="503"/>
      <c r="AC37" s="503"/>
      <c r="AD37" s="503"/>
      <c r="AE37" s="503"/>
      <c r="AF37" s="503"/>
      <c r="AG37" s="503"/>
      <c r="AH37" s="503"/>
      <c r="AI37" s="503"/>
      <c r="AJ37" s="501"/>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199"/>
      <c r="BR37" s="24"/>
    </row>
    <row r="38" spans="1:70" s="499" customFormat="1" ht="15.95" customHeight="1">
      <c r="A38" s="17"/>
      <c r="B38" s="509"/>
      <c r="C38" s="1126"/>
      <c r="D38" s="1126"/>
      <c r="E38" s="1126"/>
      <c r="F38" s="1126"/>
      <c r="G38" s="1126"/>
      <c r="H38" s="1126"/>
      <c r="I38" s="1126"/>
      <c r="J38" s="1126"/>
      <c r="K38" s="1126"/>
      <c r="L38" s="1126"/>
      <c r="M38" s="1126"/>
      <c r="N38" s="1126"/>
      <c r="O38" s="1126"/>
      <c r="P38" s="1126"/>
      <c r="Q38" s="1126"/>
      <c r="R38" s="1126"/>
      <c r="S38" s="1126"/>
      <c r="T38" s="1126"/>
      <c r="U38" s="1126"/>
      <c r="V38" s="1126"/>
      <c r="W38" s="1126"/>
      <c r="X38" s="1126"/>
      <c r="Y38" s="1126"/>
      <c r="Z38" s="1126"/>
      <c r="AA38" s="1126"/>
      <c r="AB38" s="1126"/>
      <c r="AC38" s="1126"/>
      <c r="AD38" s="1126"/>
      <c r="AE38" s="1126"/>
      <c r="AF38" s="279"/>
      <c r="AG38" s="279"/>
      <c r="AH38" s="279"/>
      <c r="AI38" s="443"/>
      <c r="AJ38" s="509"/>
      <c r="AK38" s="1126"/>
      <c r="AL38" s="1126"/>
      <c r="AM38" s="1126"/>
      <c r="AN38" s="1126"/>
      <c r="AO38" s="1126"/>
      <c r="AP38" s="1126"/>
      <c r="AQ38" s="1126"/>
      <c r="AR38" s="1126"/>
      <c r="AS38" s="1126"/>
      <c r="AT38" s="1126"/>
      <c r="AU38" s="1126"/>
      <c r="AV38" s="1126"/>
      <c r="AW38" s="1126"/>
      <c r="AX38" s="1126"/>
      <c r="AY38" s="1126"/>
      <c r="AZ38" s="1126"/>
      <c r="BA38" s="1126"/>
      <c r="BB38" s="1126"/>
      <c r="BC38" s="1126"/>
      <c r="BD38" s="1126"/>
      <c r="BE38" s="1126"/>
      <c r="BF38" s="1126"/>
      <c r="BG38" s="1126"/>
      <c r="BH38" s="1126"/>
      <c r="BI38" s="1126"/>
      <c r="BJ38" s="1126"/>
      <c r="BK38" s="1126"/>
      <c r="BL38" s="1126"/>
      <c r="BM38" s="1126"/>
      <c r="BN38" s="279"/>
      <c r="BO38" s="279"/>
      <c r="BP38" s="279"/>
      <c r="BQ38" s="443"/>
      <c r="BR38" s="24"/>
    </row>
    <row r="39" spans="1:70" s="499" customFormat="1" ht="15.95" customHeight="1">
      <c r="A39" s="17"/>
      <c r="B39" s="509"/>
      <c r="C39" s="1126"/>
      <c r="D39" s="1126"/>
      <c r="E39" s="1126"/>
      <c r="F39" s="1126"/>
      <c r="G39" s="1126"/>
      <c r="H39" s="1126"/>
      <c r="I39" s="1126"/>
      <c r="J39" s="1126"/>
      <c r="K39" s="1126"/>
      <c r="L39" s="1126"/>
      <c r="M39" s="1126"/>
      <c r="N39" s="1126"/>
      <c r="O39" s="1126"/>
      <c r="P39" s="1126"/>
      <c r="Q39" s="1126"/>
      <c r="R39" s="1126"/>
      <c r="S39" s="1126"/>
      <c r="T39" s="1126"/>
      <c r="U39" s="1126"/>
      <c r="V39" s="1126"/>
      <c r="W39" s="1126"/>
      <c r="X39" s="1126"/>
      <c r="Y39" s="1126"/>
      <c r="Z39" s="1126"/>
      <c r="AA39" s="1126"/>
      <c r="AB39" s="1126"/>
      <c r="AC39" s="1126"/>
      <c r="AD39" s="1126"/>
      <c r="AE39" s="1126"/>
      <c r="AF39" s="279"/>
      <c r="AG39" s="279"/>
      <c r="AH39" s="279"/>
      <c r="AI39" s="443"/>
      <c r="AJ39" s="509"/>
      <c r="AK39" s="1126"/>
      <c r="AL39" s="1126"/>
      <c r="AM39" s="1126"/>
      <c r="AN39" s="1126"/>
      <c r="AO39" s="1126"/>
      <c r="AP39" s="1126"/>
      <c r="AQ39" s="1126"/>
      <c r="AR39" s="1126"/>
      <c r="AS39" s="1126"/>
      <c r="AT39" s="1126"/>
      <c r="AU39" s="1126"/>
      <c r="AV39" s="1126"/>
      <c r="AW39" s="1126"/>
      <c r="AX39" s="1126"/>
      <c r="AY39" s="1126"/>
      <c r="AZ39" s="1126"/>
      <c r="BA39" s="1126"/>
      <c r="BB39" s="1126"/>
      <c r="BC39" s="1126"/>
      <c r="BD39" s="1126"/>
      <c r="BE39" s="1126"/>
      <c r="BF39" s="1126"/>
      <c r="BG39" s="1126"/>
      <c r="BH39" s="1126"/>
      <c r="BI39" s="1126"/>
      <c r="BJ39" s="1126"/>
      <c r="BK39" s="1126"/>
      <c r="BL39" s="1126"/>
      <c r="BM39" s="1126"/>
      <c r="BN39" s="279"/>
      <c r="BO39" s="279"/>
      <c r="BP39" s="279"/>
      <c r="BQ39" s="443"/>
      <c r="BR39" s="24"/>
    </row>
    <row r="40" spans="1:70" s="499" customFormat="1" ht="15.95" customHeight="1">
      <c r="A40" s="17"/>
      <c r="B40" s="509"/>
      <c r="C40" s="1126"/>
      <c r="D40" s="1126"/>
      <c r="E40" s="1126"/>
      <c r="F40" s="1126"/>
      <c r="G40" s="1083"/>
      <c r="H40" s="1083"/>
      <c r="I40" s="1083"/>
      <c r="J40" s="1126"/>
      <c r="K40" s="1126"/>
      <c r="L40" s="1126"/>
      <c r="M40" s="1126"/>
      <c r="N40" s="229"/>
      <c r="O40" s="229"/>
      <c r="P40" s="229"/>
      <c r="Q40" s="229"/>
      <c r="R40" s="229"/>
      <c r="S40" s="229"/>
      <c r="T40" s="1126"/>
      <c r="U40" s="1126"/>
      <c r="V40" s="1126"/>
      <c r="W40" s="1126"/>
      <c r="X40" s="1126"/>
      <c r="Y40" s="1126"/>
      <c r="Z40" s="1126"/>
      <c r="AA40" s="1126"/>
      <c r="AB40" s="1126"/>
      <c r="AC40" s="1126"/>
      <c r="AD40" s="1126"/>
      <c r="AE40" s="1126"/>
      <c r="AF40" s="279"/>
      <c r="AG40" s="279"/>
      <c r="AH40" s="279"/>
      <c r="AI40" s="443"/>
      <c r="AJ40" s="509"/>
      <c r="AK40" s="1126"/>
      <c r="AL40" s="1126"/>
      <c r="AM40" s="1126"/>
      <c r="AN40" s="1126"/>
      <c r="AO40" s="1083"/>
      <c r="AP40" s="1083"/>
      <c r="AQ40" s="1083"/>
      <c r="AR40" s="1126"/>
      <c r="AS40" s="1126"/>
      <c r="AT40" s="1126"/>
      <c r="AU40" s="1126"/>
      <c r="AV40" s="1126"/>
      <c r="AW40" s="229"/>
      <c r="AX40" s="229"/>
      <c r="AY40" s="229"/>
      <c r="AZ40" s="229"/>
      <c r="BA40" s="229"/>
      <c r="BB40" s="229"/>
      <c r="BC40" s="1126"/>
      <c r="BD40" s="1126"/>
      <c r="BE40" s="1126"/>
      <c r="BF40" s="1126"/>
      <c r="BG40" s="1126"/>
      <c r="BH40" s="1126"/>
      <c r="BI40" s="1126"/>
      <c r="BJ40" s="1126"/>
      <c r="BK40" s="1126"/>
      <c r="BL40" s="1126"/>
      <c r="BM40" s="1126"/>
      <c r="BN40" s="279"/>
      <c r="BO40" s="279"/>
      <c r="BP40" s="279"/>
      <c r="BQ40" s="443"/>
      <c r="BR40" s="24"/>
    </row>
    <row r="41" spans="1:70" s="499" customFormat="1" ht="15.95" customHeight="1" thickBot="1">
      <c r="A41" s="38"/>
      <c r="B41" s="258"/>
      <c r="C41" s="1105"/>
      <c r="D41" s="1105"/>
      <c r="E41" s="1105"/>
      <c r="F41" s="1105"/>
      <c r="G41" s="1105"/>
      <c r="H41" s="1105"/>
      <c r="I41" s="1105"/>
      <c r="J41" s="1105"/>
      <c r="K41" s="1105"/>
      <c r="L41" s="1105"/>
      <c r="M41" s="1105"/>
      <c r="N41" s="1105"/>
      <c r="O41" s="1105"/>
      <c r="P41" s="1105"/>
      <c r="Q41" s="1105"/>
      <c r="R41" s="1105"/>
      <c r="S41" s="1105"/>
      <c r="T41" s="1105"/>
      <c r="U41" s="1105"/>
      <c r="V41" s="1105"/>
      <c r="W41" s="1105"/>
      <c r="X41" s="1105"/>
      <c r="Y41" s="1105"/>
      <c r="Z41" s="1105"/>
      <c r="AA41" s="1105"/>
      <c r="AB41" s="1105"/>
      <c r="AC41" s="1105"/>
      <c r="AD41" s="1105"/>
      <c r="AE41" s="1105"/>
      <c r="AF41" s="414"/>
      <c r="AG41" s="414"/>
      <c r="AH41" s="414"/>
      <c r="AI41" s="495"/>
      <c r="AJ41" s="258"/>
      <c r="AK41" s="1105"/>
      <c r="AL41" s="1105"/>
      <c r="AM41" s="1105"/>
      <c r="AN41" s="1105"/>
      <c r="AO41" s="1105"/>
      <c r="AP41" s="1105"/>
      <c r="AQ41" s="1105"/>
      <c r="AR41" s="1105"/>
      <c r="AS41" s="1105"/>
      <c r="AT41" s="1105"/>
      <c r="AU41" s="1105"/>
      <c r="AV41" s="1105"/>
      <c r="AW41" s="1105"/>
      <c r="AX41" s="1105"/>
      <c r="AY41" s="1105"/>
      <c r="AZ41" s="1105"/>
      <c r="BA41" s="1105"/>
      <c r="BB41" s="1105"/>
      <c r="BC41" s="1105"/>
      <c r="BD41" s="1105"/>
      <c r="BE41" s="1105"/>
      <c r="BF41" s="1105"/>
      <c r="BG41" s="1105"/>
      <c r="BH41" s="1105"/>
      <c r="BI41" s="1105"/>
      <c r="BJ41" s="1105"/>
      <c r="BK41" s="1105"/>
      <c r="BL41" s="1105"/>
      <c r="BM41" s="1105"/>
      <c r="BN41" s="414"/>
      <c r="BO41" s="414"/>
      <c r="BP41" s="414"/>
      <c r="BQ41" s="495"/>
      <c r="BR41" s="24"/>
    </row>
    <row r="42" spans="1:70" s="353" customFormat="1" ht="15.75" customHeight="1" thickBot="1">
      <c r="A42" s="1103"/>
      <c r="B42" s="220" t="s">
        <v>101</v>
      </c>
      <c r="C42" s="220"/>
      <c r="D42" s="220"/>
      <c r="E42" s="125"/>
      <c r="F42" s="220"/>
      <c r="G42" s="220"/>
      <c r="H42" s="220"/>
      <c r="I42" s="220"/>
      <c r="J42" s="220"/>
      <c r="K42" s="220"/>
      <c r="L42" s="220"/>
      <c r="M42" s="220"/>
      <c r="N42" s="220"/>
      <c r="O42" s="220"/>
      <c r="P42" s="220"/>
      <c r="Q42" s="220"/>
      <c r="R42" s="220"/>
      <c r="S42" s="220"/>
      <c r="T42" s="220"/>
      <c r="U42" s="220"/>
      <c r="V42" s="220"/>
      <c r="W42" s="125"/>
      <c r="X42" s="220"/>
      <c r="Y42" s="220"/>
      <c r="Z42" s="220"/>
      <c r="AA42" s="220"/>
      <c r="AB42" s="220"/>
      <c r="AC42" s="220"/>
      <c r="AD42" s="234"/>
      <c r="AE42" s="234"/>
      <c r="AF42" s="220" t="s">
        <v>133</v>
      </c>
      <c r="AG42" s="234"/>
      <c r="AH42" s="220"/>
      <c r="AI42" s="220"/>
      <c r="AJ42" s="234"/>
      <c r="AK42" s="262"/>
      <c r="AL42" s="220"/>
      <c r="AM42" s="220"/>
      <c r="AN42" s="220"/>
      <c r="AO42" s="220"/>
      <c r="AP42" s="220"/>
      <c r="AQ42" s="220"/>
      <c r="AR42" s="220"/>
      <c r="AS42" s="220"/>
      <c r="AT42" s="220"/>
      <c r="AU42" s="220"/>
      <c r="AV42" s="220"/>
      <c r="AW42" s="220"/>
      <c r="AX42" s="125"/>
      <c r="AY42" s="220"/>
      <c r="AZ42" s="220"/>
      <c r="BA42" s="220"/>
      <c r="BB42" s="220"/>
      <c r="BC42" s="220"/>
      <c r="BD42" s="234"/>
      <c r="BE42" s="220"/>
      <c r="BF42" s="234"/>
      <c r="BG42" s="220"/>
      <c r="BH42" s="220"/>
      <c r="BI42" s="220" t="str">
        <f>Index!BE44</f>
        <v>COMPILER: LIÊN/A-KT-WQ826</v>
      </c>
      <c r="BJ42" s="220"/>
      <c r="BK42" s="220"/>
      <c r="BL42" s="220"/>
      <c r="BM42" s="220"/>
      <c r="BN42" s="220"/>
      <c r="BO42" s="220"/>
      <c r="BP42" s="220"/>
      <c r="BQ42" s="220"/>
      <c r="BR42" s="255"/>
    </row>
  </sheetData>
  <mergeCells count="12">
    <mergeCell ref="BL2:BN3"/>
    <mergeCell ref="BO2:BQ3"/>
    <mergeCell ref="I23:AI23"/>
    <mergeCell ref="AQ4:BQ4"/>
    <mergeCell ref="AQ23:BQ23"/>
    <mergeCell ref="I4:AI4"/>
    <mergeCell ref="U1:BA3"/>
    <mergeCell ref="B4:H4"/>
    <mergeCell ref="B23:H23"/>
    <mergeCell ref="AJ4:AP4"/>
    <mergeCell ref="AJ23:AP23"/>
    <mergeCell ref="B1:P1"/>
  </mergeCells>
  <phoneticPr fontId="53" type="noConversion"/>
  <printOptions horizontalCentered="1" verticalCentered="1"/>
  <pageMargins left="0.196850393700787" right="0.196850393700787" top="0.59055118110236204" bottom="0.39370078740157499" header="0.196850393700787" footer="0.118110236220472"/>
  <pageSetup paperSize="9" scale="70" orientation="landscape" r:id="rId1"/>
  <headerFooter alignWithMargins="0">
    <oddHeader>&amp;L&amp;12NIKE-CONVERSE, INC. Confidential&amp;R&amp;12Ver.16.0
PB:1-0</oddHeader>
    <oddFooter>&amp;C&amp;"Arial,??"&amp;A</oddFooter>
  </headerFooter>
  <colBreaks count="1" manualBreakCount="1">
    <brk id="70"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I40"/>
  <sheetViews>
    <sheetView showGridLines="0" view="pageBreakPreview" topLeftCell="T1" zoomScale="80" zoomScaleNormal="60" zoomScaleSheetLayoutView="80" workbookViewId="0">
      <selection activeCell="BE7" sqref="BE7"/>
    </sheetView>
  </sheetViews>
  <sheetFormatPr defaultColWidth="2.625" defaultRowHeight="14.25"/>
  <cols>
    <col min="1" max="1" width="2.625" style="77"/>
    <col min="2" max="69" width="2.625" style="77" customWidth="1"/>
    <col min="70" max="16384" width="2.625" style="77"/>
  </cols>
  <sheetData>
    <row r="1" spans="1:70" s="146" customFormat="1" ht="20.100000000000001" customHeight="1" thickBot="1">
      <c r="A1" s="415"/>
      <c r="B1" s="1839" t="str">
        <f>Index!B1</f>
        <v>PRODUCTION CONFIRMATION</v>
      </c>
      <c r="C1" s="1840"/>
      <c r="D1" s="1840"/>
      <c r="E1" s="1840"/>
      <c r="F1" s="1840"/>
      <c r="G1" s="1840"/>
      <c r="H1" s="1840"/>
      <c r="I1" s="1840"/>
      <c r="J1" s="1840"/>
      <c r="K1" s="1840"/>
      <c r="L1" s="1840"/>
      <c r="M1" s="1840"/>
      <c r="N1" s="1840"/>
      <c r="O1" s="1840"/>
      <c r="P1" s="1840"/>
      <c r="Q1" s="1011"/>
      <c r="R1" s="709"/>
      <c r="S1" s="709"/>
      <c r="T1" s="709"/>
      <c r="U1" s="709"/>
      <c r="V1" s="2427" t="s">
        <v>455</v>
      </c>
      <c r="W1" s="2427"/>
      <c r="X1" s="2427"/>
      <c r="Y1" s="2427"/>
      <c r="Z1" s="2427"/>
      <c r="AA1" s="2427"/>
      <c r="AB1" s="2427"/>
      <c r="AC1" s="2427"/>
      <c r="AD1" s="2427"/>
      <c r="AE1" s="2427"/>
      <c r="AF1" s="2427"/>
      <c r="AG1" s="2427"/>
      <c r="AH1" s="2427"/>
      <c r="AI1" s="2427"/>
      <c r="AJ1" s="2427"/>
      <c r="AK1" s="2427"/>
      <c r="AL1" s="2427"/>
      <c r="AM1" s="2427"/>
      <c r="AN1" s="2427"/>
      <c r="AO1" s="2427"/>
      <c r="AP1" s="2427"/>
      <c r="AQ1" s="2427"/>
      <c r="AR1" s="2427"/>
      <c r="AS1" s="2427"/>
      <c r="AT1" s="2427"/>
      <c r="AU1" s="2427"/>
      <c r="AV1" s="2427"/>
      <c r="AW1" s="2427"/>
      <c r="AX1" s="2427"/>
      <c r="AY1" s="2427"/>
      <c r="AZ1" s="709"/>
      <c r="BA1" s="709"/>
      <c r="BB1" s="709"/>
      <c r="BC1" s="273"/>
      <c r="BD1" s="273"/>
      <c r="BE1" s="273"/>
      <c r="BF1" s="273"/>
      <c r="BG1" s="273"/>
      <c r="BH1" s="273"/>
      <c r="BI1" s="416"/>
      <c r="BJ1" s="416"/>
      <c r="BK1" s="416"/>
      <c r="BL1" s="416"/>
      <c r="BM1" s="416"/>
      <c r="BN1" s="416"/>
      <c r="BO1" s="416"/>
      <c r="BP1" s="416"/>
      <c r="BQ1" s="416"/>
      <c r="BR1" s="417"/>
    </row>
    <row r="2" spans="1:70" s="146" customFormat="1" ht="18" customHeight="1">
      <c r="A2" s="502"/>
      <c r="B2" s="1175" t="s">
        <v>19</v>
      </c>
      <c r="C2" s="1176"/>
      <c r="D2" s="1176"/>
      <c r="E2" s="1176"/>
      <c r="F2" s="1176"/>
      <c r="G2" s="1176"/>
      <c r="H2" s="1176"/>
      <c r="I2" s="513" t="str">
        <f>Index!G2</f>
        <v>Chuck Taylor All Star Street</v>
      </c>
      <c r="J2" s="513"/>
      <c r="K2" s="513"/>
      <c r="L2" s="513"/>
      <c r="M2" s="513"/>
      <c r="N2" s="513"/>
      <c r="O2" s="513"/>
      <c r="P2" s="513"/>
      <c r="Q2" s="980"/>
      <c r="R2" s="455"/>
      <c r="S2" s="455"/>
      <c r="T2" s="455"/>
      <c r="U2" s="455"/>
      <c r="V2" s="2510"/>
      <c r="W2" s="2510"/>
      <c r="X2" s="2510"/>
      <c r="Y2" s="2510"/>
      <c r="Z2" s="2510"/>
      <c r="AA2" s="2510"/>
      <c r="AB2" s="2510"/>
      <c r="AC2" s="2510"/>
      <c r="AD2" s="2510"/>
      <c r="AE2" s="2510"/>
      <c r="AF2" s="2510"/>
      <c r="AG2" s="2510"/>
      <c r="AH2" s="2510"/>
      <c r="AI2" s="2510"/>
      <c r="AJ2" s="2510"/>
      <c r="AK2" s="2510"/>
      <c r="AL2" s="2510"/>
      <c r="AM2" s="2510"/>
      <c r="AN2" s="2510"/>
      <c r="AO2" s="2510"/>
      <c r="AP2" s="2510"/>
      <c r="AQ2" s="2510"/>
      <c r="AR2" s="2510"/>
      <c r="AS2" s="2510"/>
      <c r="AT2" s="2510"/>
      <c r="AU2" s="2510"/>
      <c r="AV2" s="2510"/>
      <c r="AW2" s="2510"/>
      <c r="AX2" s="2510"/>
      <c r="AY2" s="2510"/>
      <c r="AZ2" s="455"/>
      <c r="BA2" s="455"/>
      <c r="BB2" s="455"/>
      <c r="BC2" s="274"/>
      <c r="BD2" s="274"/>
      <c r="BE2" s="274"/>
      <c r="BF2" s="274"/>
      <c r="BG2" s="274"/>
      <c r="BH2" s="274"/>
      <c r="BI2" s="53"/>
      <c r="BJ2" s="53"/>
      <c r="BK2" s="272"/>
      <c r="BL2" s="2529" t="s">
        <v>21</v>
      </c>
      <c r="BM2" s="2530"/>
      <c r="BN2" s="2530"/>
      <c r="BO2" s="2399">
        <f>'Reinforcement Placement '!BO2+1</f>
        <v>12</v>
      </c>
      <c r="BP2" s="2532"/>
      <c r="BQ2" s="2533"/>
      <c r="BR2" s="189"/>
    </row>
    <row r="3" spans="1:70" s="146" customFormat="1" ht="21.75" customHeight="1" thickBot="1">
      <c r="A3" s="502"/>
      <c r="B3" s="547" t="s">
        <v>96</v>
      </c>
      <c r="C3" s="1049"/>
      <c r="D3" s="1049"/>
      <c r="E3" s="1049"/>
      <c r="F3" s="1049"/>
      <c r="G3" s="1049"/>
      <c r="H3" s="1049"/>
      <c r="I3" s="1049"/>
      <c r="J3" s="1049"/>
      <c r="K3" s="1049" t="str">
        <f>Index!I3</f>
        <v>669288C/F</v>
      </c>
      <c r="L3" s="1049"/>
      <c r="M3" s="1049"/>
      <c r="N3" s="1049"/>
      <c r="O3" s="1049"/>
      <c r="P3" s="1049"/>
      <c r="Q3" s="1012"/>
      <c r="R3" s="1013"/>
      <c r="S3" s="1013"/>
      <c r="T3" s="1013"/>
      <c r="U3" s="1013"/>
      <c r="V3" s="2511"/>
      <c r="W3" s="2511"/>
      <c r="X3" s="2511"/>
      <c r="Y3" s="2511"/>
      <c r="Z3" s="2511"/>
      <c r="AA3" s="2511"/>
      <c r="AB3" s="2511"/>
      <c r="AC3" s="2511"/>
      <c r="AD3" s="2511"/>
      <c r="AE3" s="2511"/>
      <c r="AF3" s="2511"/>
      <c r="AG3" s="2511"/>
      <c r="AH3" s="2511"/>
      <c r="AI3" s="2511"/>
      <c r="AJ3" s="2511"/>
      <c r="AK3" s="2511"/>
      <c r="AL3" s="2511"/>
      <c r="AM3" s="2511"/>
      <c r="AN3" s="2511"/>
      <c r="AO3" s="2511"/>
      <c r="AP3" s="2511"/>
      <c r="AQ3" s="2511"/>
      <c r="AR3" s="2511"/>
      <c r="AS3" s="2511"/>
      <c r="AT3" s="2511"/>
      <c r="AU3" s="2511"/>
      <c r="AV3" s="2511"/>
      <c r="AW3" s="2511"/>
      <c r="AX3" s="2511"/>
      <c r="AY3" s="2511"/>
      <c r="AZ3" s="1013"/>
      <c r="BA3" s="1013"/>
      <c r="BB3" s="1013"/>
      <c r="BC3" s="275"/>
      <c r="BD3" s="275"/>
      <c r="BE3" s="275"/>
      <c r="BF3" s="275"/>
      <c r="BG3" s="275"/>
      <c r="BH3" s="275"/>
      <c r="BI3" s="40"/>
      <c r="BJ3" s="40"/>
      <c r="BK3" s="189"/>
      <c r="BL3" s="2464"/>
      <c r="BM3" s="2531"/>
      <c r="BN3" s="2531"/>
      <c r="BO3" s="2534"/>
      <c r="BP3" s="2534"/>
      <c r="BQ3" s="2535"/>
      <c r="BR3" s="189"/>
    </row>
    <row r="4" spans="1:70" s="243" customFormat="1" ht="33.75" customHeight="1" thickBot="1">
      <c r="A4" s="418"/>
      <c r="B4" s="2517" t="s">
        <v>430</v>
      </c>
      <c r="C4" s="2518"/>
      <c r="D4" s="2518"/>
      <c r="E4" s="2518"/>
      <c r="F4" s="2518"/>
      <c r="G4" s="2518"/>
      <c r="H4" s="2519"/>
      <c r="I4" s="2536" t="s">
        <v>796</v>
      </c>
      <c r="J4" s="2537"/>
      <c r="K4" s="2537"/>
      <c r="L4" s="2537"/>
      <c r="M4" s="2537"/>
      <c r="N4" s="2537"/>
      <c r="O4" s="2537"/>
      <c r="P4" s="2537"/>
      <c r="Q4" s="2537"/>
      <c r="R4" s="2537"/>
      <c r="S4" s="2537"/>
      <c r="T4" s="2537"/>
      <c r="U4" s="2537"/>
      <c r="V4" s="2537"/>
      <c r="W4" s="2537"/>
      <c r="X4" s="2537"/>
      <c r="Y4" s="2537"/>
      <c r="Z4" s="2537"/>
      <c r="AA4" s="2537"/>
      <c r="AB4" s="2537"/>
      <c r="AC4" s="2537"/>
      <c r="AD4" s="2537"/>
      <c r="AE4" s="2537"/>
      <c r="AF4" s="2537"/>
      <c r="AG4" s="2537"/>
      <c r="AH4" s="2537"/>
      <c r="AI4" s="2538"/>
      <c r="AJ4" s="2517" t="str">
        <f>B4</f>
        <v>Component
部件名称 Tên chi tiết</v>
      </c>
      <c r="AK4" s="2518"/>
      <c r="AL4" s="2518"/>
      <c r="AM4" s="2518"/>
      <c r="AN4" s="2518"/>
      <c r="AO4" s="2518"/>
      <c r="AP4" s="2539"/>
      <c r="AQ4" s="2540" t="s">
        <v>797</v>
      </c>
      <c r="AR4" s="2541"/>
      <c r="AS4" s="2541"/>
      <c r="AT4" s="2541"/>
      <c r="AU4" s="2541"/>
      <c r="AV4" s="2541"/>
      <c r="AW4" s="2541"/>
      <c r="AX4" s="2541"/>
      <c r="AY4" s="2541"/>
      <c r="AZ4" s="2541"/>
      <c r="BA4" s="2541"/>
      <c r="BB4" s="2541"/>
      <c r="BC4" s="2541"/>
      <c r="BD4" s="2541"/>
      <c r="BE4" s="2541"/>
      <c r="BF4" s="2541"/>
      <c r="BG4" s="2541"/>
      <c r="BH4" s="2541"/>
      <c r="BI4" s="2541"/>
      <c r="BJ4" s="2541"/>
      <c r="BK4" s="2541"/>
      <c r="BL4" s="2541"/>
      <c r="BM4" s="2541"/>
      <c r="BN4" s="2541"/>
      <c r="BO4" s="2541"/>
      <c r="BP4" s="2541"/>
      <c r="BQ4" s="2542"/>
      <c r="BR4" s="419"/>
    </row>
    <row r="5" spans="1:70" s="499" customFormat="1" ht="18" customHeight="1">
      <c r="A5" s="501"/>
      <c r="B5" s="501"/>
      <c r="C5" s="500"/>
      <c r="D5" s="500"/>
      <c r="E5" s="500"/>
      <c r="F5" s="500"/>
      <c r="G5" s="500"/>
      <c r="H5" s="500"/>
      <c r="I5" s="500"/>
      <c r="J5" s="500"/>
      <c r="K5" s="500"/>
      <c r="L5" s="500"/>
      <c r="M5" s="500"/>
      <c r="N5" s="500"/>
      <c r="O5" s="500"/>
      <c r="P5" s="500"/>
      <c r="Q5" s="500"/>
      <c r="R5" s="503"/>
      <c r="S5" s="503"/>
      <c r="T5" s="503"/>
      <c r="U5" s="503"/>
      <c r="V5" s="503"/>
      <c r="W5" s="503"/>
      <c r="X5" s="503"/>
      <c r="Y5" s="503"/>
      <c r="Z5" s="503"/>
      <c r="AA5" s="503"/>
      <c r="AB5" s="503"/>
      <c r="AC5" s="503"/>
      <c r="AD5" s="503"/>
      <c r="AE5" s="503"/>
      <c r="AF5" s="503"/>
      <c r="AG5" s="503"/>
      <c r="AH5" s="503"/>
      <c r="AI5" s="503"/>
      <c r="AJ5" s="501"/>
      <c r="AK5" s="503"/>
      <c r="AL5" s="503"/>
      <c r="AM5" s="503"/>
      <c r="AN5" s="503"/>
      <c r="AO5" s="503"/>
      <c r="AP5" s="503"/>
      <c r="AQ5" s="503"/>
      <c r="AR5" s="503"/>
      <c r="AS5" s="503"/>
      <c r="AT5" s="503"/>
      <c r="AU5" s="503"/>
      <c r="AV5" s="503"/>
      <c r="AW5" s="503"/>
      <c r="AX5" s="503"/>
      <c r="AY5" s="503"/>
      <c r="AZ5" s="503"/>
      <c r="BA5" s="503"/>
      <c r="BB5" s="503"/>
      <c r="BC5" s="503"/>
      <c r="BD5" s="503"/>
      <c r="BE5" s="503"/>
      <c r="BF5" s="503"/>
      <c r="BG5" s="503"/>
      <c r="BH5" s="503"/>
      <c r="BI5" s="503"/>
      <c r="BJ5" s="503"/>
      <c r="BK5" s="503"/>
      <c r="BL5" s="503"/>
      <c r="BM5" s="503"/>
      <c r="BN5" s="503"/>
      <c r="BO5" s="503"/>
      <c r="BP5" s="503"/>
      <c r="BQ5" s="199"/>
      <c r="BR5" s="199"/>
    </row>
    <row r="6" spans="1:70" s="499" customFormat="1" ht="18" customHeight="1">
      <c r="A6" s="501"/>
      <c r="B6" s="501"/>
      <c r="C6" s="500"/>
      <c r="D6" s="500"/>
      <c r="E6" s="500"/>
      <c r="F6" s="500"/>
      <c r="G6" s="500"/>
      <c r="H6" s="500"/>
      <c r="I6" s="500"/>
      <c r="J6" s="500"/>
      <c r="K6" s="500"/>
      <c r="L6" s="500"/>
      <c r="M6" s="500"/>
      <c r="N6" s="500"/>
      <c r="O6" s="500"/>
      <c r="P6" s="500"/>
      <c r="Q6" s="500"/>
      <c r="R6" s="503"/>
      <c r="S6" s="503"/>
      <c r="T6" s="503"/>
      <c r="U6" s="503"/>
      <c r="V6" s="503"/>
      <c r="W6" s="503"/>
      <c r="X6" s="503"/>
      <c r="Y6" s="503"/>
      <c r="Z6" s="503"/>
      <c r="AA6" s="503"/>
      <c r="AB6" s="503"/>
      <c r="AC6" s="503"/>
      <c r="AD6" s="503"/>
      <c r="AE6" s="503"/>
      <c r="AF6" s="503"/>
      <c r="AG6" s="503"/>
      <c r="AH6" s="503"/>
      <c r="AI6" s="503"/>
      <c r="AJ6" s="501"/>
      <c r="AK6" s="1083"/>
      <c r="AL6" s="503"/>
      <c r="AM6" s="503"/>
      <c r="AN6" s="503"/>
      <c r="AO6" s="503"/>
      <c r="AP6" s="503"/>
      <c r="AQ6" s="503"/>
      <c r="AR6" s="503"/>
      <c r="AS6" s="503"/>
      <c r="AT6" s="503"/>
      <c r="AU6" s="503"/>
      <c r="AV6" s="503"/>
      <c r="AW6" s="503"/>
      <c r="AX6" s="503"/>
      <c r="AY6" s="503"/>
      <c r="AZ6" s="503"/>
      <c r="BA6" s="503"/>
      <c r="BB6" s="503"/>
      <c r="BC6" s="503"/>
      <c r="BD6" s="503"/>
      <c r="BE6" s="503"/>
      <c r="BF6" s="503"/>
      <c r="BG6" s="503"/>
      <c r="BH6" s="503"/>
      <c r="BI6" s="503"/>
      <c r="BJ6" s="503"/>
      <c r="BK6" s="503"/>
      <c r="BL6" s="503"/>
      <c r="BM6" s="503"/>
      <c r="BN6" s="503"/>
      <c r="BO6" s="503"/>
      <c r="BP6" s="503"/>
      <c r="BQ6" s="199"/>
      <c r="BR6" s="199"/>
    </row>
    <row r="7" spans="1:70" s="499" customFormat="1" ht="18" customHeight="1">
      <c r="A7" s="501"/>
      <c r="B7" s="501"/>
      <c r="C7" s="500"/>
      <c r="D7" s="500"/>
      <c r="E7" s="500"/>
      <c r="F7" s="500"/>
      <c r="G7" s="500"/>
      <c r="H7" s="500"/>
      <c r="I7" s="500"/>
      <c r="J7" s="500"/>
      <c r="K7" s="500"/>
      <c r="L7" s="500"/>
      <c r="M7" s="500"/>
      <c r="N7" s="500"/>
      <c r="O7" s="500"/>
      <c r="P7" s="500"/>
      <c r="Q7" s="500"/>
      <c r="R7" s="503"/>
      <c r="S7" s="503"/>
      <c r="T7" s="503"/>
      <c r="U7" s="503"/>
      <c r="V7" s="503"/>
      <c r="W7" s="503"/>
      <c r="X7" s="503"/>
      <c r="Y7" s="503"/>
      <c r="Z7" s="503"/>
      <c r="AA7" s="503"/>
      <c r="AB7" s="503"/>
      <c r="AC7" s="503"/>
      <c r="AD7" s="503"/>
      <c r="AE7" s="503"/>
      <c r="AF7" s="503"/>
      <c r="AG7" s="503"/>
      <c r="AH7" s="503"/>
      <c r="AI7" s="503"/>
      <c r="AJ7" s="501"/>
      <c r="AK7" s="871"/>
      <c r="AL7" s="503"/>
      <c r="AM7" s="503"/>
      <c r="AN7" s="503"/>
      <c r="AO7" s="503"/>
      <c r="AP7" s="503"/>
      <c r="AQ7" s="503"/>
      <c r="AR7" s="503"/>
      <c r="AS7" s="503"/>
      <c r="AT7" s="503"/>
      <c r="AU7" s="503"/>
      <c r="AV7" s="503"/>
      <c r="AW7" s="503"/>
      <c r="AX7" s="503"/>
      <c r="AY7" s="503"/>
      <c r="AZ7" s="503"/>
      <c r="BA7" s="503"/>
      <c r="BB7" s="503"/>
      <c r="BC7" s="503"/>
      <c r="BD7" s="503"/>
      <c r="BE7" s="503"/>
      <c r="BF7" s="503"/>
      <c r="BG7" s="503"/>
      <c r="BH7" s="503"/>
      <c r="BI7" s="503"/>
      <c r="BJ7" s="503"/>
      <c r="BK7" s="503"/>
      <c r="BL7" s="503"/>
      <c r="BM7" s="503"/>
      <c r="BN7" s="503"/>
      <c r="BO7" s="503"/>
      <c r="BP7" s="503"/>
      <c r="BQ7" s="199"/>
      <c r="BR7" s="199"/>
    </row>
    <row r="8" spans="1:70" s="499" customFormat="1" ht="18" customHeight="1">
      <c r="A8" s="501"/>
      <c r="B8" s="501"/>
      <c r="C8" s="500"/>
      <c r="D8" s="500"/>
      <c r="E8" s="500"/>
      <c r="F8" s="500"/>
      <c r="G8" s="500"/>
      <c r="H8" s="500"/>
      <c r="I8" s="500"/>
      <c r="J8" s="500"/>
      <c r="K8" s="500"/>
      <c r="L8" s="500"/>
      <c r="M8" s="500"/>
      <c r="N8" s="500"/>
      <c r="O8" s="500"/>
      <c r="P8" s="500"/>
      <c r="Q8" s="500"/>
      <c r="R8" s="503"/>
      <c r="S8" s="503"/>
      <c r="T8" s="503"/>
      <c r="U8" s="503"/>
      <c r="V8" s="503"/>
      <c r="W8" s="503"/>
      <c r="X8" s="503"/>
      <c r="Y8" s="503"/>
      <c r="Z8" s="503"/>
      <c r="AA8" s="503"/>
      <c r="AB8" s="503"/>
      <c r="AC8" s="503"/>
      <c r="AD8" s="503"/>
      <c r="AE8" s="503"/>
      <c r="AF8" s="503"/>
      <c r="AG8" s="503"/>
      <c r="AH8" s="503"/>
      <c r="AI8" s="503"/>
      <c r="AJ8" s="501"/>
      <c r="AK8" s="503"/>
      <c r="AL8" s="503"/>
      <c r="AM8" s="503"/>
      <c r="AN8" s="503"/>
      <c r="AO8" s="503"/>
      <c r="AP8" s="503"/>
      <c r="AQ8" s="503"/>
      <c r="AR8" s="503"/>
      <c r="AS8" s="503"/>
      <c r="AT8" s="503"/>
      <c r="AU8" s="503"/>
      <c r="AV8" s="503"/>
      <c r="AW8" s="503"/>
      <c r="AX8" s="503"/>
      <c r="AY8" s="503"/>
      <c r="AZ8" s="503"/>
      <c r="BA8" s="503"/>
      <c r="BB8" s="503"/>
      <c r="BC8" s="503"/>
      <c r="BD8" s="503"/>
      <c r="BE8" s="503"/>
      <c r="BF8" s="503"/>
      <c r="BG8" s="503"/>
      <c r="BH8" s="503"/>
      <c r="BI8" s="503"/>
      <c r="BJ8" s="503"/>
      <c r="BK8" s="503"/>
      <c r="BL8" s="503"/>
      <c r="BM8" s="503"/>
      <c r="BN8" s="503"/>
      <c r="BO8" s="503"/>
      <c r="BP8" s="503"/>
      <c r="BQ8" s="199"/>
      <c r="BR8" s="199"/>
    </row>
    <row r="9" spans="1:70" s="499" customFormat="1" ht="18" customHeight="1" thickBot="1">
      <c r="A9" s="501"/>
      <c r="B9" s="501"/>
      <c r="C9" s="500"/>
      <c r="D9" s="500"/>
      <c r="E9" s="500"/>
      <c r="F9" s="500"/>
      <c r="G9" s="500"/>
      <c r="H9" s="500"/>
      <c r="I9" s="500"/>
      <c r="J9" s="500"/>
      <c r="K9" s="500"/>
      <c r="L9" s="500"/>
      <c r="M9" s="500"/>
      <c r="N9" s="500"/>
      <c r="O9" s="500"/>
      <c r="P9" s="500"/>
      <c r="Q9" s="500"/>
      <c r="R9" s="503"/>
      <c r="S9" s="503"/>
      <c r="T9" s="503"/>
      <c r="U9" s="503"/>
      <c r="V9" s="503"/>
      <c r="W9" s="503"/>
      <c r="X9" s="503"/>
      <c r="Y9" s="503"/>
      <c r="Z9" s="503"/>
      <c r="AA9" s="503"/>
      <c r="AB9" s="503"/>
      <c r="AC9" s="503"/>
      <c r="AD9" s="503"/>
      <c r="AE9" s="503"/>
      <c r="AF9" s="503"/>
      <c r="AG9" s="503"/>
      <c r="AH9" s="503"/>
      <c r="AI9" s="503"/>
      <c r="AJ9" s="501"/>
      <c r="AK9" s="503"/>
      <c r="AL9" s="503"/>
      <c r="AM9" s="503"/>
      <c r="AN9" s="503"/>
      <c r="AO9" s="503"/>
      <c r="AP9" s="503"/>
      <c r="AQ9" s="503"/>
      <c r="AR9" s="503"/>
      <c r="AS9" s="503"/>
      <c r="AT9" s="503"/>
      <c r="AU9" s="503"/>
      <c r="AV9" s="503"/>
      <c r="AW9" s="503"/>
      <c r="AX9" s="503"/>
      <c r="AY9" s="503"/>
      <c r="AZ9" s="503"/>
      <c r="BA9" s="503"/>
      <c r="BB9" s="503"/>
      <c r="BC9" s="503"/>
      <c r="BD9" s="503"/>
      <c r="BE9" s="503"/>
      <c r="BF9" s="503"/>
      <c r="BG9" s="503"/>
      <c r="BH9" s="503"/>
      <c r="BI9" s="503"/>
      <c r="BJ9" s="503"/>
      <c r="BK9" s="503"/>
      <c r="BL9" s="503"/>
      <c r="BM9" s="503"/>
      <c r="BN9" s="503"/>
      <c r="BO9" s="503"/>
      <c r="BP9" s="503"/>
      <c r="BQ9" s="199"/>
      <c r="BR9" s="199"/>
    </row>
    <row r="10" spans="1:70" s="499" customFormat="1" ht="15.75" customHeight="1">
      <c r="A10" s="501"/>
      <c r="B10" s="501"/>
      <c r="C10" s="500"/>
      <c r="D10" s="500"/>
      <c r="E10" s="500"/>
      <c r="F10" s="500"/>
      <c r="G10" s="500"/>
      <c r="H10" s="500"/>
      <c r="I10" s="500"/>
      <c r="J10" s="500"/>
      <c r="K10" s="500"/>
      <c r="L10" s="500"/>
      <c r="M10" s="500"/>
      <c r="N10" s="500"/>
      <c r="O10" s="500"/>
      <c r="P10" s="500"/>
      <c r="Q10" s="500"/>
      <c r="R10" s="503"/>
      <c r="S10" s="503"/>
      <c r="T10" s="503"/>
      <c r="U10" s="503"/>
      <c r="V10" s="503"/>
      <c r="W10" s="503"/>
      <c r="X10" s="503"/>
      <c r="Y10" s="2512" t="s">
        <v>795</v>
      </c>
      <c r="Z10" s="2513"/>
      <c r="AA10" s="2513"/>
      <c r="AB10" s="2513"/>
      <c r="AC10" s="2513"/>
      <c r="AD10" s="2513"/>
      <c r="AE10" s="2513"/>
      <c r="AF10" s="2513"/>
      <c r="AG10" s="2513"/>
      <c r="AH10" s="2513"/>
      <c r="AI10" s="2514"/>
      <c r="AJ10" s="501"/>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2512" t="str">
        <f>Y10</f>
        <v>Photo of Jig / Machine
机器/Jig 图片 Hình rập Jig/ máy</v>
      </c>
      <c r="BH10" s="2513"/>
      <c r="BI10" s="2513"/>
      <c r="BJ10" s="2513"/>
      <c r="BK10" s="2513"/>
      <c r="BL10" s="2513"/>
      <c r="BM10" s="2513"/>
      <c r="BN10" s="2513"/>
      <c r="BO10" s="2513"/>
      <c r="BP10" s="2513"/>
      <c r="BQ10" s="2514"/>
      <c r="BR10" s="199"/>
    </row>
    <row r="11" spans="1:70" s="499" customFormat="1" ht="18" customHeight="1">
      <c r="A11" s="501"/>
      <c r="B11" s="501"/>
      <c r="C11" s="500"/>
      <c r="D11" s="500"/>
      <c r="E11" s="500"/>
      <c r="F11" s="500"/>
      <c r="G11" s="500"/>
      <c r="H11" s="500"/>
      <c r="I11" s="500"/>
      <c r="J11" s="500"/>
      <c r="K11" s="500"/>
      <c r="L11" s="500"/>
      <c r="M11" s="500"/>
      <c r="N11" s="500"/>
      <c r="O11" s="500"/>
      <c r="P11" s="500"/>
      <c r="Q11" s="500"/>
      <c r="R11" s="503"/>
      <c r="S11" s="503"/>
      <c r="T11" s="503"/>
      <c r="U11" s="503"/>
      <c r="V11" s="503"/>
      <c r="W11" s="503"/>
      <c r="X11" s="503"/>
      <c r="Y11" s="1965"/>
      <c r="Z11" s="2515"/>
      <c r="AA11" s="2515"/>
      <c r="AB11" s="2515"/>
      <c r="AC11" s="2515"/>
      <c r="AD11" s="2515"/>
      <c r="AE11" s="2515"/>
      <c r="AF11" s="2515"/>
      <c r="AG11" s="2515"/>
      <c r="AH11" s="2515"/>
      <c r="AI11" s="2516"/>
      <c r="AJ11" s="501"/>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1965"/>
      <c r="BH11" s="2515"/>
      <c r="BI11" s="2515"/>
      <c r="BJ11" s="2515"/>
      <c r="BK11" s="2515"/>
      <c r="BL11" s="2515"/>
      <c r="BM11" s="2515"/>
      <c r="BN11" s="2515"/>
      <c r="BO11" s="2515"/>
      <c r="BP11" s="2515"/>
      <c r="BQ11" s="2516"/>
      <c r="BR11" s="199"/>
    </row>
    <row r="12" spans="1:70" s="499" customFormat="1" ht="18" customHeight="1">
      <c r="A12" s="501"/>
      <c r="B12" s="501"/>
      <c r="C12" s="500"/>
      <c r="D12" s="500"/>
      <c r="E12" s="500"/>
      <c r="F12" s="500"/>
      <c r="G12" s="500"/>
      <c r="H12" s="500"/>
      <c r="I12" s="500"/>
      <c r="J12" s="500"/>
      <c r="K12" s="500"/>
      <c r="L12" s="500"/>
      <c r="M12" s="500"/>
      <c r="N12" s="500"/>
      <c r="O12" s="500"/>
      <c r="P12" s="500"/>
      <c r="Q12" s="500"/>
      <c r="R12" s="503"/>
      <c r="S12" s="503"/>
      <c r="T12" s="503"/>
      <c r="U12" s="503"/>
      <c r="V12" s="503"/>
      <c r="W12" s="503"/>
      <c r="X12" s="503"/>
      <c r="Y12" s="501"/>
      <c r="Z12" s="503"/>
      <c r="AA12" s="503"/>
      <c r="AB12" s="503"/>
      <c r="AC12" s="503"/>
      <c r="AD12" s="503"/>
      <c r="AE12" s="503"/>
      <c r="AF12" s="503"/>
      <c r="AG12" s="503"/>
      <c r="AH12" s="503"/>
      <c r="AI12" s="199"/>
      <c r="AJ12" s="501"/>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1"/>
      <c r="BH12" s="503"/>
      <c r="BI12" s="503"/>
      <c r="BJ12" s="503"/>
      <c r="BK12" s="503"/>
      <c r="BL12" s="503"/>
      <c r="BM12" s="503"/>
      <c r="BN12" s="503"/>
      <c r="BO12" s="503"/>
      <c r="BP12" s="503"/>
      <c r="BQ12" s="199"/>
      <c r="BR12" s="199"/>
    </row>
    <row r="13" spans="1:70" s="499" customFormat="1" ht="18" customHeight="1">
      <c r="A13" s="501"/>
      <c r="B13" s="501"/>
      <c r="C13" s="500"/>
      <c r="D13" s="500"/>
      <c r="E13" s="500"/>
      <c r="F13" s="500"/>
      <c r="G13" s="500"/>
      <c r="H13" s="500"/>
      <c r="I13" s="500"/>
      <c r="J13" s="500"/>
      <c r="K13" s="500"/>
      <c r="L13" s="500"/>
      <c r="M13" s="500"/>
      <c r="N13" s="500"/>
      <c r="O13" s="500"/>
      <c r="P13" s="500"/>
      <c r="Q13" s="500"/>
      <c r="R13" s="503"/>
      <c r="S13" s="503"/>
      <c r="T13" s="503"/>
      <c r="U13" s="503"/>
      <c r="V13" s="503"/>
      <c r="W13" s="503"/>
      <c r="X13" s="503"/>
      <c r="Y13" s="501"/>
      <c r="Z13" s="503"/>
      <c r="AA13" s="503"/>
      <c r="AB13" s="503"/>
      <c r="AC13" s="503"/>
      <c r="AD13" s="503"/>
      <c r="AE13" s="503"/>
      <c r="AF13" s="503"/>
      <c r="AG13" s="503"/>
      <c r="AH13" s="503"/>
      <c r="AI13" s="199"/>
      <c r="AJ13" s="501"/>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1"/>
      <c r="BH13" s="503"/>
      <c r="BI13" s="503"/>
      <c r="BJ13" s="503"/>
      <c r="BK13" s="503"/>
      <c r="BL13" s="503"/>
      <c r="BM13" s="503"/>
      <c r="BN13" s="503"/>
      <c r="BO13" s="503"/>
      <c r="BP13" s="503"/>
      <c r="BQ13" s="199"/>
      <c r="BR13" s="199"/>
    </row>
    <row r="14" spans="1:70" s="499" customFormat="1" ht="18" customHeight="1">
      <c r="A14" s="501"/>
      <c r="B14" s="501"/>
      <c r="C14" s="500"/>
      <c r="D14" s="500"/>
      <c r="E14" s="500"/>
      <c r="F14" s="500"/>
      <c r="G14" s="500"/>
      <c r="H14" s="500"/>
      <c r="I14" s="500"/>
      <c r="J14" s="500"/>
      <c r="K14" s="500"/>
      <c r="L14" s="500"/>
      <c r="M14" s="500"/>
      <c r="N14" s="500"/>
      <c r="O14" s="500"/>
      <c r="P14" s="500"/>
      <c r="Q14" s="500"/>
      <c r="R14" s="503"/>
      <c r="S14" s="503"/>
      <c r="T14" s="503"/>
      <c r="U14" s="503"/>
      <c r="V14" s="503"/>
      <c r="W14" s="503"/>
      <c r="X14" s="503"/>
      <c r="Y14" s="501"/>
      <c r="Z14" s="503"/>
      <c r="AA14" s="503"/>
      <c r="AB14" s="503"/>
      <c r="AC14" s="503"/>
      <c r="AD14" s="503"/>
      <c r="AE14" s="503"/>
      <c r="AF14" s="503"/>
      <c r="AG14" s="503"/>
      <c r="AH14" s="503"/>
      <c r="AI14" s="199"/>
      <c r="AJ14" s="501"/>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1"/>
      <c r="BH14" s="503"/>
      <c r="BI14" s="503"/>
      <c r="BJ14" s="503"/>
      <c r="BK14" s="503"/>
      <c r="BL14" s="503"/>
      <c r="BM14" s="503"/>
      <c r="BN14" s="503"/>
      <c r="BO14" s="503"/>
      <c r="BP14" s="503"/>
      <c r="BQ14" s="199"/>
      <c r="BR14" s="199"/>
    </row>
    <row r="15" spans="1:70" s="499" customFormat="1" ht="18" customHeight="1">
      <c r="A15" s="501"/>
      <c r="B15" s="501"/>
      <c r="C15" s="500"/>
      <c r="D15" s="500"/>
      <c r="E15" s="500"/>
      <c r="F15" s="500"/>
      <c r="G15" s="500"/>
      <c r="H15" s="500"/>
      <c r="I15" s="500"/>
      <c r="J15" s="500"/>
      <c r="K15" s="500"/>
      <c r="L15" s="500"/>
      <c r="M15" s="500"/>
      <c r="N15" s="500"/>
      <c r="O15" s="500"/>
      <c r="P15" s="500"/>
      <c r="Q15" s="500"/>
      <c r="R15" s="503"/>
      <c r="S15" s="503"/>
      <c r="T15" s="503"/>
      <c r="U15" s="503"/>
      <c r="V15" s="503"/>
      <c r="W15" s="503"/>
      <c r="X15" s="503"/>
      <c r="Y15" s="501"/>
      <c r="Z15" s="503"/>
      <c r="AA15" s="503"/>
      <c r="AB15" s="503"/>
      <c r="AC15" s="503"/>
      <c r="AD15" s="503"/>
      <c r="AE15" s="503"/>
      <c r="AF15" s="503"/>
      <c r="AG15" s="503"/>
      <c r="AH15" s="503"/>
      <c r="AI15" s="199"/>
      <c r="AJ15" s="501"/>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1"/>
      <c r="BH15" s="503"/>
      <c r="BI15" s="503"/>
      <c r="BJ15" s="503"/>
      <c r="BK15" s="503"/>
      <c r="BL15" s="503"/>
      <c r="BM15" s="503"/>
      <c r="BN15" s="503"/>
      <c r="BO15" s="503"/>
      <c r="BP15" s="503"/>
      <c r="BQ15" s="199"/>
      <c r="BR15" s="199"/>
    </row>
    <row r="16" spans="1:70" s="499" customFormat="1" ht="18" customHeight="1">
      <c r="A16" s="501"/>
      <c r="B16" s="501"/>
      <c r="C16" s="500"/>
      <c r="D16" s="500"/>
      <c r="E16" s="500"/>
      <c r="F16" s="500"/>
      <c r="G16" s="500"/>
      <c r="H16" s="500"/>
      <c r="I16" s="500"/>
      <c r="J16" s="500"/>
      <c r="K16" s="500"/>
      <c r="L16" s="500"/>
      <c r="M16" s="500"/>
      <c r="N16" s="500"/>
      <c r="O16" s="500"/>
      <c r="P16" s="500"/>
      <c r="Q16" s="500"/>
      <c r="R16" s="503"/>
      <c r="S16" s="503"/>
      <c r="T16" s="503"/>
      <c r="U16" s="503"/>
      <c r="V16" s="503"/>
      <c r="W16" s="503"/>
      <c r="X16" s="503"/>
      <c r="Y16" s="501"/>
      <c r="Z16" s="503"/>
      <c r="AA16" s="503"/>
      <c r="AB16" s="503"/>
      <c r="AC16" s="503"/>
      <c r="AD16" s="503"/>
      <c r="AE16" s="503"/>
      <c r="AF16" s="503"/>
      <c r="AG16" s="503"/>
      <c r="AH16" s="503"/>
      <c r="AI16" s="199"/>
      <c r="AJ16" s="501"/>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1"/>
      <c r="BH16" s="503"/>
      <c r="BI16" s="503"/>
      <c r="BJ16" s="503"/>
      <c r="BK16" s="503"/>
      <c r="BL16" s="503"/>
      <c r="BM16" s="503"/>
      <c r="BN16" s="503"/>
      <c r="BO16" s="503"/>
      <c r="BP16" s="503"/>
      <c r="BQ16" s="199"/>
      <c r="BR16" s="199"/>
    </row>
    <row r="17" spans="1:87" s="499" customFormat="1" ht="18" customHeight="1">
      <c r="A17" s="501"/>
      <c r="B17" s="501"/>
      <c r="C17" s="500"/>
      <c r="D17" s="500"/>
      <c r="E17" s="500"/>
      <c r="F17" s="500"/>
      <c r="G17" s="500"/>
      <c r="H17" s="500"/>
      <c r="I17" s="500"/>
      <c r="J17" s="500"/>
      <c r="K17" s="500"/>
      <c r="L17" s="500"/>
      <c r="M17" s="500"/>
      <c r="N17" s="500"/>
      <c r="O17" s="500"/>
      <c r="P17" s="500"/>
      <c r="Q17" s="500"/>
      <c r="R17" s="503"/>
      <c r="S17" s="503"/>
      <c r="T17" s="503"/>
      <c r="U17" s="503"/>
      <c r="V17" s="503"/>
      <c r="W17" s="503"/>
      <c r="X17" s="503"/>
      <c r="Y17" s="501"/>
      <c r="Z17" s="503"/>
      <c r="AA17" s="503"/>
      <c r="AB17" s="503"/>
      <c r="AC17" s="503"/>
      <c r="AD17" s="503"/>
      <c r="AE17" s="503"/>
      <c r="AF17" s="503"/>
      <c r="AG17" s="503"/>
      <c r="AH17" s="503"/>
      <c r="AI17" s="199"/>
      <c r="AJ17" s="501"/>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1"/>
      <c r="BH17" s="503"/>
      <c r="BI17" s="503"/>
      <c r="BJ17" s="503"/>
      <c r="BK17" s="503"/>
      <c r="BL17" s="503"/>
      <c r="BM17" s="503"/>
      <c r="BN17" s="503"/>
      <c r="BO17" s="503"/>
      <c r="BP17" s="503"/>
      <c r="BQ17" s="199"/>
      <c r="BR17" s="199"/>
    </row>
    <row r="18" spans="1:87" s="499" customFormat="1" ht="18" customHeight="1">
      <c r="A18" s="501"/>
      <c r="B18" s="501"/>
      <c r="C18" s="500"/>
      <c r="D18" s="500"/>
      <c r="E18" s="500"/>
      <c r="F18" s="500"/>
      <c r="G18" s="500"/>
      <c r="H18" s="500"/>
      <c r="I18" s="500"/>
      <c r="J18" s="500"/>
      <c r="K18" s="500"/>
      <c r="L18" s="500"/>
      <c r="M18" s="500"/>
      <c r="N18" s="500"/>
      <c r="O18" s="500"/>
      <c r="P18" s="500"/>
      <c r="Q18" s="500"/>
      <c r="R18" s="503"/>
      <c r="S18" s="503"/>
      <c r="T18" s="503"/>
      <c r="U18" s="503"/>
      <c r="V18" s="503"/>
      <c r="W18" s="503"/>
      <c r="X18" s="503"/>
      <c r="Y18" s="501"/>
      <c r="Z18" s="503"/>
      <c r="AA18" s="503"/>
      <c r="AB18" s="503"/>
      <c r="AC18" s="503"/>
      <c r="AD18" s="503"/>
      <c r="AE18" s="503"/>
      <c r="AF18" s="503"/>
      <c r="AG18" s="503"/>
      <c r="AH18" s="503"/>
      <c r="AI18" s="199"/>
      <c r="AJ18" s="501"/>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1"/>
      <c r="BH18" s="503"/>
      <c r="BI18" s="503"/>
      <c r="BJ18" s="503"/>
      <c r="BK18" s="503"/>
      <c r="BL18" s="503"/>
      <c r="BM18" s="503"/>
      <c r="BN18" s="503"/>
      <c r="BO18" s="503"/>
      <c r="BP18" s="503"/>
      <c r="BQ18" s="199"/>
      <c r="BR18" s="199"/>
      <c r="BV18" s="60"/>
      <c r="BW18" s="60"/>
      <c r="BX18" s="60"/>
      <c r="BY18" s="60"/>
      <c r="BZ18" s="60"/>
      <c r="CA18" s="60"/>
      <c r="CB18" s="60"/>
      <c r="CC18" s="60"/>
      <c r="CD18" s="60"/>
      <c r="CE18" s="60"/>
      <c r="CF18" s="60"/>
      <c r="CG18" s="60"/>
      <c r="CH18" s="60"/>
      <c r="CI18" s="60"/>
    </row>
    <row r="19" spans="1:87" s="499" customFormat="1" ht="18" customHeight="1" thickBot="1">
      <c r="A19" s="501"/>
      <c r="B19" s="501"/>
      <c r="C19" s="500"/>
      <c r="D19" s="500"/>
      <c r="E19" s="500"/>
      <c r="F19" s="500"/>
      <c r="G19" s="500"/>
      <c r="H19" s="500"/>
      <c r="I19" s="500"/>
      <c r="J19" s="500"/>
      <c r="K19" s="500"/>
      <c r="L19" s="500"/>
      <c r="M19" s="500"/>
      <c r="N19" s="500"/>
      <c r="O19" s="500"/>
      <c r="P19" s="500"/>
      <c r="Q19" s="500"/>
      <c r="R19" s="503"/>
      <c r="S19" s="503"/>
      <c r="T19" s="503"/>
      <c r="U19" s="503"/>
      <c r="V19" s="503"/>
      <c r="W19" s="503"/>
      <c r="X19" s="503"/>
      <c r="Y19" s="484"/>
      <c r="Z19" s="426"/>
      <c r="AA19" s="426"/>
      <c r="AB19" s="426"/>
      <c r="AC19" s="426"/>
      <c r="AD19" s="426"/>
      <c r="AE19" s="426"/>
      <c r="AF19" s="426"/>
      <c r="AG19" s="426"/>
      <c r="AH19" s="426"/>
      <c r="AI19" s="431"/>
      <c r="AJ19" s="501"/>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484"/>
      <c r="BH19" s="426"/>
      <c r="BI19" s="426"/>
      <c r="BJ19" s="426"/>
      <c r="BK19" s="426"/>
      <c r="BL19" s="426"/>
      <c r="BM19" s="426"/>
      <c r="BN19" s="426"/>
      <c r="BO19" s="426"/>
      <c r="BP19" s="426"/>
      <c r="BQ19" s="431"/>
      <c r="BR19" s="199"/>
      <c r="BV19" s="60"/>
      <c r="BW19" s="60"/>
      <c r="BX19" s="60"/>
      <c r="BY19" s="60"/>
      <c r="BZ19" s="60"/>
      <c r="CA19" s="60"/>
      <c r="CB19" s="60"/>
      <c r="CC19" s="60"/>
      <c r="CD19" s="60"/>
      <c r="CE19" s="60"/>
      <c r="CF19" s="60"/>
      <c r="CG19" s="60"/>
      <c r="CH19" s="60"/>
      <c r="CI19" s="60"/>
    </row>
    <row r="20" spans="1:87" s="99" customFormat="1" ht="31.5" customHeight="1">
      <c r="A20" s="504"/>
      <c r="B20" s="2302" t="s">
        <v>798</v>
      </c>
      <c r="C20" s="2543"/>
      <c r="D20" s="2543"/>
      <c r="E20" s="2543"/>
      <c r="F20" s="2543"/>
      <c r="G20" s="2543"/>
      <c r="H20" s="2543"/>
      <c r="I20" s="2543"/>
      <c r="J20" s="2543"/>
      <c r="K20" s="2543"/>
      <c r="L20" s="2543"/>
      <c r="M20" s="2543"/>
      <c r="N20" s="2543"/>
      <c r="O20" s="2543"/>
      <c r="P20" s="2543"/>
      <c r="Q20" s="2543"/>
      <c r="R20" s="2543"/>
      <c r="S20" s="2543"/>
      <c r="T20" s="2543"/>
      <c r="U20" s="2543"/>
      <c r="V20" s="2543"/>
      <c r="W20" s="2543"/>
      <c r="X20" s="2543"/>
      <c r="Y20" s="2543"/>
      <c r="Z20" s="2543"/>
      <c r="AA20" s="2543"/>
      <c r="AB20" s="2543"/>
      <c r="AC20" s="2543"/>
      <c r="AD20" s="2543"/>
      <c r="AE20" s="2543"/>
      <c r="AF20" s="2543"/>
      <c r="AG20" s="2543"/>
      <c r="AH20" s="2543"/>
      <c r="AI20" s="2544"/>
      <c r="AJ20" s="248" t="s">
        <v>799</v>
      </c>
      <c r="AK20" s="376"/>
      <c r="AL20" s="376"/>
      <c r="AM20" s="376"/>
      <c r="AN20" s="376"/>
      <c r="AO20" s="376"/>
      <c r="AP20" s="376"/>
      <c r="AQ20" s="492"/>
      <c r="AR20" s="376"/>
      <c r="AS20" s="376"/>
      <c r="AT20" s="376"/>
      <c r="AU20" s="376"/>
      <c r="AV20" s="376"/>
      <c r="AW20" s="376"/>
      <c r="AX20" s="376"/>
      <c r="AY20" s="376"/>
      <c r="AZ20" s="376"/>
      <c r="BA20" s="376"/>
      <c r="BB20" s="376"/>
      <c r="BC20" s="376"/>
      <c r="BD20" s="376"/>
      <c r="BE20" s="376"/>
      <c r="BF20" s="376"/>
      <c r="BG20" s="376"/>
      <c r="BH20" s="376"/>
      <c r="BI20" s="376"/>
      <c r="BJ20" s="376"/>
      <c r="BK20" s="376"/>
      <c r="BL20" s="376"/>
      <c r="BM20" s="376"/>
      <c r="BN20" s="420"/>
      <c r="BO20" s="420"/>
      <c r="BP20" s="420"/>
      <c r="BQ20" s="421"/>
      <c r="BR20" s="505"/>
      <c r="BV20" s="507"/>
      <c r="BW20" s="507"/>
      <c r="BX20" s="507"/>
      <c r="BY20" s="507"/>
      <c r="BZ20" s="507"/>
      <c r="CA20" s="507"/>
      <c r="CB20" s="507"/>
      <c r="CC20" s="507"/>
      <c r="CD20" s="507"/>
      <c r="CE20" s="507"/>
      <c r="CF20" s="507"/>
      <c r="CG20" s="507"/>
      <c r="CH20" s="507"/>
      <c r="CI20" s="507"/>
    </row>
    <row r="21" spans="1:87" s="99" customFormat="1" ht="19.5" customHeight="1" thickBot="1">
      <c r="A21" s="504"/>
      <c r="B21" s="488" t="s">
        <v>803</v>
      </c>
      <c r="C21" s="460"/>
      <c r="D21" s="460"/>
      <c r="E21" s="460"/>
      <c r="F21" s="460"/>
      <c r="G21" s="460"/>
      <c r="H21" s="460"/>
      <c r="I21" s="460"/>
      <c r="J21" s="460"/>
      <c r="K21" s="460"/>
      <c r="L21" s="460"/>
      <c r="M21" s="460"/>
      <c r="N21" s="460"/>
      <c r="O21" s="460"/>
      <c r="P21" s="460"/>
      <c r="Q21" s="460"/>
      <c r="R21" s="460"/>
      <c r="S21" s="460"/>
      <c r="T21" s="460"/>
      <c r="U21" s="460"/>
      <c r="V21" s="460"/>
      <c r="W21" s="460"/>
      <c r="X21" s="460"/>
      <c r="Y21" s="460"/>
      <c r="Z21" s="460"/>
      <c r="AA21" s="460"/>
      <c r="AB21" s="460"/>
      <c r="AC21" s="460"/>
      <c r="AD21" s="460"/>
      <c r="AE21" s="460"/>
      <c r="AF21" s="247"/>
      <c r="AG21" s="247"/>
      <c r="AH21" s="247"/>
      <c r="AI21" s="247"/>
      <c r="AJ21" s="488" t="s">
        <v>804</v>
      </c>
      <c r="AK21" s="240"/>
      <c r="AL21" s="240"/>
      <c r="AM21" s="240"/>
      <c r="AN21" s="240"/>
      <c r="AO21" s="240"/>
      <c r="AP21" s="240"/>
      <c r="AQ21" s="240"/>
      <c r="AR21" s="493"/>
      <c r="AS21" s="240"/>
      <c r="AT21" s="240"/>
      <c r="AU21" s="240"/>
      <c r="AV21" s="240"/>
      <c r="AW21" s="240"/>
      <c r="AX21" s="240"/>
      <c r="AY21" s="240"/>
      <c r="AZ21" s="240"/>
      <c r="BA21" s="240"/>
      <c r="BB21" s="240"/>
      <c r="BC21" s="240"/>
      <c r="BD21" s="240"/>
      <c r="BE21" s="240"/>
      <c r="BF21" s="240"/>
      <c r="BG21" s="240"/>
      <c r="BH21" s="240"/>
      <c r="BI21" s="240"/>
      <c r="BJ21" s="240"/>
      <c r="BK21" s="240"/>
      <c r="BL21" s="240"/>
      <c r="BM21" s="240"/>
      <c r="BN21" s="232"/>
      <c r="BO21" s="232"/>
      <c r="BP21" s="232"/>
      <c r="BQ21" s="233"/>
      <c r="BR21" s="505"/>
      <c r="BV21" s="507"/>
      <c r="BW21" s="1126"/>
      <c r="BX21" s="507"/>
      <c r="BY21" s="507"/>
      <c r="BZ21" s="507"/>
      <c r="CA21" s="507"/>
      <c r="CB21" s="507"/>
      <c r="CC21" s="507"/>
      <c r="CD21" s="507"/>
      <c r="CE21" s="507"/>
      <c r="CF21" s="507"/>
      <c r="CG21" s="507"/>
      <c r="CH21" s="507"/>
      <c r="CI21" s="507"/>
    </row>
    <row r="22" spans="1:87" s="86" customFormat="1" ht="30" customHeight="1" thickBot="1">
      <c r="A22" s="422"/>
      <c r="B22" s="2517" t="str">
        <f>B4</f>
        <v>Component
部件名称 Tên chi tiết</v>
      </c>
      <c r="C22" s="2518"/>
      <c r="D22" s="2518"/>
      <c r="E22" s="2518"/>
      <c r="F22" s="2518"/>
      <c r="G22" s="2518"/>
      <c r="H22" s="2519"/>
      <c r="I22" s="2520" t="s">
        <v>802</v>
      </c>
      <c r="J22" s="2521"/>
      <c r="K22" s="2521"/>
      <c r="L22" s="2521"/>
      <c r="M22" s="2521"/>
      <c r="N22" s="2521"/>
      <c r="O22" s="2521"/>
      <c r="P22" s="2521"/>
      <c r="Q22" s="2521"/>
      <c r="R22" s="2521"/>
      <c r="S22" s="2521"/>
      <c r="T22" s="2521"/>
      <c r="U22" s="2521"/>
      <c r="V22" s="2521"/>
      <c r="W22" s="2521"/>
      <c r="X22" s="2521"/>
      <c r="Y22" s="2521"/>
      <c r="Z22" s="2521"/>
      <c r="AA22" s="2521"/>
      <c r="AB22" s="2521"/>
      <c r="AC22" s="2521"/>
      <c r="AD22" s="2521"/>
      <c r="AE22" s="2521"/>
      <c r="AF22" s="2521"/>
      <c r="AG22" s="2521"/>
      <c r="AH22" s="2521"/>
      <c r="AI22" s="2522"/>
      <c r="AJ22" s="2523" t="str">
        <f>B22</f>
        <v>Component
部件名称 Tên chi tiết</v>
      </c>
      <c r="AK22" s="2524"/>
      <c r="AL22" s="2524"/>
      <c r="AM22" s="2524"/>
      <c r="AN22" s="2524"/>
      <c r="AO22" s="2524"/>
      <c r="AP22" s="2525"/>
      <c r="AQ22" s="2526" t="s">
        <v>805</v>
      </c>
      <c r="AR22" s="2527"/>
      <c r="AS22" s="2527"/>
      <c r="AT22" s="2527"/>
      <c r="AU22" s="2527"/>
      <c r="AV22" s="2527"/>
      <c r="AW22" s="2527"/>
      <c r="AX22" s="2527"/>
      <c r="AY22" s="2527"/>
      <c r="AZ22" s="2527"/>
      <c r="BA22" s="2527"/>
      <c r="BB22" s="2527"/>
      <c r="BC22" s="2527"/>
      <c r="BD22" s="2527"/>
      <c r="BE22" s="2527"/>
      <c r="BF22" s="2527"/>
      <c r="BG22" s="2527"/>
      <c r="BH22" s="2527"/>
      <c r="BI22" s="2527"/>
      <c r="BJ22" s="2527"/>
      <c r="BK22" s="2527"/>
      <c r="BL22" s="2527"/>
      <c r="BM22" s="2527"/>
      <c r="BN22" s="2527"/>
      <c r="BO22" s="2527"/>
      <c r="BP22" s="2527"/>
      <c r="BQ22" s="2528"/>
      <c r="BR22" s="423"/>
      <c r="BV22" s="424"/>
      <c r="BW22" s="424"/>
      <c r="BX22" s="424"/>
      <c r="BY22" s="424"/>
      <c r="BZ22" s="424"/>
      <c r="CA22" s="424"/>
      <c r="CB22" s="424"/>
      <c r="CC22" s="424"/>
      <c r="CD22" s="424"/>
      <c r="CE22" s="424"/>
      <c r="CF22" s="424"/>
      <c r="CG22" s="424"/>
      <c r="CH22" s="424"/>
      <c r="CI22" s="424"/>
    </row>
    <row r="23" spans="1:87" s="499" customFormat="1" ht="18" customHeight="1">
      <c r="A23" s="501"/>
      <c r="B23" s="501"/>
      <c r="C23" s="500"/>
      <c r="D23" s="500"/>
      <c r="E23" s="500"/>
      <c r="F23" s="500"/>
      <c r="G23" s="500"/>
      <c r="H23" s="500"/>
      <c r="I23" s="500"/>
      <c r="J23" s="500"/>
      <c r="K23" s="500"/>
      <c r="L23" s="500"/>
      <c r="M23" s="500"/>
      <c r="N23" s="500"/>
      <c r="O23" s="500"/>
      <c r="P23" s="500"/>
      <c r="Q23" s="500"/>
      <c r="R23" s="503"/>
      <c r="S23" s="503"/>
      <c r="T23" s="503"/>
      <c r="U23" s="503"/>
      <c r="V23" s="503"/>
      <c r="W23" s="503"/>
      <c r="X23" s="503"/>
      <c r="Y23" s="503"/>
      <c r="Z23" s="503"/>
      <c r="AA23" s="503"/>
      <c r="AB23" s="503"/>
      <c r="AC23" s="503"/>
      <c r="AD23" s="503"/>
      <c r="AE23" s="503"/>
      <c r="AF23" s="503"/>
      <c r="AG23" s="503"/>
      <c r="AH23" s="503"/>
      <c r="AI23" s="503"/>
      <c r="AJ23" s="501"/>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199"/>
      <c r="BR23" s="199"/>
      <c r="BV23" s="60"/>
      <c r="BW23" s="60"/>
      <c r="BX23" s="60"/>
      <c r="BY23" s="60"/>
      <c r="BZ23" s="60"/>
      <c r="CA23" s="60"/>
      <c r="CB23" s="60"/>
      <c r="CC23" s="60"/>
      <c r="CD23" s="60"/>
      <c r="CE23" s="60"/>
      <c r="CF23" s="60"/>
      <c r="CG23" s="60"/>
      <c r="CH23" s="60"/>
      <c r="CI23" s="60"/>
    </row>
    <row r="24" spans="1:87" s="499" customFormat="1" ht="18" customHeight="1">
      <c r="A24" s="501"/>
      <c r="B24" s="501"/>
      <c r="C24" s="500"/>
      <c r="D24" s="500"/>
      <c r="E24" s="500"/>
      <c r="F24" s="500"/>
      <c r="G24" s="500"/>
      <c r="H24" s="500"/>
      <c r="I24" s="500"/>
      <c r="J24" s="500"/>
      <c r="K24" s="500"/>
      <c r="L24" s="500"/>
      <c r="M24" s="500"/>
      <c r="N24" s="500"/>
      <c r="O24" s="500"/>
      <c r="P24" s="500"/>
      <c r="Q24" s="500"/>
      <c r="R24" s="503"/>
      <c r="S24" s="503"/>
      <c r="T24" s="503"/>
      <c r="U24" s="503"/>
      <c r="V24" s="503"/>
      <c r="W24" s="503"/>
      <c r="X24" s="503"/>
      <c r="Y24" s="503"/>
      <c r="Z24" s="503"/>
      <c r="AA24" s="503"/>
      <c r="AB24" s="503"/>
      <c r="AC24" s="503"/>
      <c r="AD24" s="503"/>
      <c r="AE24" s="503"/>
      <c r="AF24" s="503"/>
      <c r="AG24" s="503"/>
      <c r="AH24" s="503"/>
      <c r="AI24" s="503"/>
      <c r="AJ24" s="501"/>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199"/>
      <c r="BR24" s="199"/>
      <c r="BV24" s="60"/>
      <c r="BW24" s="60"/>
      <c r="BX24" s="60"/>
      <c r="BY24" s="60"/>
      <c r="BZ24" s="60"/>
      <c r="CA24" s="60"/>
      <c r="CB24" s="60"/>
      <c r="CC24" s="60"/>
      <c r="CD24" s="60"/>
      <c r="CE24" s="60"/>
      <c r="CF24" s="60"/>
      <c r="CG24" s="60"/>
      <c r="CH24" s="60"/>
      <c r="CI24" s="60"/>
    </row>
    <row r="25" spans="1:87" s="499" customFormat="1" ht="18" customHeight="1">
      <c r="A25" s="501"/>
      <c r="B25" s="501"/>
      <c r="C25" s="500"/>
      <c r="D25" s="500"/>
      <c r="E25" s="500"/>
      <c r="F25" s="500"/>
      <c r="G25" s="500"/>
      <c r="H25" s="500"/>
      <c r="I25" s="500"/>
      <c r="J25" s="500"/>
      <c r="K25" s="500"/>
      <c r="L25" s="500"/>
      <c r="M25" s="500"/>
      <c r="N25" s="500"/>
      <c r="O25" s="500"/>
      <c r="P25" s="500"/>
      <c r="Q25" s="500"/>
      <c r="R25" s="503"/>
      <c r="S25" s="503"/>
      <c r="T25" s="503"/>
      <c r="U25" s="503"/>
      <c r="V25" s="503"/>
      <c r="W25" s="503"/>
      <c r="X25" s="503"/>
      <c r="Y25" s="503"/>
      <c r="Z25" s="503"/>
      <c r="AA25" s="503"/>
      <c r="AB25" s="503"/>
      <c r="AC25" s="503"/>
      <c r="AD25" s="503"/>
      <c r="AE25" s="503"/>
      <c r="AF25" s="503"/>
      <c r="AG25" s="503"/>
      <c r="AH25" s="503"/>
      <c r="AI25" s="503"/>
      <c r="AJ25" s="501"/>
      <c r="AK25" s="503"/>
      <c r="AL25" s="503"/>
      <c r="AM25" s="503"/>
      <c r="AN25" s="503"/>
      <c r="AO25" s="424"/>
      <c r="AP25" s="424"/>
      <c r="AQ25" s="424"/>
      <c r="AR25" s="424"/>
      <c r="AS25" s="424"/>
      <c r="AT25" s="424"/>
      <c r="AU25" s="424"/>
      <c r="AV25" s="424"/>
      <c r="AW25" s="424"/>
      <c r="AX25" s="424"/>
      <c r="AY25" s="424"/>
      <c r="AZ25" s="424"/>
      <c r="BA25" s="424"/>
      <c r="BB25" s="424"/>
      <c r="BC25" s="503"/>
      <c r="BD25" s="503"/>
      <c r="BE25" s="503"/>
      <c r="BF25" s="503"/>
      <c r="BG25" s="503"/>
      <c r="BH25" s="503"/>
      <c r="BI25" s="503"/>
      <c r="BJ25" s="503"/>
      <c r="BK25" s="503"/>
      <c r="BL25" s="503"/>
      <c r="BM25" s="503"/>
      <c r="BN25" s="503"/>
      <c r="BO25" s="503"/>
      <c r="BP25" s="503"/>
      <c r="BQ25" s="199"/>
      <c r="BR25" s="199"/>
      <c r="BV25" s="60"/>
      <c r="BW25" s="60"/>
      <c r="BX25" s="60"/>
      <c r="BY25" s="60"/>
      <c r="BZ25" s="60"/>
      <c r="CA25" s="60"/>
      <c r="CB25" s="60"/>
      <c r="CC25" s="60"/>
      <c r="CD25" s="60"/>
      <c r="CE25" s="60"/>
      <c r="CF25" s="60"/>
      <c r="CG25" s="60"/>
      <c r="CH25" s="60"/>
      <c r="CI25" s="60"/>
    </row>
    <row r="26" spans="1:87" s="499" customFormat="1" ht="18" customHeight="1">
      <c r="A26" s="501"/>
      <c r="B26" s="501"/>
      <c r="C26" s="500"/>
      <c r="D26" s="500"/>
      <c r="E26" s="500"/>
      <c r="F26" s="500"/>
      <c r="G26" s="500"/>
      <c r="H26" s="500"/>
      <c r="I26" s="500"/>
      <c r="J26" s="500"/>
      <c r="K26" s="500"/>
      <c r="L26" s="500"/>
      <c r="M26" s="500"/>
      <c r="N26" s="500"/>
      <c r="O26" s="500"/>
      <c r="P26" s="500"/>
      <c r="Q26" s="500"/>
      <c r="R26" s="503"/>
      <c r="S26" s="503"/>
      <c r="T26" s="503"/>
      <c r="U26" s="503"/>
      <c r="V26" s="503"/>
      <c r="W26" s="503"/>
      <c r="X26" s="503"/>
      <c r="Y26" s="503"/>
      <c r="Z26" s="503"/>
      <c r="AA26" s="503"/>
      <c r="AB26" s="503"/>
      <c r="AC26" s="503"/>
      <c r="AD26" s="503"/>
      <c r="AE26" s="503"/>
      <c r="AF26" s="503"/>
      <c r="AG26" s="503"/>
      <c r="AH26" s="503"/>
      <c r="AI26" s="503"/>
      <c r="AJ26" s="501"/>
      <c r="AK26" s="503"/>
      <c r="AL26" s="503"/>
      <c r="AM26" s="424"/>
      <c r="AN26" s="424"/>
      <c r="AO26" s="424"/>
      <c r="AP26" s="424"/>
      <c r="AQ26" s="424"/>
      <c r="AR26" s="424"/>
      <c r="AS26" s="424"/>
      <c r="AT26" s="424"/>
      <c r="AU26" s="424"/>
      <c r="AV26" s="424"/>
      <c r="AW26" s="424"/>
      <c r="AX26" s="424"/>
      <c r="AY26" s="424"/>
      <c r="AZ26" s="424"/>
      <c r="BA26" s="424"/>
      <c r="BB26" s="424"/>
      <c r="BC26" s="424"/>
      <c r="BD26" s="424"/>
      <c r="BE26" s="503"/>
      <c r="BF26" s="503"/>
      <c r="BG26" s="503"/>
      <c r="BH26" s="503"/>
      <c r="BI26" s="503"/>
      <c r="BJ26" s="503"/>
      <c r="BK26" s="503"/>
      <c r="BL26" s="503"/>
      <c r="BM26" s="503"/>
      <c r="BN26" s="503"/>
      <c r="BO26" s="503"/>
      <c r="BP26" s="503"/>
      <c r="BQ26" s="199"/>
      <c r="BR26" s="199"/>
      <c r="BV26" s="60"/>
      <c r="BW26" s="60"/>
      <c r="BX26" s="60"/>
      <c r="BY26" s="60"/>
      <c r="BZ26" s="60"/>
      <c r="CA26" s="60"/>
      <c r="CB26" s="60"/>
      <c r="CC26" s="60"/>
      <c r="CD26" s="60"/>
      <c r="CE26" s="60"/>
      <c r="CF26" s="60"/>
      <c r="CG26" s="60"/>
      <c r="CH26" s="60"/>
      <c r="CI26" s="60"/>
    </row>
    <row r="27" spans="1:87" s="499" customFormat="1" ht="11.25" customHeight="1" thickBot="1">
      <c r="A27" s="501"/>
      <c r="B27" s="501"/>
      <c r="C27" s="500"/>
      <c r="D27" s="500"/>
      <c r="E27" s="500"/>
      <c r="F27" s="500"/>
      <c r="G27" s="500"/>
      <c r="H27" s="500"/>
      <c r="I27" s="500"/>
      <c r="J27" s="500"/>
      <c r="K27" s="500"/>
      <c r="L27" s="500"/>
      <c r="M27" s="500"/>
      <c r="N27" s="500"/>
      <c r="O27" s="500"/>
      <c r="P27" s="500"/>
      <c r="Q27" s="500"/>
      <c r="R27" s="503"/>
      <c r="S27" s="503"/>
      <c r="T27" s="503"/>
      <c r="U27" s="503"/>
      <c r="V27" s="503"/>
      <c r="W27" s="503"/>
      <c r="X27" s="503"/>
      <c r="Y27" s="503"/>
      <c r="Z27" s="503"/>
      <c r="AA27" s="503"/>
      <c r="AB27" s="503"/>
      <c r="AC27" s="503"/>
      <c r="AD27" s="503"/>
      <c r="AE27" s="503"/>
      <c r="AF27" s="503"/>
      <c r="AG27" s="503"/>
      <c r="AH27" s="503"/>
      <c r="AI27" s="503"/>
      <c r="AJ27" s="501"/>
      <c r="AK27" s="503"/>
      <c r="AL27" s="503"/>
      <c r="AM27" s="424"/>
      <c r="AN27" s="424"/>
      <c r="AO27" s="424"/>
      <c r="AP27" s="424"/>
      <c r="AQ27" s="424"/>
      <c r="AR27" s="424"/>
      <c r="AS27" s="424"/>
      <c r="AT27" s="424"/>
      <c r="AU27" s="424"/>
      <c r="AV27" s="424"/>
      <c r="AW27" s="424"/>
      <c r="AX27" s="424"/>
      <c r="AY27" s="424"/>
      <c r="AZ27" s="424"/>
      <c r="BA27" s="424"/>
      <c r="BB27" s="424"/>
      <c r="BC27" s="424"/>
      <c r="BD27" s="424"/>
      <c r="BE27" s="503"/>
      <c r="BF27" s="503"/>
      <c r="BG27" s="503"/>
      <c r="BH27" s="503"/>
      <c r="BI27" s="503"/>
      <c r="BJ27" s="503"/>
      <c r="BK27" s="503"/>
      <c r="BL27" s="503"/>
      <c r="BM27" s="503"/>
      <c r="BN27" s="503"/>
      <c r="BO27" s="503"/>
      <c r="BP27" s="503"/>
      <c r="BQ27" s="199"/>
      <c r="BR27" s="199"/>
      <c r="BV27" s="60"/>
      <c r="BW27" s="60"/>
      <c r="BX27" s="60"/>
      <c r="BY27" s="60"/>
      <c r="BZ27" s="60"/>
      <c r="CA27" s="60"/>
      <c r="CB27" s="60"/>
      <c r="CC27" s="60"/>
      <c r="CD27" s="60"/>
      <c r="CE27" s="60"/>
      <c r="CF27" s="60"/>
      <c r="CG27" s="60"/>
      <c r="CH27" s="60"/>
      <c r="CI27" s="60"/>
    </row>
    <row r="28" spans="1:87" s="499" customFormat="1" ht="18" customHeight="1">
      <c r="A28" s="501"/>
      <c r="B28" s="501"/>
      <c r="C28" s="500"/>
      <c r="D28" s="500"/>
      <c r="E28" s="500"/>
      <c r="F28" s="500"/>
      <c r="G28" s="500"/>
      <c r="H28" s="500"/>
      <c r="I28" s="500"/>
      <c r="J28" s="500"/>
      <c r="K28" s="500"/>
      <c r="L28" s="500"/>
      <c r="M28" s="500"/>
      <c r="N28" s="500"/>
      <c r="O28" s="500"/>
      <c r="P28" s="500"/>
      <c r="Q28" s="500"/>
      <c r="R28" s="503"/>
      <c r="S28" s="503"/>
      <c r="T28" s="503"/>
      <c r="U28" s="503"/>
      <c r="V28" s="503"/>
      <c r="W28" s="503"/>
      <c r="X28" s="503"/>
      <c r="Y28" s="2512" t="str">
        <f>Y10</f>
        <v>Photo of Jig / Machine
机器/Jig 图片 Hình rập Jig/ máy</v>
      </c>
      <c r="Z28" s="2513"/>
      <c r="AA28" s="2513"/>
      <c r="AB28" s="2513"/>
      <c r="AC28" s="2513"/>
      <c r="AD28" s="2513"/>
      <c r="AE28" s="2513"/>
      <c r="AF28" s="2513"/>
      <c r="AG28" s="2513"/>
      <c r="AH28" s="2513"/>
      <c r="AI28" s="2514"/>
      <c r="AJ28" s="501"/>
      <c r="AK28" s="503"/>
      <c r="AL28" s="503"/>
      <c r="AM28" s="424"/>
      <c r="AN28" s="424"/>
      <c r="AO28" s="424"/>
      <c r="AP28" s="424"/>
      <c r="AQ28" s="424"/>
      <c r="AR28" s="424"/>
      <c r="AS28" s="424"/>
      <c r="AT28" s="424"/>
      <c r="AU28" s="424"/>
      <c r="AV28" s="424"/>
      <c r="AW28" s="424"/>
      <c r="AX28" s="424"/>
      <c r="AY28" s="424"/>
      <c r="AZ28" s="424"/>
      <c r="BA28" s="424"/>
      <c r="BB28" s="424"/>
      <c r="BC28" s="424"/>
      <c r="BD28" s="424"/>
      <c r="BE28" s="503"/>
      <c r="BF28" s="503"/>
      <c r="BG28" s="2512" t="str">
        <f>Y28</f>
        <v>Photo of Jig / Machine
机器/Jig 图片 Hình rập Jig/ máy</v>
      </c>
      <c r="BH28" s="2513"/>
      <c r="BI28" s="2513"/>
      <c r="BJ28" s="2513"/>
      <c r="BK28" s="2513"/>
      <c r="BL28" s="2513"/>
      <c r="BM28" s="2513"/>
      <c r="BN28" s="2513"/>
      <c r="BO28" s="2513"/>
      <c r="BP28" s="2513"/>
      <c r="BQ28" s="2514"/>
      <c r="BR28" s="199"/>
    </row>
    <row r="29" spans="1:87" s="499" customFormat="1" ht="13.5" customHeight="1">
      <c r="A29" s="501"/>
      <c r="B29" s="501"/>
      <c r="C29" s="500"/>
      <c r="D29" s="500"/>
      <c r="E29" s="500"/>
      <c r="F29" s="500"/>
      <c r="G29" s="500"/>
      <c r="H29" s="500"/>
      <c r="I29" s="500"/>
      <c r="J29" s="500"/>
      <c r="K29" s="500"/>
      <c r="L29" s="500"/>
      <c r="M29" s="500"/>
      <c r="N29" s="500"/>
      <c r="O29" s="500"/>
      <c r="P29" s="500"/>
      <c r="Q29" s="500"/>
      <c r="R29" s="503"/>
      <c r="S29" s="503"/>
      <c r="T29" s="503"/>
      <c r="U29" s="503"/>
      <c r="V29" s="503"/>
      <c r="W29" s="503"/>
      <c r="X29" s="503"/>
      <c r="Y29" s="1965"/>
      <c r="Z29" s="2515"/>
      <c r="AA29" s="2515"/>
      <c r="AB29" s="2515"/>
      <c r="AC29" s="2515"/>
      <c r="AD29" s="2515"/>
      <c r="AE29" s="2515"/>
      <c r="AF29" s="2515"/>
      <c r="AG29" s="2515"/>
      <c r="AH29" s="2515"/>
      <c r="AI29" s="2516"/>
      <c r="AJ29" s="501"/>
      <c r="AK29" s="503"/>
      <c r="AL29" s="503"/>
      <c r="AM29" s="424"/>
      <c r="AN29" s="424"/>
      <c r="AO29" s="424"/>
      <c r="AP29" s="424"/>
      <c r="AQ29" s="424"/>
      <c r="AR29" s="424"/>
      <c r="AS29" s="424"/>
      <c r="AT29" s="424"/>
      <c r="AU29" s="424"/>
      <c r="AV29" s="424"/>
      <c r="AW29" s="424"/>
      <c r="AX29" s="424"/>
      <c r="AY29" s="424"/>
      <c r="AZ29" s="424"/>
      <c r="BA29" s="424"/>
      <c r="BB29" s="424"/>
      <c r="BC29" s="424"/>
      <c r="BD29" s="424"/>
      <c r="BE29" s="503"/>
      <c r="BF29" s="503"/>
      <c r="BG29" s="1965"/>
      <c r="BH29" s="2515"/>
      <c r="BI29" s="2515"/>
      <c r="BJ29" s="2515"/>
      <c r="BK29" s="2515"/>
      <c r="BL29" s="2515"/>
      <c r="BM29" s="2515"/>
      <c r="BN29" s="2515"/>
      <c r="BO29" s="2515"/>
      <c r="BP29" s="2515"/>
      <c r="BQ29" s="2516"/>
      <c r="BR29" s="199"/>
    </row>
    <row r="30" spans="1:87" s="499" customFormat="1" ht="18" customHeight="1">
      <c r="A30" s="501"/>
      <c r="B30" s="501"/>
      <c r="C30" s="500"/>
      <c r="D30" s="500"/>
      <c r="E30" s="500"/>
      <c r="F30" s="500"/>
      <c r="G30" s="500"/>
      <c r="H30" s="500"/>
      <c r="I30" s="500"/>
      <c r="J30" s="500"/>
      <c r="K30" s="500"/>
      <c r="L30" s="500"/>
      <c r="M30" s="500"/>
      <c r="N30" s="500"/>
      <c r="O30" s="500"/>
      <c r="P30" s="500"/>
      <c r="Q30" s="500"/>
      <c r="R30" s="503"/>
      <c r="S30" s="503"/>
      <c r="T30" s="503"/>
      <c r="U30" s="503"/>
      <c r="V30" s="503"/>
      <c r="W30" s="503"/>
      <c r="X30" s="503"/>
      <c r="Y30" s="501"/>
      <c r="Z30" s="503"/>
      <c r="AA30" s="503"/>
      <c r="AB30" s="503"/>
      <c r="AC30" s="503"/>
      <c r="AD30" s="503"/>
      <c r="AE30" s="503"/>
      <c r="AF30" s="503"/>
      <c r="AG30" s="503"/>
      <c r="AH30" s="503"/>
      <c r="AI30" s="199"/>
      <c r="AJ30" s="501"/>
      <c r="AK30" s="503"/>
      <c r="AL30" s="503"/>
      <c r="AM30" s="424"/>
      <c r="AN30" s="424"/>
      <c r="AO30" s="424"/>
      <c r="AP30" s="424"/>
      <c r="AQ30" s="424"/>
      <c r="AR30" s="424"/>
      <c r="AS30" s="424"/>
      <c r="AT30" s="424"/>
      <c r="AU30" s="424"/>
      <c r="AV30" s="424"/>
      <c r="AW30" s="424"/>
      <c r="AX30" s="424"/>
      <c r="AY30" s="424"/>
      <c r="AZ30" s="424"/>
      <c r="BA30" s="424"/>
      <c r="BB30" s="424"/>
      <c r="BC30" s="424"/>
      <c r="BD30" s="424"/>
      <c r="BE30" s="503"/>
      <c r="BF30" s="503"/>
      <c r="BG30" s="501"/>
      <c r="BH30" s="503"/>
      <c r="BI30" s="503"/>
      <c r="BJ30" s="503"/>
      <c r="BK30" s="503"/>
      <c r="BL30" s="503"/>
      <c r="BM30" s="503"/>
      <c r="BN30" s="503"/>
      <c r="BO30" s="503"/>
      <c r="BP30" s="503"/>
      <c r="BQ30" s="199"/>
      <c r="BR30" s="199"/>
    </row>
    <row r="31" spans="1:87" s="499" customFormat="1" ht="18" customHeight="1">
      <c r="A31" s="501"/>
      <c r="B31" s="501"/>
      <c r="C31" s="500"/>
      <c r="D31" s="500"/>
      <c r="E31" s="500"/>
      <c r="F31" s="500"/>
      <c r="G31" s="500"/>
      <c r="H31" s="500"/>
      <c r="I31" s="500"/>
      <c r="J31" s="500"/>
      <c r="K31" s="500"/>
      <c r="L31" s="500"/>
      <c r="M31" s="500"/>
      <c r="N31" s="500"/>
      <c r="O31" s="500"/>
      <c r="P31" s="500"/>
      <c r="Q31" s="500"/>
      <c r="R31" s="503"/>
      <c r="S31" s="503"/>
      <c r="T31" s="503"/>
      <c r="U31" s="503"/>
      <c r="V31" s="503"/>
      <c r="W31" s="503"/>
      <c r="X31" s="503"/>
      <c r="Y31" s="501"/>
      <c r="Z31" s="503"/>
      <c r="AA31" s="503"/>
      <c r="AB31" s="503"/>
      <c r="AC31" s="503"/>
      <c r="AD31" s="503"/>
      <c r="AE31" s="503"/>
      <c r="AF31" s="503"/>
      <c r="AG31" s="503"/>
      <c r="AH31" s="503"/>
      <c r="AI31" s="199"/>
      <c r="AJ31" s="501"/>
      <c r="AK31" s="503"/>
      <c r="AL31" s="503"/>
      <c r="AM31" s="424"/>
      <c r="AN31" s="424"/>
      <c r="AO31" s="424"/>
      <c r="AP31" s="424"/>
      <c r="AQ31" s="424"/>
      <c r="AR31" s="424"/>
      <c r="AS31" s="424"/>
      <c r="AT31" s="424"/>
      <c r="AU31" s="424"/>
      <c r="AV31" s="424"/>
      <c r="AW31" s="424"/>
      <c r="AX31" s="424"/>
      <c r="AY31" s="424"/>
      <c r="AZ31" s="424"/>
      <c r="BA31" s="424"/>
      <c r="BB31" s="424"/>
      <c r="BC31" s="424"/>
      <c r="BD31" s="424"/>
      <c r="BE31" s="503"/>
      <c r="BF31" s="503"/>
      <c r="BG31" s="501"/>
      <c r="BH31" s="503"/>
      <c r="BI31" s="503"/>
      <c r="BJ31" s="503"/>
      <c r="BK31" s="503"/>
      <c r="BL31" s="503"/>
      <c r="BM31" s="503"/>
      <c r="BN31" s="503"/>
      <c r="BO31" s="503"/>
      <c r="BP31" s="503"/>
      <c r="BQ31" s="199"/>
      <c r="BR31" s="199"/>
    </row>
    <row r="32" spans="1:87" s="499" customFormat="1" ht="18" customHeight="1">
      <c r="A32" s="501"/>
      <c r="B32" s="501"/>
      <c r="C32" s="500"/>
      <c r="D32" s="500"/>
      <c r="E32" s="500"/>
      <c r="F32" s="500"/>
      <c r="G32" s="500"/>
      <c r="H32" s="500"/>
      <c r="I32" s="500"/>
      <c r="J32" s="500"/>
      <c r="K32" s="500"/>
      <c r="L32" s="500"/>
      <c r="M32" s="500"/>
      <c r="N32" s="500"/>
      <c r="O32" s="500"/>
      <c r="P32" s="500"/>
      <c r="Q32" s="500"/>
      <c r="R32" s="503"/>
      <c r="S32" s="503"/>
      <c r="T32" s="503"/>
      <c r="U32" s="503"/>
      <c r="V32" s="503"/>
      <c r="W32" s="503"/>
      <c r="X32" s="503"/>
      <c r="Y32" s="501"/>
      <c r="Z32" s="503"/>
      <c r="AA32" s="503"/>
      <c r="AB32" s="503"/>
      <c r="AC32" s="503"/>
      <c r="AD32" s="503"/>
      <c r="AE32" s="503"/>
      <c r="AF32" s="503"/>
      <c r="AG32" s="503"/>
      <c r="AH32" s="503"/>
      <c r="AI32" s="199"/>
      <c r="AJ32" s="501"/>
      <c r="AK32" s="503"/>
      <c r="AL32" s="503"/>
      <c r="AM32" s="424"/>
      <c r="AN32" s="424"/>
      <c r="AO32" s="424"/>
      <c r="AP32" s="424"/>
      <c r="AQ32" s="424"/>
      <c r="AR32" s="424"/>
      <c r="AS32" s="424"/>
      <c r="AT32" s="424"/>
      <c r="AU32" s="424"/>
      <c r="AV32" s="424"/>
      <c r="AW32" s="424"/>
      <c r="AX32" s="424"/>
      <c r="AY32" s="424"/>
      <c r="AZ32" s="424"/>
      <c r="BA32" s="424"/>
      <c r="BB32" s="424"/>
      <c r="BC32" s="424"/>
      <c r="BD32" s="424"/>
      <c r="BE32" s="503"/>
      <c r="BF32" s="503"/>
      <c r="BG32" s="501"/>
      <c r="BH32" s="503"/>
      <c r="BI32" s="503"/>
      <c r="BJ32" s="503"/>
      <c r="BK32" s="503"/>
      <c r="BL32" s="503"/>
      <c r="BM32" s="503"/>
      <c r="BN32" s="503"/>
      <c r="BO32" s="503"/>
      <c r="BP32" s="503"/>
      <c r="BQ32" s="199"/>
      <c r="BR32" s="199"/>
    </row>
    <row r="33" spans="1:87" s="499" customFormat="1" ht="18" customHeight="1">
      <c r="A33" s="501"/>
      <c r="B33" s="501"/>
      <c r="C33" s="500"/>
      <c r="D33" s="500"/>
      <c r="E33" s="500"/>
      <c r="F33" s="500"/>
      <c r="G33" s="500"/>
      <c r="H33" s="500"/>
      <c r="I33" s="500"/>
      <c r="J33" s="500"/>
      <c r="K33" s="500"/>
      <c r="L33" s="500"/>
      <c r="M33" s="500"/>
      <c r="N33" s="500"/>
      <c r="O33" s="500"/>
      <c r="P33" s="500"/>
      <c r="Q33" s="500"/>
      <c r="R33" s="503"/>
      <c r="S33" s="503"/>
      <c r="T33" s="503"/>
      <c r="U33" s="503"/>
      <c r="V33" s="503"/>
      <c r="W33" s="503"/>
      <c r="X33" s="503"/>
      <c r="Y33" s="501"/>
      <c r="Z33" s="503"/>
      <c r="AA33" s="503"/>
      <c r="AB33" s="503"/>
      <c r="AC33" s="503"/>
      <c r="AD33" s="503"/>
      <c r="AE33" s="503"/>
      <c r="AF33" s="503"/>
      <c r="AG33" s="503"/>
      <c r="AH33" s="503"/>
      <c r="AI33" s="199"/>
      <c r="AJ33" s="501"/>
      <c r="AK33" s="503"/>
      <c r="AL33" s="503"/>
      <c r="AM33" s="424"/>
      <c r="AN33" s="424"/>
      <c r="AO33" s="424"/>
      <c r="AP33" s="424"/>
      <c r="AQ33" s="424"/>
      <c r="AR33" s="424"/>
      <c r="AS33" s="424"/>
      <c r="AT33" s="424"/>
      <c r="AU33" s="424"/>
      <c r="AV33" s="424"/>
      <c r="AW33" s="424"/>
      <c r="AX33" s="424"/>
      <c r="AY33" s="424"/>
      <c r="AZ33" s="424"/>
      <c r="BA33" s="424"/>
      <c r="BB33" s="424"/>
      <c r="BC33" s="424"/>
      <c r="BD33" s="424"/>
      <c r="BE33" s="503"/>
      <c r="BF33" s="503"/>
      <c r="BG33" s="501"/>
      <c r="BH33" s="503"/>
      <c r="BI33" s="503"/>
      <c r="BJ33" s="503"/>
      <c r="BK33" s="503"/>
      <c r="BL33" s="503"/>
      <c r="BM33" s="503"/>
      <c r="BN33" s="503"/>
      <c r="BO33" s="503"/>
      <c r="BP33" s="503"/>
      <c r="BQ33" s="199"/>
      <c r="BR33" s="199"/>
    </row>
    <row r="34" spans="1:87" s="499" customFormat="1" ht="18" customHeight="1">
      <c r="A34" s="501"/>
      <c r="B34" s="501"/>
      <c r="C34" s="500"/>
      <c r="D34" s="500"/>
      <c r="E34" s="500"/>
      <c r="F34" s="500"/>
      <c r="G34" s="500"/>
      <c r="H34" s="500"/>
      <c r="I34" s="500"/>
      <c r="J34" s="500"/>
      <c r="K34" s="500"/>
      <c r="L34" s="500"/>
      <c r="M34" s="500"/>
      <c r="N34" s="500"/>
      <c r="O34" s="500"/>
      <c r="P34" s="500"/>
      <c r="Q34" s="500"/>
      <c r="R34" s="503"/>
      <c r="S34" s="503"/>
      <c r="T34" s="503"/>
      <c r="U34" s="503"/>
      <c r="V34" s="503"/>
      <c r="W34" s="503"/>
      <c r="X34" s="503"/>
      <c r="Y34" s="501"/>
      <c r="Z34" s="503"/>
      <c r="AA34" s="503"/>
      <c r="AB34" s="503"/>
      <c r="AC34" s="503"/>
      <c r="AD34" s="503"/>
      <c r="AE34" s="503"/>
      <c r="AF34" s="503"/>
      <c r="AG34" s="503"/>
      <c r="AH34" s="503"/>
      <c r="AI34" s="199"/>
      <c r="AJ34" s="501"/>
      <c r="AK34" s="503"/>
      <c r="AL34" s="503"/>
      <c r="AM34" s="503"/>
      <c r="AN34" s="503"/>
      <c r="AO34" s="424"/>
      <c r="AP34" s="424"/>
      <c r="AQ34" s="424"/>
      <c r="AR34" s="424"/>
      <c r="AS34" s="424"/>
      <c r="AT34" s="424"/>
      <c r="AU34" s="424"/>
      <c r="AV34" s="424"/>
      <c r="AW34" s="424"/>
      <c r="AX34" s="424"/>
      <c r="AY34" s="424"/>
      <c r="AZ34" s="424"/>
      <c r="BA34" s="424"/>
      <c r="BB34" s="424"/>
      <c r="BC34" s="503"/>
      <c r="BD34" s="503"/>
      <c r="BE34" s="503"/>
      <c r="BF34" s="503"/>
      <c r="BG34" s="501"/>
      <c r="BH34" s="503"/>
      <c r="BI34" s="503"/>
      <c r="BJ34" s="503"/>
      <c r="BK34" s="503"/>
      <c r="BL34" s="503"/>
      <c r="BM34" s="503"/>
      <c r="BN34" s="503"/>
      <c r="BO34" s="503"/>
      <c r="BP34" s="503"/>
      <c r="BQ34" s="199"/>
      <c r="BR34" s="199"/>
    </row>
    <row r="35" spans="1:87" s="499" customFormat="1" ht="18" customHeight="1">
      <c r="A35" s="501"/>
      <c r="B35" s="501"/>
      <c r="C35" s="500"/>
      <c r="D35" s="500"/>
      <c r="E35" s="500"/>
      <c r="F35" s="500"/>
      <c r="G35" s="500"/>
      <c r="H35" s="500"/>
      <c r="I35" s="500"/>
      <c r="J35" s="500"/>
      <c r="K35" s="500"/>
      <c r="L35" s="500"/>
      <c r="M35" s="500"/>
      <c r="N35" s="500"/>
      <c r="O35" s="500"/>
      <c r="P35" s="500"/>
      <c r="Q35" s="500"/>
      <c r="R35" s="503"/>
      <c r="S35" s="503"/>
      <c r="T35" s="503"/>
      <c r="U35" s="503"/>
      <c r="V35" s="503"/>
      <c r="W35" s="503"/>
      <c r="X35" s="503"/>
      <c r="Y35" s="501"/>
      <c r="Z35" s="503"/>
      <c r="AA35" s="503"/>
      <c r="AB35" s="503"/>
      <c r="AC35" s="503"/>
      <c r="AD35" s="503"/>
      <c r="AE35" s="503"/>
      <c r="AF35" s="503"/>
      <c r="AG35" s="503"/>
      <c r="AH35" s="503"/>
      <c r="AI35" s="199"/>
      <c r="AJ35" s="501"/>
      <c r="AK35" s="503"/>
      <c r="AL35" s="503"/>
      <c r="AM35" s="503"/>
      <c r="AN35" s="503"/>
      <c r="AO35" s="424"/>
      <c r="AP35" s="424"/>
      <c r="AQ35" s="424"/>
      <c r="AR35" s="424"/>
      <c r="AS35" s="424"/>
      <c r="AT35" s="424"/>
      <c r="AU35" s="424"/>
      <c r="AV35" s="424"/>
      <c r="AW35" s="424"/>
      <c r="AX35" s="424"/>
      <c r="AY35" s="424"/>
      <c r="AZ35" s="424"/>
      <c r="BA35" s="424"/>
      <c r="BB35" s="424"/>
      <c r="BC35" s="503"/>
      <c r="BD35" s="503"/>
      <c r="BE35" s="503"/>
      <c r="BF35" s="503"/>
      <c r="BG35" s="501"/>
      <c r="BH35" s="503"/>
      <c r="BI35" s="503"/>
      <c r="BJ35" s="503"/>
      <c r="BK35" s="503"/>
      <c r="BL35" s="503"/>
      <c r="BM35" s="503"/>
      <c r="BN35" s="503"/>
      <c r="BO35" s="503"/>
      <c r="BP35" s="503"/>
      <c r="BQ35" s="199"/>
      <c r="BR35" s="199"/>
    </row>
    <row r="36" spans="1:87" s="499" customFormat="1" ht="18" customHeight="1">
      <c r="A36" s="501"/>
      <c r="B36" s="501"/>
      <c r="C36" s="500"/>
      <c r="D36" s="500"/>
      <c r="E36" s="500"/>
      <c r="F36" s="500"/>
      <c r="G36" s="500"/>
      <c r="H36" s="500"/>
      <c r="I36" s="500"/>
      <c r="J36" s="500"/>
      <c r="K36" s="500"/>
      <c r="L36" s="500"/>
      <c r="M36" s="500"/>
      <c r="N36" s="500"/>
      <c r="O36" s="500"/>
      <c r="P36" s="500"/>
      <c r="Q36" s="500"/>
      <c r="R36" s="503"/>
      <c r="S36" s="503"/>
      <c r="T36" s="503"/>
      <c r="U36" s="503"/>
      <c r="V36" s="503"/>
      <c r="W36" s="503"/>
      <c r="X36" s="503"/>
      <c r="Y36" s="501"/>
      <c r="Z36" s="503"/>
      <c r="AA36" s="503"/>
      <c r="AB36" s="503"/>
      <c r="AC36" s="503"/>
      <c r="AD36" s="503"/>
      <c r="AE36" s="503"/>
      <c r="AF36" s="503"/>
      <c r="AG36" s="503"/>
      <c r="AH36" s="503"/>
      <c r="AI36" s="199"/>
      <c r="AJ36" s="501"/>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1"/>
      <c r="BH36" s="503"/>
      <c r="BI36" s="503"/>
      <c r="BJ36" s="503"/>
      <c r="BK36" s="503"/>
      <c r="BL36" s="503"/>
      <c r="BM36" s="503"/>
      <c r="BN36" s="503"/>
      <c r="BO36" s="503"/>
      <c r="BP36" s="503"/>
      <c r="BQ36" s="199"/>
      <c r="BR36" s="199"/>
      <c r="BV36" s="60"/>
      <c r="BW36" s="60"/>
      <c r="BX36" s="60"/>
      <c r="BY36" s="60"/>
      <c r="BZ36" s="60"/>
      <c r="CA36" s="60"/>
      <c r="CB36" s="60"/>
      <c r="CC36" s="60"/>
      <c r="CD36" s="60"/>
      <c r="CE36" s="60"/>
      <c r="CF36" s="60"/>
      <c r="CG36" s="60"/>
      <c r="CH36" s="60"/>
      <c r="CI36" s="60"/>
    </row>
    <row r="37" spans="1:87" s="499" customFormat="1" ht="18" customHeight="1" thickBot="1">
      <c r="A37" s="501"/>
      <c r="B37" s="501"/>
      <c r="C37" s="500"/>
      <c r="D37" s="500"/>
      <c r="E37" s="500"/>
      <c r="F37" s="500"/>
      <c r="G37" s="500"/>
      <c r="H37" s="500"/>
      <c r="I37" s="500"/>
      <c r="J37" s="500"/>
      <c r="K37" s="500"/>
      <c r="L37" s="500"/>
      <c r="M37" s="500"/>
      <c r="N37" s="500"/>
      <c r="O37" s="500"/>
      <c r="P37" s="500"/>
      <c r="Q37" s="500"/>
      <c r="R37" s="503"/>
      <c r="S37" s="503"/>
      <c r="T37" s="503"/>
      <c r="U37" s="503"/>
      <c r="V37" s="503"/>
      <c r="W37" s="503"/>
      <c r="X37" s="503"/>
      <c r="Y37" s="484"/>
      <c r="Z37" s="426"/>
      <c r="AA37" s="426"/>
      <c r="AB37" s="426"/>
      <c r="AC37" s="426"/>
      <c r="AD37" s="426"/>
      <c r="AE37" s="426"/>
      <c r="AF37" s="426"/>
      <c r="AG37" s="426"/>
      <c r="AH37" s="426"/>
      <c r="AI37" s="431"/>
      <c r="AJ37" s="501"/>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484"/>
      <c r="BH37" s="426"/>
      <c r="BI37" s="426"/>
      <c r="BJ37" s="426"/>
      <c r="BK37" s="426"/>
      <c r="BL37" s="426"/>
      <c r="BM37" s="426"/>
      <c r="BN37" s="426"/>
      <c r="BO37" s="426"/>
      <c r="BP37" s="426"/>
      <c r="BQ37" s="431"/>
      <c r="BR37" s="199"/>
      <c r="BV37" s="60"/>
      <c r="BW37" s="60"/>
      <c r="BX37" s="60"/>
      <c r="BY37" s="60"/>
      <c r="BZ37" s="60"/>
      <c r="CA37" s="60"/>
      <c r="CB37" s="60"/>
      <c r="CC37" s="60"/>
      <c r="CD37" s="60"/>
      <c r="CE37" s="60"/>
      <c r="CF37" s="60"/>
      <c r="CG37" s="60"/>
      <c r="CH37" s="60"/>
      <c r="CI37" s="60"/>
    </row>
    <row r="38" spans="1:87" s="499" customFormat="1" ht="19.5" customHeight="1">
      <c r="A38" s="501"/>
      <c r="B38" s="2302" t="s">
        <v>800</v>
      </c>
      <c r="C38" s="2543"/>
      <c r="D38" s="2543"/>
      <c r="E38" s="2543"/>
      <c r="F38" s="2543"/>
      <c r="G38" s="2543"/>
      <c r="H38" s="2543"/>
      <c r="I38" s="2543"/>
      <c r="J38" s="2543"/>
      <c r="K38" s="2543"/>
      <c r="L38" s="2543"/>
      <c r="M38" s="2543"/>
      <c r="N38" s="2543"/>
      <c r="O38" s="2543"/>
      <c r="P38" s="2543"/>
      <c r="Q38" s="2543"/>
      <c r="R38" s="2543"/>
      <c r="S38" s="2543"/>
      <c r="T38" s="2543"/>
      <c r="U38" s="2543"/>
      <c r="V38" s="2543"/>
      <c r="W38" s="2543"/>
      <c r="X38" s="2543"/>
      <c r="Y38" s="2543"/>
      <c r="Z38" s="2543"/>
      <c r="AA38" s="2543"/>
      <c r="AB38" s="2543"/>
      <c r="AC38" s="2543"/>
      <c r="AD38" s="2543"/>
      <c r="AE38" s="2543"/>
      <c r="AF38" s="2543"/>
      <c r="AG38" s="2543"/>
      <c r="AH38" s="2543"/>
      <c r="AI38" s="2544"/>
      <c r="AJ38" s="248" t="s">
        <v>801</v>
      </c>
      <c r="AK38" s="376"/>
      <c r="AL38" s="376"/>
      <c r="AM38" s="376"/>
      <c r="AN38" s="376"/>
      <c r="AO38" s="376"/>
      <c r="AP38" s="376"/>
      <c r="AQ38" s="376"/>
      <c r="AR38" s="376"/>
      <c r="AS38" s="376"/>
      <c r="AT38" s="376"/>
      <c r="AU38" s="376"/>
      <c r="AV38" s="435"/>
      <c r="AW38" s="435"/>
      <c r="AX38" s="435"/>
      <c r="AY38" s="435"/>
      <c r="AZ38" s="435"/>
      <c r="BA38" s="435"/>
      <c r="BB38" s="435"/>
      <c r="BC38" s="435"/>
      <c r="BD38" s="435"/>
      <c r="BE38" s="435"/>
      <c r="BF38" s="435"/>
      <c r="BG38" s="435"/>
      <c r="BH38" s="435"/>
      <c r="BI38" s="435"/>
      <c r="BJ38" s="435"/>
      <c r="BK38" s="435"/>
      <c r="BL38" s="435"/>
      <c r="BM38" s="435"/>
      <c r="BN38" s="436"/>
      <c r="BO38" s="436"/>
      <c r="BP38" s="436"/>
      <c r="BQ38" s="437"/>
      <c r="BR38" s="199"/>
    </row>
    <row r="39" spans="1:87" s="499" customFormat="1" ht="19.5" customHeight="1" thickBot="1">
      <c r="A39" s="501"/>
      <c r="B39" s="488" t="s">
        <v>804</v>
      </c>
      <c r="C39" s="460"/>
      <c r="D39" s="460"/>
      <c r="E39" s="460"/>
      <c r="F39" s="460"/>
      <c r="G39" s="460"/>
      <c r="H39" s="460"/>
      <c r="I39" s="460"/>
      <c r="J39" s="460"/>
      <c r="K39" s="460"/>
      <c r="L39" s="460"/>
      <c r="M39" s="460"/>
      <c r="N39" s="460"/>
      <c r="O39" s="460"/>
      <c r="P39" s="460"/>
      <c r="Q39" s="460"/>
      <c r="R39" s="460"/>
      <c r="S39" s="460"/>
      <c r="T39" s="460"/>
      <c r="U39" s="460"/>
      <c r="V39" s="460"/>
      <c r="W39" s="460"/>
      <c r="X39" s="460"/>
      <c r="Y39" s="460"/>
      <c r="Z39" s="460"/>
      <c r="AA39" s="460"/>
      <c r="AB39" s="460"/>
      <c r="AC39" s="460"/>
      <c r="AD39" s="460"/>
      <c r="AE39" s="460"/>
      <c r="AF39" s="247"/>
      <c r="AG39" s="247"/>
      <c r="AH39" s="247"/>
      <c r="AI39" s="247"/>
      <c r="AJ39" s="488" t="s">
        <v>804</v>
      </c>
      <c r="AK39" s="460"/>
      <c r="AL39" s="460"/>
      <c r="AM39" s="460"/>
      <c r="AN39" s="460"/>
      <c r="AO39" s="460"/>
      <c r="AP39" s="460"/>
      <c r="AQ39" s="460"/>
      <c r="AR39" s="460"/>
      <c r="AS39" s="460"/>
      <c r="AT39" s="460"/>
      <c r="AU39" s="460"/>
      <c r="AV39" s="240"/>
      <c r="AW39" s="240"/>
      <c r="AX39" s="240"/>
      <c r="AY39" s="240"/>
      <c r="AZ39" s="240"/>
      <c r="BA39" s="240"/>
      <c r="BB39" s="240"/>
      <c r="BC39" s="240"/>
      <c r="BD39" s="240"/>
      <c r="BE39" s="240"/>
      <c r="BF39" s="240"/>
      <c r="BG39" s="240"/>
      <c r="BH39" s="240"/>
      <c r="BI39" s="240"/>
      <c r="BJ39" s="240"/>
      <c r="BK39" s="240"/>
      <c r="BL39" s="240"/>
      <c r="BM39" s="240"/>
      <c r="BN39" s="232"/>
      <c r="BO39" s="232"/>
      <c r="BP39" s="232"/>
      <c r="BQ39" s="233"/>
      <c r="BR39" s="199"/>
    </row>
    <row r="40" spans="1:87" s="353" customFormat="1" ht="15.75" customHeight="1" thickBot="1">
      <c r="A40" s="263"/>
      <c r="B40" s="438" t="s">
        <v>156</v>
      </c>
      <c r="C40" s="438"/>
      <c r="D40" s="438"/>
      <c r="E40" s="438"/>
      <c r="F40" s="438"/>
      <c r="G40" s="438"/>
      <c r="H40" s="438"/>
      <c r="I40" s="438"/>
      <c r="J40" s="438"/>
      <c r="K40" s="438"/>
      <c r="L40" s="438"/>
      <c r="M40" s="438"/>
      <c r="N40" s="438"/>
      <c r="O40" s="438"/>
      <c r="P40" s="438"/>
      <c r="Q40" s="438"/>
      <c r="R40" s="438"/>
      <c r="S40" s="438"/>
      <c r="T40" s="438"/>
      <c r="U40" s="438"/>
      <c r="V40" s="438"/>
      <c r="W40" s="438"/>
      <c r="X40" s="438"/>
      <c r="Y40" s="438"/>
      <c r="Z40" s="438"/>
      <c r="AA40" s="438"/>
      <c r="AB40" s="438"/>
      <c r="AC40" s="438"/>
      <c r="AD40" s="425"/>
      <c r="AE40" s="425"/>
      <c r="AF40" s="438" t="s">
        <v>133</v>
      </c>
      <c r="AG40" s="425"/>
      <c r="AH40" s="438"/>
      <c r="AI40" s="438"/>
      <c r="AJ40" s="425"/>
      <c r="AK40" s="425"/>
      <c r="AL40" s="438"/>
      <c r="AM40" s="438"/>
      <c r="AN40" s="438"/>
      <c r="AO40" s="438"/>
      <c r="AP40" s="438"/>
      <c r="AQ40" s="438"/>
      <c r="AR40" s="438"/>
      <c r="AS40" s="438"/>
      <c r="AT40" s="438"/>
      <c r="AU40" s="438"/>
      <c r="AV40" s="438"/>
      <c r="AW40" s="438"/>
      <c r="AX40" s="438"/>
      <c r="AY40" s="438"/>
      <c r="AZ40" s="438"/>
      <c r="BA40" s="438"/>
      <c r="BB40" s="438"/>
      <c r="BC40" s="438"/>
      <c r="BD40" s="425"/>
      <c r="BE40" s="438"/>
      <c r="BF40" s="425"/>
      <c r="BG40" s="438"/>
      <c r="BH40" s="438"/>
      <c r="BI40" s="438" t="str">
        <f>Index!BE44</f>
        <v>COMPILER: LIÊN/A-KT-WQ826</v>
      </c>
      <c r="BJ40" s="438"/>
      <c r="BK40" s="438"/>
      <c r="BL40" s="438"/>
      <c r="BM40" s="438"/>
      <c r="BN40" s="438"/>
      <c r="BO40" s="438"/>
      <c r="BP40" s="438"/>
      <c r="BQ40" s="438"/>
      <c r="BR40" s="352"/>
    </row>
  </sheetData>
  <mergeCells count="18">
    <mergeCell ref="B38:AI38"/>
    <mergeCell ref="BG10:BQ11"/>
    <mergeCell ref="B20:AI20"/>
    <mergeCell ref="V1:AY3"/>
    <mergeCell ref="Y28:AI29"/>
    <mergeCell ref="BG28:BQ29"/>
    <mergeCell ref="B1:P1"/>
    <mergeCell ref="B22:H22"/>
    <mergeCell ref="I22:AI22"/>
    <mergeCell ref="AJ22:AP22"/>
    <mergeCell ref="AQ22:BQ22"/>
    <mergeCell ref="BL2:BN3"/>
    <mergeCell ref="BO2:BQ3"/>
    <mergeCell ref="B4:H4"/>
    <mergeCell ref="I4:AI4"/>
    <mergeCell ref="AJ4:AP4"/>
    <mergeCell ref="AQ4:BQ4"/>
    <mergeCell ref="Y10:AI11"/>
  </mergeCells>
  <phoneticPr fontId="53" type="noConversion"/>
  <printOptions horizontalCentered="1" verticalCentered="1"/>
  <pageMargins left="0.19685039370078741" right="0.19685039370078741" top="0.59055118110236227" bottom="0.59055118110236227" header="0.19685039370078741" footer="0.11811023622047245"/>
  <pageSetup paperSize="9" scale="70" orientation="landscape" r:id="rId1"/>
  <headerFooter alignWithMargins="0">
    <oddHeader>&amp;L&amp;12NIKE-CONVERSE, INC. Confidential&amp;RVer.16.0
PB:1-0</oddHeader>
    <oddFooter>&amp;C&amp;"Arial,??"&amp;A</oddFooter>
  </headerFooter>
  <colBreaks count="1" manualBreakCount="1">
    <brk id="70"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K176"/>
  <sheetViews>
    <sheetView showGridLines="0" view="pageBreakPreview" topLeftCell="A55" zoomScale="80" zoomScaleNormal="60" zoomScaleSheetLayoutView="80" zoomScalePageLayoutView="60" workbookViewId="0">
      <selection activeCell="AG83" sqref="AG83"/>
    </sheetView>
  </sheetViews>
  <sheetFormatPr defaultColWidth="2.625" defaultRowHeight="14.25"/>
  <cols>
    <col min="1" max="1" width="2.125" style="1249" customWidth="1"/>
    <col min="2" max="31" width="2.875" style="1249" customWidth="1"/>
    <col min="32" max="32" width="4.5" style="1249" customWidth="1"/>
    <col min="33" max="47" width="2.875" style="1249" customWidth="1"/>
    <col min="48" max="48" width="5.875" style="1249" customWidth="1"/>
    <col min="49" max="59" width="2.875" style="1249" customWidth="1"/>
    <col min="60" max="61" width="2.375" style="1268" customWidth="1"/>
    <col min="62" max="62" width="3.625" style="1269" customWidth="1"/>
    <col min="63" max="63" width="2.125" style="1249" customWidth="1"/>
    <col min="64" max="16384" width="2.625" style="1249"/>
  </cols>
  <sheetData>
    <row r="1" spans="1:63" s="146" customFormat="1" ht="18.75" customHeight="1" thickBot="1">
      <c r="A1" s="1515"/>
      <c r="B1" s="2545" t="str">
        <f>'Second process'!B1:P1</f>
        <v>PRODUCTION CONFIRMATION</v>
      </c>
      <c r="C1" s="2546"/>
      <c r="D1" s="2546"/>
      <c r="E1" s="2546"/>
      <c r="F1" s="2546"/>
      <c r="G1" s="2546"/>
      <c r="H1" s="2546"/>
      <c r="I1" s="2546"/>
      <c r="J1" s="2546"/>
      <c r="K1" s="2546"/>
      <c r="L1" s="2546"/>
      <c r="M1" s="2546"/>
      <c r="N1" s="2546"/>
      <c r="O1" s="2546"/>
      <c r="P1" s="2547"/>
      <c r="Q1" s="2548" t="s">
        <v>1263</v>
      </c>
      <c r="R1" s="2548"/>
      <c r="S1" s="2548"/>
      <c r="T1" s="2548"/>
      <c r="U1" s="2548"/>
      <c r="V1" s="2548"/>
      <c r="W1" s="2548"/>
      <c r="X1" s="2548"/>
      <c r="Y1" s="2548"/>
      <c r="Z1" s="2548"/>
      <c r="AA1" s="2548"/>
      <c r="AB1" s="2548"/>
      <c r="AC1" s="2548"/>
      <c r="AD1" s="2548"/>
      <c r="AE1" s="2548"/>
      <c r="AF1" s="2548"/>
      <c r="AG1" s="2548"/>
      <c r="AH1" s="2548"/>
      <c r="AI1" s="2548"/>
      <c r="AJ1" s="2548"/>
      <c r="AK1" s="2548"/>
      <c r="AL1" s="2548"/>
      <c r="AM1" s="2548"/>
      <c r="AN1" s="2548"/>
      <c r="AO1" s="2548"/>
      <c r="AP1" s="2548"/>
      <c r="AQ1" s="2548"/>
      <c r="AR1" s="2548"/>
      <c r="AS1" s="2548"/>
      <c r="AT1" s="2548"/>
      <c r="AU1" s="2548"/>
      <c r="AV1" s="2548"/>
      <c r="AW1" s="1516"/>
      <c r="AX1" s="1516"/>
      <c r="AY1" s="1516"/>
      <c r="AZ1" s="1516"/>
      <c r="BA1" s="1516"/>
      <c r="BB1" s="1516"/>
      <c r="BC1" s="1517"/>
      <c r="BD1" s="1517"/>
      <c r="BE1" s="1517"/>
      <c r="BF1" s="1517"/>
      <c r="BG1" s="1517"/>
      <c r="BH1" s="1518"/>
      <c r="BI1" s="1518"/>
      <c r="BJ1" s="1519"/>
      <c r="BK1" s="1520"/>
    </row>
    <row r="2" spans="1:63" s="146" customFormat="1" ht="18.75" customHeight="1">
      <c r="A2" s="502"/>
      <c r="B2" s="1476" t="s">
        <v>19</v>
      </c>
      <c r="C2" s="1521"/>
      <c r="D2" s="1521"/>
      <c r="E2" s="1521"/>
      <c r="F2" s="1521"/>
      <c r="G2" s="1521"/>
      <c r="H2" s="515" t="str">
        <f>'Second process'!I2</f>
        <v>Chuck Taylor All Star Street</v>
      </c>
      <c r="I2" s="53"/>
      <c r="J2" s="53"/>
      <c r="K2" s="53"/>
      <c r="L2" s="53"/>
      <c r="M2" s="53"/>
      <c r="N2" s="53"/>
      <c r="O2" s="53"/>
      <c r="P2" s="272"/>
      <c r="Q2" s="2510"/>
      <c r="R2" s="2510"/>
      <c r="S2" s="2510"/>
      <c r="T2" s="2510"/>
      <c r="U2" s="2510"/>
      <c r="V2" s="2510"/>
      <c r="W2" s="2510"/>
      <c r="X2" s="2510"/>
      <c r="Y2" s="2510"/>
      <c r="Z2" s="2510"/>
      <c r="AA2" s="2510"/>
      <c r="AB2" s="2510"/>
      <c r="AC2" s="2510"/>
      <c r="AD2" s="2510"/>
      <c r="AE2" s="2510"/>
      <c r="AF2" s="2510"/>
      <c r="AG2" s="2510"/>
      <c r="AH2" s="2510"/>
      <c r="AI2" s="2510"/>
      <c r="AJ2" s="2510"/>
      <c r="AK2" s="2510"/>
      <c r="AL2" s="2510"/>
      <c r="AM2" s="2510"/>
      <c r="AN2" s="2510"/>
      <c r="AO2" s="2510"/>
      <c r="AP2" s="2510"/>
      <c r="AQ2" s="2510"/>
      <c r="AR2" s="2510"/>
      <c r="AS2" s="2510"/>
      <c r="AT2" s="2510"/>
      <c r="AU2" s="2510"/>
      <c r="AV2" s="2510"/>
      <c r="AW2" s="219"/>
      <c r="AX2" s="219"/>
      <c r="AY2" s="219"/>
      <c r="AZ2" s="219"/>
      <c r="BA2" s="219"/>
      <c r="BB2" s="219"/>
      <c r="BC2" s="228"/>
      <c r="BD2" s="272"/>
      <c r="BE2" s="2550" t="s">
        <v>21</v>
      </c>
      <c r="BF2" s="2550"/>
      <c r="BG2" s="2550"/>
      <c r="BH2" s="2564">
        <f>'Second process'!BO2+1</f>
        <v>13</v>
      </c>
      <c r="BI2" s="2564"/>
      <c r="BJ2" s="2566">
        <v>-1</v>
      </c>
      <c r="BK2" s="189"/>
    </row>
    <row r="3" spans="1:63" s="146" customFormat="1" ht="18.75" customHeight="1" thickBot="1">
      <c r="A3" s="502"/>
      <c r="B3" s="68" t="s">
        <v>96</v>
      </c>
      <c r="C3" s="1522"/>
      <c r="D3" s="1522"/>
      <c r="E3" s="1522"/>
      <c r="F3" s="1522"/>
      <c r="G3" s="1522"/>
      <c r="H3" s="1522"/>
      <c r="I3" s="1522"/>
      <c r="J3" s="1522" t="str">
        <f>'Second process'!K3</f>
        <v>669288C/F</v>
      </c>
      <c r="K3" s="1522"/>
      <c r="L3" s="1522"/>
      <c r="M3" s="1522"/>
      <c r="N3" s="1522"/>
      <c r="O3" s="1522"/>
      <c r="P3" s="1043"/>
      <c r="Q3" s="2549"/>
      <c r="R3" s="2549"/>
      <c r="S3" s="2549"/>
      <c r="T3" s="2549"/>
      <c r="U3" s="2549"/>
      <c r="V3" s="2549"/>
      <c r="W3" s="2549"/>
      <c r="X3" s="2549"/>
      <c r="Y3" s="2549"/>
      <c r="Z3" s="2549"/>
      <c r="AA3" s="2549"/>
      <c r="AB3" s="2549"/>
      <c r="AC3" s="2549"/>
      <c r="AD3" s="2549"/>
      <c r="AE3" s="2549"/>
      <c r="AF3" s="2549"/>
      <c r="AG3" s="2549"/>
      <c r="AH3" s="2549"/>
      <c r="AI3" s="2549"/>
      <c r="AJ3" s="2549"/>
      <c r="AK3" s="2549"/>
      <c r="AL3" s="2549"/>
      <c r="AM3" s="2549"/>
      <c r="AN3" s="2549"/>
      <c r="AO3" s="2549"/>
      <c r="AP3" s="2549"/>
      <c r="AQ3" s="2549"/>
      <c r="AR3" s="2549"/>
      <c r="AS3" s="2549"/>
      <c r="AT3" s="2549"/>
      <c r="AU3" s="2549"/>
      <c r="AV3" s="2549"/>
      <c r="AW3" s="1523"/>
      <c r="AX3" s="1523"/>
      <c r="AY3" s="1523"/>
      <c r="AZ3" s="1523"/>
      <c r="BA3" s="1523"/>
      <c r="BB3" s="1523"/>
      <c r="BC3" s="1522"/>
      <c r="BD3" s="1043"/>
      <c r="BE3" s="2551"/>
      <c r="BF3" s="2551"/>
      <c r="BG3" s="2551"/>
      <c r="BH3" s="2565"/>
      <c r="BI3" s="2565"/>
      <c r="BJ3" s="2567"/>
      <c r="BK3" s="189"/>
    </row>
    <row r="4" spans="1:63" s="146" customFormat="1" ht="42" customHeight="1" thickBot="1">
      <c r="A4" s="76"/>
      <c r="B4" s="2568" t="s">
        <v>430</v>
      </c>
      <c r="C4" s="2569"/>
      <c r="D4" s="2569"/>
      <c r="E4" s="2569"/>
      <c r="F4" s="2569"/>
      <c r="G4" s="2569"/>
      <c r="H4" s="2570"/>
      <c r="I4" s="2588" t="s">
        <v>806</v>
      </c>
      <c r="J4" s="2589"/>
      <c r="K4" s="2589"/>
      <c r="L4" s="2589"/>
      <c r="M4" s="2589"/>
      <c r="N4" s="2589"/>
      <c r="O4" s="2589"/>
      <c r="P4" s="2589"/>
      <c r="Q4" s="2589"/>
      <c r="R4" s="2589"/>
      <c r="S4" s="2589"/>
      <c r="T4" s="2589"/>
      <c r="U4" s="2589"/>
      <c r="V4" s="2589"/>
      <c r="W4" s="2589"/>
      <c r="X4" s="2589"/>
      <c r="Y4" s="2589"/>
      <c r="Z4" s="2589"/>
      <c r="AA4" s="2589"/>
      <c r="AB4" s="2589"/>
      <c r="AC4" s="2589"/>
      <c r="AD4" s="2589"/>
      <c r="AE4" s="2589"/>
      <c r="AF4" s="2589"/>
      <c r="AG4" s="2568" t="str">
        <f>B4</f>
        <v>Component
部件名称 Tên chi tiết</v>
      </c>
      <c r="AH4" s="2569"/>
      <c r="AI4" s="2569"/>
      <c r="AJ4" s="2569"/>
      <c r="AK4" s="2569"/>
      <c r="AL4" s="2569"/>
      <c r="AM4" s="2570"/>
      <c r="AN4" s="2588" t="s">
        <v>818</v>
      </c>
      <c r="AO4" s="2589"/>
      <c r="AP4" s="2589"/>
      <c r="AQ4" s="2589"/>
      <c r="AR4" s="2589"/>
      <c r="AS4" s="2589"/>
      <c r="AT4" s="2589"/>
      <c r="AU4" s="2589"/>
      <c r="AV4" s="2589"/>
      <c r="AW4" s="2589"/>
      <c r="AX4" s="2589"/>
      <c r="AY4" s="2589"/>
      <c r="AZ4" s="2589"/>
      <c r="BA4" s="2589"/>
      <c r="BB4" s="2589"/>
      <c r="BC4" s="2589"/>
      <c r="BD4" s="2589"/>
      <c r="BE4" s="2589"/>
      <c r="BF4" s="2589"/>
      <c r="BG4" s="2589"/>
      <c r="BH4" s="2589"/>
      <c r="BI4" s="2589"/>
      <c r="BJ4" s="2590"/>
      <c r="BK4" s="84"/>
    </row>
    <row r="5" spans="1:63" s="52" customFormat="1" ht="15.95" customHeight="1">
      <c r="A5" s="509"/>
      <c r="B5" s="509"/>
      <c r="C5" s="1453"/>
      <c r="D5" s="1453"/>
      <c r="E5" s="1453"/>
      <c r="F5" s="1453"/>
      <c r="G5" s="1453"/>
      <c r="H5" s="1453"/>
      <c r="I5" s="1453"/>
      <c r="J5" s="1453"/>
      <c r="K5" s="1453"/>
      <c r="L5" s="1453"/>
      <c r="M5" s="1453"/>
      <c r="N5" s="1453"/>
      <c r="O5" s="1453"/>
      <c r="P5" s="1453"/>
      <c r="Q5" s="1453"/>
      <c r="R5" s="1453"/>
      <c r="S5" s="1453"/>
      <c r="T5" s="1453"/>
      <c r="U5" s="1453"/>
      <c r="V5" s="1453"/>
      <c r="W5" s="1453"/>
      <c r="X5" s="1453"/>
      <c r="Y5" s="1453"/>
      <c r="Z5" s="1453"/>
      <c r="AA5" s="1453"/>
      <c r="AB5" s="1453"/>
      <c r="AC5" s="1453"/>
      <c r="AD5" s="1453"/>
      <c r="AE5" s="1453"/>
      <c r="AF5" s="642"/>
      <c r="AG5" s="1453"/>
      <c r="AH5" s="1453"/>
      <c r="AI5" s="1453"/>
      <c r="AJ5" s="1453"/>
      <c r="AK5" s="1453"/>
      <c r="AL5" s="1453"/>
      <c r="AM5" s="1453"/>
      <c r="AN5" s="1453"/>
      <c r="AO5" s="1453"/>
      <c r="AP5" s="1453"/>
      <c r="AQ5" s="1453"/>
      <c r="AR5" s="1453"/>
      <c r="AS5" s="1453"/>
      <c r="AT5" s="1453"/>
      <c r="AU5" s="1453"/>
      <c r="AV5" s="1453"/>
      <c r="AW5" s="1453"/>
      <c r="AX5" s="1453"/>
      <c r="AY5" s="1453"/>
      <c r="AZ5" s="1453"/>
      <c r="BA5" s="1453"/>
      <c r="BB5" s="1453"/>
      <c r="BC5" s="1453"/>
      <c r="BD5" s="1453"/>
      <c r="BE5" s="1453"/>
      <c r="BF5" s="1453"/>
      <c r="BG5" s="1453"/>
      <c r="BH5" s="1526"/>
      <c r="BI5" s="1526"/>
      <c r="BJ5" s="1454"/>
      <c r="BK5" s="642"/>
    </row>
    <row r="6" spans="1:63" s="52" customFormat="1" ht="15.95" customHeight="1">
      <c r="A6" s="509"/>
      <c r="B6" s="509"/>
      <c r="C6" s="1453"/>
      <c r="D6" s="1527" t="s">
        <v>1264</v>
      </c>
      <c r="E6" s="1514"/>
      <c r="F6" s="1514"/>
      <c r="G6" s="1514"/>
      <c r="H6" s="1514"/>
      <c r="I6" s="1514"/>
      <c r="J6" s="1514"/>
      <c r="K6" s="1514"/>
      <c r="L6" s="1514"/>
      <c r="M6" s="1514"/>
      <c r="N6" s="1514"/>
      <c r="O6" s="1514"/>
      <c r="P6" s="1514"/>
      <c r="Q6" s="1514"/>
      <c r="R6" s="1528"/>
      <c r="S6" s="2571" t="s">
        <v>97</v>
      </c>
      <c r="T6" s="2572"/>
      <c r="U6" s="2572"/>
      <c r="V6" s="2572"/>
      <c r="W6" s="2572"/>
      <c r="X6" s="2572"/>
      <c r="Y6" s="2572"/>
      <c r="Z6" s="2573"/>
      <c r="AD6" s="1453"/>
      <c r="AE6" s="1453"/>
      <c r="AF6" s="642"/>
      <c r="AG6" s="1453"/>
      <c r="AH6" s="1527" t="str">
        <f>D6</f>
        <v>Stitching margin 边距 Cách biên</v>
      </c>
      <c r="AI6" s="1514"/>
      <c r="AJ6" s="1514"/>
      <c r="AK6" s="1514"/>
      <c r="AL6" s="1514"/>
      <c r="AM6" s="1514"/>
      <c r="AN6" s="1514"/>
      <c r="AO6" s="1514"/>
      <c r="AP6" s="1514"/>
      <c r="AQ6" s="1514"/>
      <c r="AR6" s="1514"/>
      <c r="AS6" s="1514"/>
      <c r="AT6" s="1514"/>
      <c r="AU6" s="1514"/>
      <c r="AV6" s="1528"/>
      <c r="AW6" s="2571" t="s">
        <v>183</v>
      </c>
      <c r="AX6" s="2572"/>
      <c r="AY6" s="2572"/>
      <c r="AZ6" s="2572"/>
      <c r="BA6" s="2572"/>
      <c r="BB6" s="2572"/>
      <c r="BC6" s="2572"/>
      <c r="BD6" s="2573"/>
      <c r="BE6" s="1529"/>
      <c r="BF6" s="1530"/>
      <c r="BG6" s="1453"/>
      <c r="BH6" s="1526"/>
      <c r="BI6" s="1526"/>
      <c r="BJ6" s="1454"/>
      <c r="BK6" s="642"/>
    </row>
    <row r="7" spans="1:63" s="52" customFormat="1" ht="15.95" customHeight="1">
      <c r="A7" s="509"/>
      <c r="B7" s="509"/>
      <c r="C7" s="1453"/>
      <c r="D7" s="1527" t="s">
        <v>1265</v>
      </c>
      <c r="E7" s="1514"/>
      <c r="F7" s="1514"/>
      <c r="G7" s="1514"/>
      <c r="H7" s="1514"/>
      <c r="I7" s="1514"/>
      <c r="J7" s="1514"/>
      <c r="K7" s="1514"/>
      <c r="L7" s="1514"/>
      <c r="M7" s="1514"/>
      <c r="N7" s="1514"/>
      <c r="O7" s="1514"/>
      <c r="P7" s="1514"/>
      <c r="Q7" s="1514"/>
      <c r="R7" s="1528"/>
      <c r="S7" s="2571" t="s">
        <v>1266</v>
      </c>
      <c r="T7" s="2572"/>
      <c r="U7" s="2572"/>
      <c r="V7" s="2572"/>
      <c r="W7" s="2572"/>
      <c r="X7" s="2572"/>
      <c r="Y7" s="2572"/>
      <c r="Z7" s="2573"/>
      <c r="AA7" s="1453"/>
      <c r="AB7" s="1453"/>
      <c r="AC7" s="1453"/>
      <c r="AD7" s="1453"/>
      <c r="AE7" s="1453"/>
      <c r="AF7" s="642"/>
      <c r="AG7" s="1453"/>
      <c r="AH7" s="1527" t="str">
        <f>D7</f>
        <v>Needle Type &amp; Size 针类与尺寸 Loại và kích cỡ kim</v>
      </c>
      <c r="AI7" s="1514"/>
      <c r="AJ7" s="1514"/>
      <c r="AK7" s="1514"/>
      <c r="AL7" s="1514"/>
      <c r="AM7" s="1514"/>
      <c r="AN7" s="1514"/>
      <c r="AO7" s="1514"/>
      <c r="AP7" s="1514"/>
      <c r="AQ7" s="1514"/>
      <c r="AR7" s="1514"/>
      <c r="AS7" s="1514"/>
      <c r="AT7" s="1514"/>
      <c r="AU7" s="1514"/>
      <c r="AV7" s="1528"/>
      <c r="AW7" s="2571" t="s">
        <v>1266</v>
      </c>
      <c r="AX7" s="2572"/>
      <c r="AY7" s="2572"/>
      <c r="AZ7" s="2572"/>
      <c r="BA7" s="2572"/>
      <c r="BB7" s="2572"/>
      <c r="BC7" s="2572"/>
      <c r="BD7" s="2573"/>
      <c r="BE7" s="1529"/>
      <c r="BF7" s="1530"/>
      <c r="BG7" s="1453"/>
      <c r="BH7" s="1526"/>
      <c r="BI7" s="1526"/>
      <c r="BJ7" s="1454"/>
      <c r="BK7" s="642"/>
    </row>
    <row r="8" spans="1:63" s="52" customFormat="1" ht="15.95" customHeight="1">
      <c r="A8" s="509"/>
      <c r="B8" s="509"/>
      <c r="C8" s="1453"/>
      <c r="D8" s="1527" t="s">
        <v>1267</v>
      </c>
      <c r="E8" s="1514"/>
      <c r="F8" s="1514"/>
      <c r="G8" s="1514"/>
      <c r="H8" s="1514"/>
      <c r="I8" s="1514"/>
      <c r="J8" s="1514"/>
      <c r="K8" s="1514"/>
      <c r="L8" s="1514"/>
      <c r="M8" s="1514"/>
      <c r="N8" s="1514"/>
      <c r="O8" s="1514"/>
      <c r="P8" s="1514"/>
      <c r="Q8" s="1514"/>
      <c r="R8" s="1528"/>
      <c r="S8" s="2574" t="s">
        <v>808</v>
      </c>
      <c r="T8" s="2572"/>
      <c r="U8" s="2572"/>
      <c r="V8" s="2572"/>
      <c r="W8" s="2572"/>
      <c r="X8" s="2572"/>
      <c r="Y8" s="2572"/>
      <c r="Z8" s="2573"/>
      <c r="AA8" s="1453"/>
      <c r="AB8" s="1453"/>
      <c r="AC8" s="1453"/>
      <c r="AD8" s="1453"/>
      <c r="AE8" s="1453"/>
      <c r="AF8" s="642"/>
      <c r="AG8" s="1453"/>
      <c r="AH8" s="1527" t="str">
        <f>D8</f>
        <v>SPI (Stitch Per Inch) 针数/英寸
Số mũi/inch</v>
      </c>
      <c r="AI8" s="1514"/>
      <c r="AJ8" s="1514"/>
      <c r="AK8" s="1514"/>
      <c r="AL8" s="1514"/>
      <c r="AM8" s="1514"/>
      <c r="AN8" s="1514"/>
      <c r="AO8" s="1514"/>
      <c r="AP8" s="1514"/>
      <c r="AQ8" s="1514"/>
      <c r="AR8" s="1514"/>
      <c r="AS8" s="1514"/>
      <c r="AT8" s="1514"/>
      <c r="AU8" s="1514"/>
      <c r="AV8" s="1528"/>
      <c r="AW8" s="2574" t="s">
        <v>1077</v>
      </c>
      <c r="AX8" s="2572"/>
      <c r="AY8" s="2572"/>
      <c r="AZ8" s="2572"/>
      <c r="BA8" s="2572"/>
      <c r="BB8" s="2572"/>
      <c r="BC8" s="2572"/>
      <c r="BD8" s="2573"/>
      <c r="BE8" s="1529"/>
      <c r="BF8" s="1530"/>
      <c r="BG8" s="1453"/>
      <c r="BH8" s="1526"/>
      <c r="BI8" s="1526"/>
      <c r="BJ8" s="1454"/>
      <c r="BK8" s="642"/>
    </row>
    <row r="9" spans="1:63" s="52" customFormat="1" ht="15.95" customHeight="1">
      <c r="A9" s="509"/>
      <c r="B9" s="509"/>
      <c r="C9" s="1453"/>
      <c r="D9" s="1453"/>
      <c r="E9" s="1453"/>
      <c r="F9" s="1453"/>
      <c r="G9" s="1453"/>
      <c r="H9" s="1453"/>
      <c r="I9" s="1453"/>
      <c r="J9" s="1453"/>
      <c r="K9" s="1453"/>
      <c r="L9" s="1453"/>
      <c r="M9" s="1453"/>
      <c r="N9" s="1453"/>
      <c r="O9" s="1453"/>
      <c r="P9" s="1453"/>
      <c r="Q9" s="1453"/>
      <c r="R9" s="1453"/>
      <c r="S9" s="1453"/>
      <c r="T9" s="1453"/>
      <c r="U9" s="1453"/>
      <c r="V9" s="1453"/>
      <c r="W9" s="1453"/>
      <c r="X9" s="1453"/>
      <c r="Y9" s="1453"/>
      <c r="Z9" s="1453"/>
      <c r="AA9" s="1453"/>
      <c r="AB9" s="1453"/>
      <c r="AC9" s="1453"/>
      <c r="AD9" s="1453"/>
      <c r="AE9" s="1453"/>
      <c r="AF9" s="642"/>
      <c r="AG9" s="1453"/>
      <c r="AH9" s="1453"/>
      <c r="AI9" s="1453"/>
      <c r="AJ9" s="1453"/>
      <c r="AK9" s="1453"/>
      <c r="AL9" s="1453"/>
      <c r="AM9" s="1453"/>
      <c r="AN9" s="1453"/>
      <c r="AO9" s="1453"/>
      <c r="AP9" s="1453"/>
      <c r="AQ9" s="1453"/>
      <c r="AR9" s="1453"/>
      <c r="AS9" s="1453"/>
      <c r="AT9" s="1453"/>
      <c r="AU9" s="1453"/>
      <c r="AV9" s="1453"/>
      <c r="AW9" s="1453"/>
      <c r="AX9" s="1453"/>
      <c r="AY9" s="1453"/>
      <c r="AZ9" s="1453"/>
      <c r="BA9" s="1453"/>
      <c r="BB9" s="1453"/>
      <c r="BC9" s="1453"/>
      <c r="BD9" s="1453"/>
      <c r="BE9" s="1453"/>
      <c r="BF9" s="1453"/>
      <c r="BG9" s="1453"/>
      <c r="BH9" s="1526"/>
      <c r="BI9" s="1526"/>
      <c r="BJ9" s="1454"/>
      <c r="BK9" s="642"/>
    </row>
    <row r="10" spans="1:63" s="52" customFormat="1" ht="15.95" customHeight="1">
      <c r="A10" s="509"/>
      <c r="B10" s="509"/>
      <c r="C10" s="2556"/>
      <c r="D10" s="2556"/>
      <c r="E10" s="2556"/>
      <c r="F10" s="2556"/>
      <c r="G10" s="2556"/>
      <c r="H10" s="2556"/>
      <c r="I10" s="2556"/>
      <c r="J10" s="2556"/>
      <c r="K10" s="2556"/>
      <c r="L10" s="2556"/>
      <c r="M10" s="2556"/>
      <c r="N10" s="2556"/>
      <c r="O10" s="2556"/>
      <c r="P10" s="2556"/>
      <c r="Q10" s="2556"/>
      <c r="R10" s="2557"/>
      <c r="S10" s="2557"/>
      <c r="T10" s="2557"/>
      <c r="U10" s="2557"/>
      <c r="V10" s="2557"/>
      <c r="W10" s="2557"/>
      <c r="X10" s="2557"/>
      <c r="Y10" s="2557"/>
      <c r="Z10" s="2557"/>
      <c r="AA10" s="2557"/>
      <c r="AB10" s="2557"/>
      <c r="AC10" s="2557"/>
      <c r="AD10" s="1453"/>
      <c r="AE10" s="1453"/>
      <c r="AF10" s="642"/>
      <c r="AG10" s="1453"/>
      <c r="AH10" s="1453"/>
      <c r="AI10" s="1453"/>
      <c r="AJ10" s="1453"/>
      <c r="AK10" s="1453"/>
      <c r="AL10" s="1453"/>
      <c r="AM10" s="1453"/>
      <c r="AN10" s="1453"/>
      <c r="AO10" s="1453"/>
      <c r="AP10" s="1453"/>
      <c r="AQ10" s="1453"/>
      <c r="AR10" s="1453"/>
      <c r="AS10" s="1453"/>
      <c r="AT10" s="1453"/>
      <c r="AU10" s="1453"/>
      <c r="AV10" s="1453"/>
      <c r="AW10" s="1453"/>
      <c r="AX10" s="1453"/>
      <c r="AY10" s="1453"/>
      <c r="AZ10" s="1453"/>
      <c r="BA10" s="1453"/>
      <c r="BB10" s="1453"/>
      <c r="BC10" s="1453"/>
      <c r="BD10" s="1453"/>
      <c r="BE10" s="1453"/>
      <c r="BF10" s="1453"/>
      <c r="BG10" s="1453"/>
      <c r="BH10" s="1526"/>
      <c r="BI10" s="1526"/>
      <c r="BJ10" s="1454"/>
      <c r="BK10" s="642"/>
    </row>
    <row r="11" spans="1:63" s="52" customFormat="1" ht="15.95" customHeight="1">
      <c r="A11" s="509"/>
      <c r="B11" s="509"/>
      <c r="C11" s="2556"/>
      <c r="D11" s="2556"/>
      <c r="E11" s="2556"/>
      <c r="F11" s="2556"/>
      <c r="G11" s="2556"/>
      <c r="H11" s="2556"/>
      <c r="I11" s="2556"/>
      <c r="J11" s="2556"/>
      <c r="K11" s="2556"/>
      <c r="L11" s="2556"/>
      <c r="M11" s="2556"/>
      <c r="N11" s="2556"/>
      <c r="O11" s="2556"/>
      <c r="P11" s="2556"/>
      <c r="Q11" s="2556"/>
      <c r="R11" s="2557"/>
      <c r="S11" s="2557"/>
      <c r="T11" s="2557"/>
      <c r="U11" s="2557"/>
      <c r="V11" s="2557"/>
      <c r="W11" s="2557"/>
      <c r="X11" s="2557"/>
      <c r="Y11" s="2557"/>
      <c r="Z11" s="2557"/>
      <c r="AA11" s="2557"/>
      <c r="AB11" s="2557"/>
      <c r="AC11" s="2557"/>
      <c r="AD11" s="1453"/>
      <c r="AE11" s="1453"/>
      <c r="AF11" s="642"/>
      <c r="AG11" s="1453"/>
      <c r="AH11" s="1453"/>
      <c r="AI11" s="1453"/>
      <c r="AJ11" s="1453"/>
      <c r="AK11" s="1453"/>
      <c r="AL11" s="1453"/>
      <c r="AM11" s="1453"/>
      <c r="AN11" s="1453"/>
      <c r="AO11" s="1453"/>
      <c r="AP11" s="1453"/>
      <c r="AQ11" s="1453"/>
      <c r="AR11" s="1453"/>
      <c r="AS11" s="1453"/>
      <c r="AT11" s="1453"/>
      <c r="AU11" s="1453"/>
      <c r="AV11" s="1453"/>
      <c r="AW11" s="1453"/>
      <c r="AX11" s="1453"/>
      <c r="AY11" s="1453"/>
      <c r="AZ11" s="1453"/>
      <c r="BA11" s="1453"/>
      <c r="BB11" s="1453"/>
      <c r="BC11" s="1453"/>
      <c r="BD11" s="1453"/>
      <c r="BE11" s="1453"/>
      <c r="BF11" s="1453"/>
      <c r="BG11" s="1453"/>
      <c r="BH11" s="1526"/>
      <c r="BI11" s="1526"/>
      <c r="BJ11" s="1454"/>
      <c r="BK11" s="642"/>
    </row>
    <row r="12" spans="1:63" s="52" customFormat="1" ht="15.95" customHeight="1">
      <c r="A12" s="509"/>
      <c r="B12" s="509"/>
      <c r="C12" s="2556"/>
      <c r="D12" s="2556"/>
      <c r="E12" s="2556"/>
      <c r="F12" s="2556"/>
      <c r="G12" s="2556"/>
      <c r="H12" s="2556"/>
      <c r="I12" s="2556"/>
      <c r="J12" s="2556"/>
      <c r="K12" s="2556"/>
      <c r="L12" s="2556"/>
      <c r="M12" s="2556"/>
      <c r="N12" s="2556"/>
      <c r="O12" s="2556"/>
      <c r="P12" s="2556"/>
      <c r="Q12" s="2556"/>
      <c r="R12" s="2557"/>
      <c r="S12" s="2557"/>
      <c r="T12" s="2557"/>
      <c r="U12" s="2557"/>
      <c r="V12" s="2557"/>
      <c r="W12" s="2557"/>
      <c r="X12" s="2557"/>
      <c r="Y12" s="2557"/>
      <c r="Z12" s="2557"/>
      <c r="AA12" s="2557"/>
      <c r="AB12" s="2557"/>
      <c r="AC12" s="2557"/>
      <c r="AD12" s="1453"/>
      <c r="AE12" s="1453"/>
      <c r="AF12" s="642"/>
      <c r="AG12" s="1453"/>
      <c r="AH12" s="1453"/>
      <c r="AI12" s="1453"/>
      <c r="AJ12" s="1453"/>
      <c r="AK12" s="1453"/>
      <c r="AL12" s="1453"/>
      <c r="AM12" s="1453"/>
      <c r="AN12" s="1453"/>
      <c r="AO12" s="1453"/>
      <c r="AP12" s="1453"/>
      <c r="AQ12" s="1453"/>
      <c r="AR12" s="1453"/>
      <c r="AS12" s="1453"/>
      <c r="AT12" s="1453"/>
      <c r="AU12" s="1453"/>
      <c r="AV12" s="1453"/>
      <c r="AW12" s="1453"/>
      <c r="AX12" s="1453"/>
      <c r="AY12" s="1453"/>
      <c r="AZ12" s="1453"/>
      <c r="BA12" s="1453"/>
      <c r="BB12" s="1453"/>
      <c r="BC12" s="1453"/>
      <c r="BD12" s="1453"/>
      <c r="BE12" s="1453"/>
      <c r="BF12" s="1453"/>
      <c r="BG12" s="1453"/>
      <c r="BH12" s="1526"/>
      <c r="BI12" s="1526"/>
      <c r="BJ12" s="1454"/>
      <c r="BK12" s="642"/>
    </row>
    <row r="13" spans="1:63" s="52" customFormat="1" ht="15.95" customHeight="1">
      <c r="A13" s="509"/>
      <c r="B13" s="509"/>
      <c r="C13" s="2556"/>
      <c r="D13" s="2556"/>
      <c r="E13" s="2556"/>
      <c r="F13" s="2556"/>
      <c r="G13" s="2556"/>
      <c r="H13" s="2556"/>
      <c r="I13" s="2556"/>
      <c r="J13" s="2556"/>
      <c r="K13" s="2556"/>
      <c r="L13" s="2556"/>
      <c r="M13" s="2556"/>
      <c r="N13" s="2556"/>
      <c r="O13" s="2556"/>
      <c r="P13" s="2556"/>
      <c r="Q13" s="2556"/>
      <c r="R13" s="871"/>
      <c r="S13" s="871"/>
      <c r="T13" s="871"/>
      <c r="U13" s="871"/>
      <c r="V13" s="128"/>
      <c r="W13" s="128"/>
      <c r="X13" s="128"/>
      <c r="Y13" s="128"/>
      <c r="Z13" s="128"/>
      <c r="AA13" s="128"/>
      <c r="AB13" s="128"/>
      <c r="AC13" s="128"/>
      <c r="AD13" s="1453"/>
      <c r="AE13" s="1453"/>
      <c r="AF13" s="642"/>
      <c r="AG13" s="1453"/>
      <c r="AH13" s="1453"/>
      <c r="AI13" s="1453"/>
      <c r="AJ13" s="1453"/>
      <c r="AK13" s="1453"/>
      <c r="AL13" s="1453"/>
      <c r="AM13" s="1453"/>
      <c r="AN13" s="1453"/>
      <c r="AO13" s="1453"/>
      <c r="AP13" s="1453"/>
      <c r="AQ13" s="1453"/>
      <c r="AR13" s="1453"/>
      <c r="AS13" s="1453"/>
      <c r="AT13" s="1453"/>
      <c r="AU13" s="1453"/>
      <c r="AV13" s="1453"/>
      <c r="AW13" s="1453"/>
      <c r="AX13" s="1453"/>
      <c r="AY13" s="1453"/>
      <c r="AZ13" s="1453"/>
      <c r="BA13" s="1453"/>
      <c r="BB13" s="1453"/>
      <c r="BC13" s="1453"/>
      <c r="BD13" s="1453"/>
      <c r="BE13" s="1453"/>
      <c r="BF13" s="1453"/>
      <c r="BG13" s="1453"/>
      <c r="BH13" s="1526"/>
      <c r="BI13" s="1526"/>
      <c r="BJ13" s="1454"/>
      <c r="BK13" s="642"/>
    </row>
    <row r="14" spans="1:63" s="52" customFormat="1" ht="15.95" customHeight="1">
      <c r="A14" s="509"/>
      <c r="B14" s="509"/>
      <c r="C14" s="2556"/>
      <c r="D14" s="2556"/>
      <c r="E14" s="2556"/>
      <c r="F14" s="2556"/>
      <c r="G14" s="2556"/>
      <c r="H14" s="2556"/>
      <c r="I14" s="2556"/>
      <c r="J14" s="2556"/>
      <c r="K14" s="2556"/>
      <c r="L14" s="2556"/>
      <c r="M14" s="2556"/>
      <c r="N14" s="2556"/>
      <c r="O14" s="2556"/>
      <c r="P14" s="2556"/>
      <c r="Q14" s="2556"/>
      <c r="R14" s="1453"/>
      <c r="S14" s="1453"/>
      <c r="T14" s="1453"/>
      <c r="U14" s="1453"/>
      <c r="V14" s="1453"/>
      <c r="W14" s="1453"/>
      <c r="X14" s="1453"/>
      <c r="Y14" s="1453"/>
      <c r="Z14" s="1453"/>
      <c r="AA14" s="1453"/>
      <c r="AB14" s="1453"/>
      <c r="AC14" s="1453"/>
      <c r="AD14" s="1453"/>
      <c r="AE14" s="1453"/>
      <c r="AF14" s="642"/>
      <c r="AG14" s="1453"/>
      <c r="AH14" s="1453"/>
      <c r="AI14" s="1453"/>
      <c r="AJ14" s="1453"/>
      <c r="AK14" s="1453"/>
      <c r="AL14" s="1453"/>
      <c r="AM14" s="1453"/>
      <c r="AN14" s="1453"/>
      <c r="AO14" s="1453"/>
      <c r="AP14" s="1453"/>
      <c r="AQ14" s="1453"/>
      <c r="AR14" s="1453"/>
      <c r="AS14" s="1453"/>
      <c r="AT14" s="1453"/>
      <c r="AU14" s="1453"/>
      <c r="AV14" s="1453"/>
      <c r="AW14" s="1453"/>
      <c r="AX14" s="1453"/>
      <c r="AY14" s="1453"/>
      <c r="AZ14" s="1453"/>
      <c r="BA14" s="1453"/>
      <c r="BB14" s="1453"/>
      <c r="BC14" s="1453"/>
      <c r="BD14" s="1453"/>
      <c r="BE14" s="1453"/>
      <c r="BF14" s="1453"/>
      <c r="BG14" s="1453"/>
      <c r="BH14" s="1526"/>
      <c r="BI14" s="1526"/>
      <c r="BJ14" s="1454"/>
      <c r="BK14" s="642"/>
    </row>
    <row r="15" spans="1:63" s="52" customFormat="1" ht="15.95" customHeight="1">
      <c r="A15" s="509"/>
      <c r="B15" s="509"/>
      <c r="C15" s="2556"/>
      <c r="D15" s="2556"/>
      <c r="E15" s="2556"/>
      <c r="F15" s="2556"/>
      <c r="G15" s="2556"/>
      <c r="H15" s="2556"/>
      <c r="I15" s="2556"/>
      <c r="J15" s="2556"/>
      <c r="K15" s="2556"/>
      <c r="L15" s="2556"/>
      <c r="M15" s="2556"/>
      <c r="N15" s="2556"/>
      <c r="O15" s="2556"/>
      <c r="P15" s="2556"/>
      <c r="Q15" s="2556"/>
      <c r="R15" s="1453"/>
      <c r="S15" s="1453"/>
      <c r="T15" s="1453"/>
      <c r="U15" s="1453"/>
      <c r="V15" s="1453"/>
      <c r="W15" s="1453"/>
      <c r="X15" s="1453"/>
      <c r="Y15" s="1453"/>
      <c r="Z15" s="1453"/>
      <c r="AA15" s="1453"/>
      <c r="AB15" s="1453"/>
      <c r="AC15" s="1453"/>
      <c r="AD15" s="1453"/>
      <c r="AE15" s="1453"/>
      <c r="AF15" s="642"/>
      <c r="AG15" s="1453"/>
      <c r="AH15" s="1453"/>
      <c r="AI15" s="1453"/>
      <c r="AJ15" s="1453"/>
      <c r="AK15" s="1453"/>
      <c r="AL15" s="1453"/>
      <c r="AM15" s="1453"/>
      <c r="AN15" s="1453"/>
      <c r="AO15" s="1453"/>
      <c r="AP15" s="1453"/>
      <c r="AQ15" s="1453"/>
      <c r="AR15" s="1453"/>
      <c r="AS15" s="1453"/>
      <c r="AT15" s="1453"/>
      <c r="AU15" s="1453"/>
      <c r="AV15" s="1453"/>
      <c r="AW15" s="1453"/>
      <c r="AX15" s="1453"/>
      <c r="AY15" s="1453"/>
      <c r="AZ15" s="1453"/>
      <c r="BA15" s="1453"/>
      <c r="BB15" s="1453"/>
      <c r="BC15" s="1453"/>
      <c r="BD15" s="1453"/>
      <c r="BE15" s="1453"/>
      <c r="BF15" s="1453"/>
      <c r="BG15" s="1453"/>
      <c r="BH15" s="1526"/>
      <c r="BI15" s="1526"/>
      <c r="BJ15" s="1454"/>
      <c r="BK15" s="642"/>
    </row>
    <row r="16" spans="1:63" s="52" customFormat="1" ht="15.95" customHeight="1">
      <c r="A16" s="509"/>
      <c r="B16" s="509"/>
      <c r="C16" s="1453"/>
      <c r="D16" s="1453"/>
      <c r="E16" s="1453"/>
      <c r="F16" s="1453"/>
      <c r="G16" s="1453"/>
      <c r="H16" s="1453"/>
      <c r="I16" s="1453"/>
      <c r="J16" s="1453"/>
      <c r="K16" s="1453"/>
      <c r="L16" s="1453"/>
      <c r="M16" s="1453"/>
      <c r="N16" s="1453"/>
      <c r="O16" s="1453"/>
      <c r="P16" s="1453"/>
      <c r="Q16" s="1453"/>
      <c r="R16" s="1453"/>
      <c r="S16" s="1453"/>
      <c r="T16" s="1453"/>
      <c r="U16" s="1453"/>
      <c r="V16" s="1453"/>
      <c r="W16" s="1453"/>
      <c r="X16" s="1453"/>
      <c r="Y16" s="1453"/>
      <c r="Z16" s="1453"/>
      <c r="AA16" s="1453"/>
      <c r="AB16" s="1453"/>
      <c r="AC16" s="1453"/>
      <c r="AD16" s="1453"/>
      <c r="AE16" s="1453"/>
      <c r="AF16" s="642"/>
      <c r="AG16" s="1453"/>
      <c r="AH16" s="1453"/>
      <c r="AI16" s="1453"/>
      <c r="AJ16" s="1453"/>
      <c r="AK16" s="1453"/>
      <c r="AL16" s="1453"/>
      <c r="AM16" s="1453"/>
      <c r="AN16" s="1453"/>
      <c r="AO16" s="1453"/>
      <c r="AP16" s="1453"/>
      <c r="AQ16" s="1453"/>
      <c r="AR16" s="1453"/>
      <c r="AS16" s="1453"/>
      <c r="AT16" s="1453"/>
      <c r="AU16" s="1453"/>
      <c r="AV16" s="1453"/>
      <c r="AW16" s="1453"/>
      <c r="AX16" s="1453"/>
      <c r="AY16" s="1453"/>
      <c r="AZ16" s="1453"/>
      <c r="BA16" s="1453"/>
      <c r="BB16" s="1453"/>
      <c r="BC16" s="1453"/>
      <c r="BD16" s="1453"/>
      <c r="BE16" s="1453"/>
      <c r="BF16" s="1453"/>
      <c r="BG16" s="1453"/>
      <c r="BH16" s="1526"/>
      <c r="BI16" s="1526"/>
      <c r="BJ16" s="1454"/>
      <c r="BK16" s="642"/>
    </row>
    <row r="17" spans="1:63" s="52" customFormat="1" ht="15.95" customHeight="1">
      <c r="A17" s="509"/>
      <c r="B17" s="509"/>
      <c r="C17" s="1453"/>
      <c r="D17" s="1453"/>
      <c r="E17" s="1453"/>
      <c r="F17" s="1453"/>
      <c r="G17" s="1453"/>
      <c r="H17" s="1453"/>
      <c r="I17" s="1453"/>
      <c r="J17" s="1453"/>
      <c r="K17" s="1453"/>
      <c r="L17" s="1453"/>
      <c r="M17" s="1453"/>
      <c r="N17" s="1453"/>
      <c r="O17" s="1453"/>
      <c r="P17" s="1453"/>
      <c r="Q17" s="1453"/>
      <c r="R17" s="1453"/>
      <c r="S17" s="1453"/>
      <c r="T17" s="1453"/>
      <c r="U17" s="1453"/>
      <c r="V17" s="1453"/>
      <c r="W17" s="1453"/>
      <c r="X17" s="1453"/>
      <c r="Y17" s="1453"/>
      <c r="Z17" s="1453"/>
      <c r="AA17" s="1453"/>
      <c r="AB17" s="1453"/>
      <c r="AC17" s="1453"/>
      <c r="AD17" s="1453"/>
      <c r="AE17" s="1453"/>
      <c r="AF17" s="642"/>
      <c r="AG17" s="1453"/>
      <c r="AH17" s="1453"/>
      <c r="AI17" s="1453"/>
      <c r="AJ17" s="1453"/>
      <c r="AK17" s="1453"/>
      <c r="AL17" s="1453"/>
      <c r="AM17" s="1453"/>
      <c r="AN17" s="1453"/>
      <c r="AO17" s="1453"/>
      <c r="AP17" s="1453"/>
      <c r="AQ17" s="1453"/>
      <c r="AR17" s="1453"/>
      <c r="AS17" s="1453"/>
      <c r="AT17" s="1453"/>
      <c r="AU17" s="1453"/>
      <c r="AV17" s="1453"/>
      <c r="AW17" s="1453"/>
      <c r="AX17" s="1453"/>
      <c r="AY17" s="1453"/>
      <c r="AZ17" s="1453"/>
      <c r="BA17" s="1453"/>
      <c r="BB17" s="1453"/>
      <c r="BC17" s="1453"/>
      <c r="BD17" s="1453"/>
      <c r="BE17" s="1453"/>
      <c r="BF17" s="1453"/>
      <c r="BG17" s="1453"/>
      <c r="BH17" s="1526"/>
      <c r="BI17" s="1526"/>
      <c r="BJ17" s="1454"/>
      <c r="BK17" s="642"/>
    </row>
    <row r="18" spans="1:63" s="52" customFormat="1" ht="15.95" customHeight="1">
      <c r="A18" s="509"/>
      <c r="B18" s="509"/>
      <c r="C18" s="1453"/>
      <c r="D18" s="1453"/>
      <c r="E18" s="1453"/>
      <c r="F18" s="1453"/>
      <c r="G18" s="1453"/>
      <c r="H18" s="1453"/>
      <c r="I18" s="1453"/>
      <c r="J18" s="1453"/>
      <c r="K18" s="1453"/>
      <c r="L18" s="1453"/>
      <c r="M18" s="1453"/>
      <c r="N18" s="1453"/>
      <c r="O18" s="1453"/>
      <c r="P18" s="1453"/>
      <c r="Q18" s="1453"/>
      <c r="R18" s="1453"/>
      <c r="S18" s="1453"/>
      <c r="T18" s="1453"/>
      <c r="U18" s="1453"/>
      <c r="V18" s="1453"/>
      <c r="W18" s="1453"/>
      <c r="X18" s="1453"/>
      <c r="Y18" s="1453"/>
      <c r="Z18" s="1453"/>
      <c r="AA18" s="1453"/>
      <c r="AB18" s="1453"/>
      <c r="AC18" s="1453"/>
      <c r="AD18" s="1453"/>
      <c r="AE18" s="1453"/>
      <c r="AF18" s="642"/>
      <c r="AG18" s="1453"/>
      <c r="AH18" s="1453"/>
      <c r="AI18" s="1453"/>
      <c r="AJ18" s="1453"/>
      <c r="AK18" s="1453"/>
      <c r="AL18" s="1453"/>
      <c r="AM18" s="1453"/>
      <c r="AN18" s="1453"/>
      <c r="AO18" s="1453"/>
      <c r="AP18" s="1453"/>
      <c r="AQ18" s="1453"/>
      <c r="AR18" s="1453"/>
      <c r="AS18" s="1453"/>
      <c r="AT18" s="1453"/>
      <c r="AU18" s="1453"/>
      <c r="AV18" s="1453"/>
      <c r="AW18" s="1453"/>
      <c r="AX18" s="1453"/>
      <c r="AY18" s="1453"/>
      <c r="AZ18" s="1453"/>
      <c r="BA18" s="1453"/>
      <c r="BB18" s="1453"/>
      <c r="BC18" s="1453"/>
      <c r="BD18" s="1453"/>
      <c r="BE18" s="1453"/>
      <c r="BF18" s="1453"/>
      <c r="BG18" s="1453"/>
      <c r="BH18" s="1526"/>
      <c r="BI18" s="1526"/>
      <c r="BJ18" s="1454"/>
      <c r="BK18" s="642"/>
    </row>
    <row r="19" spans="1:63" s="52" customFormat="1" ht="15.95" customHeight="1" thickBot="1">
      <c r="A19" s="509"/>
      <c r="B19" s="509"/>
      <c r="C19" s="1453"/>
      <c r="D19" s="1453"/>
      <c r="E19" s="1453"/>
      <c r="F19" s="1453"/>
      <c r="G19" s="1453"/>
      <c r="H19" s="1453"/>
      <c r="I19" s="1453"/>
      <c r="J19" s="1453"/>
      <c r="K19" s="1453"/>
      <c r="L19" s="1453"/>
      <c r="M19" s="1453"/>
      <c r="N19" s="1453"/>
      <c r="O19" s="1453"/>
      <c r="P19" s="1453"/>
      <c r="Q19" s="1453"/>
      <c r="R19" s="1453"/>
      <c r="S19" s="1453"/>
      <c r="T19" s="1453"/>
      <c r="U19" s="1453"/>
      <c r="V19" s="1453"/>
      <c r="W19" s="1453"/>
      <c r="X19" s="1453"/>
      <c r="Y19" s="1453"/>
      <c r="Z19" s="1453"/>
      <c r="AA19" s="1453"/>
      <c r="AB19" s="1453"/>
      <c r="AC19" s="1453"/>
      <c r="AD19" s="1453"/>
      <c r="AE19" s="1453"/>
      <c r="AF19" s="642"/>
      <c r="AG19" s="1453"/>
      <c r="AH19" s="1453"/>
      <c r="AI19" s="1453"/>
      <c r="AJ19" s="1453"/>
      <c r="AK19" s="1453"/>
      <c r="AL19" s="1453"/>
      <c r="AM19" s="1453"/>
      <c r="AN19" s="1453"/>
      <c r="AO19" s="1271" t="s">
        <v>914</v>
      </c>
      <c r="AP19" s="1453"/>
      <c r="AQ19" s="1453"/>
      <c r="AR19" s="1453"/>
      <c r="AS19" s="1453"/>
      <c r="AT19" s="1453"/>
      <c r="AU19" s="1453"/>
      <c r="AV19" s="1453"/>
      <c r="AW19" s="1453"/>
      <c r="AX19" s="1453"/>
      <c r="AY19" s="1453"/>
      <c r="AZ19" s="1453"/>
      <c r="BA19" s="1453"/>
      <c r="BB19" s="1453"/>
      <c r="BC19" s="1453"/>
      <c r="BD19" s="1453"/>
      <c r="BE19" s="1453"/>
      <c r="BF19" s="1453"/>
      <c r="BG19" s="1453"/>
      <c r="BH19" s="1526"/>
      <c r="BI19" s="1526"/>
      <c r="BJ19" s="1454"/>
      <c r="BK19" s="642"/>
    </row>
    <row r="20" spans="1:63" s="52" customFormat="1" ht="15.95" customHeight="1" thickBot="1">
      <c r="A20" s="509"/>
      <c r="B20" s="509"/>
      <c r="C20" s="1453"/>
      <c r="D20" s="1453"/>
      <c r="E20" s="1453"/>
      <c r="F20" s="1453"/>
      <c r="G20" s="1453"/>
      <c r="H20" s="1453"/>
      <c r="I20" s="1453"/>
      <c r="J20" s="1453"/>
      <c r="K20" s="1453"/>
      <c r="L20" s="1453"/>
      <c r="M20" s="1453"/>
      <c r="N20" s="1453"/>
      <c r="O20" s="1453"/>
      <c r="P20" s="1453"/>
      <c r="Q20" s="1453"/>
      <c r="R20" s="1453"/>
      <c r="S20" s="1453"/>
      <c r="T20" s="1453"/>
      <c r="U20" s="1453"/>
      <c r="V20" s="1453"/>
      <c r="W20" s="1453"/>
      <c r="X20" s="1453"/>
      <c r="Y20" s="1453"/>
      <c r="Z20" s="1453"/>
      <c r="AA20" s="1453"/>
      <c r="AB20" s="2558" t="s">
        <v>29</v>
      </c>
      <c r="AC20" s="2559"/>
      <c r="AD20" s="2559"/>
      <c r="AE20" s="2559"/>
      <c r="AF20" s="2560"/>
      <c r="AG20" s="1453"/>
      <c r="AH20" s="1453"/>
      <c r="AI20" s="1453"/>
      <c r="AJ20" s="1453"/>
      <c r="AK20" s="1453"/>
      <c r="AL20" s="1453"/>
      <c r="AM20" s="1453"/>
      <c r="AN20" s="1453"/>
      <c r="AO20" s="1453"/>
      <c r="AP20" s="1453"/>
      <c r="AQ20" s="1453"/>
      <c r="AR20" s="1453"/>
      <c r="AS20" s="1453"/>
      <c r="AT20" s="1453"/>
      <c r="AU20" s="1453"/>
      <c r="AV20" s="1453"/>
      <c r="AW20" s="1453"/>
      <c r="AX20" s="1453"/>
      <c r="AY20" s="1453"/>
      <c r="AZ20" s="1453"/>
      <c r="BA20" s="1453"/>
      <c r="BB20" s="1453"/>
      <c r="BC20" s="1453"/>
      <c r="BD20" s="1453"/>
      <c r="BE20" s="1453"/>
      <c r="BF20" s="2558" t="s">
        <v>29</v>
      </c>
      <c r="BG20" s="2559"/>
      <c r="BH20" s="2559"/>
      <c r="BI20" s="2559"/>
      <c r="BJ20" s="2560"/>
      <c r="BK20" s="642"/>
    </row>
    <row r="21" spans="1:63" s="52" customFormat="1" ht="15.95" customHeight="1">
      <c r="A21" s="509"/>
      <c r="B21" s="509"/>
      <c r="C21" s="1453"/>
      <c r="D21" s="1453"/>
      <c r="E21" s="1453"/>
      <c r="F21" s="1453"/>
      <c r="G21" s="1453"/>
      <c r="H21" s="1453"/>
      <c r="I21" s="1453"/>
      <c r="J21" s="1453"/>
      <c r="K21" s="1453"/>
      <c r="L21" s="1453"/>
      <c r="M21" s="1453"/>
      <c r="N21" s="1453"/>
      <c r="O21" s="1453"/>
      <c r="P21" s="1453"/>
      <c r="Q21" s="1453"/>
      <c r="R21" s="1453"/>
      <c r="S21" s="1453"/>
      <c r="T21" s="1453"/>
      <c r="U21" s="1453"/>
      <c r="V21" s="1453"/>
      <c r="W21" s="1453"/>
      <c r="X21" s="1453"/>
      <c r="Y21" s="1453"/>
      <c r="Z21" s="1453"/>
      <c r="AA21" s="1453"/>
      <c r="AB21" s="2561" t="s">
        <v>180</v>
      </c>
      <c r="AC21" s="2562"/>
      <c r="AD21" s="2562"/>
      <c r="AE21" s="2562"/>
      <c r="AF21" s="2563"/>
      <c r="AG21" s="1453"/>
      <c r="AH21" s="1453"/>
      <c r="AI21" s="1453"/>
      <c r="AJ21" s="1453"/>
      <c r="AK21" s="1453"/>
      <c r="AL21" s="1453"/>
      <c r="AM21" s="1453"/>
      <c r="AN21" s="1453"/>
      <c r="AO21" s="1453"/>
      <c r="AP21" s="1453"/>
      <c r="AQ21" s="1453"/>
      <c r="AR21" s="1453"/>
      <c r="AS21" s="1453"/>
      <c r="AT21" s="1453"/>
      <c r="AU21" s="1453"/>
      <c r="AV21" s="1453"/>
      <c r="AW21" s="1453"/>
      <c r="AX21" s="1453"/>
      <c r="AY21" s="1453"/>
      <c r="AZ21" s="1453"/>
      <c r="BA21" s="1453"/>
      <c r="BB21" s="1453"/>
      <c r="BC21" s="1453"/>
      <c r="BD21" s="1453"/>
      <c r="BE21" s="1453"/>
      <c r="BF21" s="2561" t="s">
        <v>1261</v>
      </c>
      <c r="BG21" s="2562"/>
      <c r="BH21" s="2562"/>
      <c r="BI21" s="2562"/>
      <c r="BJ21" s="2563"/>
      <c r="BK21" s="642"/>
    </row>
    <row r="22" spans="1:63" s="52" customFormat="1" ht="15.95" customHeight="1">
      <c r="A22" s="509"/>
      <c r="B22" s="509"/>
      <c r="C22" s="1453"/>
      <c r="D22" s="1453"/>
      <c r="E22" s="1453"/>
      <c r="F22" s="1453"/>
      <c r="G22" s="1453"/>
      <c r="H22" s="1453"/>
      <c r="I22" s="1453"/>
      <c r="J22" s="1453"/>
      <c r="K22" s="1453"/>
      <c r="L22" s="1453"/>
      <c r="M22" s="1453"/>
      <c r="N22" s="1453"/>
      <c r="O22" s="1453"/>
      <c r="P22" s="1453"/>
      <c r="Q22" s="1453"/>
      <c r="R22" s="1453"/>
      <c r="S22" s="1453"/>
      <c r="T22" s="1453"/>
      <c r="U22" s="1453"/>
      <c r="V22" s="1453"/>
      <c r="W22" s="1453"/>
      <c r="X22" s="1453"/>
      <c r="Y22" s="1453"/>
      <c r="Z22" s="1453"/>
      <c r="AA22" s="1453"/>
      <c r="AB22" s="2552" t="s">
        <v>314</v>
      </c>
      <c r="AC22" s="2553"/>
      <c r="AD22" s="2553"/>
      <c r="AE22" s="2553"/>
      <c r="AF22" s="2554"/>
      <c r="AG22" s="1453"/>
      <c r="AH22" s="1453"/>
      <c r="AI22" s="1453"/>
      <c r="AJ22" s="1453"/>
      <c r="AK22" s="1453"/>
      <c r="AL22" s="1453"/>
      <c r="AM22" s="1453"/>
      <c r="AN22" s="1453"/>
      <c r="AO22" s="1453"/>
      <c r="AP22" s="1453"/>
      <c r="AQ22" s="1453"/>
      <c r="AR22" s="1453"/>
      <c r="AS22" s="1453"/>
      <c r="AT22" s="1453"/>
      <c r="AU22" s="1453"/>
      <c r="AV22" s="1453"/>
      <c r="AW22" s="1453"/>
      <c r="AX22" s="1453"/>
      <c r="AY22" s="1453"/>
      <c r="AZ22" s="1453"/>
      <c r="BA22" s="1453"/>
      <c r="BB22" s="1453"/>
      <c r="BC22" s="1453"/>
      <c r="BD22" s="1453"/>
      <c r="BE22" s="1453"/>
      <c r="BF22" s="2552" t="s">
        <v>1262</v>
      </c>
      <c r="BG22" s="2553"/>
      <c r="BH22" s="2553"/>
      <c r="BI22" s="2553"/>
      <c r="BJ22" s="2554"/>
      <c r="BK22" s="642"/>
    </row>
    <row r="23" spans="1:63" s="52" customFormat="1" ht="15.95" customHeight="1">
      <c r="A23" s="509"/>
      <c r="B23" s="509"/>
      <c r="C23" s="1453"/>
      <c r="D23" s="1453"/>
      <c r="E23" s="1453"/>
      <c r="F23" s="1453"/>
      <c r="G23" s="1453"/>
      <c r="H23" s="1453"/>
      <c r="I23" s="1453"/>
      <c r="J23" s="1453"/>
      <c r="K23" s="1453"/>
      <c r="L23" s="1453"/>
      <c r="M23" s="1453"/>
      <c r="N23" s="1453"/>
      <c r="O23" s="1453"/>
      <c r="P23" s="1453"/>
      <c r="Q23" s="1453"/>
      <c r="R23" s="1453"/>
      <c r="S23" s="1453"/>
      <c r="T23" s="1453"/>
      <c r="U23" s="1453"/>
      <c r="V23" s="1453"/>
      <c r="W23" s="1453"/>
      <c r="X23" s="1453"/>
      <c r="Y23" s="1453"/>
      <c r="Z23" s="1453"/>
      <c r="AA23" s="1453"/>
      <c r="AB23" s="2552"/>
      <c r="AC23" s="2553"/>
      <c r="AD23" s="2553"/>
      <c r="AE23" s="2553"/>
      <c r="AF23" s="2554"/>
      <c r="AG23" s="1453"/>
      <c r="AH23" s="1453"/>
      <c r="AI23" s="1683"/>
      <c r="AJ23" s="1683"/>
      <c r="AK23" s="2555"/>
      <c r="AL23" s="2555"/>
      <c r="AM23" s="2555"/>
      <c r="AN23" s="1453"/>
      <c r="AO23" s="1453"/>
      <c r="AP23" s="1453"/>
      <c r="AQ23" s="1453"/>
      <c r="AR23" s="1453"/>
      <c r="AS23" s="1453"/>
      <c r="AT23" s="1453"/>
      <c r="AU23" s="1453"/>
      <c r="AV23" s="1453"/>
      <c r="AW23" s="1453"/>
      <c r="AX23" s="1453"/>
      <c r="AY23" s="1453"/>
      <c r="AZ23" s="1453"/>
      <c r="BA23" s="1453"/>
      <c r="BB23" s="1453"/>
      <c r="BC23" s="1453"/>
      <c r="BD23" s="1453"/>
      <c r="BE23" s="1453"/>
      <c r="BF23" s="2552"/>
      <c r="BG23" s="2553"/>
      <c r="BH23" s="2553"/>
      <c r="BI23" s="2553"/>
      <c r="BJ23" s="2554"/>
      <c r="BK23" s="642"/>
    </row>
    <row r="24" spans="1:63" s="52" customFormat="1" ht="15.95" customHeight="1">
      <c r="A24" s="509"/>
      <c r="B24" s="509"/>
      <c r="C24" s="1453"/>
      <c r="D24" s="1453"/>
      <c r="E24" s="1453"/>
      <c r="F24" s="1453"/>
      <c r="G24" s="1453"/>
      <c r="H24" s="1453"/>
      <c r="I24" s="1453"/>
      <c r="J24" s="1453"/>
      <c r="K24" s="1453"/>
      <c r="L24" s="1453"/>
      <c r="M24" s="1453"/>
      <c r="N24" s="1453"/>
      <c r="O24" s="1453"/>
      <c r="P24" s="1453"/>
      <c r="Q24" s="1453"/>
      <c r="R24" s="1453"/>
      <c r="S24" s="1453"/>
      <c r="T24" s="1453"/>
      <c r="U24" s="1453"/>
      <c r="V24" s="1453"/>
      <c r="W24" s="1453"/>
      <c r="X24" s="1453"/>
      <c r="Y24" s="1453"/>
      <c r="Z24" s="1453"/>
      <c r="AA24" s="1453"/>
      <c r="AB24" s="2552"/>
      <c r="AC24" s="2553"/>
      <c r="AD24" s="2553"/>
      <c r="AE24" s="2553"/>
      <c r="AF24" s="2554"/>
      <c r="AG24" s="1453"/>
      <c r="AH24" s="1453"/>
      <c r="AI24" s="1683"/>
      <c r="AJ24" s="1683"/>
      <c r="AK24" s="2555"/>
      <c r="AL24" s="2555"/>
      <c r="AM24" s="2555"/>
      <c r="AN24" s="1453"/>
      <c r="AO24" s="1453"/>
      <c r="AP24" s="1453"/>
      <c r="AQ24" s="1453"/>
      <c r="AR24" s="1453"/>
      <c r="AS24" s="1453"/>
      <c r="AT24" s="1453"/>
      <c r="AU24" s="1453"/>
      <c r="AV24" s="1453"/>
      <c r="AW24" s="1453"/>
      <c r="AX24" s="1453"/>
      <c r="AY24" s="1453"/>
      <c r="AZ24" s="1453"/>
      <c r="BA24" s="1453"/>
      <c r="BB24" s="1453"/>
      <c r="BC24" s="1453"/>
      <c r="BD24" s="1453"/>
      <c r="BE24" s="1453"/>
      <c r="BF24" s="2552"/>
      <c r="BG24" s="2553"/>
      <c r="BH24" s="2553"/>
      <c r="BI24" s="2553"/>
      <c r="BJ24" s="2554"/>
      <c r="BK24" s="642"/>
    </row>
    <row r="25" spans="1:63" s="52" customFormat="1" ht="15.95" customHeight="1">
      <c r="A25" s="509"/>
      <c r="B25" s="509"/>
      <c r="C25" s="1453"/>
      <c r="D25" s="1453"/>
      <c r="E25" s="1453"/>
      <c r="F25" s="1453"/>
      <c r="G25" s="1453"/>
      <c r="H25" s="1453"/>
      <c r="I25" s="1453"/>
      <c r="J25" s="1453"/>
      <c r="K25" s="1453"/>
      <c r="L25" s="1453"/>
      <c r="M25" s="1453"/>
      <c r="N25" s="1453"/>
      <c r="O25" s="1453"/>
      <c r="P25" s="1453"/>
      <c r="Q25" s="1453"/>
      <c r="R25" s="1453"/>
      <c r="S25" s="1453"/>
      <c r="T25" s="1453"/>
      <c r="U25" s="1453"/>
      <c r="V25" s="1453"/>
      <c r="W25" s="1453"/>
      <c r="X25" s="1453"/>
      <c r="Y25" s="1453"/>
      <c r="Z25" s="1453"/>
      <c r="AA25" s="1453"/>
      <c r="AB25" s="2552"/>
      <c r="AC25" s="2553"/>
      <c r="AD25" s="2553"/>
      <c r="AE25" s="2553"/>
      <c r="AF25" s="2554"/>
      <c r="AG25" s="1453"/>
      <c r="AH25" s="1453"/>
      <c r="AI25" s="1683"/>
      <c r="AJ25" s="1683"/>
      <c r="AK25" s="2555"/>
      <c r="AL25" s="2555"/>
      <c r="AM25" s="2555"/>
      <c r="AN25" s="1453"/>
      <c r="AO25" s="1453"/>
      <c r="AP25" s="1453"/>
      <c r="AQ25" s="1453"/>
      <c r="AR25" s="1453"/>
      <c r="AS25" s="1453"/>
      <c r="AT25" s="1453"/>
      <c r="AU25" s="1453"/>
      <c r="AV25" s="1453"/>
      <c r="AW25" s="1453"/>
      <c r="AX25" s="1453"/>
      <c r="AY25" s="1453"/>
      <c r="AZ25" s="1453"/>
      <c r="BA25" s="1453"/>
      <c r="BB25" s="1453"/>
      <c r="BC25" s="1453"/>
      <c r="BD25" s="1453"/>
      <c r="BE25" s="1453"/>
      <c r="BF25" s="2552"/>
      <c r="BG25" s="2553"/>
      <c r="BH25" s="2553"/>
      <c r="BI25" s="2553"/>
      <c r="BJ25" s="2554"/>
      <c r="BK25" s="642"/>
    </row>
    <row r="26" spans="1:63" s="52" customFormat="1" ht="15.95" customHeight="1">
      <c r="A26" s="509"/>
      <c r="B26" s="509"/>
      <c r="C26" s="1453"/>
      <c r="D26" s="1453"/>
      <c r="E26" s="1453"/>
      <c r="F26" s="1453"/>
      <c r="G26" s="1453"/>
      <c r="H26" s="1453"/>
      <c r="I26" s="1453"/>
      <c r="J26" s="1453"/>
      <c r="K26" s="1453"/>
      <c r="L26" s="1453"/>
      <c r="M26" s="1453"/>
      <c r="N26" s="1453"/>
      <c r="O26" s="1453"/>
      <c r="P26" s="1453"/>
      <c r="Q26" s="1453"/>
      <c r="R26" s="1453"/>
      <c r="S26" s="1453"/>
      <c r="T26" s="1453"/>
      <c r="U26" s="1453"/>
      <c r="V26" s="1453"/>
      <c r="W26" s="1453"/>
      <c r="X26" s="1453"/>
      <c r="Y26" s="1453"/>
      <c r="Z26" s="1453"/>
      <c r="AA26" s="1453"/>
      <c r="AB26" s="2552"/>
      <c r="AC26" s="2553"/>
      <c r="AD26" s="2553"/>
      <c r="AE26" s="2553"/>
      <c r="AF26" s="2554"/>
      <c r="AG26" s="1453"/>
      <c r="AH26" s="1453"/>
      <c r="AI26" s="1453"/>
      <c r="AJ26" s="1453"/>
      <c r="AK26" s="1453"/>
      <c r="AL26" s="1453"/>
      <c r="AM26" s="1453"/>
      <c r="AN26" s="1453"/>
      <c r="AO26" s="1453"/>
      <c r="AP26" s="1453"/>
      <c r="AQ26" s="1453"/>
      <c r="AR26" s="1453"/>
      <c r="AS26" s="1453"/>
      <c r="AT26" s="1453"/>
      <c r="AU26" s="1453"/>
      <c r="AV26" s="1453"/>
      <c r="AW26" s="1453"/>
      <c r="AX26" s="1453"/>
      <c r="AY26" s="1453"/>
      <c r="AZ26" s="1453"/>
      <c r="BA26" s="1453"/>
      <c r="BB26" s="1453"/>
      <c r="BC26" s="1453"/>
      <c r="BD26" s="1453"/>
      <c r="BE26" s="1453"/>
      <c r="BF26" s="2552"/>
      <c r="BG26" s="2553"/>
      <c r="BH26" s="2553"/>
      <c r="BI26" s="2553"/>
      <c r="BJ26" s="2554"/>
      <c r="BK26" s="642"/>
    </row>
    <row r="27" spans="1:63" s="52" customFormat="1" ht="15.95" customHeight="1">
      <c r="A27" s="509"/>
      <c r="B27" s="509"/>
      <c r="C27" s="1453"/>
      <c r="D27" s="1453"/>
      <c r="E27" s="1453"/>
      <c r="F27" s="1453"/>
      <c r="G27" s="1453"/>
      <c r="H27" s="1453"/>
      <c r="I27" s="1453"/>
      <c r="J27" s="1453"/>
      <c r="K27" s="1453"/>
      <c r="L27" s="1453"/>
      <c r="M27" s="1453"/>
      <c r="N27" s="1453"/>
      <c r="O27" s="1453"/>
      <c r="P27" s="1453"/>
      <c r="Q27" s="1453"/>
      <c r="R27" s="1453"/>
      <c r="S27" s="1453"/>
      <c r="T27" s="1453"/>
      <c r="U27" s="1453"/>
      <c r="V27" s="1453"/>
      <c r="W27" s="1453"/>
      <c r="X27" s="1453"/>
      <c r="Y27" s="1453"/>
      <c r="Z27" s="1453"/>
      <c r="AA27" s="1453"/>
      <c r="AB27" s="2552"/>
      <c r="AC27" s="2553"/>
      <c r="AD27" s="2553"/>
      <c r="AE27" s="2553"/>
      <c r="AF27" s="2554"/>
      <c r="AG27" s="1453"/>
      <c r="AH27" s="1453"/>
      <c r="AI27" s="1453"/>
      <c r="AJ27" s="1453"/>
      <c r="AK27" s="1453"/>
      <c r="AL27" s="1453"/>
      <c r="AM27" s="1453"/>
      <c r="AN27" s="1453"/>
      <c r="AO27" s="1453"/>
      <c r="AP27" s="1453"/>
      <c r="AQ27" s="1453"/>
      <c r="AR27" s="1453"/>
      <c r="AS27" s="1453"/>
      <c r="AT27" s="1453"/>
      <c r="AU27" s="1453"/>
      <c r="AV27" s="1453"/>
      <c r="AW27" s="1453"/>
      <c r="AX27" s="1453"/>
      <c r="AY27" s="1453"/>
      <c r="AZ27" s="1453"/>
      <c r="BA27" s="1453"/>
      <c r="BB27" s="1453"/>
      <c r="BC27" s="1453"/>
      <c r="BD27" s="1453"/>
      <c r="BE27" s="1453"/>
      <c r="BF27" s="2552"/>
      <c r="BG27" s="2553"/>
      <c r="BH27" s="2553"/>
      <c r="BI27" s="2553"/>
      <c r="BJ27" s="2554"/>
      <c r="BK27" s="642"/>
    </row>
    <row r="28" spans="1:63" s="52" customFormat="1" ht="15.95" customHeight="1">
      <c r="A28" s="509"/>
      <c r="B28" s="509"/>
      <c r="C28" s="1453"/>
      <c r="D28" s="1453"/>
      <c r="E28" s="1453"/>
      <c r="F28" s="1453"/>
      <c r="G28" s="1453"/>
      <c r="H28" s="1453"/>
      <c r="I28" s="1453"/>
      <c r="J28" s="1453"/>
      <c r="K28" s="1453"/>
      <c r="L28" s="1453"/>
      <c r="M28" s="1453"/>
      <c r="N28" s="1453"/>
      <c r="O28" s="1453"/>
      <c r="P28" s="1453"/>
      <c r="Q28" s="1453"/>
      <c r="R28" s="1453"/>
      <c r="S28" s="1453"/>
      <c r="T28" s="1453"/>
      <c r="U28" s="1453"/>
      <c r="V28" s="1453"/>
      <c r="W28" s="1453"/>
      <c r="X28" s="1453"/>
      <c r="Y28" s="1453"/>
      <c r="Z28" s="1453"/>
      <c r="AA28" s="1453"/>
      <c r="AB28" s="2552"/>
      <c r="AC28" s="2553"/>
      <c r="AD28" s="2553"/>
      <c r="AE28" s="2553"/>
      <c r="AF28" s="2554"/>
      <c r="AG28" s="1453"/>
      <c r="AH28" s="1453"/>
      <c r="AI28" s="1453"/>
      <c r="AJ28" s="1453"/>
      <c r="AK28" s="1453"/>
      <c r="AL28" s="1453"/>
      <c r="AM28" s="1453"/>
      <c r="AN28" s="1453"/>
      <c r="AO28" s="1453"/>
      <c r="AP28" s="1453"/>
      <c r="AQ28" s="1453"/>
      <c r="AR28" s="1453"/>
      <c r="AS28" s="1453"/>
      <c r="AT28" s="1453"/>
      <c r="AU28" s="1453"/>
      <c r="AV28" s="1453"/>
      <c r="AW28" s="1453"/>
      <c r="AX28" s="1453"/>
      <c r="AY28" s="1453"/>
      <c r="AZ28" s="1453"/>
      <c r="BA28" s="1453"/>
      <c r="BB28" s="1453"/>
      <c r="BC28" s="1453"/>
      <c r="BD28" s="1453"/>
      <c r="BE28" s="1453"/>
      <c r="BF28" s="2552"/>
      <c r="BG28" s="2553"/>
      <c r="BH28" s="2553"/>
      <c r="BI28" s="2553"/>
      <c r="BJ28" s="2554"/>
      <c r="BK28" s="642"/>
    </row>
    <row r="29" spans="1:63" s="52" customFormat="1" ht="15.95" customHeight="1" thickBot="1">
      <c r="A29" s="509"/>
      <c r="B29" s="509"/>
      <c r="C29" s="1453"/>
      <c r="D29" s="1453"/>
      <c r="E29" s="1453"/>
      <c r="F29" s="1453"/>
      <c r="G29" s="1453"/>
      <c r="H29" s="1453"/>
      <c r="I29" s="1453"/>
      <c r="J29" s="1453"/>
      <c r="K29" s="1453"/>
      <c r="L29" s="1453"/>
      <c r="M29" s="1453"/>
      <c r="N29" s="1453"/>
      <c r="O29" s="1453"/>
      <c r="P29" s="1453"/>
      <c r="Q29" s="1453"/>
      <c r="R29" s="1453"/>
      <c r="S29" s="1453"/>
      <c r="T29" s="1453"/>
      <c r="U29" s="1453"/>
      <c r="V29" s="1453"/>
      <c r="W29" s="1453"/>
      <c r="X29" s="1453"/>
      <c r="Y29" s="1453"/>
      <c r="Z29" s="1453"/>
      <c r="AA29" s="1453"/>
      <c r="AB29" s="2552"/>
      <c r="AC29" s="2553"/>
      <c r="AD29" s="2553"/>
      <c r="AE29" s="2553"/>
      <c r="AF29" s="2554"/>
      <c r="AG29" s="1453"/>
      <c r="AH29" s="1453"/>
      <c r="AI29" s="1453"/>
      <c r="AJ29" s="1453"/>
      <c r="AK29" s="1453"/>
      <c r="AL29" s="1453"/>
      <c r="AM29" s="1453"/>
      <c r="AN29" s="1453"/>
      <c r="AO29" s="1453"/>
      <c r="AP29" s="1453"/>
      <c r="AQ29" s="1453"/>
      <c r="AR29" s="1453"/>
      <c r="AS29" s="1453"/>
      <c r="AT29" s="1453"/>
      <c r="AU29" s="1453"/>
      <c r="AV29" s="1453"/>
      <c r="AW29" s="1453"/>
      <c r="AX29" s="1453"/>
      <c r="AY29" s="1453"/>
      <c r="AZ29" s="1453"/>
      <c r="BA29" s="1453"/>
      <c r="BB29" s="1453"/>
      <c r="BC29" s="1453"/>
      <c r="BD29" s="1453"/>
      <c r="BE29" s="1453"/>
      <c r="BF29" s="2552"/>
      <c r="BG29" s="2553"/>
      <c r="BH29" s="2553"/>
      <c r="BI29" s="2553"/>
      <c r="BJ29" s="2554"/>
      <c r="BK29" s="642"/>
    </row>
    <row r="30" spans="1:63" s="52" customFormat="1" ht="18.75" customHeight="1">
      <c r="A30" s="509"/>
      <c r="B30" s="2575" t="s">
        <v>458</v>
      </c>
      <c r="C30" s="2576"/>
      <c r="D30" s="2576"/>
      <c r="E30" s="2576"/>
      <c r="F30" s="2576"/>
      <c r="G30" s="2576"/>
      <c r="H30" s="2576"/>
      <c r="I30" s="2576"/>
      <c r="J30" s="2576"/>
      <c r="K30" s="2576"/>
      <c r="L30" s="2576"/>
      <c r="M30" s="2576"/>
      <c r="N30" s="2576"/>
      <c r="O30" s="2576"/>
      <c r="P30" s="2576"/>
      <c r="Q30" s="2576"/>
      <c r="R30" s="2576"/>
      <c r="S30" s="2576"/>
      <c r="T30" s="2576"/>
      <c r="U30" s="2576"/>
      <c r="V30" s="2576"/>
      <c r="W30" s="2576"/>
      <c r="X30" s="2576"/>
      <c r="Y30" s="2576"/>
      <c r="Z30" s="2576"/>
      <c r="AA30" s="2576"/>
      <c r="AB30" s="2576"/>
      <c r="AC30" s="2576"/>
      <c r="AD30" s="2576"/>
      <c r="AE30" s="2576"/>
      <c r="AF30" s="2577"/>
      <c r="AG30" s="2578" t="str">
        <f>B30</f>
        <v>Picture of the Jig 电脑版图片 Hình khuôn lập trình</v>
      </c>
      <c r="AH30" s="2576"/>
      <c r="AI30" s="2576"/>
      <c r="AJ30" s="2576"/>
      <c r="AK30" s="2576"/>
      <c r="AL30" s="2576"/>
      <c r="AM30" s="2576"/>
      <c r="AN30" s="2576"/>
      <c r="AO30" s="2576"/>
      <c r="AP30" s="2576"/>
      <c r="AQ30" s="2576"/>
      <c r="AR30" s="2576"/>
      <c r="AS30" s="2576"/>
      <c r="AT30" s="2576"/>
      <c r="AU30" s="2576"/>
      <c r="AV30" s="2576"/>
      <c r="AW30" s="2576"/>
      <c r="AX30" s="2576"/>
      <c r="AY30" s="2576"/>
      <c r="AZ30" s="2576"/>
      <c r="BA30" s="2576"/>
      <c r="BB30" s="2576"/>
      <c r="BC30" s="2576"/>
      <c r="BD30" s="2576"/>
      <c r="BE30" s="2576"/>
      <c r="BF30" s="2576"/>
      <c r="BG30" s="2576"/>
      <c r="BH30" s="2576"/>
      <c r="BI30" s="2576"/>
      <c r="BJ30" s="2577"/>
      <c r="BK30" s="642"/>
    </row>
    <row r="31" spans="1:63" s="52" customFormat="1" ht="15.95" customHeight="1">
      <c r="A31" s="509"/>
      <c r="B31" s="509"/>
      <c r="C31" s="1453"/>
      <c r="D31" s="1453"/>
      <c r="E31" s="1453"/>
      <c r="F31" s="1453"/>
      <c r="G31" s="1453"/>
      <c r="H31" s="1453"/>
      <c r="I31" s="1453"/>
      <c r="J31" s="1453"/>
      <c r="K31" s="1453"/>
      <c r="L31" s="1453"/>
      <c r="M31" s="1453"/>
      <c r="N31" s="1453"/>
      <c r="O31" s="1453"/>
      <c r="P31" s="1453"/>
      <c r="Q31" s="1453"/>
      <c r="R31" s="1453"/>
      <c r="S31" s="1453"/>
      <c r="T31" s="1453"/>
      <c r="U31" s="1453"/>
      <c r="V31" s="1453"/>
      <c r="W31" s="1453"/>
      <c r="X31" s="1453"/>
      <c r="Y31" s="1453"/>
      <c r="Z31" s="1453"/>
      <c r="AA31" s="1453"/>
      <c r="AB31" s="1453"/>
      <c r="AC31" s="1453"/>
      <c r="AD31" s="1453"/>
      <c r="AE31" s="1453"/>
      <c r="AF31" s="642"/>
      <c r="AG31" s="1453"/>
      <c r="AH31" s="1453"/>
      <c r="AI31" s="1453"/>
      <c r="AJ31" s="1453"/>
      <c r="AK31" s="1453"/>
      <c r="AL31" s="1453"/>
      <c r="AM31" s="1453"/>
      <c r="AN31" s="1453"/>
      <c r="AO31" s="1453"/>
      <c r="AP31" s="1453"/>
      <c r="AQ31" s="1453"/>
      <c r="AR31" s="1453"/>
      <c r="AS31" s="1453"/>
      <c r="AT31" s="1453"/>
      <c r="AU31" s="1453"/>
      <c r="AV31" s="1453"/>
      <c r="AW31" s="1453"/>
      <c r="AX31" s="1453"/>
      <c r="AY31" s="1453"/>
      <c r="AZ31" s="1453"/>
      <c r="BA31" s="1453"/>
      <c r="BB31" s="1453"/>
      <c r="BC31" s="1453"/>
      <c r="BD31" s="1453"/>
      <c r="BE31" s="1453"/>
      <c r="BF31" s="1453"/>
      <c r="BG31" s="1453"/>
      <c r="BH31" s="1526"/>
      <c r="BI31" s="1526"/>
      <c r="BJ31" s="1454"/>
      <c r="BK31" s="642"/>
    </row>
    <row r="32" spans="1:63" s="52" customFormat="1" ht="24" customHeight="1">
      <c r="A32" s="509"/>
      <c r="B32" s="509"/>
      <c r="C32" s="1453"/>
      <c r="D32" s="1453"/>
      <c r="E32" s="1453"/>
      <c r="F32" s="1453"/>
      <c r="G32" s="1453"/>
      <c r="H32" s="1453"/>
      <c r="I32" s="1453"/>
      <c r="J32" s="1453"/>
      <c r="K32" s="1453"/>
      <c r="L32" s="1453"/>
      <c r="M32" s="1453"/>
      <c r="N32" s="1453"/>
      <c r="O32" s="1453"/>
      <c r="P32" s="1453"/>
      <c r="Q32" s="1453"/>
      <c r="R32" s="1453"/>
      <c r="S32" s="1453"/>
      <c r="T32" s="1453"/>
      <c r="U32" s="1453"/>
      <c r="V32" s="1453"/>
      <c r="W32" s="1453"/>
      <c r="X32" s="1453"/>
      <c r="Y32" s="1453"/>
      <c r="Z32" s="1453"/>
      <c r="AA32" s="1453"/>
      <c r="AB32" s="1453"/>
      <c r="AC32" s="1453"/>
      <c r="AD32" s="1453"/>
      <c r="AE32" s="1453"/>
      <c r="AF32" s="642"/>
      <c r="AG32" s="1453"/>
      <c r="AH32" s="1453"/>
      <c r="AI32" s="1453"/>
      <c r="AJ32" s="1453"/>
      <c r="AK32" s="1453"/>
      <c r="AL32" s="1453"/>
      <c r="AM32" s="1453"/>
      <c r="AN32" s="1453"/>
      <c r="AO32" s="1453"/>
      <c r="AP32" s="1453"/>
      <c r="AQ32" s="1453"/>
      <c r="AR32" s="1453"/>
      <c r="AS32" s="1453"/>
      <c r="AT32" s="1453"/>
      <c r="AU32" s="1453"/>
      <c r="AV32" s="1453"/>
      <c r="AW32" s="1453"/>
      <c r="AX32" s="1453"/>
      <c r="AY32" s="1453"/>
      <c r="AZ32" s="1453"/>
      <c r="BA32" s="1453"/>
      <c r="BB32" s="1453"/>
      <c r="BC32" s="1453"/>
      <c r="BD32" s="1453"/>
      <c r="BE32" s="1453"/>
      <c r="BF32" s="1453"/>
      <c r="BG32" s="1453"/>
      <c r="BH32" s="1526"/>
      <c r="BI32" s="1526"/>
      <c r="BJ32" s="1454"/>
      <c r="BK32" s="642"/>
    </row>
    <row r="33" spans="1:63" s="52" customFormat="1" ht="15.95" customHeight="1">
      <c r="A33" s="509"/>
      <c r="B33" s="509"/>
      <c r="C33" s="1453"/>
      <c r="D33" s="1453"/>
      <c r="E33" s="1453"/>
      <c r="F33" s="1453"/>
      <c r="G33" s="1453"/>
      <c r="H33" s="1453"/>
      <c r="I33" s="1453"/>
      <c r="J33" s="1453"/>
      <c r="K33" s="1453"/>
      <c r="L33" s="1453"/>
      <c r="M33" s="1453"/>
      <c r="N33" s="1453"/>
      <c r="O33" s="1453"/>
      <c r="P33" s="1453"/>
      <c r="Q33" s="1453"/>
      <c r="R33" s="1453"/>
      <c r="S33" s="1453"/>
      <c r="T33" s="1453"/>
      <c r="U33" s="1453"/>
      <c r="V33" s="1453"/>
      <c r="W33" s="1453"/>
      <c r="X33" s="1453"/>
      <c r="Y33" s="1453"/>
      <c r="Z33" s="1453"/>
      <c r="AA33" s="1453"/>
      <c r="AB33" s="1453"/>
      <c r="AC33" s="1453"/>
      <c r="AD33" s="1453"/>
      <c r="AE33" s="1453"/>
      <c r="AF33" s="642"/>
      <c r="AG33" s="1453"/>
      <c r="AH33" s="1453"/>
      <c r="AI33" s="1453"/>
      <c r="AJ33" s="1453"/>
      <c r="AK33" s="1453"/>
      <c r="AL33" s="1453"/>
      <c r="AM33" s="1453"/>
      <c r="AN33" s="1453"/>
      <c r="AO33" s="1453"/>
      <c r="AP33" s="1453"/>
      <c r="AQ33" s="1453"/>
      <c r="AR33" s="1453"/>
      <c r="AS33" s="1453"/>
      <c r="AT33" s="1453"/>
      <c r="AU33" s="1453"/>
      <c r="AV33" s="1453"/>
      <c r="AW33" s="1453"/>
      <c r="AX33" s="1453"/>
      <c r="AY33" s="1453"/>
      <c r="AZ33" s="1453"/>
      <c r="BA33" s="1453"/>
      <c r="BB33" s="1453"/>
      <c r="BC33" s="1453"/>
      <c r="BD33" s="1453"/>
      <c r="BE33" s="1453"/>
      <c r="BF33" s="1453"/>
      <c r="BG33" s="1453"/>
      <c r="BH33" s="1526"/>
      <c r="BI33" s="1526"/>
      <c r="BJ33" s="1454"/>
      <c r="BK33" s="642"/>
    </row>
    <row r="34" spans="1:63" s="52" customFormat="1" ht="15.95" customHeight="1">
      <c r="A34" s="509"/>
      <c r="B34" s="509"/>
      <c r="C34" s="1453"/>
      <c r="D34" s="1453"/>
      <c r="E34" s="1453"/>
      <c r="F34" s="1453"/>
      <c r="G34" s="1453"/>
      <c r="H34" s="1453"/>
      <c r="I34" s="1453"/>
      <c r="J34" s="1453"/>
      <c r="K34" s="1453"/>
      <c r="L34" s="1453"/>
      <c r="M34" s="1453"/>
      <c r="N34" s="1453"/>
      <c r="O34" s="1453"/>
      <c r="P34" s="1453"/>
      <c r="Q34" s="1453"/>
      <c r="R34" s="1453"/>
      <c r="S34" s="1453"/>
      <c r="T34" s="1453"/>
      <c r="U34" s="1453"/>
      <c r="V34" s="1453"/>
      <c r="W34" s="1453"/>
      <c r="X34" s="1453"/>
      <c r="Y34" s="1453"/>
      <c r="Z34" s="1453"/>
      <c r="AA34" s="1453"/>
      <c r="AB34" s="1453"/>
      <c r="AC34" s="1453"/>
      <c r="AD34" s="1453"/>
      <c r="AE34" s="1453"/>
      <c r="AF34" s="642"/>
      <c r="AG34" s="1453"/>
      <c r="AH34" s="1453"/>
      <c r="AI34" s="1453"/>
      <c r="AJ34" s="1453"/>
      <c r="AK34" s="1453"/>
      <c r="AL34" s="1453"/>
      <c r="AM34" s="1453"/>
      <c r="AN34" s="1453"/>
      <c r="AO34" s="1453"/>
      <c r="AP34" s="1453"/>
      <c r="AQ34" s="1453"/>
      <c r="AR34" s="1453"/>
      <c r="AS34" s="1453"/>
      <c r="AT34" s="1453"/>
      <c r="AU34" s="1453"/>
      <c r="AV34" s="1453"/>
      <c r="AW34" s="1453"/>
      <c r="AX34" s="1453"/>
      <c r="AY34" s="1453"/>
      <c r="AZ34" s="1453"/>
      <c r="BA34" s="1453"/>
      <c r="BB34" s="1453"/>
      <c r="BC34" s="1453"/>
      <c r="BD34" s="1453"/>
      <c r="BE34" s="1453"/>
      <c r="BF34" s="1453"/>
      <c r="BG34" s="1453"/>
      <c r="BH34" s="1526"/>
      <c r="BI34" s="1526"/>
      <c r="BJ34" s="1454"/>
      <c r="BK34" s="642"/>
    </row>
    <row r="35" spans="1:63" s="52" customFormat="1" ht="15.95" customHeight="1">
      <c r="A35" s="509"/>
      <c r="B35" s="509"/>
      <c r="C35" s="1453"/>
      <c r="D35" s="1453"/>
      <c r="E35" s="1453"/>
      <c r="F35" s="1453"/>
      <c r="G35" s="1453"/>
      <c r="H35" s="1453"/>
      <c r="I35" s="1453"/>
      <c r="J35" s="1453"/>
      <c r="K35" s="1453"/>
      <c r="L35" s="1453"/>
      <c r="M35" s="1453"/>
      <c r="N35" s="1453"/>
      <c r="O35" s="1453"/>
      <c r="P35" s="1453"/>
      <c r="Q35" s="1453"/>
      <c r="R35" s="1453"/>
      <c r="S35" s="1453"/>
      <c r="T35" s="1453"/>
      <c r="U35" s="1453"/>
      <c r="V35" s="1453"/>
      <c r="W35" s="1453"/>
      <c r="X35" s="1453"/>
      <c r="Y35" s="1453"/>
      <c r="Z35" s="1453"/>
      <c r="AA35" s="1453"/>
      <c r="AB35" s="1453"/>
      <c r="AC35" s="1453"/>
      <c r="AD35" s="1453"/>
      <c r="AE35" s="1453"/>
      <c r="AF35" s="642"/>
      <c r="AG35" s="1453"/>
      <c r="AH35" s="1453"/>
      <c r="AI35" s="1453"/>
      <c r="AJ35" s="1453"/>
      <c r="AK35" s="1453"/>
      <c r="AL35" s="1453"/>
      <c r="AM35" s="1453"/>
      <c r="AN35" s="1453"/>
      <c r="AO35" s="1453"/>
      <c r="AP35" s="1453"/>
      <c r="AQ35" s="1453"/>
      <c r="AR35" s="1453"/>
      <c r="AS35" s="1453"/>
      <c r="AT35" s="1453"/>
      <c r="AU35" s="1453"/>
      <c r="AV35" s="1453"/>
      <c r="AW35" s="1453"/>
      <c r="AX35" s="1453"/>
      <c r="AY35" s="1453"/>
      <c r="AZ35" s="1453"/>
      <c r="BA35" s="1453"/>
      <c r="BB35" s="1453"/>
      <c r="BC35" s="1453"/>
      <c r="BD35" s="1453"/>
      <c r="BE35" s="1453"/>
      <c r="BF35" s="1453"/>
      <c r="BG35" s="1453"/>
      <c r="BH35" s="1526"/>
      <c r="BI35" s="1526"/>
      <c r="BJ35" s="1454"/>
      <c r="BK35" s="642"/>
    </row>
    <row r="36" spans="1:63" s="52" customFormat="1" ht="15.95" customHeight="1">
      <c r="A36" s="509"/>
      <c r="B36" s="509"/>
      <c r="C36" s="1453"/>
      <c r="D36" s="1453"/>
      <c r="E36" s="1453"/>
      <c r="F36" s="1453"/>
      <c r="G36" s="1453"/>
      <c r="H36" s="1453"/>
      <c r="I36" s="1453"/>
      <c r="J36" s="1453"/>
      <c r="K36" s="1453"/>
      <c r="L36" s="1453"/>
      <c r="M36" s="1453"/>
      <c r="N36" s="1453"/>
      <c r="O36" s="1453"/>
      <c r="P36" s="1453"/>
      <c r="Q36" s="1453"/>
      <c r="R36" s="1453"/>
      <c r="S36" s="1453"/>
      <c r="T36" s="1453"/>
      <c r="U36" s="1453"/>
      <c r="V36" s="1453"/>
      <c r="W36" s="1453"/>
      <c r="X36" s="1453"/>
      <c r="Y36" s="1453"/>
      <c r="Z36" s="1453"/>
      <c r="AA36" s="1453"/>
      <c r="AB36" s="1453"/>
      <c r="AC36" s="1453"/>
      <c r="AD36" s="1453"/>
      <c r="AE36" s="1453"/>
      <c r="AF36" s="642"/>
      <c r="AG36" s="1453"/>
      <c r="AH36" s="1453"/>
      <c r="AI36" s="1453"/>
      <c r="AJ36" s="1453"/>
      <c r="AK36" s="1453"/>
      <c r="AL36" s="1453"/>
      <c r="AM36" s="1453"/>
      <c r="AN36" s="1453"/>
      <c r="AO36" s="1453"/>
      <c r="AP36" s="1453"/>
      <c r="AQ36" s="1453"/>
      <c r="AR36" s="1453"/>
      <c r="AS36" s="1453"/>
      <c r="AT36" s="1453"/>
      <c r="AU36" s="1453"/>
      <c r="AV36" s="1453"/>
      <c r="AW36" s="1453"/>
      <c r="AX36" s="1453"/>
      <c r="AY36" s="1453"/>
      <c r="AZ36" s="1453"/>
      <c r="BA36" s="1453"/>
      <c r="BB36" s="1453"/>
      <c r="BC36" s="1453"/>
      <c r="BD36" s="1453"/>
      <c r="BE36" s="1453"/>
      <c r="BF36" s="1453"/>
      <c r="BG36" s="1453"/>
      <c r="BH36" s="1526"/>
      <c r="BI36" s="1526"/>
      <c r="BJ36" s="1454"/>
      <c r="BK36" s="642"/>
    </row>
    <row r="37" spans="1:63" s="52" customFormat="1" ht="15.95" customHeight="1">
      <c r="A37" s="509"/>
      <c r="B37" s="509"/>
      <c r="C37" s="1453"/>
      <c r="D37" s="1453"/>
      <c r="E37" s="1453"/>
      <c r="F37" s="1453"/>
      <c r="G37" s="1453"/>
      <c r="H37" s="1453"/>
      <c r="I37" s="1453"/>
      <c r="J37" s="1453"/>
      <c r="K37" s="1453"/>
      <c r="L37" s="1453"/>
      <c r="M37" s="1453"/>
      <c r="N37" s="1453"/>
      <c r="O37" s="1453"/>
      <c r="P37" s="1453"/>
      <c r="Q37" s="1453"/>
      <c r="R37" s="1453"/>
      <c r="S37" s="1453"/>
      <c r="T37" s="1453"/>
      <c r="U37" s="1453"/>
      <c r="V37" s="1453"/>
      <c r="W37" s="1453"/>
      <c r="X37" s="1453"/>
      <c r="Y37" s="1453"/>
      <c r="Z37" s="1453"/>
      <c r="AA37" s="1453"/>
      <c r="AB37" s="1453"/>
      <c r="AC37" s="1453"/>
      <c r="AD37" s="1453"/>
      <c r="AE37" s="1453"/>
      <c r="AF37" s="642"/>
      <c r="AG37" s="1453"/>
      <c r="AH37" s="1453"/>
      <c r="AI37" s="1453"/>
      <c r="AJ37" s="1453"/>
      <c r="AK37" s="1453"/>
      <c r="AL37" s="1453"/>
      <c r="AM37" s="1453"/>
      <c r="AN37" s="1453"/>
      <c r="AO37" s="1453"/>
      <c r="AP37" s="1453"/>
      <c r="AQ37" s="1453"/>
      <c r="AR37" s="1453"/>
      <c r="AS37" s="1453"/>
      <c r="AT37" s="1453"/>
      <c r="AU37" s="1453"/>
      <c r="AV37" s="1453"/>
      <c r="AW37" s="1453"/>
      <c r="AX37" s="1453"/>
      <c r="AY37" s="1453"/>
      <c r="AZ37" s="1453"/>
      <c r="BA37" s="1453"/>
      <c r="BB37" s="1453"/>
      <c r="BC37" s="1453"/>
      <c r="BD37" s="1453"/>
      <c r="BE37" s="1453"/>
      <c r="BF37" s="1453"/>
      <c r="BG37" s="1453"/>
      <c r="BH37" s="1526"/>
      <c r="BI37" s="1526"/>
      <c r="BJ37" s="1454"/>
      <c r="BK37" s="642"/>
    </row>
    <row r="38" spans="1:63" s="52" customFormat="1" ht="15.95" customHeight="1">
      <c r="A38" s="509"/>
      <c r="B38" s="509"/>
      <c r="C38" s="1453"/>
      <c r="D38" s="1453"/>
      <c r="E38" s="1453"/>
      <c r="F38" s="1453"/>
      <c r="G38" s="1453"/>
      <c r="H38" s="1453"/>
      <c r="I38" s="1453"/>
      <c r="J38" s="1453"/>
      <c r="K38" s="1453"/>
      <c r="L38" s="1453"/>
      <c r="M38" s="1453"/>
      <c r="N38" s="1453"/>
      <c r="O38" s="1453"/>
      <c r="P38" s="1453"/>
      <c r="Q38" s="1453"/>
      <c r="R38" s="1453"/>
      <c r="S38" s="1453"/>
      <c r="T38" s="1453"/>
      <c r="U38" s="1453"/>
      <c r="V38" s="1453"/>
      <c r="W38" s="1453"/>
      <c r="X38" s="1453"/>
      <c r="Y38" s="1453"/>
      <c r="Z38" s="1453"/>
      <c r="AA38" s="1453"/>
      <c r="AB38" s="1453"/>
      <c r="AC38" s="1453"/>
      <c r="AD38" s="1453"/>
      <c r="AE38" s="1453"/>
      <c r="AF38" s="642"/>
      <c r="AG38" s="1453"/>
      <c r="AH38" s="1453"/>
      <c r="AI38" s="1453"/>
      <c r="AJ38" s="1453"/>
      <c r="AK38" s="1453"/>
      <c r="AL38" s="1453"/>
      <c r="AM38" s="1453"/>
      <c r="AN38" s="1453"/>
      <c r="AO38" s="1453"/>
      <c r="AP38" s="1453"/>
      <c r="AQ38" s="1453"/>
      <c r="AR38" s="1453"/>
      <c r="AS38" s="1453"/>
      <c r="AT38" s="1453"/>
      <c r="AU38" s="1453"/>
      <c r="AV38" s="1453"/>
      <c r="AW38" s="1453"/>
      <c r="AX38" s="1453"/>
      <c r="AY38" s="1453"/>
      <c r="AZ38" s="1453"/>
      <c r="BA38" s="1453"/>
      <c r="BB38" s="1453"/>
      <c r="BC38" s="1453"/>
      <c r="BD38" s="1453"/>
      <c r="BE38" s="1453"/>
      <c r="BF38" s="1453"/>
      <c r="BG38" s="1453"/>
      <c r="BH38" s="1526"/>
      <c r="BI38" s="1526"/>
      <c r="BJ38" s="1454"/>
      <c r="BK38" s="642"/>
    </row>
    <row r="39" spans="1:63" s="52" customFormat="1" ht="15.95" customHeight="1">
      <c r="A39" s="509"/>
      <c r="B39" s="509"/>
      <c r="C39" s="1453"/>
      <c r="D39" s="1453"/>
      <c r="E39" s="1453"/>
      <c r="F39" s="1453"/>
      <c r="G39" s="1453"/>
      <c r="H39" s="1453"/>
      <c r="I39" s="1453"/>
      <c r="J39" s="1453"/>
      <c r="K39" s="1453"/>
      <c r="L39" s="1453"/>
      <c r="M39" s="1453"/>
      <c r="N39" s="1453"/>
      <c r="O39" s="1453"/>
      <c r="P39" s="1453"/>
      <c r="Q39" s="1453"/>
      <c r="R39" s="1453"/>
      <c r="S39" s="1453"/>
      <c r="T39" s="1453"/>
      <c r="U39" s="1453"/>
      <c r="V39" s="1453"/>
      <c r="W39" s="1453"/>
      <c r="X39" s="1453"/>
      <c r="Y39" s="1453"/>
      <c r="Z39" s="1453"/>
      <c r="AA39" s="1453"/>
      <c r="AB39" s="1453"/>
      <c r="AC39" s="1453"/>
      <c r="AD39" s="1453"/>
      <c r="AE39" s="1453"/>
      <c r="AF39" s="642"/>
      <c r="AG39" s="1453"/>
      <c r="AH39" s="1453"/>
      <c r="AI39" s="1453"/>
      <c r="AJ39" s="1453"/>
      <c r="AK39" s="1453"/>
      <c r="AL39" s="1453"/>
      <c r="AM39" s="1453"/>
      <c r="AN39" s="1453"/>
      <c r="AO39" s="1453"/>
      <c r="AP39" s="1453"/>
      <c r="AQ39" s="1453"/>
      <c r="AR39" s="1453"/>
      <c r="AS39" s="1453"/>
      <c r="AT39" s="1453"/>
      <c r="AU39" s="1453"/>
      <c r="AV39" s="1453"/>
      <c r="AW39" s="1453"/>
      <c r="AX39" s="1453"/>
      <c r="AY39" s="1453"/>
      <c r="AZ39" s="1453"/>
      <c r="BA39" s="1453"/>
      <c r="BB39" s="1453"/>
      <c r="BC39" s="1453"/>
      <c r="BD39" s="1453"/>
      <c r="BE39" s="1453"/>
      <c r="BF39" s="1453"/>
      <c r="BG39" s="1453"/>
      <c r="BH39" s="1526"/>
      <c r="BI39" s="1526"/>
      <c r="BJ39" s="1454"/>
      <c r="BK39" s="642"/>
    </row>
    <row r="40" spans="1:63" s="52" customFormat="1" ht="22.5" customHeight="1">
      <c r="A40" s="509"/>
      <c r="B40" s="509"/>
      <c r="C40" s="1453"/>
      <c r="D40" s="1453"/>
      <c r="E40" s="1453"/>
      <c r="F40" s="1453"/>
      <c r="G40" s="1453"/>
      <c r="H40" s="1453"/>
      <c r="I40" s="1453"/>
      <c r="J40" s="1453"/>
      <c r="K40" s="1453"/>
      <c r="L40" s="1453"/>
      <c r="M40" s="1453"/>
      <c r="N40" s="1453"/>
      <c r="O40" s="1453"/>
      <c r="P40" s="1453"/>
      <c r="Q40" s="1453"/>
      <c r="R40" s="1453"/>
      <c r="S40" s="1453"/>
      <c r="T40" s="1453"/>
      <c r="U40" s="1453"/>
      <c r="V40" s="1453"/>
      <c r="W40" s="1453"/>
      <c r="X40" s="1453"/>
      <c r="Y40" s="1453"/>
      <c r="Z40" s="1453"/>
      <c r="AA40" s="1453"/>
      <c r="AB40" s="1453"/>
      <c r="AC40" s="1453"/>
      <c r="AD40" s="1453"/>
      <c r="AE40" s="1453"/>
      <c r="AF40" s="642"/>
      <c r="AG40" s="1453"/>
      <c r="AH40" s="1453"/>
      <c r="AI40" s="1453"/>
      <c r="AJ40" s="1453"/>
      <c r="AK40" s="1453"/>
      <c r="AL40" s="1453"/>
      <c r="AM40" s="1453"/>
      <c r="AN40" s="1453"/>
      <c r="AO40" s="1453"/>
      <c r="AP40" s="1453"/>
      <c r="AQ40" s="1453"/>
      <c r="AR40" s="1453"/>
      <c r="AS40" s="1453"/>
      <c r="AT40" s="1453"/>
      <c r="AU40" s="1453"/>
      <c r="AV40" s="1453"/>
      <c r="AW40" s="1453"/>
      <c r="AX40" s="1453"/>
      <c r="AY40" s="1453"/>
      <c r="AZ40" s="1453"/>
      <c r="BA40" s="1453"/>
      <c r="BB40" s="1453"/>
      <c r="BC40" s="1453"/>
      <c r="BD40" s="1453"/>
      <c r="BE40" s="1453"/>
      <c r="BF40" s="1453"/>
      <c r="BG40" s="1453"/>
      <c r="BH40" s="1526"/>
      <c r="BI40" s="1526"/>
      <c r="BJ40" s="1454"/>
      <c r="BK40" s="642"/>
    </row>
    <row r="41" spans="1:63" s="52" customFormat="1" ht="15.95" customHeight="1">
      <c r="A41" s="509"/>
      <c r="B41" s="509"/>
      <c r="C41" s="1453"/>
      <c r="D41" s="1453"/>
      <c r="E41" s="1453"/>
      <c r="F41" s="1453"/>
      <c r="G41" s="1453"/>
      <c r="H41" s="1453"/>
      <c r="I41" s="1453"/>
      <c r="J41" s="1453"/>
      <c r="K41" s="1453"/>
      <c r="L41" s="1453"/>
      <c r="M41" s="1453"/>
      <c r="N41" s="1453"/>
      <c r="O41" s="1453"/>
      <c r="P41" s="1453"/>
      <c r="Q41" s="1453"/>
      <c r="R41" s="1453"/>
      <c r="S41" s="1453"/>
      <c r="T41" s="1453"/>
      <c r="U41" s="1453"/>
      <c r="V41" s="1453"/>
      <c r="W41" s="1453"/>
      <c r="X41" s="1453"/>
      <c r="Y41" s="1453"/>
      <c r="Z41" s="1453"/>
      <c r="AA41" s="1453"/>
      <c r="AB41" s="1453"/>
      <c r="AC41" s="1453"/>
      <c r="AD41" s="1453"/>
      <c r="AE41" s="1453"/>
      <c r="AF41" s="642"/>
      <c r="AG41" s="1453"/>
      <c r="AH41" s="1453"/>
      <c r="AI41" s="1453"/>
      <c r="AJ41" s="1453"/>
      <c r="AK41" s="1453"/>
      <c r="AL41" s="1453"/>
      <c r="AM41" s="1453"/>
      <c r="AN41" s="1453"/>
      <c r="AO41" s="1453"/>
      <c r="AP41" s="1453"/>
      <c r="AQ41" s="1453"/>
      <c r="AR41" s="1453"/>
      <c r="AS41" s="1453"/>
      <c r="AT41" s="1453"/>
      <c r="AU41" s="1453"/>
      <c r="AV41" s="1453"/>
      <c r="AW41" s="1453"/>
      <c r="AX41" s="1453"/>
      <c r="AY41" s="1453"/>
      <c r="AZ41" s="1453"/>
      <c r="BA41" s="1453"/>
      <c r="BB41" s="1453"/>
      <c r="BC41" s="1453"/>
      <c r="BD41" s="1453"/>
      <c r="BE41" s="1453"/>
      <c r="BF41" s="1453"/>
      <c r="BG41" s="1453"/>
      <c r="BH41" s="1526"/>
      <c r="BI41" s="1526"/>
      <c r="BJ41" s="1454"/>
      <c r="BK41" s="642"/>
    </row>
    <row r="42" spans="1:63" s="52" customFormat="1" ht="15.95" customHeight="1">
      <c r="A42" s="509"/>
      <c r="B42" s="509"/>
      <c r="C42" s="1453"/>
      <c r="D42" s="1453"/>
      <c r="E42" s="1453"/>
      <c r="F42" s="1453"/>
      <c r="G42" s="1453"/>
      <c r="H42" s="1453"/>
      <c r="I42" s="1453"/>
      <c r="J42" s="1453"/>
      <c r="K42" s="1453"/>
      <c r="L42" s="1453"/>
      <c r="M42" s="1453"/>
      <c r="N42" s="1453"/>
      <c r="O42" s="1453"/>
      <c r="P42" s="1453"/>
      <c r="Q42" s="1453"/>
      <c r="R42" s="1453"/>
      <c r="S42" s="1453"/>
      <c r="T42" s="1453"/>
      <c r="U42" s="1453"/>
      <c r="V42" s="1453"/>
      <c r="W42" s="1453"/>
      <c r="X42" s="1453"/>
      <c r="Y42" s="1453"/>
      <c r="Z42" s="1453"/>
      <c r="AA42" s="1453"/>
      <c r="AB42" s="1453"/>
      <c r="AC42" s="1453"/>
      <c r="AD42" s="1453"/>
      <c r="AE42" s="1453"/>
      <c r="AF42" s="642"/>
      <c r="AG42" s="1453"/>
      <c r="AH42" s="1453"/>
      <c r="AI42" s="1453"/>
      <c r="AJ42" s="1453"/>
      <c r="AK42" s="1453"/>
      <c r="AL42" s="1453"/>
      <c r="AM42" s="1453"/>
      <c r="AN42" s="1453"/>
      <c r="AO42" s="1453"/>
      <c r="AP42" s="1453"/>
      <c r="AQ42" s="1453"/>
      <c r="AR42" s="1453"/>
      <c r="AS42" s="1453"/>
      <c r="AT42" s="1453"/>
      <c r="AU42" s="1453"/>
      <c r="AV42" s="1453"/>
      <c r="AW42" s="1453"/>
      <c r="AX42" s="1453"/>
      <c r="AY42" s="1453"/>
      <c r="AZ42" s="1453"/>
      <c r="BA42" s="1453"/>
      <c r="BB42" s="1453"/>
      <c r="BC42" s="1453"/>
      <c r="BD42" s="1453"/>
      <c r="BE42" s="1453"/>
      <c r="BF42" s="1453"/>
      <c r="BG42" s="1453"/>
      <c r="BH42" s="1526"/>
      <c r="BI42" s="1526"/>
      <c r="BJ42" s="1454"/>
      <c r="BK42" s="642"/>
    </row>
    <row r="43" spans="1:63" s="52" customFormat="1" ht="15.95" customHeight="1" thickBot="1">
      <c r="A43" s="1531"/>
      <c r="B43" s="1499"/>
      <c r="C43" s="1499"/>
      <c r="D43" s="1499"/>
      <c r="E43" s="1499"/>
      <c r="F43" s="1499"/>
      <c r="G43" s="1499"/>
      <c r="H43" s="1499"/>
      <c r="I43" s="1499"/>
      <c r="J43" s="1499"/>
      <c r="K43" s="1499"/>
      <c r="L43" s="1499"/>
      <c r="M43" s="1499"/>
      <c r="N43" s="1499"/>
      <c r="O43" s="1499"/>
      <c r="P43" s="1499"/>
      <c r="Q43" s="1499"/>
      <c r="R43" s="1499"/>
      <c r="S43" s="1499"/>
      <c r="T43" s="1499"/>
      <c r="U43" s="1499"/>
      <c r="V43" s="1499"/>
      <c r="W43" s="1499"/>
      <c r="X43" s="1499"/>
      <c r="Y43" s="1499"/>
      <c r="Z43" s="1499"/>
      <c r="AA43" s="1499"/>
      <c r="AB43" s="1499"/>
      <c r="AC43" s="1499"/>
      <c r="AD43" s="1499"/>
      <c r="AE43" s="1499"/>
      <c r="AF43" s="1473"/>
      <c r="AG43" s="1453"/>
      <c r="AH43" s="1453"/>
      <c r="AI43" s="1453"/>
      <c r="AJ43" s="1453"/>
      <c r="AK43" s="1453"/>
      <c r="AL43" s="1453"/>
      <c r="AM43" s="1453"/>
      <c r="AN43" s="1453"/>
      <c r="AO43" s="1453"/>
      <c r="AP43" s="1453"/>
      <c r="AQ43" s="1453"/>
      <c r="AR43" s="1453"/>
      <c r="AS43" s="1453"/>
      <c r="AT43" s="1453"/>
      <c r="AU43" s="1453"/>
      <c r="AV43" s="1453"/>
      <c r="AW43" s="1453"/>
      <c r="AX43" s="1453"/>
      <c r="AY43" s="1453"/>
      <c r="AZ43" s="1453"/>
      <c r="BA43" s="1453"/>
      <c r="BB43" s="1453"/>
      <c r="BC43" s="1453"/>
      <c r="BD43" s="1453"/>
      <c r="BE43" s="1453"/>
      <c r="BF43" s="1453"/>
      <c r="BG43" s="1453"/>
      <c r="BH43" s="1526"/>
      <c r="BI43" s="1532"/>
      <c r="BJ43" s="1253"/>
      <c r="BK43" s="642"/>
    </row>
    <row r="44" spans="1:63" s="52" customFormat="1" ht="20.100000000000001" customHeight="1" thickBot="1">
      <c r="A44" s="1456"/>
      <c r="B44" s="1533" t="s">
        <v>110</v>
      </c>
      <c r="C44" s="1534"/>
      <c r="D44" s="1534"/>
      <c r="E44" s="1534"/>
      <c r="F44" s="1534"/>
      <c r="G44" s="1534"/>
      <c r="H44" s="1534"/>
      <c r="I44" s="1534"/>
      <c r="J44" s="1534"/>
      <c r="K44" s="1534"/>
      <c r="L44" s="1534"/>
      <c r="M44" s="1534"/>
      <c r="N44" s="1534"/>
      <c r="O44" s="1534"/>
      <c r="P44" s="1534"/>
      <c r="Q44" s="1534"/>
      <c r="R44" s="1534"/>
      <c r="S44" s="1534"/>
      <c r="T44" s="1534"/>
      <c r="U44" s="1534"/>
      <c r="V44" s="1534"/>
      <c r="W44" s="1534"/>
      <c r="X44" s="1534"/>
      <c r="Y44" s="1534"/>
      <c r="Z44" s="1534"/>
      <c r="AA44" s="1534"/>
      <c r="AB44" s="1535"/>
      <c r="AC44" s="1535"/>
      <c r="AD44" s="1534"/>
      <c r="AE44" s="1535" t="s">
        <v>133</v>
      </c>
      <c r="AF44" s="1534"/>
      <c r="AG44" s="1534"/>
      <c r="AH44" s="1535"/>
      <c r="AI44" s="1534"/>
      <c r="AJ44" s="1534"/>
      <c r="AK44" s="1534"/>
      <c r="AL44" s="1534"/>
      <c r="AM44" s="1534"/>
      <c r="AN44" s="1534"/>
      <c r="AO44" s="1534"/>
      <c r="AP44" s="1534"/>
      <c r="AQ44" s="1534"/>
      <c r="AR44" s="1534"/>
      <c r="AS44" s="1534"/>
      <c r="AT44" s="1534"/>
      <c r="AU44" s="1534"/>
      <c r="AV44" s="1534"/>
      <c r="AW44" s="1534"/>
      <c r="AX44" s="1534"/>
      <c r="AY44" s="1534"/>
      <c r="AZ44" s="1535"/>
      <c r="BA44" s="1534"/>
      <c r="BB44" s="1535" t="str">
        <f>'Second process'!BI40</f>
        <v>COMPILER: LIÊN/A-KT-WQ826</v>
      </c>
      <c r="BC44" s="1534"/>
      <c r="BD44" s="1534"/>
      <c r="BE44" s="1534"/>
      <c r="BF44" s="1534"/>
      <c r="BG44" s="1534"/>
      <c r="BH44" s="1536"/>
      <c r="BI44" s="1536"/>
      <c r="BJ44" s="1533"/>
      <c r="BK44" s="1473"/>
    </row>
    <row r="45" spans="1:63" s="52" customFormat="1" ht="18.75" customHeight="1" thickBot="1">
      <c r="A45" s="1537"/>
      <c r="B45" s="2545" t="str">
        <f>B1</f>
        <v>PRODUCTION CONFIRMATION</v>
      </c>
      <c r="C45" s="2546"/>
      <c r="D45" s="2546"/>
      <c r="E45" s="2546"/>
      <c r="F45" s="2546"/>
      <c r="G45" s="2546"/>
      <c r="H45" s="2546"/>
      <c r="I45" s="2546"/>
      <c r="J45" s="2546"/>
      <c r="K45" s="2546"/>
      <c r="L45" s="2546"/>
      <c r="M45" s="2546"/>
      <c r="N45" s="2546"/>
      <c r="O45" s="2546"/>
      <c r="P45" s="2547"/>
      <c r="Q45" s="2548" t="s">
        <v>1268</v>
      </c>
      <c r="R45" s="2548"/>
      <c r="S45" s="2548"/>
      <c r="T45" s="2548"/>
      <c r="U45" s="2548"/>
      <c r="V45" s="2548"/>
      <c r="W45" s="2548"/>
      <c r="X45" s="2548"/>
      <c r="Y45" s="2548"/>
      <c r="Z45" s="2548"/>
      <c r="AA45" s="2548"/>
      <c r="AB45" s="2548"/>
      <c r="AC45" s="2548"/>
      <c r="AD45" s="2548"/>
      <c r="AE45" s="2548"/>
      <c r="AF45" s="2548"/>
      <c r="AG45" s="2548"/>
      <c r="AH45" s="2548"/>
      <c r="AI45" s="2548"/>
      <c r="AJ45" s="2548"/>
      <c r="AK45" s="2548"/>
      <c r="AL45" s="2548"/>
      <c r="AM45" s="2548"/>
      <c r="AN45" s="2548"/>
      <c r="AO45" s="2548"/>
      <c r="AP45" s="2548"/>
      <c r="AQ45" s="2548"/>
      <c r="AR45" s="2548"/>
      <c r="AS45" s="2548"/>
      <c r="AT45" s="2548"/>
      <c r="AU45" s="2548"/>
      <c r="AV45" s="2548"/>
      <c r="AW45" s="1516"/>
      <c r="AX45" s="1516"/>
      <c r="AY45" s="1516"/>
      <c r="AZ45" s="1516"/>
      <c r="BA45" s="1516"/>
      <c r="BB45" s="1516"/>
      <c r="BC45" s="1538"/>
      <c r="BD45" s="1538"/>
      <c r="BE45" s="1538"/>
      <c r="BF45" s="1538"/>
      <c r="BG45" s="1538"/>
      <c r="BH45" s="1539"/>
      <c r="BI45" s="1539"/>
      <c r="BJ45" s="1540"/>
      <c r="BK45" s="1541"/>
    </row>
    <row r="46" spans="1:63" s="52" customFormat="1" ht="18.75" customHeight="1">
      <c r="A46" s="509"/>
      <c r="B46" s="1476" t="s">
        <v>19</v>
      </c>
      <c r="C46" s="1521"/>
      <c r="D46" s="1521"/>
      <c r="E46" s="1521"/>
      <c r="F46" s="1521"/>
      <c r="G46" s="1521"/>
      <c r="H46" s="515" t="str">
        <f>H2</f>
        <v>Chuck Taylor All Star Street</v>
      </c>
      <c r="I46" s="53"/>
      <c r="J46" s="53"/>
      <c r="K46" s="53"/>
      <c r="L46" s="53"/>
      <c r="M46" s="53"/>
      <c r="N46" s="53"/>
      <c r="O46" s="53"/>
      <c r="P46" s="272"/>
      <c r="Q46" s="2510"/>
      <c r="R46" s="2510"/>
      <c r="S46" s="2510"/>
      <c r="T46" s="2510"/>
      <c r="U46" s="2510"/>
      <c r="V46" s="2510"/>
      <c r="W46" s="2510"/>
      <c r="X46" s="2510"/>
      <c r="Y46" s="2510"/>
      <c r="Z46" s="2510"/>
      <c r="AA46" s="2510"/>
      <c r="AB46" s="2510"/>
      <c r="AC46" s="2510"/>
      <c r="AD46" s="2510"/>
      <c r="AE46" s="2510"/>
      <c r="AF46" s="2510"/>
      <c r="AG46" s="2510"/>
      <c r="AH46" s="2510"/>
      <c r="AI46" s="2510"/>
      <c r="AJ46" s="2510"/>
      <c r="AK46" s="2510"/>
      <c r="AL46" s="2510"/>
      <c r="AM46" s="2510"/>
      <c r="AN46" s="2510"/>
      <c r="AO46" s="2510"/>
      <c r="AP46" s="2510"/>
      <c r="AQ46" s="2510"/>
      <c r="AR46" s="2510"/>
      <c r="AS46" s="2510"/>
      <c r="AT46" s="2510"/>
      <c r="AU46" s="2510"/>
      <c r="AV46" s="2510"/>
      <c r="AW46" s="219"/>
      <c r="AX46" s="219"/>
      <c r="AY46" s="219"/>
      <c r="AZ46" s="219"/>
      <c r="BA46" s="219"/>
      <c r="BB46" s="219"/>
      <c r="BC46" s="128"/>
      <c r="BD46" s="589"/>
      <c r="BE46" s="2550" t="s">
        <v>21</v>
      </c>
      <c r="BF46" s="2550"/>
      <c r="BG46" s="2550"/>
      <c r="BH46" s="2564">
        <f>BH2</f>
        <v>13</v>
      </c>
      <c r="BI46" s="2564"/>
      <c r="BJ46" s="2566">
        <f>BJ2-1</f>
        <v>-2</v>
      </c>
      <c r="BK46" s="642"/>
    </row>
    <row r="47" spans="1:63" s="52" customFormat="1" ht="18.75" customHeight="1" thickBot="1">
      <c r="A47" s="509"/>
      <c r="B47" s="68" t="s">
        <v>96</v>
      </c>
      <c r="C47" s="1522"/>
      <c r="D47" s="1522"/>
      <c r="E47" s="1522"/>
      <c r="F47" s="1522"/>
      <c r="G47" s="1522"/>
      <c r="H47" s="1522"/>
      <c r="I47" s="1522"/>
      <c r="J47" s="1522" t="str">
        <f>J3</f>
        <v>669288C/F</v>
      </c>
      <c r="K47" s="1522"/>
      <c r="L47" s="1522"/>
      <c r="M47" s="1522"/>
      <c r="N47" s="1522"/>
      <c r="O47" s="1522"/>
      <c r="P47" s="1043"/>
      <c r="Q47" s="2549"/>
      <c r="R47" s="2549"/>
      <c r="S47" s="2549"/>
      <c r="T47" s="2549"/>
      <c r="U47" s="2549"/>
      <c r="V47" s="2549"/>
      <c r="W47" s="2549"/>
      <c r="X47" s="2549"/>
      <c r="Y47" s="2549"/>
      <c r="Z47" s="2549"/>
      <c r="AA47" s="2549"/>
      <c r="AB47" s="2549"/>
      <c r="AC47" s="2549"/>
      <c r="AD47" s="2549"/>
      <c r="AE47" s="2549"/>
      <c r="AF47" s="2549"/>
      <c r="AG47" s="2549"/>
      <c r="AH47" s="2549"/>
      <c r="AI47" s="2549"/>
      <c r="AJ47" s="2549"/>
      <c r="AK47" s="2549"/>
      <c r="AL47" s="2549"/>
      <c r="AM47" s="2549"/>
      <c r="AN47" s="2549"/>
      <c r="AO47" s="2549"/>
      <c r="AP47" s="2549"/>
      <c r="AQ47" s="2549"/>
      <c r="AR47" s="2549"/>
      <c r="AS47" s="2549"/>
      <c r="AT47" s="2549"/>
      <c r="AU47" s="2549"/>
      <c r="AV47" s="2549"/>
      <c r="AW47" s="1523"/>
      <c r="AX47" s="1523"/>
      <c r="AY47" s="1523"/>
      <c r="AZ47" s="1523"/>
      <c r="BA47" s="1523"/>
      <c r="BB47" s="1523"/>
      <c r="BC47" s="1542"/>
      <c r="BD47" s="1543"/>
      <c r="BE47" s="2551"/>
      <c r="BF47" s="2551"/>
      <c r="BG47" s="2551"/>
      <c r="BH47" s="2565"/>
      <c r="BI47" s="2565"/>
      <c r="BJ47" s="2567"/>
      <c r="BK47" s="642"/>
    </row>
    <row r="48" spans="1:63" s="1525" customFormat="1" ht="41.25" customHeight="1" thickBot="1">
      <c r="A48" s="576"/>
      <c r="B48" s="2568" t="str">
        <f>B4</f>
        <v>Component
部件名称 Tên chi tiết</v>
      </c>
      <c r="C48" s="2569"/>
      <c r="D48" s="2569"/>
      <c r="E48" s="2569"/>
      <c r="F48" s="2569"/>
      <c r="G48" s="2569"/>
      <c r="H48" s="2570"/>
      <c r="I48" s="2586" t="s">
        <v>1272</v>
      </c>
      <c r="J48" s="2587"/>
      <c r="K48" s="2587"/>
      <c r="L48" s="2587"/>
      <c r="M48" s="2587"/>
      <c r="N48" s="2587"/>
      <c r="O48" s="2587"/>
      <c r="P48" s="2587"/>
      <c r="Q48" s="2587"/>
      <c r="R48" s="2587"/>
      <c r="S48" s="2587"/>
      <c r="T48" s="2587"/>
      <c r="U48" s="2587"/>
      <c r="V48" s="2587"/>
      <c r="W48" s="2587"/>
      <c r="X48" s="2587"/>
      <c r="Y48" s="2587"/>
      <c r="Z48" s="2587"/>
      <c r="AA48" s="2587"/>
      <c r="AB48" s="2587"/>
      <c r="AC48" s="2587"/>
      <c r="AD48" s="2587"/>
      <c r="AE48" s="2587"/>
      <c r="AF48" s="2587"/>
      <c r="AG48" s="2568" t="str">
        <f>B48</f>
        <v>Component
部件名称 Tên chi tiết</v>
      </c>
      <c r="AH48" s="2569"/>
      <c r="AI48" s="2569"/>
      <c r="AJ48" s="2569"/>
      <c r="AK48" s="2569"/>
      <c r="AL48" s="2569"/>
      <c r="AM48" s="2570"/>
      <c r="AN48" s="2586" t="s">
        <v>456</v>
      </c>
      <c r="AO48" s="2587"/>
      <c r="AP48" s="2587"/>
      <c r="AQ48" s="2587"/>
      <c r="AR48" s="2587"/>
      <c r="AS48" s="2587"/>
      <c r="AT48" s="2587"/>
      <c r="AU48" s="2587"/>
      <c r="AV48" s="2587"/>
      <c r="AW48" s="2587"/>
      <c r="AX48" s="2587"/>
      <c r="AY48" s="2587"/>
      <c r="AZ48" s="2587"/>
      <c r="BA48" s="2587"/>
      <c r="BB48" s="2587"/>
      <c r="BC48" s="2587"/>
      <c r="BD48" s="2587"/>
      <c r="BE48" s="2587"/>
      <c r="BF48" s="2587"/>
      <c r="BG48" s="2587"/>
      <c r="BH48" s="2587"/>
      <c r="BI48" s="2587"/>
      <c r="BJ48" s="2591"/>
      <c r="BK48" s="1524"/>
    </row>
    <row r="49" spans="1:63" s="52" customFormat="1" ht="15.95" customHeight="1">
      <c r="A49" s="509"/>
      <c r="B49" s="509"/>
      <c r="C49" s="1453"/>
      <c r="D49" s="1453"/>
      <c r="E49" s="1453"/>
      <c r="F49" s="1453"/>
      <c r="G49" s="1453"/>
      <c r="H49" s="1453"/>
      <c r="I49" s="1453"/>
      <c r="J49" s="1453"/>
      <c r="K49" s="1453"/>
      <c r="L49" s="1453"/>
      <c r="M49" s="1453"/>
      <c r="N49" s="1453"/>
      <c r="O49" s="1453"/>
      <c r="P49" s="1453"/>
      <c r="Q49" s="1453"/>
      <c r="R49" s="1453"/>
      <c r="S49" s="1453"/>
      <c r="T49" s="1453"/>
      <c r="U49" s="1453"/>
      <c r="V49" s="1453"/>
      <c r="W49" s="1453"/>
      <c r="X49" s="1453"/>
      <c r="Y49" s="1453"/>
      <c r="Z49" s="1453"/>
      <c r="AA49" s="1453"/>
      <c r="AB49" s="1453"/>
      <c r="AC49" s="1453"/>
      <c r="AD49" s="1453"/>
      <c r="AE49" s="1453"/>
      <c r="AF49" s="642"/>
      <c r="AG49" s="1453"/>
      <c r="AH49" s="1453"/>
      <c r="AI49" s="1453"/>
      <c r="AJ49" s="1453"/>
      <c r="AK49" s="1453"/>
      <c r="AL49" s="1453"/>
      <c r="AM49" s="1453"/>
      <c r="AN49" s="1453"/>
      <c r="AO49" s="1453"/>
      <c r="AP49" s="1453"/>
      <c r="AQ49" s="1453"/>
      <c r="AR49" s="1453"/>
      <c r="AS49" s="1453"/>
      <c r="AT49" s="1453"/>
      <c r="AU49" s="1453"/>
      <c r="AV49" s="1453"/>
      <c r="AW49" s="1453"/>
      <c r="AX49" s="1453"/>
      <c r="AY49" s="1453"/>
      <c r="AZ49" s="1453"/>
      <c r="BA49" s="1453"/>
      <c r="BB49" s="1453"/>
      <c r="BC49" s="1453"/>
      <c r="BD49" s="1453"/>
      <c r="BE49" s="1453"/>
      <c r="BF49" s="1453"/>
      <c r="BG49" s="1453"/>
      <c r="BH49" s="1526"/>
      <c r="BI49" s="1526"/>
      <c r="BJ49" s="1454"/>
      <c r="BK49" s="642"/>
    </row>
    <row r="50" spans="1:63" s="52" customFormat="1" ht="15.95" customHeight="1">
      <c r="A50" s="509"/>
      <c r="B50" s="509"/>
      <c r="C50" s="1453"/>
      <c r="D50" s="1527" t="str">
        <f>D6</f>
        <v>Stitching margin 边距 Cách biên</v>
      </c>
      <c r="E50" s="1514"/>
      <c r="F50" s="1514"/>
      <c r="G50" s="1514"/>
      <c r="H50" s="1514"/>
      <c r="I50" s="1514"/>
      <c r="J50" s="1514"/>
      <c r="K50" s="1514"/>
      <c r="L50" s="1514"/>
      <c r="M50" s="1514"/>
      <c r="N50" s="1514"/>
      <c r="O50" s="1514"/>
      <c r="P50" s="1514"/>
      <c r="Q50" s="1514"/>
      <c r="R50" s="1528"/>
      <c r="S50" s="2583" t="s">
        <v>244</v>
      </c>
      <c r="T50" s="2580"/>
      <c r="U50" s="2580"/>
      <c r="V50" s="2580"/>
      <c r="W50" s="2580"/>
      <c r="X50" s="2580"/>
      <c r="Y50" s="2580"/>
      <c r="Z50" s="2581"/>
      <c r="AD50" s="1453"/>
      <c r="AE50" s="1453"/>
      <c r="AF50" s="642"/>
      <c r="AG50" s="1453"/>
      <c r="AH50" s="1527" t="str">
        <f>D50</f>
        <v>Stitching margin 边距 Cách biên</v>
      </c>
      <c r="AI50" s="1514"/>
      <c r="AJ50" s="1514"/>
      <c r="AK50" s="1514"/>
      <c r="AL50" s="1514"/>
      <c r="AM50" s="1514"/>
      <c r="AN50" s="1514"/>
      <c r="AO50" s="1514"/>
      <c r="AP50" s="1514"/>
      <c r="AQ50" s="1514"/>
      <c r="AR50" s="1514"/>
      <c r="AS50" s="1514"/>
      <c r="AT50" s="1514"/>
      <c r="AU50" s="1514"/>
      <c r="AV50" s="1528"/>
      <c r="AW50" s="2571" t="s">
        <v>244</v>
      </c>
      <c r="AX50" s="2572"/>
      <c r="AY50" s="2572"/>
      <c r="AZ50" s="2572"/>
      <c r="BA50" s="2572"/>
      <c r="BB50" s="2572"/>
      <c r="BC50" s="2572"/>
      <c r="BD50" s="2573"/>
      <c r="BE50" s="1529"/>
      <c r="BF50" s="1530"/>
      <c r="BG50" s="1453"/>
      <c r="BH50" s="1526"/>
      <c r="BI50" s="1526"/>
      <c r="BJ50" s="1454"/>
      <c r="BK50" s="642"/>
    </row>
    <row r="51" spans="1:63" s="52" customFormat="1" ht="15.95" customHeight="1">
      <c r="A51" s="509"/>
      <c r="B51" s="509"/>
      <c r="C51" s="1453"/>
      <c r="D51" s="1527" t="str">
        <f>D7</f>
        <v>Needle Type &amp; Size 针类与尺寸 Loại và kích cỡ kim</v>
      </c>
      <c r="E51" s="1514"/>
      <c r="F51" s="1514"/>
      <c r="G51" s="1514"/>
      <c r="H51" s="1514"/>
      <c r="I51" s="1514"/>
      <c r="J51" s="1514"/>
      <c r="K51" s="1514"/>
      <c r="L51" s="1514"/>
      <c r="M51" s="1514"/>
      <c r="N51" s="1514"/>
      <c r="O51" s="1514"/>
      <c r="P51" s="1514"/>
      <c r="Q51" s="1514"/>
      <c r="R51" s="1528"/>
      <c r="S51" s="2583" t="s">
        <v>1269</v>
      </c>
      <c r="T51" s="2580"/>
      <c r="U51" s="2580"/>
      <c r="V51" s="2580"/>
      <c r="W51" s="2580"/>
      <c r="X51" s="2580"/>
      <c r="Y51" s="2580"/>
      <c r="Z51" s="2581"/>
      <c r="AA51" s="1453"/>
      <c r="AB51" s="1453"/>
      <c r="AC51" s="1453"/>
      <c r="AD51" s="1453"/>
      <c r="AE51" s="1453"/>
      <c r="AF51" s="642"/>
      <c r="AG51" s="1453"/>
      <c r="AH51" s="1527" t="str">
        <f>D51</f>
        <v>Needle Type &amp; Size 针类与尺寸 Loại và kích cỡ kim</v>
      </c>
      <c r="AI51" s="1514"/>
      <c r="AJ51" s="1514"/>
      <c r="AK51" s="1514"/>
      <c r="AL51" s="1514"/>
      <c r="AM51" s="1514"/>
      <c r="AN51" s="1514"/>
      <c r="AO51" s="1514"/>
      <c r="AP51" s="1514"/>
      <c r="AQ51" s="1514"/>
      <c r="AR51" s="1514"/>
      <c r="AS51" s="1514"/>
      <c r="AT51" s="1514"/>
      <c r="AU51" s="1514"/>
      <c r="AV51" s="1528"/>
      <c r="AW51" s="2571" t="s">
        <v>1266</v>
      </c>
      <c r="AX51" s="2572"/>
      <c r="AY51" s="2572"/>
      <c r="AZ51" s="2572"/>
      <c r="BA51" s="2572"/>
      <c r="BB51" s="2572"/>
      <c r="BC51" s="2572"/>
      <c r="BD51" s="2573"/>
      <c r="BE51" s="1529"/>
      <c r="BF51" s="1530"/>
      <c r="BG51" s="1453"/>
      <c r="BH51" s="1526"/>
      <c r="BI51" s="1526"/>
      <c r="BJ51" s="1454"/>
      <c r="BK51" s="642"/>
    </row>
    <row r="52" spans="1:63" s="52" customFormat="1" ht="15.95" customHeight="1">
      <c r="A52" s="509"/>
      <c r="B52" s="509"/>
      <c r="C52" s="1453"/>
      <c r="D52" s="1527" t="str">
        <f>D8</f>
        <v>SPI (Stitch Per Inch) 针数/英寸
Số mũi/inch</v>
      </c>
      <c r="E52" s="1514"/>
      <c r="F52" s="1514"/>
      <c r="G52" s="1514"/>
      <c r="H52" s="1514"/>
      <c r="I52" s="1514"/>
      <c r="J52" s="1514"/>
      <c r="K52" s="1514"/>
      <c r="L52" s="1514"/>
      <c r="M52" s="1514"/>
      <c r="N52" s="1514"/>
      <c r="O52" s="1514"/>
      <c r="P52" s="1514"/>
      <c r="Q52" s="1514"/>
      <c r="R52" s="1528"/>
      <c r="S52" s="2579" t="s">
        <v>233</v>
      </c>
      <c r="T52" s="2580"/>
      <c r="U52" s="2580"/>
      <c r="V52" s="2580"/>
      <c r="W52" s="2580"/>
      <c r="X52" s="2580"/>
      <c r="Y52" s="2580"/>
      <c r="Z52" s="2581"/>
      <c r="AA52" s="1453"/>
      <c r="AB52" s="1453"/>
      <c r="AC52" s="1453"/>
      <c r="AD52" s="1453"/>
      <c r="AE52" s="1453"/>
      <c r="AF52" s="642"/>
      <c r="AG52" s="1453"/>
      <c r="AH52" s="1527" t="str">
        <f>D52</f>
        <v>SPI (Stitch Per Inch) 针数/英寸
Số mũi/inch</v>
      </c>
      <c r="AI52" s="1514"/>
      <c r="AJ52" s="1514"/>
      <c r="AK52" s="1514"/>
      <c r="AL52" s="1514"/>
      <c r="AM52" s="1514"/>
      <c r="AN52" s="1514"/>
      <c r="AO52" s="1514"/>
      <c r="AP52" s="1514"/>
      <c r="AQ52" s="1514"/>
      <c r="AR52" s="1514"/>
      <c r="AS52" s="1514"/>
      <c r="AT52" s="1514"/>
      <c r="AU52" s="1514"/>
      <c r="AV52" s="1528"/>
      <c r="AW52" s="2582" t="s">
        <v>233</v>
      </c>
      <c r="AX52" s="2572"/>
      <c r="AY52" s="2572"/>
      <c r="AZ52" s="2572"/>
      <c r="BA52" s="2572"/>
      <c r="BB52" s="2572"/>
      <c r="BC52" s="2572"/>
      <c r="BD52" s="2573"/>
      <c r="BE52" s="1529"/>
      <c r="BF52" s="1530"/>
      <c r="BG52" s="1453"/>
      <c r="BH52" s="1526"/>
      <c r="BI52" s="1526"/>
      <c r="BJ52" s="1454"/>
      <c r="BK52" s="642"/>
    </row>
    <row r="53" spans="1:63" s="52" customFormat="1" ht="15.95" customHeight="1">
      <c r="A53" s="509"/>
      <c r="B53" s="509"/>
      <c r="C53" s="1453"/>
      <c r="D53" s="1453"/>
      <c r="E53" s="1453"/>
      <c r="F53" s="1453"/>
      <c r="G53" s="1453"/>
      <c r="H53" s="1453"/>
      <c r="I53" s="1453"/>
      <c r="J53" s="1453"/>
      <c r="K53" s="1453"/>
      <c r="L53" s="1453"/>
      <c r="M53" s="1453"/>
      <c r="N53" s="1453"/>
      <c r="O53" s="1453"/>
      <c r="P53" s="1453"/>
      <c r="Q53" s="1453"/>
      <c r="R53" s="1453"/>
      <c r="S53" s="1453"/>
      <c r="T53" s="1453"/>
      <c r="U53" s="1453"/>
      <c r="V53" s="1453"/>
      <c r="W53" s="1453"/>
      <c r="X53" s="1453"/>
      <c r="Y53" s="1453"/>
      <c r="Z53" s="1453"/>
      <c r="AA53" s="1453"/>
      <c r="AB53" s="1453"/>
      <c r="AC53" s="1453"/>
      <c r="AD53" s="1453"/>
      <c r="AE53" s="1453"/>
      <c r="AF53" s="642"/>
      <c r="AG53" s="1453"/>
      <c r="AH53" s="1453"/>
      <c r="AI53" s="1453"/>
      <c r="AJ53" s="1453"/>
      <c r="AK53" s="1453"/>
      <c r="AL53" s="1453"/>
      <c r="AM53" s="1453"/>
      <c r="AN53" s="1453"/>
      <c r="AO53" s="1453"/>
      <c r="AP53" s="1453"/>
      <c r="AQ53" s="1453"/>
      <c r="AR53" s="1453"/>
      <c r="AS53" s="1453"/>
      <c r="AT53" s="1453"/>
      <c r="AU53" s="1453"/>
      <c r="AV53" s="1453"/>
      <c r="AW53" s="1453"/>
      <c r="AX53" s="1453"/>
      <c r="AY53" s="1453"/>
      <c r="AZ53" s="1453"/>
      <c r="BA53" s="1453"/>
      <c r="BB53" s="1453"/>
      <c r="BC53" s="1453"/>
      <c r="BD53" s="1453"/>
      <c r="BE53" s="1453"/>
      <c r="BF53" s="1453"/>
      <c r="BG53" s="1453"/>
      <c r="BH53" s="1526"/>
      <c r="BI53" s="1526"/>
      <c r="BJ53" s="1454"/>
      <c r="BK53" s="642"/>
    </row>
    <row r="54" spans="1:63" s="52" customFormat="1" ht="15.95" customHeight="1">
      <c r="A54" s="509"/>
      <c r="B54" s="509"/>
      <c r="C54" s="1453"/>
      <c r="D54" s="1453"/>
      <c r="E54" s="1453"/>
      <c r="F54" s="1453"/>
      <c r="G54" s="1453"/>
      <c r="H54" s="1453"/>
      <c r="I54" s="1453"/>
      <c r="J54" s="1453"/>
      <c r="K54" s="1453"/>
      <c r="L54" s="1453"/>
      <c r="M54" s="1453"/>
      <c r="N54" s="1453"/>
      <c r="O54" s="1453"/>
      <c r="P54" s="1453"/>
      <c r="Q54" s="1453"/>
      <c r="R54" s="1453"/>
      <c r="S54" s="1453"/>
      <c r="T54" s="1453"/>
      <c r="U54" s="1453"/>
      <c r="V54" s="1453"/>
      <c r="W54" s="1453"/>
      <c r="X54" s="2584" t="s">
        <v>478</v>
      </c>
      <c r="Y54" s="1681"/>
      <c r="Z54" s="1681"/>
      <c r="AA54" s="1681"/>
      <c r="AB54" s="1681"/>
      <c r="AC54" s="1681"/>
      <c r="AD54" s="1681"/>
      <c r="AE54" s="1681"/>
      <c r="AF54" s="2601"/>
      <c r="AG54" s="1453"/>
      <c r="AH54" s="1453"/>
      <c r="AI54" s="1453"/>
      <c r="AJ54" s="1453"/>
      <c r="AK54" s="1453"/>
      <c r="AL54" s="1453"/>
      <c r="AM54" s="1453"/>
      <c r="AN54" s="1453"/>
      <c r="AO54" s="1453"/>
      <c r="AP54" s="1453"/>
      <c r="AQ54" s="1453"/>
      <c r="AR54" s="1453"/>
      <c r="AS54" s="2557" t="s">
        <v>459</v>
      </c>
      <c r="AT54" s="2557"/>
      <c r="AU54" s="2557"/>
      <c r="AV54" s="2557"/>
      <c r="AW54" s="2557"/>
      <c r="AX54" s="2557"/>
      <c r="AY54" s="2557"/>
      <c r="AZ54" s="2557"/>
      <c r="BA54" s="2557"/>
      <c r="BB54" s="2557"/>
      <c r="BC54" s="2557"/>
      <c r="BD54" s="2557"/>
      <c r="BE54" s="2557"/>
      <c r="BF54" s="2557"/>
      <c r="BG54" s="2557"/>
      <c r="BH54" s="2557"/>
      <c r="BI54" s="1526"/>
      <c r="BJ54" s="1454"/>
      <c r="BK54" s="642"/>
    </row>
    <row r="55" spans="1:63" s="52" customFormat="1" ht="15.95" customHeight="1">
      <c r="A55" s="509"/>
      <c r="B55" s="509"/>
      <c r="C55" s="1453"/>
      <c r="D55" s="1453"/>
      <c r="E55" s="1453"/>
      <c r="F55" s="1453"/>
      <c r="G55" s="1453"/>
      <c r="H55" s="1453"/>
      <c r="I55" s="1453"/>
      <c r="J55" s="1453"/>
      <c r="K55" s="1453"/>
      <c r="L55" s="1453"/>
      <c r="M55" s="1453"/>
      <c r="N55" s="1453"/>
      <c r="O55" s="1453"/>
      <c r="P55" s="1453"/>
      <c r="Q55" s="1453"/>
      <c r="R55" s="1453"/>
      <c r="S55" s="1453"/>
      <c r="T55" s="1453"/>
      <c r="U55" s="1453"/>
      <c r="V55" s="1453"/>
      <c r="W55" s="1453"/>
      <c r="X55" s="1681"/>
      <c r="Y55" s="1681"/>
      <c r="Z55" s="1681"/>
      <c r="AA55" s="1681"/>
      <c r="AB55" s="1681"/>
      <c r="AC55" s="1681"/>
      <c r="AD55" s="1681"/>
      <c r="AE55" s="1681"/>
      <c r="AF55" s="2601"/>
      <c r="AG55" s="1453"/>
      <c r="AH55" s="1453"/>
      <c r="AI55" s="1453"/>
      <c r="AJ55" s="1453"/>
      <c r="AK55" s="1453"/>
      <c r="AL55" s="1453"/>
      <c r="AM55" s="1453"/>
      <c r="AN55" s="1453"/>
      <c r="AO55" s="1453"/>
      <c r="AP55" s="1453"/>
      <c r="AQ55" s="1453"/>
      <c r="AR55" s="1453"/>
      <c r="AS55" s="2557"/>
      <c r="AT55" s="2557"/>
      <c r="AU55" s="2557"/>
      <c r="AV55" s="2557"/>
      <c r="AW55" s="2557"/>
      <c r="AX55" s="2557"/>
      <c r="AY55" s="2557"/>
      <c r="AZ55" s="2557"/>
      <c r="BA55" s="2557"/>
      <c r="BB55" s="2557"/>
      <c r="BC55" s="2557"/>
      <c r="BD55" s="2557"/>
      <c r="BE55" s="2557"/>
      <c r="BF55" s="2557"/>
      <c r="BG55" s="2557"/>
      <c r="BH55" s="2557"/>
      <c r="BI55" s="1526"/>
      <c r="BJ55" s="1454"/>
      <c r="BK55" s="642"/>
    </row>
    <row r="56" spans="1:63" s="52" customFormat="1" ht="15.95" customHeight="1">
      <c r="A56" s="509"/>
      <c r="B56" s="509"/>
      <c r="C56" s="1453"/>
      <c r="D56" s="1453"/>
      <c r="E56" s="1453"/>
      <c r="F56" s="1453"/>
      <c r="G56" s="1453"/>
      <c r="H56" s="1453"/>
      <c r="I56" s="1453"/>
      <c r="J56" s="1453"/>
      <c r="K56" s="1453"/>
      <c r="L56" s="1453"/>
      <c r="M56" s="1453"/>
      <c r="N56" s="1453"/>
      <c r="O56" s="1453"/>
      <c r="P56" s="1453"/>
      <c r="Q56" s="1453"/>
      <c r="R56" s="1453"/>
      <c r="S56" s="1453"/>
      <c r="T56" s="1453"/>
      <c r="U56" s="1453"/>
      <c r="V56" s="1453"/>
      <c r="W56" s="1453"/>
      <c r="X56" s="1681"/>
      <c r="Y56" s="1681"/>
      <c r="Z56" s="1681"/>
      <c r="AA56" s="1681"/>
      <c r="AB56" s="1681"/>
      <c r="AC56" s="1681"/>
      <c r="AD56" s="1681"/>
      <c r="AE56" s="1681"/>
      <c r="AF56" s="2601"/>
      <c r="AG56" s="1453"/>
      <c r="AH56" s="1453"/>
      <c r="AI56" s="1453"/>
      <c r="AJ56" s="1453"/>
      <c r="AK56" s="1453"/>
      <c r="AL56" s="1453"/>
      <c r="AM56" s="1453"/>
      <c r="AN56" s="1453"/>
      <c r="AO56" s="1453"/>
      <c r="AP56" s="1453"/>
      <c r="AQ56" s="1453"/>
      <c r="AR56" s="1453"/>
      <c r="AS56" s="2557"/>
      <c r="AT56" s="2557"/>
      <c r="AU56" s="2557"/>
      <c r="AV56" s="2557"/>
      <c r="AW56" s="2557"/>
      <c r="AX56" s="2557"/>
      <c r="AY56" s="2557"/>
      <c r="AZ56" s="2557"/>
      <c r="BA56" s="2557"/>
      <c r="BB56" s="2557"/>
      <c r="BC56" s="2557"/>
      <c r="BD56" s="2557"/>
      <c r="BE56" s="2557"/>
      <c r="BF56" s="2557"/>
      <c r="BG56" s="2557"/>
      <c r="BH56" s="2557"/>
      <c r="BI56" s="1526"/>
      <c r="BJ56" s="1454"/>
      <c r="BK56" s="642"/>
    </row>
    <row r="57" spans="1:63" s="52" customFormat="1" ht="15.95" customHeight="1">
      <c r="A57" s="509"/>
      <c r="B57" s="509"/>
      <c r="C57" s="1453"/>
      <c r="D57" s="1453"/>
      <c r="E57" s="1453"/>
      <c r="F57" s="1453"/>
      <c r="G57" s="1453"/>
      <c r="H57" s="1453"/>
      <c r="I57" s="1453"/>
      <c r="J57" s="1453"/>
      <c r="K57" s="1453"/>
      <c r="L57" s="1453"/>
      <c r="M57" s="1453"/>
      <c r="N57" s="1453"/>
      <c r="O57" s="1453"/>
      <c r="P57" s="1453"/>
      <c r="Q57" s="1453"/>
      <c r="R57" s="1453"/>
      <c r="S57" s="1453"/>
      <c r="T57" s="1453"/>
      <c r="U57" s="1453"/>
      <c r="V57" s="1453"/>
      <c r="W57" s="1453"/>
      <c r="X57" s="1681"/>
      <c r="Y57" s="1681"/>
      <c r="Z57" s="1681"/>
      <c r="AA57" s="1681"/>
      <c r="AB57" s="1681"/>
      <c r="AC57" s="1681"/>
      <c r="AD57" s="1681"/>
      <c r="AE57" s="1681"/>
      <c r="AF57" s="2601"/>
      <c r="AG57" s="1453"/>
      <c r="AH57" s="1453"/>
      <c r="AI57" s="1453"/>
      <c r="AJ57" s="1453"/>
      <c r="AK57" s="1453"/>
      <c r="AL57" s="1453"/>
      <c r="AM57" s="1453"/>
      <c r="AN57" s="1453"/>
      <c r="AO57" s="1453"/>
      <c r="AP57" s="1453"/>
      <c r="AQ57" s="1453"/>
      <c r="AR57" s="1453"/>
      <c r="AS57" s="1453"/>
      <c r="AT57" s="1453"/>
      <c r="AU57" s="1453"/>
      <c r="AV57" s="1453"/>
      <c r="AW57" s="1453"/>
      <c r="AX57" s="1453"/>
      <c r="AY57" s="1453"/>
      <c r="AZ57" s="1453"/>
      <c r="BA57" s="1453"/>
      <c r="BB57" s="1453"/>
      <c r="BC57" s="1453"/>
      <c r="BD57" s="1453"/>
      <c r="BE57" s="1453"/>
      <c r="BF57" s="1453"/>
      <c r="BG57" s="1453"/>
      <c r="BH57" s="1526"/>
      <c r="BI57" s="1526"/>
      <c r="BJ57" s="1454"/>
      <c r="BK57" s="642"/>
    </row>
    <row r="58" spans="1:63" s="52" customFormat="1" ht="15.95" customHeight="1">
      <c r="A58" s="509"/>
      <c r="B58" s="509"/>
      <c r="C58" s="1453"/>
      <c r="D58" s="1453"/>
      <c r="E58" s="1453"/>
      <c r="F58" s="1453"/>
      <c r="G58" s="1453"/>
      <c r="H58" s="1453"/>
      <c r="I58" s="1453"/>
      <c r="J58" s="1453"/>
      <c r="K58" s="1453"/>
      <c r="L58" s="1453"/>
      <c r="M58" s="1453"/>
      <c r="N58" s="1453"/>
      <c r="O58" s="1453"/>
      <c r="P58" s="1453"/>
      <c r="Q58" s="1453"/>
      <c r="R58" s="1453"/>
      <c r="S58" s="1453"/>
      <c r="T58" s="1453"/>
      <c r="U58" s="1453"/>
      <c r="V58" s="1453"/>
      <c r="W58" s="1453"/>
      <c r="X58" s="1681"/>
      <c r="Y58" s="1681"/>
      <c r="Z58" s="1681"/>
      <c r="AA58" s="1681"/>
      <c r="AB58" s="1681"/>
      <c r="AC58" s="1681"/>
      <c r="AD58" s="1681"/>
      <c r="AE58" s="1681"/>
      <c r="AF58" s="2601"/>
      <c r="AG58" s="1453"/>
      <c r="AH58" s="1453"/>
      <c r="AI58" s="1453"/>
      <c r="AJ58" s="1453"/>
      <c r="AK58" s="1453"/>
      <c r="AL58" s="1453"/>
      <c r="AM58" s="1453"/>
      <c r="AN58" s="1453"/>
      <c r="AO58" s="1453"/>
      <c r="AP58" s="1453"/>
      <c r="AQ58" s="1453"/>
      <c r="AR58" s="1453"/>
      <c r="AS58" s="1453"/>
      <c r="AT58" s="1453"/>
      <c r="AU58" s="1453"/>
      <c r="AV58" s="1453"/>
      <c r="AW58" s="1453"/>
      <c r="AX58" s="1453"/>
      <c r="AY58" s="1453"/>
      <c r="AZ58" s="1453"/>
      <c r="BA58" s="1453"/>
      <c r="BB58" s="1453"/>
      <c r="BC58" s="1453"/>
      <c r="BD58" s="1453"/>
      <c r="BE58" s="1453"/>
      <c r="BF58" s="1453"/>
      <c r="BG58" s="1453"/>
      <c r="BH58" s="1526"/>
      <c r="BI58" s="1526"/>
      <c r="BJ58" s="1454"/>
      <c r="BK58" s="642"/>
    </row>
    <row r="59" spans="1:63" s="52" customFormat="1" ht="15.95" customHeight="1">
      <c r="A59" s="509"/>
      <c r="B59" s="509"/>
      <c r="C59" s="1453"/>
      <c r="D59" s="1453"/>
      <c r="E59" s="1453"/>
      <c r="F59" s="1453"/>
      <c r="G59" s="1453"/>
      <c r="H59" s="1453"/>
      <c r="I59" s="1453"/>
      <c r="J59" s="1453"/>
      <c r="K59" s="1453"/>
      <c r="L59" s="1453"/>
      <c r="M59" s="1453"/>
      <c r="N59" s="1453"/>
      <c r="O59" s="1453"/>
      <c r="P59" s="1453"/>
      <c r="Q59" s="1453"/>
      <c r="R59" s="1453"/>
      <c r="S59" s="1453"/>
      <c r="T59" s="1453"/>
      <c r="U59" s="1453"/>
      <c r="V59" s="1453"/>
      <c r="W59" s="1453"/>
      <c r="X59" s="1681"/>
      <c r="Y59" s="1681"/>
      <c r="Z59" s="1681"/>
      <c r="AA59" s="1681"/>
      <c r="AB59" s="1681"/>
      <c r="AC59" s="1681"/>
      <c r="AD59" s="1681"/>
      <c r="AE59" s="1681"/>
      <c r="AF59" s="2601"/>
      <c r="AG59" s="1453"/>
      <c r="AH59" s="1453"/>
      <c r="AI59" s="1453"/>
      <c r="AJ59" s="1453"/>
      <c r="AK59" s="1453"/>
      <c r="AL59" s="1453"/>
      <c r="AM59" s="1453"/>
      <c r="AN59" s="1453"/>
      <c r="AO59" s="1453"/>
      <c r="AP59" s="1453"/>
      <c r="AQ59" s="1453"/>
      <c r="AR59" s="1453"/>
      <c r="AS59" s="1453"/>
      <c r="AT59" s="1453"/>
      <c r="AU59" s="1453"/>
      <c r="AV59" s="1453"/>
      <c r="AW59" s="1453"/>
      <c r="AX59" s="1453"/>
      <c r="AY59" s="1453"/>
      <c r="AZ59" s="1453"/>
      <c r="BA59" s="1453"/>
      <c r="BB59" s="1453"/>
      <c r="BC59" s="1453"/>
      <c r="BD59" s="1453"/>
      <c r="BE59" s="1453"/>
      <c r="BF59" s="1453"/>
      <c r="BG59" s="1453"/>
      <c r="BH59" s="1526"/>
      <c r="BI59" s="1526"/>
      <c r="BJ59" s="1454"/>
      <c r="BK59" s="642"/>
    </row>
    <row r="60" spans="1:63" s="52" customFormat="1" ht="15.95" customHeight="1">
      <c r="A60" s="509"/>
      <c r="B60" s="509"/>
      <c r="C60" s="1453"/>
      <c r="D60" s="1453"/>
      <c r="E60" s="1453"/>
      <c r="F60" s="1453"/>
      <c r="G60" s="1453"/>
      <c r="H60" s="1453"/>
      <c r="I60" s="1453"/>
      <c r="J60" s="1453"/>
      <c r="K60" s="1453"/>
      <c r="L60" s="1453"/>
      <c r="M60" s="1453"/>
      <c r="N60" s="1453"/>
      <c r="O60" s="1453"/>
      <c r="P60" s="1453"/>
      <c r="Q60" s="1453"/>
      <c r="R60" s="1453"/>
      <c r="S60" s="1453"/>
      <c r="T60" s="1453"/>
      <c r="U60" s="1453"/>
      <c r="V60" s="1453"/>
      <c r="W60" s="1453"/>
      <c r="X60" s="1453"/>
      <c r="Y60" s="1453"/>
      <c r="Z60" s="1453"/>
      <c r="AA60" s="1453"/>
      <c r="AB60" s="1453"/>
      <c r="AC60" s="1453"/>
      <c r="AD60" s="1453"/>
      <c r="AE60" s="1453"/>
      <c r="AF60" s="642"/>
      <c r="AG60" s="1453"/>
      <c r="AH60" s="1453"/>
      <c r="AI60" s="1453"/>
      <c r="AJ60" s="1453"/>
      <c r="AK60" s="1453"/>
      <c r="AL60" s="1453"/>
      <c r="AM60" s="1453"/>
      <c r="AN60" s="1453"/>
      <c r="AO60" s="1453"/>
      <c r="AP60" s="1453"/>
      <c r="AQ60" s="1453"/>
      <c r="AR60" s="1453"/>
      <c r="AS60" s="1453"/>
      <c r="AT60" s="1453"/>
      <c r="AU60" s="1453"/>
      <c r="AV60" s="1453"/>
      <c r="AW60" s="1453"/>
      <c r="AX60" s="1453"/>
      <c r="AY60" s="1453"/>
      <c r="AZ60" s="1453"/>
      <c r="BA60" s="1453"/>
      <c r="BB60" s="1453"/>
      <c r="BC60" s="1453"/>
      <c r="BD60" s="1453"/>
      <c r="BE60" s="1453"/>
      <c r="BF60" s="1453"/>
      <c r="BG60" s="1453"/>
      <c r="BH60" s="1526"/>
      <c r="BI60" s="1526"/>
      <c r="BJ60" s="1454"/>
      <c r="BK60" s="642"/>
    </row>
    <row r="61" spans="1:63" s="52" customFormat="1" ht="15.95" customHeight="1">
      <c r="A61" s="509"/>
      <c r="B61" s="509"/>
      <c r="C61" s="1453"/>
      <c r="D61" s="1453"/>
      <c r="E61" s="1453"/>
      <c r="F61" s="1453"/>
      <c r="G61" s="1453"/>
      <c r="H61" s="1453"/>
      <c r="I61" s="1453"/>
      <c r="J61" s="1453"/>
      <c r="K61" s="1453"/>
      <c r="L61" s="1453"/>
      <c r="M61" s="1453"/>
      <c r="N61" s="1453"/>
      <c r="O61" s="1453"/>
      <c r="P61" s="1453"/>
      <c r="Q61" s="1453"/>
      <c r="R61" s="1453"/>
      <c r="S61" s="1453"/>
      <c r="T61" s="1453"/>
      <c r="U61" s="1453"/>
      <c r="V61" s="1453"/>
      <c r="W61" s="1453"/>
      <c r="X61" s="1453"/>
      <c r="Y61" s="1453"/>
      <c r="Z61" s="1453"/>
      <c r="AA61" s="1453"/>
      <c r="AB61" s="1453"/>
      <c r="AC61" s="1453"/>
      <c r="AD61" s="1453"/>
      <c r="AE61" s="1453"/>
      <c r="AF61" s="642"/>
      <c r="AG61" s="1453"/>
      <c r="AH61" s="1453"/>
      <c r="AI61" s="1453"/>
      <c r="AJ61" s="1453"/>
      <c r="AK61" s="1453"/>
      <c r="AL61" s="1453"/>
      <c r="AM61" s="1453"/>
      <c r="AN61" s="1453"/>
      <c r="AO61" s="1453"/>
      <c r="AP61" s="1453"/>
      <c r="AQ61" s="1453"/>
      <c r="AR61" s="1453"/>
      <c r="AS61" s="1453"/>
      <c r="AT61" s="1453"/>
      <c r="AU61" s="1453"/>
      <c r="AV61" s="1453"/>
      <c r="AW61" s="1453"/>
      <c r="AX61" s="1453"/>
      <c r="AY61" s="1453"/>
      <c r="AZ61" s="1453"/>
      <c r="BA61" s="1453"/>
      <c r="BB61" s="1453"/>
      <c r="BC61" s="1453"/>
      <c r="BD61" s="1453"/>
      <c r="BE61" s="1453"/>
      <c r="BF61" s="1453"/>
      <c r="BG61" s="1453"/>
      <c r="BH61" s="1526"/>
      <c r="BI61" s="1526"/>
      <c r="BJ61" s="1454"/>
      <c r="BK61" s="642"/>
    </row>
    <row r="62" spans="1:63" s="52" customFormat="1" ht="15.95" customHeight="1">
      <c r="A62" s="509"/>
      <c r="B62" s="509"/>
      <c r="C62" s="1453"/>
      <c r="D62" s="1453"/>
      <c r="E62" s="1453"/>
      <c r="F62" s="1453"/>
      <c r="G62" s="1453"/>
      <c r="H62" s="1453"/>
      <c r="I62" s="1453"/>
      <c r="J62" s="1453"/>
      <c r="K62" s="1453"/>
      <c r="L62" s="1453"/>
      <c r="M62" s="1453"/>
      <c r="N62" s="1453"/>
      <c r="O62" s="1453"/>
      <c r="P62" s="1453"/>
      <c r="Q62" s="1453"/>
      <c r="R62" s="1453"/>
      <c r="S62" s="1453"/>
      <c r="T62" s="1453"/>
      <c r="U62" s="1453"/>
      <c r="V62" s="1453"/>
      <c r="W62" s="1453"/>
      <c r="X62" s="1453"/>
      <c r="Y62" s="1453"/>
      <c r="Z62" s="1453"/>
      <c r="AA62" s="1453"/>
      <c r="AB62" s="1453"/>
      <c r="AC62" s="1453"/>
      <c r="AD62" s="1453"/>
      <c r="AE62" s="1453"/>
      <c r="AF62" s="642"/>
      <c r="AG62" s="1453"/>
      <c r="AH62" s="1453"/>
      <c r="AI62" s="1453"/>
      <c r="AJ62" s="1453"/>
      <c r="AK62" s="1453"/>
      <c r="AL62" s="1453"/>
      <c r="AM62" s="1453"/>
      <c r="AN62" s="1453"/>
      <c r="AO62" s="1453"/>
      <c r="AP62" s="1453"/>
      <c r="AQ62" s="1453"/>
      <c r="AR62" s="1453"/>
      <c r="AS62" s="1453"/>
      <c r="AT62" s="1453"/>
      <c r="AU62" s="1453"/>
      <c r="AV62" s="1453"/>
      <c r="AW62" s="1453"/>
      <c r="AX62" s="1453"/>
      <c r="AY62" s="1453"/>
      <c r="AZ62" s="1453"/>
      <c r="BA62" s="1453"/>
      <c r="BB62" s="1453"/>
      <c r="BC62" s="1453"/>
      <c r="BD62" s="1453"/>
      <c r="BE62" s="1453"/>
      <c r="BF62" s="1453"/>
      <c r="BG62" s="1453"/>
      <c r="BH62" s="1526"/>
      <c r="BI62" s="1526"/>
      <c r="BJ62" s="1454"/>
      <c r="BK62" s="642"/>
    </row>
    <row r="63" spans="1:63" s="52" customFormat="1" ht="15.95" customHeight="1" thickBot="1">
      <c r="A63" s="509"/>
      <c r="B63" s="509"/>
      <c r="C63" s="1453"/>
      <c r="D63" s="1453"/>
      <c r="E63" s="1453"/>
      <c r="F63" s="1453"/>
      <c r="G63" s="1453"/>
      <c r="H63" s="1453"/>
      <c r="I63" s="1453"/>
      <c r="J63" s="1453"/>
      <c r="K63" s="1453"/>
      <c r="L63" s="1453"/>
      <c r="M63" s="1453"/>
      <c r="N63" s="1453"/>
      <c r="O63" s="1453"/>
      <c r="P63" s="1453"/>
      <c r="Q63" s="1453"/>
      <c r="R63" s="1453"/>
      <c r="S63" s="1453"/>
      <c r="T63" s="1453"/>
      <c r="U63" s="1453"/>
      <c r="V63" s="1453"/>
      <c r="W63" s="1453"/>
      <c r="X63" s="1453"/>
      <c r="Y63" s="1453"/>
      <c r="Z63" s="1453"/>
      <c r="AA63" s="1453"/>
      <c r="AB63" s="1453"/>
      <c r="AC63" s="1453"/>
      <c r="AD63" s="1453"/>
      <c r="AE63" s="1453"/>
      <c r="AF63" s="642"/>
      <c r="AG63" s="1453"/>
      <c r="AH63" s="1453"/>
      <c r="AI63" s="1453"/>
      <c r="AJ63" s="1453"/>
      <c r="AK63" s="1453"/>
      <c r="AL63" s="1453"/>
      <c r="AM63" s="1453"/>
      <c r="AN63" s="1453"/>
      <c r="AO63" s="1453"/>
      <c r="AP63" s="1453"/>
      <c r="AQ63" s="1453"/>
      <c r="AR63" s="1453"/>
      <c r="AS63" s="1453"/>
      <c r="AT63" s="1453"/>
      <c r="AU63" s="1453"/>
      <c r="AV63" s="1453"/>
      <c r="AW63" s="1453"/>
      <c r="AX63" s="1453"/>
      <c r="AY63" s="1453"/>
      <c r="AZ63" s="1453"/>
      <c r="BA63" s="1453"/>
      <c r="BB63" s="1453"/>
      <c r="BC63" s="1453"/>
      <c r="BD63" s="1453"/>
      <c r="BE63" s="1453"/>
      <c r="BF63" s="1453"/>
      <c r="BG63" s="1453"/>
      <c r="BH63" s="1526"/>
      <c r="BI63" s="1526"/>
      <c r="BJ63" s="1454"/>
      <c r="BK63" s="642"/>
    </row>
    <row r="64" spans="1:63" s="52" customFormat="1" ht="15.95" customHeight="1" thickBot="1">
      <c r="A64" s="509"/>
      <c r="B64" s="509"/>
      <c r="C64" s="1453"/>
      <c r="D64" s="1453"/>
      <c r="E64" s="1453"/>
      <c r="F64" s="1453"/>
      <c r="G64" s="1453"/>
      <c r="H64" s="1453"/>
      <c r="I64" s="1453"/>
      <c r="J64" s="1453"/>
      <c r="K64" s="1453"/>
      <c r="L64" s="1453"/>
      <c r="M64" s="1453"/>
      <c r="N64" s="1453"/>
      <c r="O64" s="1453"/>
      <c r="P64" s="1453"/>
      <c r="Q64" s="1453"/>
      <c r="R64" s="1453"/>
      <c r="S64" s="1453"/>
      <c r="T64" s="1453"/>
      <c r="U64" s="1453"/>
      <c r="V64" s="1453"/>
      <c r="W64" s="1453"/>
      <c r="X64" s="1453"/>
      <c r="Y64" s="1453"/>
      <c r="Z64" s="1453"/>
      <c r="AA64" s="1453"/>
      <c r="AB64" s="2558" t="s">
        <v>29</v>
      </c>
      <c r="AC64" s="2559"/>
      <c r="AD64" s="2559"/>
      <c r="AE64" s="2559"/>
      <c r="AF64" s="2560"/>
      <c r="AG64" s="1453"/>
      <c r="AH64" s="1453"/>
      <c r="AI64" s="1453"/>
      <c r="AJ64" s="1453"/>
      <c r="AK64" s="1453"/>
      <c r="AL64" s="1453"/>
      <c r="AM64" s="1453"/>
      <c r="AN64" s="1453"/>
      <c r="AO64" s="1453"/>
      <c r="AP64" s="1453"/>
      <c r="AQ64" s="1453"/>
      <c r="AR64" s="1453"/>
      <c r="AS64" s="1453"/>
      <c r="AT64" s="1453"/>
      <c r="AU64" s="1453"/>
      <c r="AV64" s="1453"/>
      <c r="AW64" s="1453"/>
      <c r="AX64" s="1453"/>
      <c r="AY64" s="1453"/>
      <c r="AZ64" s="1453"/>
      <c r="BA64" s="1453"/>
      <c r="BB64" s="1453"/>
      <c r="BC64" s="1453"/>
      <c r="BD64" s="1453"/>
      <c r="BE64" s="1453"/>
      <c r="BF64" s="2558" t="s">
        <v>29</v>
      </c>
      <c r="BG64" s="2559"/>
      <c r="BH64" s="2559"/>
      <c r="BI64" s="2559"/>
      <c r="BJ64" s="2560"/>
      <c r="BK64" s="642"/>
    </row>
    <row r="65" spans="1:63" s="52" customFormat="1" ht="15.95" customHeight="1">
      <c r="A65" s="509"/>
      <c r="B65" s="509"/>
      <c r="C65" s="1453"/>
      <c r="D65" s="1453"/>
      <c r="E65" s="1453"/>
      <c r="F65" s="1453"/>
      <c r="G65" s="1453"/>
      <c r="H65" s="1453"/>
      <c r="I65" s="1453"/>
      <c r="J65" s="1453"/>
      <c r="K65" s="1453"/>
      <c r="L65" s="1453"/>
      <c r="M65" s="1453"/>
      <c r="N65" s="1453"/>
      <c r="O65" s="1453"/>
      <c r="P65" s="1453"/>
      <c r="Q65" s="1453"/>
      <c r="R65" s="1453"/>
      <c r="S65" s="1453"/>
      <c r="T65" s="1453"/>
      <c r="U65" s="1453"/>
      <c r="V65" s="1453"/>
      <c r="W65" s="1453"/>
      <c r="X65" s="1453"/>
      <c r="Y65" s="1453"/>
      <c r="Z65" s="1453"/>
      <c r="AA65" s="1453"/>
      <c r="AB65" s="2561" t="s">
        <v>230</v>
      </c>
      <c r="AC65" s="2562"/>
      <c r="AD65" s="2562"/>
      <c r="AE65" s="2562"/>
      <c r="AF65" s="2563"/>
      <c r="AG65" s="1453"/>
      <c r="AH65" s="1453"/>
      <c r="AI65" s="1453"/>
      <c r="AJ65" s="1453"/>
      <c r="AK65" s="1453"/>
      <c r="AL65" s="1453"/>
      <c r="AM65" s="1453"/>
      <c r="AN65" s="1453"/>
      <c r="AO65" s="1453"/>
      <c r="AP65" s="1453"/>
      <c r="AQ65" s="1453"/>
      <c r="AR65" s="1453"/>
      <c r="AS65" s="1453"/>
      <c r="AT65" s="1453"/>
      <c r="AU65" s="1453"/>
      <c r="AV65" s="1453"/>
      <c r="AW65" s="1453"/>
      <c r="AX65" s="1453"/>
      <c r="AY65" s="1453"/>
      <c r="AZ65" s="1453"/>
      <c r="BA65" s="1453"/>
      <c r="BB65" s="1453"/>
      <c r="BC65" s="1453"/>
      <c r="BD65" s="1453"/>
      <c r="BE65" s="1453"/>
      <c r="BF65" s="2561" t="s">
        <v>230</v>
      </c>
      <c r="BG65" s="2562"/>
      <c r="BH65" s="2562"/>
      <c r="BI65" s="2562"/>
      <c r="BJ65" s="2563"/>
      <c r="BK65" s="642"/>
    </row>
    <row r="66" spans="1:63" s="52" customFormat="1" ht="15.95" customHeight="1">
      <c r="A66" s="509"/>
      <c r="B66" s="509"/>
      <c r="C66" s="1453"/>
      <c r="D66" s="1453"/>
      <c r="E66" s="1453"/>
      <c r="F66" s="1453"/>
      <c r="G66" s="1453"/>
      <c r="H66" s="1453"/>
      <c r="I66" s="1453"/>
      <c r="J66" s="1453"/>
      <c r="K66" s="1453"/>
      <c r="L66" s="1453"/>
      <c r="M66" s="1453"/>
      <c r="N66" s="1453"/>
      <c r="O66" s="1453"/>
      <c r="P66" s="1453"/>
      <c r="Q66" s="1453"/>
      <c r="R66" s="1453"/>
      <c r="S66" s="1453"/>
      <c r="T66" s="1453"/>
      <c r="U66" s="1453"/>
      <c r="V66" s="1453"/>
      <c r="W66" s="1453"/>
      <c r="X66" s="1453"/>
      <c r="Y66" s="1453"/>
      <c r="Z66" s="1453"/>
      <c r="AA66" s="1453"/>
      <c r="AB66" s="2552"/>
      <c r="AC66" s="2553"/>
      <c r="AD66" s="2553"/>
      <c r="AE66" s="2553"/>
      <c r="AF66" s="2554"/>
      <c r="AG66" s="1453"/>
      <c r="AH66" s="1453"/>
      <c r="AI66" s="1453"/>
      <c r="AJ66" s="1453"/>
      <c r="AK66" s="1453"/>
      <c r="AL66" s="1453"/>
      <c r="AM66" s="1453"/>
      <c r="AN66" s="1453"/>
      <c r="AO66" s="1453"/>
      <c r="AP66" s="1453"/>
      <c r="AQ66" s="1453"/>
      <c r="AR66" s="1453"/>
      <c r="AS66" s="1453"/>
      <c r="AT66" s="1453"/>
      <c r="AU66" s="1453"/>
      <c r="AV66" s="1453"/>
      <c r="AW66" s="1453"/>
      <c r="AX66" s="1453"/>
      <c r="AY66" s="1453"/>
      <c r="AZ66" s="1453"/>
      <c r="BA66" s="1453"/>
      <c r="BB66" s="1453"/>
      <c r="BC66" s="1453"/>
      <c r="BD66" s="1453"/>
      <c r="BE66" s="1453"/>
      <c r="BF66" s="2552"/>
      <c r="BG66" s="2553"/>
      <c r="BH66" s="2553"/>
      <c r="BI66" s="2553"/>
      <c r="BJ66" s="2554"/>
      <c r="BK66" s="642"/>
    </row>
    <row r="67" spans="1:63" s="52" customFormat="1" ht="15.95" customHeight="1">
      <c r="A67" s="509"/>
      <c r="B67" s="509"/>
      <c r="C67" s="1453"/>
      <c r="D67" s="1453"/>
      <c r="E67" s="1453"/>
      <c r="F67" s="1453"/>
      <c r="G67" s="1453"/>
      <c r="H67" s="1453"/>
      <c r="I67" s="1453"/>
      <c r="J67" s="1453"/>
      <c r="K67" s="1453"/>
      <c r="L67" s="1453"/>
      <c r="M67" s="1453"/>
      <c r="N67" s="1453"/>
      <c r="O67" s="1453"/>
      <c r="P67" s="1453"/>
      <c r="Q67" s="1453"/>
      <c r="R67" s="1453"/>
      <c r="S67" s="1453"/>
      <c r="T67" s="1453"/>
      <c r="U67" s="1453"/>
      <c r="V67" s="1453"/>
      <c r="W67" s="1453"/>
      <c r="X67" s="1453"/>
      <c r="Y67" s="1453"/>
      <c r="Z67" s="1453"/>
      <c r="AA67" s="1453"/>
      <c r="AB67" s="2552"/>
      <c r="AC67" s="2553"/>
      <c r="AD67" s="2553"/>
      <c r="AE67" s="2553"/>
      <c r="AF67" s="2554"/>
      <c r="AG67" s="1453"/>
      <c r="AH67" s="1453"/>
      <c r="AI67" s="1453"/>
      <c r="AJ67" s="1453"/>
      <c r="AK67" s="1453"/>
      <c r="AL67" s="1453"/>
      <c r="AM67" s="1453"/>
      <c r="AN67" s="1453"/>
      <c r="AO67" s="1453"/>
      <c r="AP67" s="1453"/>
      <c r="AQ67" s="1453"/>
      <c r="AR67" s="1453"/>
      <c r="AS67" s="1453"/>
      <c r="AT67" s="1453"/>
      <c r="AU67" s="1453"/>
      <c r="AV67" s="1453"/>
      <c r="AW67" s="1453"/>
      <c r="AX67" s="1453"/>
      <c r="AY67" s="1453"/>
      <c r="AZ67" s="1453"/>
      <c r="BA67" s="1453"/>
      <c r="BB67" s="1453"/>
      <c r="BC67" s="1453"/>
      <c r="BD67" s="1453"/>
      <c r="BE67" s="1453"/>
      <c r="BF67" s="2552"/>
      <c r="BG67" s="2553"/>
      <c r="BH67" s="2553"/>
      <c r="BI67" s="2553"/>
      <c r="BJ67" s="2554"/>
      <c r="BK67" s="642"/>
    </row>
    <row r="68" spans="1:63" s="52" customFormat="1" ht="15.95" customHeight="1">
      <c r="A68" s="509"/>
      <c r="B68" s="509"/>
      <c r="C68" s="1453"/>
      <c r="D68" s="1453"/>
      <c r="E68" s="1453"/>
      <c r="F68" s="1453"/>
      <c r="G68" s="1453"/>
      <c r="H68" s="1453"/>
      <c r="I68" s="1453"/>
      <c r="J68" s="1453"/>
      <c r="K68" s="1453"/>
      <c r="L68" s="1453"/>
      <c r="M68" s="1453"/>
      <c r="N68" s="1453"/>
      <c r="O68" s="1453"/>
      <c r="P68" s="1453"/>
      <c r="Q68" s="1453"/>
      <c r="R68" s="1453"/>
      <c r="S68" s="1453"/>
      <c r="T68" s="1453"/>
      <c r="U68" s="1453"/>
      <c r="V68" s="1453"/>
      <c r="W68" s="1453"/>
      <c r="X68" s="1453"/>
      <c r="Y68" s="1453"/>
      <c r="Z68" s="1453"/>
      <c r="AA68" s="1453"/>
      <c r="AB68" s="2552"/>
      <c r="AC68" s="2553"/>
      <c r="AD68" s="2553"/>
      <c r="AE68" s="2553"/>
      <c r="AF68" s="2554"/>
      <c r="AG68" s="1453"/>
      <c r="AH68" s="1453"/>
      <c r="AI68" s="1453"/>
      <c r="AJ68" s="1453"/>
      <c r="AK68" s="1453"/>
      <c r="AL68" s="1453"/>
      <c r="AM68" s="1453"/>
      <c r="AN68" s="1453"/>
      <c r="AO68" s="1453"/>
      <c r="AP68" s="1453"/>
      <c r="AQ68" s="1453"/>
      <c r="AR68" s="1453"/>
      <c r="AS68" s="1453"/>
      <c r="AT68" s="1453"/>
      <c r="AU68" s="1453"/>
      <c r="AV68" s="1453"/>
      <c r="AW68" s="1453"/>
      <c r="AX68" s="1453"/>
      <c r="AY68" s="1453"/>
      <c r="AZ68" s="1453"/>
      <c r="BA68" s="1453"/>
      <c r="BB68" s="1453"/>
      <c r="BC68" s="1453"/>
      <c r="BD68" s="1453"/>
      <c r="BE68" s="1453"/>
      <c r="BF68" s="2552"/>
      <c r="BG68" s="2553"/>
      <c r="BH68" s="2553"/>
      <c r="BI68" s="2553"/>
      <c r="BJ68" s="2554"/>
      <c r="BK68" s="642"/>
    </row>
    <row r="69" spans="1:63" s="52" customFormat="1" ht="15.95" customHeight="1">
      <c r="A69" s="509"/>
      <c r="B69" s="509"/>
      <c r="C69" s="1453"/>
      <c r="D69" s="1453"/>
      <c r="E69" s="1453"/>
      <c r="F69" s="1453"/>
      <c r="G69" s="1453"/>
      <c r="H69" s="1453"/>
      <c r="I69" s="1453"/>
      <c r="J69" s="1453"/>
      <c r="K69" s="1453"/>
      <c r="L69" s="1453"/>
      <c r="M69" s="1453"/>
      <c r="N69" s="1453"/>
      <c r="O69" s="1453"/>
      <c r="P69" s="1453"/>
      <c r="Q69" s="1453"/>
      <c r="R69" s="1453"/>
      <c r="S69" s="1453"/>
      <c r="T69" s="1453"/>
      <c r="U69" s="1453"/>
      <c r="V69" s="1453"/>
      <c r="W69" s="1453"/>
      <c r="X69" s="1453"/>
      <c r="Y69" s="1453"/>
      <c r="Z69" s="1453"/>
      <c r="AA69" s="1453"/>
      <c r="AB69" s="2552"/>
      <c r="AC69" s="2553"/>
      <c r="AD69" s="2553"/>
      <c r="AE69" s="2553"/>
      <c r="AF69" s="2554"/>
      <c r="AG69" s="1453"/>
      <c r="AH69" s="1453"/>
      <c r="AI69" s="1453"/>
      <c r="AJ69" s="1453"/>
      <c r="AK69" s="1453"/>
      <c r="AL69" s="1453"/>
      <c r="AM69" s="1453"/>
      <c r="AN69" s="1453"/>
      <c r="AO69" s="1453"/>
      <c r="AP69" s="1453"/>
      <c r="AQ69" s="1453"/>
      <c r="AR69" s="1453"/>
      <c r="AS69" s="1453"/>
      <c r="AT69" s="1453"/>
      <c r="AU69" s="1453"/>
      <c r="AV69" s="1453"/>
      <c r="AW69" s="1453"/>
      <c r="AX69" s="1453"/>
      <c r="AY69" s="1453"/>
      <c r="AZ69" s="1453"/>
      <c r="BA69" s="1453"/>
      <c r="BB69" s="1453"/>
      <c r="BC69" s="1453"/>
      <c r="BD69" s="1453"/>
      <c r="BE69" s="1453"/>
      <c r="BF69" s="2552"/>
      <c r="BG69" s="2553"/>
      <c r="BH69" s="2553"/>
      <c r="BI69" s="2553"/>
      <c r="BJ69" s="2554"/>
      <c r="BK69" s="642"/>
    </row>
    <row r="70" spans="1:63" s="52" customFormat="1" ht="15.95" customHeight="1">
      <c r="A70" s="509"/>
      <c r="B70" s="509"/>
      <c r="C70" s="1453"/>
      <c r="D70" s="1453"/>
      <c r="E70" s="1453"/>
      <c r="F70" s="1453"/>
      <c r="G70" s="1453"/>
      <c r="H70" s="1453"/>
      <c r="I70" s="1453"/>
      <c r="J70" s="1453"/>
      <c r="K70" s="1453"/>
      <c r="L70" s="1453"/>
      <c r="M70" s="1453"/>
      <c r="N70" s="1453"/>
      <c r="O70" s="1453"/>
      <c r="P70" s="1453"/>
      <c r="Q70" s="1453"/>
      <c r="R70" s="1453"/>
      <c r="S70" s="1453"/>
      <c r="T70" s="1453"/>
      <c r="U70" s="1453"/>
      <c r="V70" s="1453"/>
      <c r="W70" s="1453"/>
      <c r="X70" s="1453"/>
      <c r="Y70" s="1453"/>
      <c r="Z70" s="1453"/>
      <c r="AA70" s="1453"/>
      <c r="AB70" s="2552"/>
      <c r="AC70" s="2553"/>
      <c r="AD70" s="2553"/>
      <c r="AE70" s="2553"/>
      <c r="AF70" s="2554"/>
      <c r="AG70" s="2602" t="s">
        <v>457</v>
      </c>
      <c r="AH70" s="1683"/>
      <c r="AI70" s="1683"/>
      <c r="AJ70" s="1683"/>
      <c r="AK70" s="1683"/>
      <c r="AL70" s="1683"/>
      <c r="AM70" s="1683"/>
      <c r="AN70" s="1683"/>
      <c r="AO70" s="1683"/>
      <c r="AP70" s="1683"/>
      <c r="AQ70" s="1683"/>
      <c r="AR70" s="1453"/>
      <c r="AS70" s="1453"/>
      <c r="AT70" s="1453"/>
      <c r="AU70" s="1453"/>
      <c r="AV70" s="1453"/>
      <c r="AW70" s="1453"/>
      <c r="AX70" s="1453"/>
      <c r="AY70" s="1453"/>
      <c r="AZ70" s="1453"/>
      <c r="BA70" s="1453"/>
      <c r="BB70" s="1453"/>
      <c r="BC70" s="1453"/>
      <c r="BD70" s="1453"/>
      <c r="BE70" s="1453"/>
      <c r="BF70" s="2552"/>
      <c r="BG70" s="2553"/>
      <c r="BH70" s="2553"/>
      <c r="BI70" s="2553"/>
      <c r="BJ70" s="2554"/>
      <c r="BK70" s="642"/>
    </row>
    <row r="71" spans="1:63" s="52" customFormat="1" ht="15.95" customHeight="1">
      <c r="A71" s="509"/>
      <c r="B71" s="509"/>
      <c r="C71" s="1453"/>
      <c r="D71" s="1453"/>
      <c r="E71" s="1453"/>
      <c r="F71" s="1453"/>
      <c r="G71" s="1453"/>
      <c r="H71" s="1453"/>
      <c r="I71" s="1453"/>
      <c r="J71" s="1453"/>
      <c r="K71" s="1453"/>
      <c r="L71" s="1453"/>
      <c r="M71" s="1453"/>
      <c r="N71" s="1453"/>
      <c r="O71" s="1453"/>
      <c r="P71" s="1453"/>
      <c r="Q71" s="1453"/>
      <c r="R71" s="1453"/>
      <c r="S71" s="1453"/>
      <c r="T71" s="1453"/>
      <c r="U71" s="1453"/>
      <c r="V71" s="1453"/>
      <c r="W71" s="1453"/>
      <c r="X71" s="1453"/>
      <c r="Y71" s="1453"/>
      <c r="Z71" s="1453"/>
      <c r="AA71" s="1453"/>
      <c r="AB71" s="2552"/>
      <c r="AC71" s="2553"/>
      <c r="AD71" s="2553"/>
      <c r="AE71" s="2553"/>
      <c r="AF71" s="2554"/>
      <c r="AG71" s="2603"/>
      <c r="AH71" s="1683"/>
      <c r="AI71" s="1683"/>
      <c r="AJ71" s="1683"/>
      <c r="AK71" s="1683"/>
      <c r="AL71" s="1683"/>
      <c r="AM71" s="1683"/>
      <c r="AN71" s="1683"/>
      <c r="AO71" s="1683"/>
      <c r="AP71" s="1683"/>
      <c r="AQ71" s="1683"/>
      <c r="AR71" s="1453"/>
      <c r="AS71" s="1453"/>
      <c r="AT71" s="1453"/>
      <c r="AU71" s="1453"/>
      <c r="AV71" s="1453"/>
      <c r="AW71" s="1453"/>
      <c r="AX71" s="1453"/>
      <c r="AY71" s="1453"/>
      <c r="AZ71" s="1453"/>
      <c r="BA71" s="1453"/>
      <c r="BB71" s="1453"/>
      <c r="BC71" s="1453"/>
      <c r="BD71" s="1453"/>
      <c r="BE71" s="1453"/>
      <c r="BF71" s="2552"/>
      <c r="BG71" s="2553"/>
      <c r="BH71" s="2553"/>
      <c r="BI71" s="2553"/>
      <c r="BJ71" s="2554"/>
      <c r="BK71" s="642"/>
    </row>
    <row r="72" spans="1:63" s="52" customFormat="1" ht="15.95" customHeight="1">
      <c r="A72" s="509"/>
      <c r="B72" s="509"/>
      <c r="C72" s="1453"/>
      <c r="D72" s="1453"/>
      <c r="E72" s="1453"/>
      <c r="F72" s="1453"/>
      <c r="G72" s="1453"/>
      <c r="H72" s="1453"/>
      <c r="I72" s="1453"/>
      <c r="J72" s="1453"/>
      <c r="K72" s="1453"/>
      <c r="L72" s="1453"/>
      <c r="M72" s="1453"/>
      <c r="N72" s="1453"/>
      <c r="O72" s="1453"/>
      <c r="P72" s="1453"/>
      <c r="Q72" s="1453"/>
      <c r="R72" s="1453"/>
      <c r="S72" s="1453"/>
      <c r="T72" s="1453"/>
      <c r="U72" s="1453"/>
      <c r="V72" s="1453"/>
      <c r="W72" s="1453"/>
      <c r="X72" s="1453"/>
      <c r="Y72" s="1453"/>
      <c r="Z72" s="1453"/>
      <c r="AA72" s="1453"/>
      <c r="AB72" s="2552"/>
      <c r="AC72" s="2553"/>
      <c r="AD72" s="2553"/>
      <c r="AE72" s="2553"/>
      <c r="AF72" s="2554"/>
      <c r="AG72" s="2603"/>
      <c r="AH72" s="1683"/>
      <c r="AI72" s="1683"/>
      <c r="AJ72" s="1683"/>
      <c r="AK72" s="1683"/>
      <c r="AL72" s="1683"/>
      <c r="AM72" s="1683"/>
      <c r="AN72" s="1683"/>
      <c r="AO72" s="1683"/>
      <c r="AP72" s="1683"/>
      <c r="AQ72" s="1683"/>
      <c r="AR72" s="1453"/>
      <c r="AS72" s="1453"/>
      <c r="AT72" s="1453"/>
      <c r="AU72" s="1453"/>
      <c r="AV72" s="1453"/>
      <c r="AW72" s="1453"/>
      <c r="AX72" s="1453"/>
      <c r="AY72" s="1453"/>
      <c r="AZ72" s="1453"/>
      <c r="BA72" s="1453"/>
      <c r="BB72" s="1453"/>
      <c r="BC72" s="1453"/>
      <c r="BD72" s="1453"/>
      <c r="BE72" s="1453"/>
      <c r="BF72" s="2552"/>
      <c r="BG72" s="2553"/>
      <c r="BH72" s="2553"/>
      <c r="BI72" s="2553"/>
      <c r="BJ72" s="2554"/>
      <c r="BK72" s="642"/>
    </row>
    <row r="73" spans="1:63" s="52" customFormat="1" ht="15.95" customHeight="1" thickBot="1">
      <c r="A73" s="509"/>
      <c r="B73" s="509"/>
      <c r="C73" s="1453"/>
      <c r="D73" s="1453"/>
      <c r="E73" s="1453"/>
      <c r="F73" s="1453"/>
      <c r="G73" s="1453"/>
      <c r="H73" s="1453"/>
      <c r="I73" s="1453"/>
      <c r="J73" s="1453"/>
      <c r="K73" s="1453"/>
      <c r="L73" s="1453"/>
      <c r="M73" s="1453"/>
      <c r="N73" s="1453"/>
      <c r="O73" s="1453"/>
      <c r="P73" s="1453"/>
      <c r="Q73" s="1453"/>
      <c r="R73" s="1453"/>
      <c r="S73" s="1453"/>
      <c r="T73" s="1453"/>
      <c r="U73" s="1453"/>
      <c r="V73" s="1453"/>
      <c r="W73" s="1453"/>
      <c r="X73" s="1453"/>
      <c r="Y73" s="1453"/>
      <c r="Z73" s="1453"/>
      <c r="AA73" s="1453"/>
      <c r="AB73" s="2552"/>
      <c r="AC73" s="2553"/>
      <c r="AD73" s="2553"/>
      <c r="AE73" s="2553"/>
      <c r="AF73" s="2554"/>
      <c r="AG73" s="1900"/>
      <c r="AH73" s="2604"/>
      <c r="AI73" s="2604"/>
      <c r="AJ73" s="2604"/>
      <c r="AK73" s="2604"/>
      <c r="AL73" s="2604"/>
      <c r="AM73" s="2604"/>
      <c r="AN73" s="2604"/>
      <c r="AO73" s="2604"/>
      <c r="AP73" s="2604"/>
      <c r="AQ73" s="2604"/>
      <c r="AR73" s="1453"/>
      <c r="AS73" s="1453"/>
      <c r="AT73" s="1453"/>
      <c r="AU73" s="1453"/>
      <c r="AV73" s="1453"/>
      <c r="AW73" s="1453"/>
      <c r="AX73" s="1453"/>
      <c r="AY73" s="1453"/>
      <c r="AZ73" s="1453"/>
      <c r="BA73" s="1453"/>
      <c r="BB73" s="1453"/>
      <c r="BC73" s="1453"/>
      <c r="BD73" s="1453"/>
      <c r="BE73" s="1453"/>
      <c r="BF73" s="2552"/>
      <c r="BG73" s="2553"/>
      <c r="BH73" s="2553"/>
      <c r="BI73" s="2553"/>
      <c r="BJ73" s="2554"/>
      <c r="BK73" s="642"/>
    </row>
    <row r="74" spans="1:63" s="52" customFormat="1" ht="18.75" customHeight="1">
      <c r="A74" s="509"/>
      <c r="B74" s="2575" t="s">
        <v>458</v>
      </c>
      <c r="C74" s="2576"/>
      <c r="D74" s="2576"/>
      <c r="E74" s="2576"/>
      <c r="F74" s="2576"/>
      <c r="G74" s="2576"/>
      <c r="H74" s="2576"/>
      <c r="I74" s="2576"/>
      <c r="J74" s="2576"/>
      <c r="K74" s="2576"/>
      <c r="L74" s="2576"/>
      <c r="M74" s="2576"/>
      <c r="N74" s="2576"/>
      <c r="O74" s="2576"/>
      <c r="P74" s="2576"/>
      <c r="Q74" s="2576"/>
      <c r="R74" s="2576"/>
      <c r="S74" s="2576"/>
      <c r="T74" s="2576"/>
      <c r="U74" s="2576"/>
      <c r="V74" s="2576"/>
      <c r="W74" s="2576"/>
      <c r="X74" s="2576"/>
      <c r="Y74" s="2576"/>
      <c r="Z74" s="2576"/>
      <c r="AA74" s="2576"/>
      <c r="AB74" s="2576"/>
      <c r="AC74" s="2576"/>
      <c r="AD74" s="2576"/>
      <c r="AE74" s="2576"/>
      <c r="AF74" s="2577"/>
      <c r="AG74" s="2578" t="s">
        <v>458</v>
      </c>
      <c r="AH74" s="2576"/>
      <c r="AI74" s="2576"/>
      <c r="AJ74" s="2576"/>
      <c r="AK74" s="2576"/>
      <c r="AL74" s="2576"/>
      <c r="AM74" s="2576"/>
      <c r="AN74" s="2576"/>
      <c r="AO74" s="2576"/>
      <c r="AP74" s="2576"/>
      <c r="AQ74" s="2576"/>
      <c r="AR74" s="2576"/>
      <c r="AS74" s="2576"/>
      <c r="AT74" s="2576"/>
      <c r="AU74" s="2576"/>
      <c r="AV74" s="2576"/>
      <c r="AW74" s="2576"/>
      <c r="AX74" s="2576"/>
      <c r="AY74" s="2576"/>
      <c r="AZ74" s="2576"/>
      <c r="BA74" s="2576"/>
      <c r="BB74" s="2576"/>
      <c r="BC74" s="2576"/>
      <c r="BD74" s="2576"/>
      <c r="BE74" s="2576"/>
      <c r="BF74" s="2576"/>
      <c r="BG74" s="2576"/>
      <c r="BH74" s="2576"/>
      <c r="BI74" s="2576"/>
      <c r="BJ74" s="2577"/>
      <c r="BK74" s="642"/>
    </row>
    <row r="75" spans="1:63" s="52" customFormat="1" ht="15.95" customHeight="1">
      <c r="A75" s="509"/>
      <c r="B75" s="509"/>
      <c r="C75" s="1453"/>
      <c r="D75" s="1453"/>
      <c r="E75" s="1453"/>
      <c r="F75" s="1453"/>
      <c r="G75" s="1453"/>
      <c r="H75" s="1453"/>
      <c r="I75" s="1453"/>
      <c r="J75" s="1453"/>
      <c r="K75" s="1453"/>
      <c r="L75" s="1453"/>
      <c r="M75" s="1453"/>
      <c r="N75" s="1453"/>
      <c r="O75" s="1453"/>
      <c r="P75" s="1453"/>
      <c r="Q75" s="1453"/>
      <c r="R75" s="1453"/>
      <c r="S75" s="1453"/>
      <c r="T75" s="1453"/>
      <c r="U75" s="1453"/>
      <c r="V75" s="1453"/>
      <c r="W75" s="1453"/>
      <c r="X75" s="1453"/>
      <c r="Y75" s="1453"/>
      <c r="Z75" s="1453"/>
      <c r="AA75" s="1453"/>
      <c r="AB75" s="1453"/>
      <c r="AC75" s="1453"/>
      <c r="AD75" s="1453"/>
      <c r="AE75" s="1453"/>
      <c r="AF75" s="642"/>
      <c r="AG75" s="1453"/>
      <c r="AH75" s="1453"/>
      <c r="AI75" s="1453"/>
      <c r="AJ75" s="1453"/>
      <c r="AK75" s="1453"/>
      <c r="AL75" s="1453"/>
      <c r="AM75" s="1453"/>
      <c r="AN75" s="1453"/>
      <c r="AO75" s="1453"/>
      <c r="AP75" s="1453"/>
      <c r="AQ75" s="1453"/>
      <c r="AR75" s="1453"/>
      <c r="AS75" s="1453"/>
      <c r="AT75" s="1453"/>
      <c r="AU75" s="1453"/>
      <c r="AV75" s="1453"/>
      <c r="AW75" s="1453"/>
      <c r="AX75" s="1453"/>
      <c r="AY75" s="1453"/>
      <c r="AZ75" s="1453"/>
      <c r="BA75" s="1453"/>
      <c r="BB75" s="1453"/>
      <c r="BC75" s="1453"/>
      <c r="BD75" s="1453"/>
      <c r="BE75" s="1453"/>
      <c r="BF75" s="1453"/>
      <c r="BG75" s="1453"/>
      <c r="BH75" s="1526"/>
      <c r="BI75" s="1526"/>
      <c r="BJ75" s="1454"/>
      <c r="BK75" s="642"/>
    </row>
    <row r="76" spans="1:63" s="52" customFormat="1" ht="24" customHeight="1">
      <c r="A76" s="509"/>
      <c r="B76" s="509"/>
      <c r="C76" s="1453"/>
      <c r="D76" s="1453"/>
      <c r="E76" s="1453"/>
      <c r="F76" s="1453"/>
      <c r="G76" s="1453"/>
      <c r="H76" s="1453"/>
      <c r="I76" s="1453"/>
      <c r="J76" s="1453"/>
      <c r="K76" s="1453"/>
      <c r="L76" s="1453"/>
      <c r="M76" s="1453"/>
      <c r="N76" s="1453"/>
      <c r="O76" s="1453"/>
      <c r="P76" s="1453"/>
      <c r="Q76" s="1453"/>
      <c r="R76" s="1453"/>
      <c r="S76" s="1453"/>
      <c r="T76" s="1453"/>
      <c r="U76" s="1453"/>
      <c r="V76" s="1453"/>
      <c r="W76" s="1453"/>
      <c r="X76" s="1453"/>
      <c r="Y76" s="1453"/>
      <c r="Z76" s="1453"/>
      <c r="AA76" s="1453"/>
      <c r="AB76" s="1453"/>
      <c r="AC76" s="1453"/>
      <c r="AD76" s="1453"/>
      <c r="AE76" s="1453"/>
      <c r="AF76" s="642"/>
      <c r="AG76" s="1453"/>
      <c r="AH76" s="1453"/>
      <c r="AI76" s="1453"/>
      <c r="AJ76" s="1453"/>
      <c r="AK76" s="1453"/>
      <c r="AL76" s="1453"/>
      <c r="AM76" s="1453"/>
      <c r="AN76" s="1453"/>
      <c r="AO76" s="1453"/>
      <c r="AP76" s="1453"/>
      <c r="AQ76" s="1453"/>
      <c r="AR76" s="1453"/>
      <c r="AS76" s="1453"/>
      <c r="AT76" s="1453"/>
      <c r="AU76" s="1453"/>
      <c r="AV76" s="1453"/>
      <c r="AW76" s="1453"/>
      <c r="AX76" s="1453"/>
      <c r="AY76" s="1453"/>
      <c r="AZ76" s="1453"/>
      <c r="BA76" s="1453"/>
      <c r="BB76" s="1453"/>
      <c r="BC76" s="1453"/>
      <c r="BD76" s="1453"/>
      <c r="BE76" s="1453"/>
      <c r="BF76" s="1453"/>
      <c r="BG76" s="1453"/>
      <c r="BH76" s="1526"/>
      <c r="BI76" s="1526"/>
      <c r="BJ76" s="1454"/>
      <c r="BK76" s="642"/>
    </row>
    <row r="77" spans="1:63" s="52" customFormat="1" ht="15.95" customHeight="1">
      <c r="A77" s="509"/>
      <c r="B77" s="509"/>
      <c r="C77" s="1453"/>
      <c r="D77" s="1453"/>
      <c r="E77" s="1453"/>
      <c r="F77" s="1453"/>
      <c r="G77" s="1453"/>
      <c r="H77" s="1453"/>
      <c r="I77" s="1453"/>
      <c r="J77" s="1453"/>
      <c r="K77" s="1453"/>
      <c r="L77" s="1453"/>
      <c r="M77" s="1453"/>
      <c r="N77" s="1453"/>
      <c r="O77" s="1453"/>
      <c r="P77" s="1453"/>
      <c r="Q77" s="1453"/>
      <c r="R77" s="1453"/>
      <c r="S77" s="1453"/>
      <c r="T77" s="1453"/>
      <c r="U77" s="1453"/>
      <c r="V77" s="1453"/>
      <c r="W77" s="1453"/>
      <c r="X77" s="1453"/>
      <c r="Y77" s="1453"/>
      <c r="Z77" s="1453"/>
      <c r="AA77" s="1453"/>
      <c r="AB77" s="1453"/>
      <c r="AC77" s="1453"/>
      <c r="AD77" s="1453"/>
      <c r="AE77" s="1453"/>
      <c r="AF77" s="642"/>
      <c r="AG77" s="1453"/>
      <c r="AH77" s="1453"/>
      <c r="AI77" s="1453"/>
      <c r="AJ77" s="1453"/>
      <c r="AK77" s="1453"/>
      <c r="AL77" s="1453"/>
      <c r="AM77" s="1453"/>
      <c r="AN77" s="1453"/>
      <c r="AO77" s="1453"/>
      <c r="AP77" s="1453"/>
      <c r="AQ77" s="1453"/>
      <c r="AR77" s="1453"/>
      <c r="AS77" s="1453"/>
      <c r="AT77" s="1453"/>
      <c r="AU77" s="1453"/>
      <c r="AV77" s="1453"/>
      <c r="AW77" s="1453"/>
      <c r="AX77" s="1453"/>
      <c r="AY77" s="1453"/>
      <c r="AZ77" s="1453"/>
      <c r="BA77" s="1453"/>
      <c r="BB77" s="1453"/>
      <c r="BC77" s="1453"/>
      <c r="BD77" s="1453"/>
      <c r="BE77" s="1453"/>
      <c r="BF77" s="1453"/>
      <c r="BG77" s="1453"/>
      <c r="BH77" s="1526"/>
      <c r="BI77" s="1526"/>
      <c r="BJ77" s="1454"/>
      <c r="BK77" s="642"/>
    </row>
    <row r="78" spans="1:63" s="52" customFormat="1" ht="15.95" customHeight="1">
      <c r="A78" s="509"/>
      <c r="B78" s="509"/>
      <c r="C78" s="1453"/>
      <c r="D78" s="1453"/>
      <c r="E78" s="1453"/>
      <c r="F78" s="1453"/>
      <c r="G78" s="1453"/>
      <c r="H78" s="1453"/>
      <c r="I78" s="1453"/>
      <c r="J78" s="1453"/>
      <c r="K78" s="1453"/>
      <c r="L78" s="1453"/>
      <c r="M78" s="1453"/>
      <c r="N78" s="1453"/>
      <c r="O78" s="1453"/>
      <c r="P78" s="1453"/>
      <c r="Q78" s="1453"/>
      <c r="R78" s="1453"/>
      <c r="S78" s="1453"/>
      <c r="T78" s="1453"/>
      <c r="U78" s="1453"/>
      <c r="V78" s="1453"/>
      <c r="W78" s="1453"/>
      <c r="X78" s="1453"/>
      <c r="Y78" s="1453"/>
      <c r="Z78" s="1453"/>
      <c r="AA78" s="1453"/>
      <c r="AB78" s="1453"/>
      <c r="AC78" s="1453"/>
      <c r="AD78" s="1453"/>
      <c r="AE78" s="1453"/>
      <c r="AF78" s="642"/>
      <c r="AG78" s="1453"/>
      <c r="AH78" s="1453"/>
      <c r="AI78" s="1453"/>
      <c r="AJ78" s="1453"/>
      <c r="AK78" s="1453"/>
      <c r="AL78" s="1453"/>
      <c r="AM78" s="1453"/>
      <c r="AN78" s="1453"/>
      <c r="AO78" s="1453"/>
      <c r="AP78" s="1453"/>
      <c r="AQ78" s="1453"/>
      <c r="AR78" s="1453"/>
      <c r="AS78" s="1453"/>
      <c r="AT78" s="1453"/>
      <c r="AU78" s="1453"/>
      <c r="AV78" s="1453"/>
      <c r="AW78" s="1453"/>
      <c r="AX78" s="1453"/>
      <c r="AY78" s="1453"/>
      <c r="AZ78" s="1453"/>
      <c r="BA78" s="1453"/>
      <c r="BB78" s="1453"/>
      <c r="BC78" s="1453"/>
      <c r="BD78" s="1453"/>
      <c r="BE78" s="1453"/>
      <c r="BF78" s="1453"/>
      <c r="BG78" s="1453"/>
      <c r="BH78" s="1526"/>
      <c r="BI78" s="1526"/>
      <c r="BJ78" s="1454"/>
      <c r="BK78" s="642"/>
    </row>
    <row r="79" spans="1:63" s="52" customFormat="1" ht="15.95" customHeight="1">
      <c r="A79" s="509"/>
      <c r="B79" s="509"/>
      <c r="C79" s="1453"/>
      <c r="D79" s="1453"/>
      <c r="E79" s="1453"/>
      <c r="F79" s="1453"/>
      <c r="G79" s="1453"/>
      <c r="H79" s="1453"/>
      <c r="I79" s="1453"/>
      <c r="J79" s="1453"/>
      <c r="K79" s="1453"/>
      <c r="L79" s="1453"/>
      <c r="M79" s="1453"/>
      <c r="N79" s="1453"/>
      <c r="O79" s="1453"/>
      <c r="P79" s="1453"/>
      <c r="Q79" s="1453"/>
      <c r="R79" s="1453"/>
      <c r="S79" s="1453"/>
      <c r="T79" s="1453"/>
      <c r="U79" s="1453"/>
      <c r="V79" s="1453"/>
      <c r="W79" s="1453"/>
      <c r="X79" s="1453"/>
      <c r="Y79" s="1453"/>
      <c r="Z79" s="1453"/>
      <c r="AA79" s="1453"/>
      <c r="AB79" s="1453"/>
      <c r="AC79" s="1453"/>
      <c r="AD79" s="1453"/>
      <c r="AE79" s="1453"/>
      <c r="AF79" s="642"/>
      <c r="AG79" s="1453"/>
      <c r="AH79" s="1453"/>
      <c r="AI79" s="1453"/>
      <c r="AJ79" s="1453"/>
      <c r="AK79" s="1453"/>
      <c r="AL79" s="1453"/>
      <c r="AM79" s="1453"/>
      <c r="AN79" s="1453"/>
      <c r="AO79" s="1453"/>
      <c r="AP79" s="1453"/>
      <c r="AQ79" s="1453"/>
      <c r="AR79" s="1453"/>
      <c r="AS79" s="1453"/>
      <c r="AT79" s="1453"/>
      <c r="AU79" s="1453"/>
      <c r="AV79" s="1453"/>
      <c r="AW79" s="1453"/>
      <c r="AX79" s="1453"/>
      <c r="AY79" s="1453"/>
      <c r="AZ79" s="1453"/>
      <c r="BA79" s="1453"/>
      <c r="BB79" s="1453"/>
      <c r="BC79" s="1453"/>
      <c r="BD79" s="1453"/>
      <c r="BE79" s="1453"/>
      <c r="BF79" s="1453"/>
      <c r="BG79" s="1453"/>
      <c r="BH79" s="1526"/>
      <c r="BI79" s="1526"/>
      <c r="BJ79" s="1454"/>
      <c r="BK79" s="642"/>
    </row>
    <row r="80" spans="1:63" s="52" customFormat="1" ht="15.95" customHeight="1">
      <c r="A80" s="509"/>
      <c r="B80" s="509"/>
      <c r="C80" s="1453"/>
      <c r="D80" s="1453"/>
      <c r="E80" s="1453"/>
      <c r="F80" s="1453"/>
      <c r="G80" s="1453"/>
      <c r="H80" s="1453"/>
      <c r="I80" s="1453"/>
      <c r="J80" s="1453"/>
      <c r="K80" s="1453"/>
      <c r="L80" s="1453"/>
      <c r="M80" s="1453"/>
      <c r="N80" s="1453"/>
      <c r="O80" s="1453"/>
      <c r="P80" s="1453"/>
      <c r="Q80" s="1453"/>
      <c r="R80" s="1453"/>
      <c r="S80" s="1453"/>
      <c r="T80" s="1453"/>
      <c r="U80" s="1453"/>
      <c r="V80" s="1453"/>
      <c r="W80" s="1453"/>
      <c r="X80" s="1453"/>
      <c r="Y80" s="1453"/>
      <c r="Z80" s="1453"/>
      <c r="AA80" s="1453"/>
      <c r="AB80" s="1453"/>
      <c r="AC80" s="1453"/>
      <c r="AD80" s="1453"/>
      <c r="AE80" s="1453"/>
      <c r="AF80" s="642"/>
      <c r="AG80" s="1453"/>
      <c r="AH80" s="1453"/>
      <c r="AI80" s="1453"/>
      <c r="AJ80" s="1453"/>
      <c r="AK80" s="1453"/>
      <c r="AL80" s="1453"/>
      <c r="AM80" s="1453"/>
      <c r="AN80" s="1453"/>
      <c r="AO80" s="1453"/>
      <c r="AP80" s="1453"/>
      <c r="AQ80" s="1453"/>
      <c r="AR80" s="1453"/>
      <c r="AS80" s="1453"/>
      <c r="AT80" s="1453"/>
      <c r="AU80" s="1453"/>
      <c r="AV80" s="1453"/>
      <c r="AW80" s="1453"/>
      <c r="AX80" s="1453"/>
      <c r="AY80" s="1453"/>
      <c r="AZ80" s="1453"/>
      <c r="BA80" s="1453"/>
      <c r="BB80" s="1453"/>
      <c r="BC80" s="1453"/>
      <c r="BD80" s="1453"/>
      <c r="BE80" s="1453"/>
      <c r="BF80" s="1453"/>
      <c r="BG80" s="1453"/>
      <c r="BH80" s="1526"/>
      <c r="BI80" s="1526"/>
      <c r="BJ80" s="1454"/>
      <c r="BK80" s="642"/>
    </row>
    <row r="81" spans="1:63" s="52" customFormat="1" ht="15.95" customHeight="1">
      <c r="A81" s="509"/>
      <c r="B81" s="509"/>
      <c r="C81" s="1453"/>
      <c r="D81" s="1453"/>
      <c r="E81" s="1453"/>
      <c r="F81" s="1453"/>
      <c r="G81" s="1453"/>
      <c r="H81" s="1453"/>
      <c r="I81" s="1453"/>
      <c r="J81" s="1453"/>
      <c r="K81" s="1453"/>
      <c r="L81" s="1453"/>
      <c r="M81" s="1453"/>
      <c r="N81" s="1453"/>
      <c r="O81" s="1453"/>
      <c r="P81" s="1453"/>
      <c r="Q81" s="1453"/>
      <c r="R81" s="1453"/>
      <c r="S81" s="1453"/>
      <c r="T81" s="1453"/>
      <c r="U81" s="1453"/>
      <c r="V81" s="1453"/>
      <c r="W81" s="1453"/>
      <c r="X81" s="1453"/>
      <c r="Y81" s="1453"/>
      <c r="Z81" s="1453"/>
      <c r="AA81" s="1453"/>
      <c r="AB81" s="1453"/>
      <c r="AC81" s="1453"/>
      <c r="AD81" s="1453"/>
      <c r="AE81" s="1453"/>
      <c r="AF81" s="642"/>
      <c r="AG81" s="1453"/>
      <c r="AH81" s="1453"/>
      <c r="AI81" s="1453"/>
      <c r="AJ81" s="1453"/>
      <c r="AK81" s="1453"/>
      <c r="AL81" s="1453"/>
      <c r="AM81" s="1453"/>
      <c r="AN81" s="1453"/>
      <c r="AO81" s="1453"/>
      <c r="AP81" s="1453"/>
      <c r="AQ81" s="1453"/>
      <c r="AR81" s="1453"/>
      <c r="AS81" s="1453"/>
      <c r="AT81" s="1453"/>
      <c r="AU81" s="1453"/>
      <c r="AV81" s="1453"/>
      <c r="AW81" s="1453"/>
      <c r="AX81" s="1453"/>
      <c r="AY81" s="1453"/>
      <c r="AZ81" s="1453"/>
      <c r="BA81" s="1453"/>
      <c r="BB81" s="1453"/>
      <c r="BC81" s="1453"/>
      <c r="BD81" s="1453"/>
      <c r="BE81" s="1453"/>
      <c r="BF81" s="1453"/>
      <c r="BG81" s="1453"/>
      <c r="BH81" s="1526"/>
      <c r="BI81" s="1526"/>
      <c r="BJ81" s="1454"/>
      <c r="BK81" s="642"/>
    </row>
    <row r="82" spans="1:63" s="52" customFormat="1" ht="15.95" customHeight="1">
      <c r="A82" s="509"/>
      <c r="B82" s="509"/>
      <c r="C82" s="1453"/>
      <c r="D82" s="1453"/>
      <c r="E82" s="1453"/>
      <c r="F82" s="1453"/>
      <c r="G82" s="1453"/>
      <c r="H82" s="1453"/>
      <c r="I82" s="1453"/>
      <c r="J82" s="1453"/>
      <c r="K82" s="1453"/>
      <c r="L82" s="1453"/>
      <c r="M82" s="1453"/>
      <c r="N82" s="1453"/>
      <c r="O82" s="1453"/>
      <c r="P82" s="1453"/>
      <c r="Q82" s="1453"/>
      <c r="R82" s="1453"/>
      <c r="S82" s="1453"/>
      <c r="T82" s="1453"/>
      <c r="U82" s="1453"/>
      <c r="V82" s="1453"/>
      <c r="W82" s="1453"/>
      <c r="X82" s="1453"/>
      <c r="Y82" s="1453"/>
      <c r="Z82" s="1453"/>
      <c r="AA82" s="1453"/>
      <c r="AB82" s="1453"/>
      <c r="AC82" s="1453"/>
      <c r="AD82" s="1453"/>
      <c r="AE82" s="1453"/>
      <c r="AF82" s="642"/>
      <c r="AG82" s="1453"/>
      <c r="AH82" s="1453"/>
      <c r="AI82" s="1453"/>
      <c r="AJ82" s="1453"/>
      <c r="AK82" s="1453"/>
      <c r="AL82" s="1453"/>
      <c r="AM82" s="1453"/>
      <c r="AN82" s="1453"/>
      <c r="AO82" s="1453"/>
      <c r="AP82" s="1453"/>
      <c r="AQ82" s="1453"/>
      <c r="AR82" s="1453"/>
      <c r="AS82" s="1453"/>
      <c r="AT82" s="1453"/>
      <c r="AU82" s="1453"/>
      <c r="AV82" s="1453"/>
      <c r="AW82" s="1453"/>
      <c r="AX82" s="1453"/>
      <c r="AY82" s="1453"/>
      <c r="AZ82" s="1453"/>
      <c r="BA82" s="1453"/>
      <c r="BB82" s="1453"/>
      <c r="BC82" s="1453"/>
      <c r="BD82" s="1453"/>
      <c r="BE82" s="1453"/>
      <c r="BF82" s="1453"/>
      <c r="BG82" s="1453"/>
      <c r="BH82" s="1526"/>
      <c r="BI82" s="1526"/>
      <c r="BJ82" s="1454"/>
      <c r="BK82" s="642"/>
    </row>
    <row r="83" spans="1:63" s="52" customFormat="1" ht="15.95" customHeight="1">
      <c r="A83" s="509"/>
      <c r="B83" s="509"/>
      <c r="C83" s="1453"/>
      <c r="D83" s="1453"/>
      <c r="E83" s="1453"/>
      <c r="F83" s="1453"/>
      <c r="G83" s="1453"/>
      <c r="H83" s="1453"/>
      <c r="I83" s="1453"/>
      <c r="J83" s="1453"/>
      <c r="K83" s="1453"/>
      <c r="L83" s="1453"/>
      <c r="M83" s="1453"/>
      <c r="N83" s="1453"/>
      <c r="O83" s="1453"/>
      <c r="P83" s="1453"/>
      <c r="Q83" s="1453"/>
      <c r="R83" s="1453"/>
      <c r="S83" s="1453"/>
      <c r="T83" s="1453"/>
      <c r="U83" s="1453"/>
      <c r="V83" s="1453"/>
      <c r="W83" s="1453"/>
      <c r="X83" s="1453"/>
      <c r="Y83" s="1453"/>
      <c r="Z83" s="1453"/>
      <c r="AA83" s="1453"/>
      <c r="AB83" s="1453"/>
      <c r="AC83" s="1453"/>
      <c r="AD83" s="1453"/>
      <c r="AE83" s="1453"/>
      <c r="AF83" s="642"/>
      <c r="AG83" s="1453"/>
      <c r="AH83" s="1453"/>
      <c r="AI83" s="1453"/>
      <c r="AJ83" s="1453"/>
      <c r="AK83" s="1453"/>
      <c r="AL83" s="1453"/>
      <c r="AM83" s="1453"/>
      <c r="AN83" s="1453"/>
      <c r="AO83" s="1453"/>
      <c r="AP83" s="1453"/>
      <c r="AQ83" s="1453"/>
      <c r="AR83" s="1453"/>
      <c r="AS83" s="1453"/>
      <c r="AT83" s="1453"/>
      <c r="AU83" s="1453"/>
      <c r="AV83" s="1453"/>
      <c r="AW83" s="1453"/>
      <c r="AX83" s="1453"/>
      <c r="AY83" s="1453"/>
      <c r="AZ83" s="1453"/>
      <c r="BA83" s="1453"/>
      <c r="BB83" s="1453"/>
      <c r="BC83" s="1453"/>
      <c r="BD83" s="1453"/>
      <c r="BE83" s="1453"/>
      <c r="BF83" s="1453"/>
      <c r="BG83" s="1453"/>
      <c r="BH83" s="1526"/>
      <c r="BI83" s="1526"/>
      <c r="BJ83" s="1454"/>
      <c r="BK83" s="642"/>
    </row>
    <row r="84" spans="1:63" s="52" customFormat="1" ht="22.5" customHeight="1">
      <c r="A84" s="509"/>
      <c r="B84" s="509"/>
      <c r="C84" s="1453"/>
      <c r="D84" s="1453"/>
      <c r="E84" s="1453"/>
      <c r="F84" s="1453"/>
      <c r="G84" s="1453"/>
      <c r="H84" s="1453"/>
      <c r="I84" s="1453"/>
      <c r="J84" s="1453"/>
      <c r="K84" s="1453"/>
      <c r="L84" s="1453"/>
      <c r="M84" s="1453"/>
      <c r="N84" s="1453"/>
      <c r="O84" s="1453"/>
      <c r="P84" s="1453"/>
      <c r="Q84" s="1453"/>
      <c r="R84" s="1453"/>
      <c r="S84" s="1453"/>
      <c r="T84" s="1453"/>
      <c r="U84" s="1453"/>
      <c r="V84" s="1453"/>
      <c r="W84" s="1453"/>
      <c r="X84" s="1453"/>
      <c r="Y84" s="1453"/>
      <c r="Z84" s="1453"/>
      <c r="AA84" s="1453"/>
      <c r="AB84" s="1453"/>
      <c r="AC84" s="1453"/>
      <c r="AD84" s="1453"/>
      <c r="AE84" s="1453"/>
      <c r="AF84" s="642"/>
      <c r="AG84" s="1453"/>
      <c r="AH84" s="1453"/>
      <c r="AI84" s="1453"/>
      <c r="AJ84" s="1453"/>
      <c r="AK84" s="1453"/>
      <c r="AL84" s="1453"/>
      <c r="AM84" s="1453"/>
      <c r="AN84" s="1453"/>
      <c r="AO84" s="1453"/>
      <c r="AP84" s="1453"/>
      <c r="AQ84" s="1453"/>
      <c r="AR84" s="1453"/>
      <c r="AS84" s="1453"/>
      <c r="AT84" s="1453"/>
      <c r="AU84" s="1453"/>
      <c r="AV84" s="1453"/>
      <c r="AW84" s="1453"/>
      <c r="AX84" s="1453"/>
      <c r="AY84" s="1453"/>
      <c r="AZ84" s="1453"/>
      <c r="BA84" s="1453"/>
      <c r="BB84" s="1453"/>
      <c r="BC84" s="1453"/>
      <c r="BD84" s="1453"/>
      <c r="BE84" s="1453"/>
      <c r="BF84" s="1453"/>
      <c r="BG84" s="1453"/>
      <c r="BH84" s="1526"/>
      <c r="BI84" s="1526"/>
      <c r="BJ84" s="1454"/>
      <c r="BK84" s="642"/>
    </row>
    <row r="85" spans="1:63" s="52" customFormat="1" ht="15.95" customHeight="1">
      <c r="A85" s="509"/>
      <c r="B85" s="509"/>
      <c r="C85" s="1453"/>
      <c r="D85" s="1453"/>
      <c r="E85" s="1453"/>
      <c r="F85" s="1453"/>
      <c r="G85" s="1453"/>
      <c r="H85" s="1453"/>
      <c r="I85" s="1453"/>
      <c r="J85" s="1453"/>
      <c r="K85" s="1453"/>
      <c r="L85" s="1453"/>
      <c r="M85" s="1453"/>
      <c r="N85" s="1453"/>
      <c r="O85" s="1453"/>
      <c r="P85" s="1453"/>
      <c r="Q85" s="1453"/>
      <c r="R85" s="1453"/>
      <c r="S85" s="1453"/>
      <c r="T85" s="1453"/>
      <c r="U85" s="1453"/>
      <c r="V85" s="1453"/>
      <c r="W85" s="1453"/>
      <c r="X85" s="1453"/>
      <c r="Y85" s="1453"/>
      <c r="Z85" s="1453"/>
      <c r="AA85" s="1453"/>
      <c r="AB85" s="1453"/>
      <c r="AC85" s="1453"/>
      <c r="AD85" s="1453"/>
      <c r="AE85" s="1453"/>
      <c r="AF85" s="642"/>
      <c r="AG85" s="1453"/>
      <c r="AH85" s="1453"/>
      <c r="AI85" s="1453"/>
      <c r="AJ85" s="1453"/>
      <c r="AK85" s="1453"/>
      <c r="AL85" s="1453"/>
      <c r="AM85" s="1453"/>
      <c r="AN85" s="1453"/>
      <c r="AO85" s="1453"/>
      <c r="AP85" s="1453"/>
      <c r="AQ85" s="1453"/>
      <c r="AR85" s="1453"/>
      <c r="AS85" s="1453"/>
      <c r="AT85" s="1453"/>
      <c r="AU85" s="1453"/>
      <c r="AV85" s="1453"/>
      <c r="AW85" s="1453"/>
      <c r="AX85" s="1453"/>
      <c r="AY85" s="1453"/>
      <c r="AZ85" s="1453"/>
      <c r="BA85" s="1453"/>
      <c r="BB85" s="1453"/>
      <c r="BC85" s="1453"/>
      <c r="BD85" s="1453"/>
      <c r="BE85" s="1453"/>
      <c r="BF85" s="1453"/>
      <c r="BG85" s="1453"/>
      <c r="BH85" s="1526"/>
      <c r="BI85" s="1526"/>
      <c r="BJ85" s="1454"/>
      <c r="BK85" s="642"/>
    </row>
    <row r="86" spans="1:63" s="52" customFormat="1" ht="15.95" customHeight="1">
      <c r="A86" s="509"/>
      <c r="B86" s="509"/>
      <c r="C86" s="1453"/>
      <c r="D86" s="1453"/>
      <c r="E86" s="1453"/>
      <c r="F86" s="1453"/>
      <c r="G86" s="1453"/>
      <c r="H86" s="1453"/>
      <c r="I86" s="1453"/>
      <c r="J86" s="1453"/>
      <c r="K86" s="1453"/>
      <c r="L86" s="1453"/>
      <c r="M86" s="1453"/>
      <c r="N86" s="1453"/>
      <c r="O86" s="1453"/>
      <c r="P86" s="1453"/>
      <c r="Q86" s="1453"/>
      <c r="R86" s="1453"/>
      <c r="S86" s="1453"/>
      <c r="T86" s="1453"/>
      <c r="U86" s="1453"/>
      <c r="V86" s="1453"/>
      <c r="W86" s="1453"/>
      <c r="X86" s="1453"/>
      <c r="Y86" s="1453"/>
      <c r="Z86" s="1453"/>
      <c r="AA86" s="1453"/>
      <c r="AB86" s="1453"/>
      <c r="AC86" s="1453"/>
      <c r="AD86" s="1453"/>
      <c r="AE86" s="1453"/>
      <c r="AF86" s="642"/>
      <c r="AG86" s="1453"/>
      <c r="AH86" s="1453"/>
      <c r="AI86" s="1453"/>
      <c r="AJ86" s="1453"/>
      <c r="AK86" s="1453"/>
      <c r="AL86" s="1453"/>
      <c r="AM86" s="1453"/>
      <c r="AN86" s="1453"/>
      <c r="AO86" s="1453"/>
      <c r="AP86" s="1453"/>
      <c r="AQ86" s="1453"/>
      <c r="AR86" s="1453"/>
      <c r="AS86" s="1453"/>
      <c r="AT86" s="1453"/>
      <c r="AU86" s="1453"/>
      <c r="AV86" s="1453"/>
      <c r="AW86" s="1453"/>
      <c r="AX86" s="1453"/>
      <c r="AY86" s="1453"/>
      <c r="AZ86" s="1453"/>
      <c r="BA86" s="1453"/>
      <c r="BB86" s="1453"/>
      <c r="BC86" s="1453"/>
      <c r="BD86" s="1453"/>
      <c r="BE86" s="1453"/>
      <c r="BF86" s="1453"/>
      <c r="BG86" s="1453"/>
      <c r="BH86" s="1526"/>
      <c r="BI86" s="1526"/>
      <c r="BJ86" s="1454"/>
      <c r="BK86" s="642"/>
    </row>
    <row r="87" spans="1:63" s="52" customFormat="1" ht="15.95" customHeight="1" thickBot="1">
      <c r="A87" s="1531"/>
      <c r="B87" s="1499"/>
      <c r="C87" s="1499"/>
      <c r="D87" s="1499"/>
      <c r="E87" s="1499"/>
      <c r="F87" s="1499"/>
      <c r="G87" s="1499"/>
      <c r="H87" s="1499"/>
      <c r="I87" s="1499"/>
      <c r="J87" s="1499"/>
      <c r="K87" s="1499"/>
      <c r="L87" s="1499"/>
      <c r="M87" s="1499"/>
      <c r="N87" s="1499"/>
      <c r="O87" s="1499"/>
      <c r="P87" s="1499"/>
      <c r="Q87" s="1499"/>
      <c r="R87" s="1499"/>
      <c r="S87" s="1499"/>
      <c r="T87" s="1499"/>
      <c r="U87" s="1499"/>
      <c r="V87" s="1499"/>
      <c r="W87" s="1499"/>
      <c r="X87" s="1499"/>
      <c r="Y87" s="1499"/>
      <c r="Z87" s="1499"/>
      <c r="AA87" s="1499"/>
      <c r="AB87" s="1499"/>
      <c r="AC87" s="1499"/>
      <c r="AD87" s="1499"/>
      <c r="AE87" s="1499"/>
      <c r="AF87" s="1473"/>
      <c r="AG87" s="1453"/>
      <c r="AH87" s="1453"/>
      <c r="AI87" s="1453"/>
      <c r="AJ87" s="1453"/>
      <c r="AK87" s="1453"/>
      <c r="AL87" s="1453"/>
      <c r="AM87" s="1453"/>
      <c r="AN87" s="1453"/>
      <c r="AO87" s="1453"/>
      <c r="AP87" s="1453"/>
      <c r="AQ87" s="1453"/>
      <c r="AR87" s="1453"/>
      <c r="AS87" s="1453"/>
      <c r="AT87" s="1453"/>
      <c r="AU87" s="1453"/>
      <c r="AV87" s="1453"/>
      <c r="AW87" s="1453"/>
      <c r="AX87" s="1453"/>
      <c r="AY87" s="1453"/>
      <c r="AZ87" s="1453"/>
      <c r="BA87" s="1453"/>
      <c r="BB87" s="1453"/>
      <c r="BC87" s="1453"/>
      <c r="BD87" s="1453"/>
      <c r="BE87" s="1453"/>
      <c r="BF87" s="1453"/>
      <c r="BG87" s="1453"/>
      <c r="BH87" s="1526"/>
      <c r="BI87" s="1532"/>
      <c r="BJ87" s="1253"/>
      <c r="BK87" s="642"/>
    </row>
    <row r="88" spans="1:63" s="52" customFormat="1" ht="20.100000000000001" customHeight="1" thickBot="1">
      <c r="A88" s="1456"/>
      <c r="B88" s="1533" t="s">
        <v>110</v>
      </c>
      <c r="C88" s="1534"/>
      <c r="D88" s="1534"/>
      <c r="E88" s="1534"/>
      <c r="F88" s="1534"/>
      <c r="G88" s="1534"/>
      <c r="H88" s="1534"/>
      <c r="I88" s="1534"/>
      <c r="J88" s="1534"/>
      <c r="K88" s="1534"/>
      <c r="L88" s="1534"/>
      <c r="M88" s="1534"/>
      <c r="N88" s="1534"/>
      <c r="O88" s="1534"/>
      <c r="P88" s="1534"/>
      <c r="Q88" s="1534"/>
      <c r="R88" s="1534"/>
      <c r="S88" s="1534"/>
      <c r="T88" s="1534"/>
      <c r="U88" s="1534"/>
      <c r="V88" s="1534"/>
      <c r="W88" s="1534"/>
      <c r="X88" s="1534"/>
      <c r="Y88" s="1534"/>
      <c r="Z88" s="1534"/>
      <c r="AA88" s="1534"/>
      <c r="AB88" s="1535"/>
      <c r="AC88" s="1535"/>
      <c r="AD88" s="1534"/>
      <c r="AE88" s="1535" t="s">
        <v>133</v>
      </c>
      <c r="AF88" s="1534"/>
      <c r="AG88" s="1534"/>
      <c r="AH88" s="1535"/>
      <c r="AI88" s="1534"/>
      <c r="AJ88" s="1534"/>
      <c r="AK88" s="1534"/>
      <c r="AL88" s="1534"/>
      <c r="AM88" s="1534"/>
      <c r="AN88" s="1534"/>
      <c r="AO88" s="1534"/>
      <c r="AP88" s="1534"/>
      <c r="AQ88" s="1534"/>
      <c r="AR88" s="1534"/>
      <c r="AS88" s="1534"/>
      <c r="AT88" s="1534"/>
      <c r="AU88" s="1534"/>
      <c r="AV88" s="1534"/>
      <c r="AW88" s="1534"/>
      <c r="AX88" s="1534"/>
      <c r="AY88" s="1534"/>
      <c r="AZ88" s="1535"/>
      <c r="BA88" s="1534"/>
      <c r="BB88" s="1535" t="str">
        <f>BB44</f>
        <v>COMPILER: LIÊN/A-KT-WQ826</v>
      </c>
      <c r="BC88" s="1534"/>
      <c r="BD88" s="1534"/>
      <c r="BE88" s="1534"/>
      <c r="BF88" s="1534"/>
      <c r="BG88" s="1534"/>
      <c r="BH88" s="1536"/>
      <c r="BI88" s="1536"/>
      <c r="BJ88" s="1533"/>
      <c r="BK88" s="1473"/>
    </row>
    <row r="89" spans="1:63" s="52" customFormat="1" ht="18.75" customHeight="1" thickBot="1">
      <c r="A89" s="1537"/>
      <c r="B89" s="2545" t="str">
        <f>B45</f>
        <v>PRODUCTION CONFIRMATION</v>
      </c>
      <c r="C89" s="2546"/>
      <c r="D89" s="2546"/>
      <c r="E89" s="2546"/>
      <c r="F89" s="2546"/>
      <c r="G89" s="2546"/>
      <c r="H89" s="2546"/>
      <c r="I89" s="2546"/>
      <c r="J89" s="2546"/>
      <c r="K89" s="2546"/>
      <c r="L89" s="2546"/>
      <c r="M89" s="2546"/>
      <c r="N89" s="2546"/>
      <c r="O89" s="2546"/>
      <c r="P89" s="2547"/>
      <c r="Q89" s="2548" t="s">
        <v>1270</v>
      </c>
      <c r="R89" s="2548"/>
      <c r="S89" s="2548"/>
      <c r="T89" s="2548"/>
      <c r="U89" s="2548"/>
      <c r="V89" s="2548"/>
      <c r="W89" s="2548"/>
      <c r="X89" s="2548"/>
      <c r="Y89" s="2548"/>
      <c r="Z89" s="2548"/>
      <c r="AA89" s="2548"/>
      <c r="AB89" s="2548"/>
      <c r="AC89" s="2548"/>
      <c r="AD89" s="2548"/>
      <c r="AE89" s="2548"/>
      <c r="AF89" s="2548"/>
      <c r="AG89" s="2548"/>
      <c r="AH89" s="2548"/>
      <c r="AI89" s="2548"/>
      <c r="AJ89" s="2548"/>
      <c r="AK89" s="2548"/>
      <c r="AL89" s="2548"/>
      <c r="AM89" s="2548"/>
      <c r="AN89" s="2548"/>
      <c r="AO89" s="2548"/>
      <c r="AP89" s="2548"/>
      <c r="AQ89" s="2548"/>
      <c r="AR89" s="2548"/>
      <c r="AS89" s="2548"/>
      <c r="AT89" s="2548"/>
      <c r="AU89" s="2548"/>
      <c r="AV89" s="2548"/>
      <c r="AW89" s="1516"/>
      <c r="AX89" s="1516"/>
      <c r="AY89" s="1516"/>
      <c r="AZ89" s="1516"/>
      <c r="BA89" s="1516"/>
      <c r="BB89" s="1516"/>
      <c r="BC89" s="1538"/>
      <c r="BD89" s="1538"/>
      <c r="BE89" s="1538"/>
      <c r="BF89" s="1538"/>
      <c r="BG89" s="1538"/>
      <c r="BH89" s="1539"/>
      <c r="BI89" s="1539"/>
      <c r="BJ89" s="1540"/>
      <c r="BK89" s="1541"/>
    </row>
    <row r="90" spans="1:63" s="52" customFormat="1" ht="18.75" customHeight="1">
      <c r="A90" s="509"/>
      <c r="B90" s="1476" t="s">
        <v>19</v>
      </c>
      <c r="C90" s="1521"/>
      <c r="D90" s="1521"/>
      <c r="E90" s="1521"/>
      <c r="F90" s="1521"/>
      <c r="G90" s="1521"/>
      <c r="H90" s="515" t="str">
        <f>H46</f>
        <v>Chuck Taylor All Star Street</v>
      </c>
      <c r="I90" s="53"/>
      <c r="J90" s="53"/>
      <c r="K90" s="53"/>
      <c r="L90" s="53"/>
      <c r="M90" s="53"/>
      <c r="N90" s="53"/>
      <c r="O90" s="53"/>
      <c r="P90" s="272"/>
      <c r="Q90" s="2510"/>
      <c r="R90" s="2510"/>
      <c r="S90" s="2510"/>
      <c r="T90" s="2510"/>
      <c r="U90" s="2510"/>
      <c r="V90" s="2510"/>
      <c r="W90" s="2510"/>
      <c r="X90" s="2510"/>
      <c r="Y90" s="2510"/>
      <c r="Z90" s="2510"/>
      <c r="AA90" s="2510"/>
      <c r="AB90" s="2510"/>
      <c r="AC90" s="2510"/>
      <c r="AD90" s="2510"/>
      <c r="AE90" s="2510"/>
      <c r="AF90" s="2510"/>
      <c r="AG90" s="2510"/>
      <c r="AH90" s="2510"/>
      <c r="AI90" s="2510"/>
      <c r="AJ90" s="2510"/>
      <c r="AK90" s="2510"/>
      <c r="AL90" s="2510"/>
      <c r="AM90" s="2510"/>
      <c r="AN90" s="2510"/>
      <c r="AO90" s="2510"/>
      <c r="AP90" s="2510"/>
      <c r="AQ90" s="2510"/>
      <c r="AR90" s="2510"/>
      <c r="AS90" s="2510"/>
      <c r="AT90" s="2510"/>
      <c r="AU90" s="2510"/>
      <c r="AV90" s="2510"/>
      <c r="AW90" s="219"/>
      <c r="AX90" s="219"/>
      <c r="AY90" s="219"/>
      <c r="AZ90" s="219"/>
      <c r="BA90" s="219"/>
      <c r="BB90" s="219"/>
      <c r="BC90" s="128"/>
      <c r="BD90" s="589"/>
      <c r="BE90" s="2550" t="s">
        <v>21</v>
      </c>
      <c r="BF90" s="2550"/>
      <c r="BG90" s="2550"/>
      <c r="BH90" s="2564">
        <f>BH46</f>
        <v>13</v>
      </c>
      <c r="BI90" s="2564"/>
      <c r="BJ90" s="2566">
        <f>BJ46-1</f>
        <v>-3</v>
      </c>
      <c r="BK90" s="642"/>
    </row>
    <row r="91" spans="1:63" s="52" customFormat="1" ht="18.75" customHeight="1" thickBot="1">
      <c r="A91" s="509"/>
      <c r="B91" s="68" t="s">
        <v>96</v>
      </c>
      <c r="C91" s="1522"/>
      <c r="D91" s="1522"/>
      <c r="E91" s="1522"/>
      <c r="F91" s="1522"/>
      <c r="G91" s="1522"/>
      <c r="H91" s="1522"/>
      <c r="I91" s="1522"/>
      <c r="J91" s="1522" t="str">
        <f>J47</f>
        <v>669288C/F</v>
      </c>
      <c r="K91" s="1522"/>
      <c r="L91" s="1522"/>
      <c r="M91" s="1522"/>
      <c r="N91" s="1522"/>
      <c r="O91" s="1522"/>
      <c r="P91" s="1043"/>
      <c r="Q91" s="2549"/>
      <c r="R91" s="2549"/>
      <c r="S91" s="2549"/>
      <c r="T91" s="2549"/>
      <c r="U91" s="2549"/>
      <c r="V91" s="2549"/>
      <c r="W91" s="2549"/>
      <c r="X91" s="2549"/>
      <c r="Y91" s="2549"/>
      <c r="Z91" s="2549"/>
      <c r="AA91" s="2549"/>
      <c r="AB91" s="2549"/>
      <c r="AC91" s="2549"/>
      <c r="AD91" s="2549"/>
      <c r="AE91" s="2549"/>
      <c r="AF91" s="2549"/>
      <c r="AG91" s="2549"/>
      <c r="AH91" s="2549"/>
      <c r="AI91" s="2549"/>
      <c r="AJ91" s="2549"/>
      <c r="AK91" s="2549"/>
      <c r="AL91" s="2549"/>
      <c r="AM91" s="2549"/>
      <c r="AN91" s="2549"/>
      <c r="AO91" s="2549"/>
      <c r="AP91" s="2549"/>
      <c r="AQ91" s="2549"/>
      <c r="AR91" s="2549"/>
      <c r="AS91" s="2549"/>
      <c r="AT91" s="2549"/>
      <c r="AU91" s="2549"/>
      <c r="AV91" s="2549"/>
      <c r="AW91" s="1523"/>
      <c r="AX91" s="1523"/>
      <c r="AY91" s="1523"/>
      <c r="AZ91" s="1523"/>
      <c r="BA91" s="1523"/>
      <c r="BB91" s="1523"/>
      <c r="BC91" s="1542"/>
      <c r="BD91" s="1543"/>
      <c r="BE91" s="2551"/>
      <c r="BF91" s="2551"/>
      <c r="BG91" s="2551"/>
      <c r="BH91" s="2565"/>
      <c r="BI91" s="2565"/>
      <c r="BJ91" s="2567"/>
      <c r="BK91" s="642"/>
    </row>
    <row r="92" spans="1:63" s="1525" customFormat="1" ht="34.5" customHeight="1" thickBot="1">
      <c r="A92" s="576"/>
      <c r="B92" s="2568" t="str">
        <f>B48</f>
        <v>Component
部件名称 Tên chi tiết</v>
      </c>
      <c r="C92" s="2569"/>
      <c r="D92" s="2569"/>
      <c r="E92" s="2569"/>
      <c r="F92" s="2569"/>
      <c r="G92" s="2569"/>
      <c r="H92" s="2570"/>
      <c r="I92" s="2586" t="s">
        <v>989</v>
      </c>
      <c r="J92" s="2587"/>
      <c r="K92" s="2587"/>
      <c r="L92" s="2587"/>
      <c r="M92" s="2587"/>
      <c r="N92" s="2587"/>
      <c r="O92" s="2587"/>
      <c r="P92" s="2587"/>
      <c r="Q92" s="2587"/>
      <c r="R92" s="2587"/>
      <c r="S92" s="2587"/>
      <c r="T92" s="2587"/>
      <c r="U92" s="2587"/>
      <c r="V92" s="2587"/>
      <c r="W92" s="2587"/>
      <c r="X92" s="2587"/>
      <c r="Y92" s="2587"/>
      <c r="Z92" s="2587"/>
      <c r="AA92" s="2587"/>
      <c r="AB92" s="2587"/>
      <c r="AC92" s="2587"/>
      <c r="AD92" s="2587"/>
      <c r="AE92" s="2587"/>
      <c r="AF92" s="2587"/>
      <c r="AG92" s="2568" t="str">
        <f>B92</f>
        <v>Component
部件名称 Tên chi tiết</v>
      </c>
      <c r="AH92" s="2569"/>
      <c r="AI92" s="2569"/>
      <c r="AJ92" s="2569"/>
      <c r="AK92" s="2569"/>
      <c r="AL92" s="2569"/>
      <c r="AM92" s="2570"/>
      <c r="AN92" s="2586" t="s">
        <v>833</v>
      </c>
      <c r="AO92" s="2587"/>
      <c r="AP92" s="2587"/>
      <c r="AQ92" s="2587"/>
      <c r="AR92" s="2587"/>
      <c r="AS92" s="2587"/>
      <c r="AT92" s="2587"/>
      <c r="AU92" s="2587"/>
      <c r="AV92" s="2587"/>
      <c r="AW92" s="2587"/>
      <c r="AX92" s="2587"/>
      <c r="AY92" s="2587"/>
      <c r="AZ92" s="2587"/>
      <c r="BA92" s="2587"/>
      <c r="BB92" s="2587"/>
      <c r="BC92" s="2587"/>
      <c r="BD92" s="2587"/>
      <c r="BE92" s="2587"/>
      <c r="BF92" s="2587"/>
      <c r="BG92" s="2587"/>
      <c r="BH92" s="2587"/>
      <c r="BI92" s="2587"/>
      <c r="BJ92" s="2591"/>
      <c r="BK92" s="1524"/>
    </row>
    <row r="93" spans="1:63" s="52" customFormat="1" ht="15.95" customHeight="1">
      <c r="A93" s="509"/>
      <c r="B93" s="509"/>
      <c r="C93" s="1453"/>
      <c r="D93" s="1453"/>
      <c r="E93" s="1453"/>
      <c r="F93" s="1453"/>
      <c r="G93" s="1453"/>
      <c r="H93" s="1453"/>
      <c r="I93" s="1453"/>
      <c r="J93" s="1453"/>
      <c r="K93" s="1453"/>
      <c r="L93" s="1453"/>
      <c r="M93" s="1453"/>
      <c r="N93" s="1453"/>
      <c r="O93" s="1453"/>
      <c r="P93" s="1453"/>
      <c r="Q93" s="1453"/>
      <c r="R93" s="1453"/>
      <c r="S93" s="1453"/>
      <c r="T93" s="1453"/>
      <c r="U93" s="1453"/>
      <c r="V93" s="1453"/>
      <c r="W93" s="1453"/>
      <c r="X93" s="1453"/>
      <c r="Y93" s="1453"/>
      <c r="Z93" s="1453"/>
      <c r="AA93" s="1453"/>
      <c r="AB93" s="1453"/>
      <c r="AC93" s="1453"/>
      <c r="AD93" s="1453"/>
      <c r="AE93" s="1453"/>
      <c r="AF93" s="642"/>
      <c r="AG93" s="1453"/>
      <c r="AH93" s="1453"/>
      <c r="AI93" s="1453"/>
      <c r="AJ93" s="1453"/>
      <c r="AK93" s="1453"/>
      <c r="AL93" s="1453"/>
      <c r="AM93" s="1453"/>
      <c r="AN93" s="1453"/>
      <c r="AO93" s="1453"/>
      <c r="AP93" s="1453"/>
      <c r="AQ93" s="1453"/>
      <c r="AR93" s="1453"/>
      <c r="AS93" s="1453"/>
      <c r="AT93" s="1453"/>
      <c r="AU93" s="1453"/>
      <c r="AV93" s="1453"/>
      <c r="AW93" s="1453"/>
      <c r="AX93" s="1453"/>
      <c r="AY93" s="1453"/>
      <c r="AZ93" s="1453"/>
      <c r="BA93" s="1453"/>
      <c r="BB93" s="1453"/>
      <c r="BC93" s="1453"/>
      <c r="BD93" s="1453"/>
      <c r="BE93" s="1453"/>
      <c r="BF93" s="1453"/>
      <c r="BG93" s="1453"/>
      <c r="BH93" s="1526"/>
      <c r="BI93" s="1526"/>
      <c r="BJ93" s="1454"/>
      <c r="BK93" s="642"/>
    </row>
    <row r="94" spans="1:63" s="52" customFormat="1" ht="15.95" customHeight="1">
      <c r="A94" s="509"/>
      <c r="B94" s="509"/>
      <c r="C94" s="1453"/>
      <c r="D94" s="1527" t="str">
        <f>D50</f>
        <v>Stitching margin 边距 Cách biên</v>
      </c>
      <c r="E94" s="1514"/>
      <c r="F94" s="1514"/>
      <c r="G94" s="1514"/>
      <c r="H94" s="1514"/>
      <c r="I94" s="1514"/>
      <c r="J94" s="1514"/>
      <c r="K94" s="1514"/>
      <c r="L94" s="1514"/>
      <c r="M94" s="1514"/>
      <c r="N94" s="1514"/>
      <c r="O94" s="1514"/>
      <c r="P94" s="1514"/>
      <c r="Q94" s="1514"/>
      <c r="R94" s="1528"/>
      <c r="S94" s="2583" t="s">
        <v>183</v>
      </c>
      <c r="T94" s="2580"/>
      <c r="U94" s="2580"/>
      <c r="V94" s="2580"/>
      <c r="W94" s="2580"/>
      <c r="X94" s="2580"/>
      <c r="Y94" s="2580"/>
      <c r="Z94" s="2581"/>
      <c r="AD94" s="1453"/>
      <c r="AE94" s="1453"/>
      <c r="AF94" s="642"/>
      <c r="AG94" s="1453"/>
      <c r="AH94" s="1527" t="str">
        <f>D94</f>
        <v>Stitching margin 边距 Cách biên</v>
      </c>
      <c r="AI94" s="1514"/>
      <c r="AJ94" s="1514"/>
      <c r="AK94" s="1514"/>
      <c r="AL94" s="1514"/>
      <c r="AM94" s="1514"/>
      <c r="AN94" s="1514"/>
      <c r="AO94" s="1514"/>
      <c r="AP94" s="1514"/>
      <c r="AQ94" s="1514"/>
      <c r="AR94" s="1514"/>
      <c r="AS94" s="1514"/>
      <c r="AT94" s="1514"/>
      <c r="AU94" s="1514"/>
      <c r="AV94" s="1528"/>
      <c r="AW94" s="2592" t="s">
        <v>244</v>
      </c>
      <c r="AX94" s="2593"/>
      <c r="AY94" s="2593"/>
      <c r="AZ94" s="2594"/>
      <c r="BA94" s="2593"/>
      <c r="BB94" s="2594"/>
      <c r="BC94" s="2593"/>
      <c r="BD94" s="2593"/>
      <c r="BE94" s="2593"/>
      <c r="BF94" s="2595"/>
      <c r="BG94" s="1453"/>
      <c r="BH94" s="1526"/>
      <c r="BI94" s="1526"/>
      <c r="BJ94" s="1454"/>
      <c r="BK94" s="642"/>
    </row>
    <row r="95" spans="1:63" s="52" customFormat="1" ht="15.95" customHeight="1">
      <c r="A95" s="509"/>
      <c r="B95" s="509"/>
      <c r="C95" s="1453"/>
      <c r="D95" s="1527" t="str">
        <f>D51</f>
        <v>Needle Type &amp; Size 针类与尺寸 Loại và kích cỡ kim</v>
      </c>
      <c r="E95" s="1514"/>
      <c r="F95" s="1514"/>
      <c r="G95" s="1514"/>
      <c r="H95" s="1514"/>
      <c r="I95" s="1514"/>
      <c r="J95" s="1514"/>
      <c r="K95" s="1514"/>
      <c r="L95" s="1514"/>
      <c r="M95" s="1514"/>
      <c r="N95" s="1514"/>
      <c r="O95" s="1514"/>
      <c r="P95" s="1514"/>
      <c r="Q95" s="1514"/>
      <c r="R95" s="1528"/>
      <c r="S95" s="2583" t="s">
        <v>1269</v>
      </c>
      <c r="T95" s="2580"/>
      <c r="U95" s="2580"/>
      <c r="V95" s="2580"/>
      <c r="W95" s="2580"/>
      <c r="X95" s="2580"/>
      <c r="Y95" s="2580"/>
      <c r="Z95" s="2581"/>
      <c r="AA95" s="1453"/>
      <c r="AB95" s="1453"/>
      <c r="AC95" s="1453"/>
      <c r="AD95" s="1453"/>
      <c r="AE95" s="1453"/>
      <c r="AF95" s="642"/>
      <c r="AG95" s="1453"/>
      <c r="AH95" s="1527" t="str">
        <f>D95</f>
        <v>Needle Type &amp; Size 针类与尺寸 Loại và kích cỡ kim</v>
      </c>
      <c r="AI95" s="1514"/>
      <c r="AJ95" s="1514"/>
      <c r="AK95" s="1514"/>
      <c r="AL95" s="1514"/>
      <c r="AM95" s="1514"/>
      <c r="AN95" s="1514"/>
      <c r="AO95" s="1514"/>
      <c r="AP95" s="1514"/>
      <c r="AQ95" s="1514"/>
      <c r="AR95" s="1514"/>
      <c r="AS95" s="1514"/>
      <c r="AT95" s="1514"/>
      <c r="AU95" s="1514"/>
      <c r="AV95" s="1528"/>
      <c r="AW95" s="2592" t="s">
        <v>245</v>
      </c>
      <c r="AX95" s="2593"/>
      <c r="AY95" s="2593"/>
      <c r="AZ95" s="2594"/>
      <c r="BA95" s="2594"/>
      <c r="BB95" s="2593"/>
      <c r="BC95" s="2593"/>
      <c r="BD95" s="2593"/>
      <c r="BE95" s="2593"/>
      <c r="BF95" s="2595"/>
      <c r="BG95" s="1453"/>
      <c r="BH95" s="1526"/>
      <c r="BI95" s="1526"/>
      <c r="BJ95" s="1454"/>
      <c r="BK95" s="642"/>
    </row>
    <row r="96" spans="1:63" s="52" customFormat="1" ht="15.95" customHeight="1">
      <c r="A96" s="509"/>
      <c r="B96" s="509"/>
      <c r="C96" s="1453"/>
      <c r="D96" s="1527" t="str">
        <f>D52</f>
        <v>SPI (Stitch Per Inch) 针数/英寸
Số mũi/inch</v>
      </c>
      <c r="E96" s="1514"/>
      <c r="F96" s="1514"/>
      <c r="G96" s="1514"/>
      <c r="H96" s="1514"/>
      <c r="I96" s="1514"/>
      <c r="J96" s="1514"/>
      <c r="K96" s="1514"/>
      <c r="L96" s="1514"/>
      <c r="M96" s="1514"/>
      <c r="N96" s="1514"/>
      <c r="O96" s="1514"/>
      <c r="P96" s="1514"/>
      <c r="Q96" s="1514"/>
      <c r="R96" s="1528"/>
      <c r="S96" s="2579" t="s">
        <v>1077</v>
      </c>
      <c r="T96" s="2580"/>
      <c r="U96" s="2580"/>
      <c r="V96" s="2580"/>
      <c r="W96" s="2580"/>
      <c r="X96" s="2580"/>
      <c r="Y96" s="2580"/>
      <c r="Z96" s="2581"/>
      <c r="AA96" s="1453"/>
      <c r="AB96" s="1453"/>
      <c r="AC96" s="1453"/>
      <c r="AD96" s="1453"/>
      <c r="AE96" s="1453"/>
      <c r="AF96" s="642"/>
      <c r="AG96" s="1453"/>
      <c r="AH96" s="1527" t="str">
        <f>D96</f>
        <v>SPI (Stitch Per Inch) 针数/英寸
Số mũi/inch</v>
      </c>
      <c r="AI96" s="1514"/>
      <c r="AJ96" s="1514"/>
      <c r="AK96" s="1514"/>
      <c r="AL96" s="1514"/>
      <c r="AM96" s="1514"/>
      <c r="AN96" s="1514"/>
      <c r="AO96" s="1514"/>
      <c r="AP96" s="1514"/>
      <c r="AQ96" s="1514"/>
      <c r="AR96" s="1514"/>
      <c r="AS96" s="1514"/>
      <c r="AT96" s="1514"/>
      <c r="AU96" s="1514"/>
      <c r="AV96" s="1528"/>
      <c r="AW96" s="2596" t="s">
        <v>233</v>
      </c>
      <c r="AX96" s="2597"/>
      <c r="AY96" s="2597"/>
      <c r="AZ96" s="2598"/>
      <c r="BA96" s="2598"/>
      <c r="BB96" s="2597"/>
      <c r="BC96" s="2597"/>
      <c r="BD96" s="2597"/>
      <c r="BE96" s="2597"/>
      <c r="BF96" s="2599"/>
      <c r="BG96" s="1453"/>
      <c r="BH96" s="1526"/>
      <c r="BI96" s="1526"/>
      <c r="BJ96" s="1454"/>
      <c r="BK96" s="642"/>
    </row>
    <row r="97" spans="1:63" s="52" customFormat="1" ht="15.95" customHeight="1">
      <c r="A97" s="509"/>
      <c r="B97" s="509"/>
      <c r="C97" s="1453"/>
      <c r="D97" s="1453"/>
      <c r="E97" s="1453"/>
      <c r="F97" s="1453"/>
      <c r="G97" s="1453"/>
      <c r="H97" s="1453"/>
      <c r="I97" s="1453"/>
      <c r="J97" s="1453"/>
      <c r="K97" s="1453"/>
      <c r="L97" s="1453"/>
      <c r="M97" s="1453"/>
      <c r="N97" s="1453"/>
      <c r="O97" s="1453"/>
      <c r="P97" s="1453"/>
      <c r="Q97" s="1453"/>
      <c r="R97" s="1453"/>
      <c r="S97" s="1453"/>
      <c r="T97" s="1453"/>
      <c r="U97" s="1453"/>
      <c r="V97" s="1453"/>
      <c r="W97" s="1453"/>
      <c r="X97" s="1453"/>
      <c r="Y97" s="1453"/>
      <c r="Z97" s="1453"/>
      <c r="AA97" s="1453"/>
      <c r="AB97" s="1453"/>
      <c r="AC97" s="1453"/>
      <c r="AD97" s="1453"/>
      <c r="AE97" s="1453"/>
      <c r="AF97" s="642"/>
      <c r="AG97" s="1453"/>
      <c r="AH97" s="1453"/>
      <c r="AI97" s="1453"/>
      <c r="AJ97" s="1453"/>
      <c r="AK97" s="1453"/>
      <c r="AL97" s="1453"/>
      <c r="AM97" s="1453"/>
      <c r="AN97" s="1453"/>
      <c r="AO97" s="1453"/>
      <c r="AP97" s="1453"/>
      <c r="AQ97" s="1453"/>
      <c r="AR97" s="1453"/>
      <c r="AS97" s="1453"/>
      <c r="AT97" s="1453"/>
      <c r="AU97" s="1453"/>
      <c r="AV97" s="1453"/>
      <c r="AW97" s="1453"/>
      <c r="AX97" s="1453"/>
      <c r="AY97" s="1453"/>
      <c r="AZ97" s="1453"/>
      <c r="BA97" s="1453"/>
      <c r="BB97" s="1453"/>
      <c r="BC97" s="1453"/>
      <c r="BD97" s="1453"/>
      <c r="BE97" s="1453"/>
      <c r="BF97" s="1453"/>
      <c r="BG97" s="1453"/>
      <c r="BH97" s="1526"/>
      <c r="BI97" s="1526"/>
      <c r="BJ97" s="1454"/>
      <c r="BK97" s="642"/>
    </row>
    <row r="98" spans="1:63" s="52" customFormat="1" ht="15.95" customHeight="1">
      <c r="A98" s="509"/>
      <c r="B98" s="509"/>
      <c r="C98" s="1453"/>
      <c r="D98" s="1453"/>
      <c r="E98" s="1453"/>
      <c r="F98" s="1453"/>
      <c r="G98" s="1453"/>
      <c r="H98" s="1453"/>
      <c r="I98" s="1453"/>
      <c r="J98" s="1453"/>
      <c r="K98" s="1453"/>
      <c r="L98" s="1453"/>
      <c r="M98" s="2584"/>
      <c r="N98" s="2584"/>
      <c r="O98" s="2584"/>
      <c r="P98" s="2584"/>
      <c r="Q98" s="2584"/>
      <c r="R98" s="2584"/>
      <c r="S98" s="2584"/>
      <c r="T98" s="2584"/>
      <c r="U98" s="2584"/>
      <c r="V98" s="2584"/>
      <c r="W98" s="2584"/>
      <c r="X98" s="2584"/>
      <c r="Y98" s="2584"/>
      <c r="Z98" s="2584"/>
      <c r="AA98" s="2584"/>
      <c r="AB98" s="2584"/>
      <c r="AC98" s="2584"/>
      <c r="AD98" s="2584"/>
      <c r="AE98" s="2584"/>
      <c r="AF98" s="642"/>
      <c r="AG98" s="1453"/>
      <c r="AH98" s="1453"/>
      <c r="AI98" s="1453"/>
      <c r="AJ98" s="1453"/>
      <c r="AK98" s="1453"/>
      <c r="AL98" s="1453"/>
      <c r="AM98" s="1453"/>
      <c r="AN98" s="1453"/>
      <c r="AO98" s="1453"/>
      <c r="AP98" s="2600" t="s">
        <v>986</v>
      </c>
      <c r="AQ98" s="2600"/>
      <c r="AR98" s="2600"/>
      <c r="AS98" s="2600"/>
      <c r="AT98" s="2600"/>
      <c r="AU98" s="2600"/>
      <c r="AV98" s="2600"/>
      <c r="AW98" s="2600"/>
      <c r="AX98" s="2600"/>
      <c r="AY98" s="2600"/>
      <c r="AZ98" s="2600"/>
      <c r="BA98" s="2600"/>
      <c r="BB98" s="2600"/>
      <c r="BC98" s="2600"/>
      <c r="BD98" s="2600"/>
      <c r="BE98" s="2600"/>
      <c r="BF98" s="2600"/>
      <c r="BG98" s="2600"/>
      <c r="BH98" s="2600"/>
      <c r="BI98" s="1526"/>
      <c r="BJ98" s="1454"/>
      <c r="BK98" s="642"/>
    </row>
    <row r="99" spans="1:63" s="52" customFormat="1" ht="15.95" customHeight="1">
      <c r="A99" s="509"/>
      <c r="B99" s="509"/>
      <c r="C99" s="1453"/>
      <c r="D99" s="1453"/>
      <c r="E99" s="1453"/>
      <c r="F99" s="1453"/>
      <c r="G99" s="1453"/>
      <c r="H99" s="1453"/>
      <c r="I99" s="1453"/>
      <c r="J99" s="1453"/>
      <c r="K99" s="1453"/>
      <c r="L99" s="1453"/>
      <c r="M99" s="2584"/>
      <c r="N99" s="2584"/>
      <c r="O99" s="2584"/>
      <c r="P99" s="2584"/>
      <c r="Q99" s="2584"/>
      <c r="R99" s="2584"/>
      <c r="S99" s="2584"/>
      <c r="T99" s="2584"/>
      <c r="U99" s="2584"/>
      <c r="V99" s="2584"/>
      <c r="W99" s="2584"/>
      <c r="X99" s="2584"/>
      <c r="Y99" s="2584"/>
      <c r="Z99" s="2584"/>
      <c r="AA99" s="2584"/>
      <c r="AB99" s="2584"/>
      <c r="AC99" s="2584"/>
      <c r="AD99" s="2584"/>
      <c r="AE99" s="2584"/>
      <c r="AF99" s="642"/>
      <c r="AG99" s="1453"/>
      <c r="AH99" s="1453"/>
      <c r="AI99" s="1453"/>
      <c r="AJ99" s="1453"/>
      <c r="AK99" s="1453"/>
      <c r="AL99" s="1453"/>
      <c r="AM99" s="1453"/>
      <c r="AN99" s="1453"/>
      <c r="AO99" s="1453"/>
      <c r="AP99" s="2600"/>
      <c r="AQ99" s="2600"/>
      <c r="AR99" s="2600"/>
      <c r="AS99" s="2600"/>
      <c r="AT99" s="2600"/>
      <c r="AU99" s="2600"/>
      <c r="AV99" s="2600"/>
      <c r="AW99" s="2600"/>
      <c r="AX99" s="2600"/>
      <c r="AY99" s="2600"/>
      <c r="AZ99" s="2600"/>
      <c r="BA99" s="2600"/>
      <c r="BB99" s="2600"/>
      <c r="BC99" s="2600"/>
      <c r="BD99" s="2600"/>
      <c r="BE99" s="2600"/>
      <c r="BF99" s="2600"/>
      <c r="BG99" s="2600"/>
      <c r="BH99" s="2600"/>
      <c r="BI99" s="1526"/>
      <c r="BJ99" s="1454"/>
      <c r="BK99" s="642"/>
    </row>
    <row r="100" spans="1:63" s="52" customFormat="1" ht="15.95" customHeight="1">
      <c r="A100" s="509"/>
      <c r="B100" s="509"/>
      <c r="C100" s="1453"/>
      <c r="D100" s="1453"/>
      <c r="E100" s="1453"/>
      <c r="F100" s="1453"/>
      <c r="G100" s="1453"/>
      <c r="H100" s="1453"/>
      <c r="I100" s="1453"/>
      <c r="J100" s="1453"/>
      <c r="K100" s="1453"/>
      <c r="L100" s="1453"/>
      <c r="M100" s="2584"/>
      <c r="N100" s="2584"/>
      <c r="O100" s="2584"/>
      <c r="P100" s="2584"/>
      <c r="Q100" s="2584"/>
      <c r="R100" s="2584"/>
      <c r="S100" s="2584"/>
      <c r="T100" s="2584"/>
      <c r="U100" s="2584"/>
      <c r="V100" s="2584"/>
      <c r="W100" s="2584"/>
      <c r="X100" s="2584"/>
      <c r="Y100" s="2584"/>
      <c r="Z100" s="2584"/>
      <c r="AA100" s="2584"/>
      <c r="AB100" s="2584"/>
      <c r="AC100" s="2584"/>
      <c r="AD100" s="2584"/>
      <c r="AE100" s="2584"/>
      <c r="AF100" s="642"/>
      <c r="AG100" s="1453"/>
      <c r="AH100" s="1453"/>
      <c r="AI100" s="1453"/>
      <c r="AJ100" s="1453"/>
      <c r="AK100" s="1453"/>
      <c r="AL100" s="1453"/>
      <c r="AM100" s="1453"/>
      <c r="AN100" s="1453"/>
      <c r="AO100" s="1453"/>
      <c r="AP100" s="2600"/>
      <c r="AQ100" s="2600"/>
      <c r="AR100" s="2600"/>
      <c r="AS100" s="2600"/>
      <c r="AT100" s="2600"/>
      <c r="AU100" s="2600"/>
      <c r="AV100" s="2600"/>
      <c r="AW100" s="2600"/>
      <c r="AX100" s="2600"/>
      <c r="AY100" s="2600"/>
      <c r="AZ100" s="2600"/>
      <c r="BA100" s="2600"/>
      <c r="BB100" s="2600"/>
      <c r="BC100" s="2600"/>
      <c r="BD100" s="2600"/>
      <c r="BE100" s="2600"/>
      <c r="BF100" s="2600"/>
      <c r="BG100" s="2600"/>
      <c r="BH100" s="2600"/>
      <c r="BI100" s="1526"/>
      <c r="BJ100" s="1454"/>
      <c r="BK100" s="642"/>
    </row>
    <row r="101" spans="1:63" s="52" customFormat="1" ht="15.95" customHeight="1">
      <c r="A101" s="509"/>
      <c r="B101" s="509"/>
      <c r="C101" s="1453"/>
      <c r="D101" s="1453"/>
      <c r="E101" s="1453"/>
      <c r="F101" s="1453"/>
      <c r="G101" s="1453"/>
      <c r="H101" s="1453"/>
      <c r="I101" s="1453"/>
      <c r="J101" s="1453"/>
      <c r="K101" s="1453"/>
      <c r="L101" s="1453"/>
      <c r="M101" s="2584"/>
      <c r="N101" s="2584"/>
      <c r="O101" s="2584"/>
      <c r="P101" s="2584"/>
      <c r="Q101" s="2584"/>
      <c r="R101" s="2584"/>
      <c r="S101" s="2584"/>
      <c r="T101" s="2584"/>
      <c r="U101" s="2584"/>
      <c r="V101" s="2584"/>
      <c r="W101" s="2584"/>
      <c r="X101" s="2584"/>
      <c r="Y101" s="2584"/>
      <c r="Z101" s="2584"/>
      <c r="AA101" s="2584"/>
      <c r="AB101" s="2584"/>
      <c r="AC101" s="2584"/>
      <c r="AD101" s="2584"/>
      <c r="AE101" s="2584"/>
      <c r="AF101" s="642"/>
      <c r="AG101" s="1453"/>
      <c r="AH101" s="1453"/>
      <c r="AI101" s="1453"/>
      <c r="AJ101" s="1453"/>
      <c r="AK101" s="1453"/>
      <c r="AL101" s="1453"/>
      <c r="AM101" s="1453"/>
      <c r="AN101" s="1453"/>
      <c r="AO101" s="1453"/>
      <c r="AP101" s="2600"/>
      <c r="AQ101" s="2600"/>
      <c r="AR101" s="2600"/>
      <c r="AS101" s="2600"/>
      <c r="AT101" s="2600"/>
      <c r="AU101" s="2600"/>
      <c r="AV101" s="2600"/>
      <c r="AW101" s="2600"/>
      <c r="AX101" s="2600"/>
      <c r="AY101" s="2600"/>
      <c r="AZ101" s="2600"/>
      <c r="BA101" s="2600"/>
      <c r="BB101" s="2600"/>
      <c r="BC101" s="2600"/>
      <c r="BD101" s="2600"/>
      <c r="BE101" s="2600"/>
      <c r="BF101" s="2600"/>
      <c r="BG101" s="2600"/>
      <c r="BH101" s="2600"/>
      <c r="BI101" s="1526"/>
      <c r="BJ101" s="1454"/>
      <c r="BK101" s="642"/>
    </row>
    <row r="102" spans="1:63" s="52" customFormat="1" ht="15.95" customHeight="1">
      <c r="A102" s="509"/>
      <c r="B102" s="509"/>
      <c r="C102" s="1453"/>
      <c r="D102" s="1453"/>
      <c r="E102" s="1453"/>
      <c r="F102" s="1453"/>
      <c r="G102" s="1453"/>
      <c r="H102" s="1453"/>
      <c r="I102" s="1453"/>
      <c r="J102" s="1453"/>
      <c r="K102" s="1453"/>
      <c r="L102" s="1453"/>
      <c r="M102" s="1453"/>
      <c r="N102" s="1453"/>
      <c r="O102" s="1453"/>
      <c r="P102" s="1453"/>
      <c r="Q102" s="1453"/>
      <c r="R102" s="1453"/>
      <c r="S102" s="1453"/>
      <c r="T102" s="1453"/>
      <c r="U102" s="1453"/>
      <c r="V102" s="1453"/>
      <c r="W102" s="2584" t="s">
        <v>1057</v>
      </c>
      <c r="X102" s="2584"/>
      <c r="Y102" s="2584"/>
      <c r="Z102" s="2584"/>
      <c r="AA102" s="2584"/>
      <c r="AB102" s="2584"/>
      <c r="AC102" s="2584"/>
      <c r="AD102" s="2584"/>
      <c r="AE102" s="2584"/>
      <c r="AF102" s="2585"/>
      <c r="AG102" s="1453"/>
      <c r="AH102" s="1453"/>
      <c r="AI102" s="1453"/>
      <c r="AJ102" s="1453"/>
      <c r="AK102" s="1453"/>
      <c r="AL102" s="1453"/>
      <c r="AM102" s="1453"/>
      <c r="AN102" s="1453"/>
      <c r="AO102" s="1453"/>
      <c r="AP102" s="1453"/>
      <c r="AQ102" s="1453"/>
      <c r="AR102" s="1453"/>
      <c r="AS102" s="1453"/>
      <c r="AT102" s="1453"/>
      <c r="AU102" s="1453"/>
      <c r="AV102" s="1453"/>
      <c r="AW102" s="1453"/>
      <c r="AX102" s="1453"/>
      <c r="AY102" s="1453"/>
      <c r="AZ102" s="1453"/>
      <c r="BA102" s="1453"/>
      <c r="BB102" s="1453"/>
      <c r="BC102" s="1453"/>
      <c r="BD102" s="1453"/>
      <c r="BE102" s="1453"/>
      <c r="BF102" s="1453"/>
      <c r="BG102" s="1453"/>
      <c r="BH102" s="1526"/>
      <c r="BI102" s="1526"/>
      <c r="BJ102" s="1454"/>
      <c r="BK102" s="642"/>
    </row>
    <row r="103" spans="1:63" s="52" customFormat="1" ht="15.95" customHeight="1">
      <c r="A103" s="509"/>
      <c r="B103" s="509"/>
      <c r="C103" s="1453"/>
      <c r="D103" s="1453"/>
      <c r="E103" s="1453"/>
      <c r="F103" s="1453"/>
      <c r="G103" s="1453"/>
      <c r="H103" s="1453"/>
      <c r="I103" s="1453"/>
      <c r="J103" s="1453"/>
      <c r="K103" s="1453"/>
      <c r="L103" s="1453"/>
      <c r="M103" s="1453"/>
      <c r="N103" s="1453"/>
      <c r="O103" s="1453"/>
      <c r="P103" s="1453"/>
      <c r="Q103" s="1453"/>
      <c r="R103" s="1453"/>
      <c r="S103" s="1453"/>
      <c r="T103" s="1453"/>
      <c r="U103" s="1453"/>
      <c r="V103" s="1453"/>
      <c r="W103" s="2584"/>
      <c r="X103" s="2584"/>
      <c r="Y103" s="2584"/>
      <c r="Z103" s="2584"/>
      <c r="AA103" s="2584"/>
      <c r="AB103" s="2584"/>
      <c r="AC103" s="2584"/>
      <c r="AD103" s="2584"/>
      <c r="AE103" s="2584"/>
      <c r="AF103" s="2585"/>
      <c r="AG103" s="1453"/>
      <c r="AH103" s="1453"/>
      <c r="AI103" s="1453"/>
      <c r="AJ103" s="1453"/>
      <c r="AK103" s="1453"/>
      <c r="AL103" s="1453"/>
      <c r="AM103" s="1453"/>
      <c r="AN103" s="1453"/>
      <c r="AO103" s="1453"/>
      <c r="AP103" s="1453"/>
      <c r="AQ103" s="1453"/>
      <c r="AR103" s="1453"/>
      <c r="AS103" s="1453"/>
      <c r="AT103" s="1453"/>
      <c r="AU103" s="1453"/>
      <c r="AV103" s="1453"/>
      <c r="AW103" s="1453"/>
      <c r="AX103" s="1453"/>
      <c r="AY103" s="1453"/>
      <c r="AZ103" s="1453"/>
      <c r="BA103" s="1453"/>
      <c r="BB103" s="1453"/>
      <c r="BC103" s="1453"/>
      <c r="BD103" s="1453"/>
      <c r="BE103" s="1453"/>
      <c r="BF103" s="1453"/>
      <c r="BG103" s="1453"/>
      <c r="BH103" s="1526"/>
      <c r="BI103" s="1526"/>
      <c r="BJ103" s="1454"/>
      <c r="BK103" s="642"/>
    </row>
    <row r="104" spans="1:63" s="52" customFormat="1" ht="15.95" customHeight="1">
      <c r="A104" s="509"/>
      <c r="B104" s="509"/>
      <c r="C104" s="1453"/>
      <c r="D104" s="1453"/>
      <c r="E104" s="1453"/>
      <c r="F104" s="1453"/>
      <c r="G104" s="1453"/>
      <c r="H104" s="1453"/>
      <c r="I104" s="1453"/>
      <c r="J104" s="1453"/>
      <c r="K104" s="1453"/>
      <c r="L104" s="1453"/>
      <c r="M104" s="1453"/>
      <c r="N104" s="1453"/>
      <c r="O104" s="1453"/>
      <c r="P104" s="1453"/>
      <c r="Q104" s="1453"/>
      <c r="R104" s="1453"/>
      <c r="S104" s="1453"/>
      <c r="T104" s="1453"/>
      <c r="U104" s="1453"/>
      <c r="V104" s="1453"/>
      <c r="W104" s="2584"/>
      <c r="X104" s="2584"/>
      <c r="Y104" s="2584"/>
      <c r="Z104" s="2584"/>
      <c r="AA104" s="2584"/>
      <c r="AB104" s="2584"/>
      <c r="AC104" s="2584"/>
      <c r="AD104" s="2584"/>
      <c r="AE104" s="2584"/>
      <c r="AF104" s="2585"/>
      <c r="AG104" s="1453"/>
      <c r="AH104" s="1453"/>
      <c r="AI104" s="1453"/>
      <c r="AJ104" s="1453"/>
      <c r="AK104" s="1453"/>
      <c r="AL104" s="1453"/>
      <c r="AM104" s="1453"/>
      <c r="AN104" s="1453"/>
      <c r="AO104" s="1453"/>
      <c r="AP104" s="1453"/>
      <c r="AQ104" s="1453"/>
      <c r="AR104" s="1453"/>
      <c r="AS104" s="1453"/>
      <c r="AT104" s="1453"/>
      <c r="AU104" s="1453"/>
      <c r="AV104" s="1453"/>
      <c r="AW104" s="1453"/>
      <c r="AX104" s="1453"/>
      <c r="AY104" s="1453"/>
      <c r="AZ104" s="1453"/>
      <c r="BA104" s="1453"/>
      <c r="BB104" s="1453"/>
      <c r="BC104" s="1453"/>
      <c r="BD104" s="1453"/>
      <c r="BE104" s="1453"/>
      <c r="BF104" s="1453"/>
      <c r="BG104" s="1453"/>
      <c r="BH104" s="1526"/>
      <c r="BI104" s="1526"/>
      <c r="BJ104" s="1454"/>
      <c r="BK104" s="642"/>
    </row>
    <row r="105" spans="1:63" s="52" customFormat="1" ht="15.95" customHeight="1">
      <c r="A105" s="509"/>
      <c r="B105" s="509"/>
      <c r="C105" s="1453"/>
      <c r="D105" s="1453"/>
      <c r="E105" s="1453"/>
      <c r="F105" s="1453"/>
      <c r="G105" s="1453"/>
      <c r="H105" s="1453"/>
      <c r="I105" s="1453"/>
      <c r="J105" s="1453"/>
      <c r="K105" s="1453"/>
      <c r="L105" s="1453"/>
      <c r="M105" s="1453"/>
      <c r="N105" s="1453"/>
      <c r="O105" s="1453"/>
      <c r="P105" s="1453"/>
      <c r="Q105" s="1453"/>
      <c r="R105" s="1453"/>
      <c r="S105" s="1453"/>
      <c r="T105" s="1453"/>
      <c r="U105" s="1453"/>
      <c r="V105" s="1453"/>
      <c r="W105" s="2584"/>
      <c r="X105" s="2584"/>
      <c r="Y105" s="2584"/>
      <c r="Z105" s="2584"/>
      <c r="AA105" s="2584"/>
      <c r="AB105" s="2584"/>
      <c r="AC105" s="2584"/>
      <c r="AD105" s="2584"/>
      <c r="AE105" s="2584"/>
      <c r="AF105" s="2585"/>
      <c r="AG105" s="1453"/>
      <c r="AH105" s="1453"/>
      <c r="AI105" s="1453"/>
      <c r="AJ105" s="1453"/>
      <c r="AK105" s="1453"/>
      <c r="AL105" s="1453"/>
      <c r="AM105" s="1453"/>
      <c r="AN105" s="1453"/>
      <c r="AO105" s="1453"/>
      <c r="AP105" s="1453"/>
      <c r="AQ105" s="1453"/>
      <c r="AR105" s="1453"/>
      <c r="AS105" s="1453"/>
      <c r="AT105" s="1453"/>
      <c r="AU105" s="1453"/>
      <c r="AV105" s="1453"/>
      <c r="AW105" s="1453"/>
      <c r="AX105" s="1453"/>
      <c r="AY105" s="1453"/>
      <c r="AZ105" s="1453"/>
      <c r="BA105" s="1453"/>
      <c r="BB105" s="1453"/>
      <c r="BC105" s="1453"/>
      <c r="BD105" s="1453"/>
      <c r="BE105" s="1453"/>
      <c r="BF105" s="1453"/>
      <c r="BG105" s="1453"/>
      <c r="BH105" s="1526"/>
      <c r="BI105" s="1526"/>
      <c r="BJ105" s="1454"/>
      <c r="BK105" s="642"/>
    </row>
    <row r="106" spans="1:63" s="52" customFormat="1" ht="15.95" customHeight="1">
      <c r="A106" s="509"/>
      <c r="B106" s="509"/>
      <c r="C106" s="1453"/>
      <c r="D106" s="1453"/>
      <c r="E106" s="1453"/>
      <c r="F106" s="1453"/>
      <c r="G106" s="1453"/>
      <c r="H106" s="1453"/>
      <c r="I106" s="1453"/>
      <c r="J106" s="1453"/>
      <c r="K106" s="1453"/>
      <c r="L106" s="1453"/>
      <c r="M106" s="1453"/>
      <c r="N106" s="1453"/>
      <c r="O106" s="1453"/>
      <c r="P106" s="1453"/>
      <c r="Q106" s="1453"/>
      <c r="R106" s="1453"/>
      <c r="S106" s="1453"/>
      <c r="T106" s="1453"/>
      <c r="U106" s="1453"/>
      <c r="V106" s="1453"/>
      <c r="W106" s="2584"/>
      <c r="X106" s="2584"/>
      <c r="Y106" s="2584"/>
      <c r="Z106" s="2584"/>
      <c r="AA106" s="2584"/>
      <c r="AB106" s="2584"/>
      <c r="AC106" s="2584"/>
      <c r="AD106" s="2584"/>
      <c r="AE106" s="2584"/>
      <c r="AF106" s="2585"/>
      <c r="AG106" s="1453"/>
      <c r="AH106" s="1453"/>
      <c r="AI106" s="1453"/>
      <c r="AJ106" s="1453"/>
      <c r="AK106" s="1453"/>
      <c r="AL106" s="1453"/>
      <c r="AM106" s="1453"/>
      <c r="AN106" s="1453"/>
      <c r="AO106" s="1453"/>
      <c r="AP106" s="1453"/>
      <c r="AQ106" s="1453"/>
      <c r="AR106" s="1453"/>
      <c r="AS106" s="1453"/>
      <c r="AT106" s="1453"/>
      <c r="AU106" s="1453"/>
      <c r="AV106" s="1453"/>
      <c r="AW106" s="1453"/>
      <c r="AX106" s="1453"/>
      <c r="AY106" s="1453"/>
      <c r="AZ106" s="1453"/>
      <c r="BA106" s="1453"/>
      <c r="BB106" s="1453"/>
      <c r="BC106" s="1453"/>
      <c r="BD106" s="1453"/>
      <c r="BE106" s="1453"/>
      <c r="BF106" s="1453"/>
      <c r="BG106" s="1453"/>
      <c r="BH106" s="1526"/>
      <c r="BI106" s="1526"/>
      <c r="BJ106" s="1454"/>
      <c r="BK106" s="642"/>
    </row>
    <row r="107" spans="1:63" s="52" customFormat="1" ht="15.95" customHeight="1" thickBot="1">
      <c r="A107" s="509"/>
      <c r="B107" s="509"/>
      <c r="C107" s="1453"/>
      <c r="D107" s="1453"/>
      <c r="E107" s="1453"/>
      <c r="F107" s="1453"/>
      <c r="G107" s="1453"/>
      <c r="H107" s="1453"/>
      <c r="I107" s="1453"/>
      <c r="J107" s="1453"/>
      <c r="K107" s="1453"/>
      <c r="L107" s="1453"/>
      <c r="M107" s="1453"/>
      <c r="N107" s="1453"/>
      <c r="O107" s="1453"/>
      <c r="P107" s="1453"/>
      <c r="Q107" s="1453"/>
      <c r="R107" s="1453"/>
      <c r="S107" s="1453"/>
      <c r="T107" s="1453"/>
      <c r="U107" s="1453"/>
      <c r="V107" s="1453"/>
      <c r="W107" s="1453"/>
      <c r="X107" s="1453"/>
      <c r="Y107" s="1453"/>
      <c r="Z107" s="1453"/>
      <c r="AA107" s="1453"/>
      <c r="AB107" s="1453"/>
      <c r="AC107" s="1453"/>
      <c r="AD107" s="1453"/>
      <c r="AE107" s="1453"/>
      <c r="AF107" s="642"/>
      <c r="AG107" s="1453"/>
      <c r="AH107" s="1453"/>
      <c r="AI107" s="1453"/>
      <c r="AJ107" s="1453"/>
      <c r="AK107" s="1453"/>
      <c r="AL107" s="1453"/>
      <c r="AM107" s="1453"/>
      <c r="AN107" s="1453"/>
      <c r="AO107" s="1453"/>
      <c r="AP107" s="1453"/>
      <c r="AQ107" s="1453"/>
      <c r="AR107" s="1453"/>
      <c r="AS107" s="1453"/>
      <c r="AT107" s="1453"/>
      <c r="AU107" s="1453"/>
      <c r="AV107" s="1453"/>
      <c r="AW107" s="1453"/>
      <c r="AX107" s="1453"/>
      <c r="AY107" s="1453"/>
      <c r="AZ107" s="1453"/>
      <c r="BA107" s="1453"/>
      <c r="BB107" s="1453"/>
      <c r="BC107" s="1453"/>
      <c r="BD107" s="1453"/>
      <c r="BE107" s="1453"/>
      <c r="BF107" s="1453"/>
      <c r="BG107" s="1453"/>
      <c r="BH107" s="1526"/>
      <c r="BI107" s="1526"/>
      <c r="BJ107" s="1454"/>
      <c r="BK107" s="642"/>
    </row>
    <row r="108" spans="1:63" s="52" customFormat="1" ht="15.95" customHeight="1" thickBot="1">
      <c r="A108" s="509"/>
      <c r="B108" s="509"/>
      <c r="C108" s="1453"/>
      <c r="D108" s="1453"/>
      <c r="E108" s="1453"/>
      <c r="F108" s="1453"/>
      <c r="G108" s="1453"/>
      <c r="H108" s="1453"/>
      <c r="I108" s="1453"/>
      <c r="J108" s="1453"/>
      <c r="K108" s="1453"/>
      <c r="L108" s="1453"/>
      <c r="M108" s="1453"/>
      <c r="N108" s="1453"/>
      <c r="O108" s="1453"/>
      <c r="P108" s="1453"/>
      <c r="Q108" s="1453"/>
      <c r="R108" s="1453"/>
      <c r="S108" s="1453"/>
      <c r="T108" s="1453"/>
      <c r="U108" s="1453"/>
      <c r="V108" s="1453"/>
      <c r="W108" s="1453"/>
      <c r="X108" s="1453"/>
      <c r="Y108" s="1453"/>
      <c r="Z108" s="1453"/>
      <c r="AA108" s="1453"/>
      <c r="AB108" s="2558" t="s">
        <v>29</v>
      </c>
      <c r="AC108" s="2559"/>
      <c r="AD108" s="2559"/>
      <c r="AE108" s="2559"/>
      <c r="AF108" s="2560"/>
      <c r="AG108" s="1453"/>
      <c r="AH108" s="1453"/>
      <c r="AI108" s="1453"/>
      <c r="AJ108" s="1453"/>
      <c r="AK108" s="1453"/>
      <c r="AL108" s="1453"/>
      <c r="AM108" s="1453"/>
      <c r="AN108" s="1453"/>
      <c r="AO108" s="1453"/>
      <c r="AP108" s="1453"/>
      <c r="AQ108" s="1453"/>
      <c r="AR108" s="1453"/>
      <c r="AS108" s="1453"/>
      <c r="AT108" s="1453"/>
      <c r="AU108" s="1453"/>
      <c r="AV108" s="1453"/>
      <c r="AW108" s="1453"/>
      <c r="AX108" s="1453"/>
      <c r="AY108" s="1453"/>
      <c r="AZ108" s="1453"/>
      <c r="BA108" s="1453"/>
      <c r="BB108" s="1453"/>
      <c r="BC108" s="1453"/>
      <c r="BD108" s="1453"/>
      <c r="BE108" s="1453"/>
      <c r="BF108" s="2558" t="s">
        <v>29</v>
      </c>
      <c r="BG108" s="2559"/>
      <c r="BH108" s="2559"/>
      <c r="BI108" s="2559"/>
      <c r="BJ108" s="2560"/>
      <c r="BK108" s="642"/>
    </row>
    <row r="109" spans="1:63" s="52" customFormat="1" ht="15.95" customHeight="1">
      <c r="A109" s="509"/>
      <c r="B109" s="509"/>
      <c r="C109" s="1453"/>
      <c r="D109" s="1453"/>
      <c r="E109" s="1453"/>
      <c r="F109" s="1453"/>
      <c r="G109" s="1453"/>
      <c r="H109" s="1453"/>
      <c r="I109" s="1453"/>
      <c r="J109" s="1453"/>
      <c r="K109" s="1453"/>
      <c r="L109" s="1453"/>
      <c r="M109" s="1453"/>
      <c r="N109" s="1453"/>
      <c r="O109" s="1453"/>
      <c r="P109" s="1453"/>
      <c r="Q109" s="1453"/>
      <c r="R109" s="1453"/>
      <c r="S109" s="1453"/>
      <c r="T109" s="1453"/>
      <c r="U109" s="1453"/>
      <c r="V109" s="1453"/>
      <c r="W109" s="1453"/>
      <c r="X109" s="1453"/>
      <c r="Y109" s="1453"/>
      <c r="Z109" s="1453"/>
      <c r="AA109" s="1453"/>
      <c r="AB109" s="2561" t="s">
        <v>230</v>
      </c>
      <c r="AC109" s="2562"/>
      <c r="AD109" s="2562"/>
      <c r="AE109" s="2562"/>
      <c r="AF109" s="2563"/>
      <c r="AG109" s="1453"/>
      <c r="AH109" s="1453"/>
      <c r="AI109" s="1453"/>
      <c r="AJ109" s="1453"/>
      <c r="AK109" s="1453"/>
      <c r="AL109" s="1453"/>
      <c r="AM109" s="1453"/>
      <c r="AN109" s="1453"/>
      <c r="AO109" s="1453"/>
      <c r="AP109" s="1453"/>
      <c r="AQ109" s="1453"/>
      <c r="AR109" s="1453"/>
      <c r="AS109" s="1453"/>
      <c r="AT109" s="1453"/>
      <c r="AU109" s="1453"/>
      <c r="AV109" s="1453"/>
      <c r="AW109" s="1453"/>
      <c r="AX109" s="1453"/>
      <c r="AY109" s="1453"/>
      <c r="AZ109" s="1453"/>
      <c r="BA109" s="1453"/>
      <c r="BB109" s="1453"/>
      <c r="BC109" s="1453"/>
      <c r="BD109" s="1453"/>
      <c r="BE109" s="1453"/>
      <c r="BF109" s="2561" t="s">
        <v>230</v>
      </c>
      <c r="BG109" s="2562"/>
      <c r="BH109" s="2562"/>
      <c r="BI109" s="2562"/>
      <c r="BJ109" s="2563"/>
      <c r="BK109" s="642"/>
    </row>
    <row r="110" spans="1:63" s="52" customFormat="1" ht="15.95" customHeight="1">
      <c r="A110" s="509"/>
      <c r="B110" s="509"/>
      <c r="C110" s="1453"/>
      <c r="D110" s="1453"/>
      <c r="E110" s="1453"/>
      <c r="F110" s="1453"/>
      <c r="G110" s="1453"/>
      <c r="H110" s="1453"/>
      <c r="I110" s="1453"/>
      <c r="J110" s="1453"/>
      <c r="K110" s="1453"/>
      <c r="L110" s="1453"/>
      <c r="M110" s="1453"/>
      <c r="N110" s="1453"/>
      <c r="O110" s="1453"/>
      <c r="P110" s="1453"/>
      <c r="Q110" s="1453"/>
      <c r="R110" s="1453"/>
      <c r="S110" s="1453"/>
      <c r="T110" s="1453"/>
      <c r="U110" s="1453"/>
      <c r="V110" s="1453"/>
      <c r="W110" s="1453"/>
      <c r="X110" s="1453"/>
      <c r="Y110" s="1453"/>
      <c r="Z110" s="1453"/>
      <c r="AA110" s="1453"/>
      <c r="AB110" s="2552"/>
      <c r="AC110" s="2553"/>
      <c r="AD110" s="2553"/>
      <c r="AE110" s="2553"/>
      <c r="AF110" s="2554"/>
      <c r="AG110" s="1453"/>
      <c r="AH110" s="1453"/>
      <c r="AI110" s="1453"/>
      <c r="AJ110" s="1453"/>
      <c r="AK110" s="1453"/>
      <c r="AL110" s="1453"/>
      <c r="AM110" s="1453"/>
      <c r="AN110" s="1453"/>
      <c r="AO110" s="1453"/>
      <c r="AP110" s="1453"/>
      <c r="AQ110" s="1453"/>
      <c r="AR110" s="1453"/>
      <c r="AS110" s="1453"/>
      <c r="AT110" s="1453"/>
      <c r="AU110" s="1453"/>
      <c r="AV110" s="1453"/>
      <c r="AW110" s="1453"/>
      <c r="AX110" s="1453"/>
      <c r="AY110" s="1453"/>
      <c r="AZ110" s="1453"/>
      <c r="BA110" s="1453"/>
      <c r="BB110" s="1453"/>
      <c r="BC110" s="1453"/>
      <c r="BD110" s="1453"/>
      <c r="BE110" s="1453"/>
      <c r="BF110" s="2552"/>
      <c r="BG110" s="2553"/>
      <c r="BH110" s="2553"/>
      <c r="BI110" s="2553"/>
      <c r="BJ110" s="2554"/>
      <c r="BK110" s="642"/>
    </row>
    <row r="111" spans="1:63" s="52" customFormat="1" ht="15.95" customHeight="1">
      <c r="A111" s="509"/>
      <c r="B111" s="509"/>
      <c r="C111" s="1453"/>
      <c r="D111" s="1453"/>
      <c r="E111" s="1453"/>
      <c r="F111" s="1453"/>
      <c r="G111" s="1453"/>
      <c r="H111" s="1453"/>
      <c r="I111" s="1453"/>
      <c r="J111" s="1453"/>
      <c r="K111" s="1453"/>
      <c r="L111" s="1453"/>
      <c r="M111" s="1453"/>
      <c r="N111" s="1453"/>
      <c r="O111" s="1453"/>
      <c r="P111" s="1453"/>
      <c r="Q111" s="1453"/>
      <c r="R111" s="1453"/>
      <c r="S111" s="1453"/>
      <c r="T111" s="1453"/>
      <c r="U111" s="1453"/>
      <c r="V111" s="1453"/>
      <c r="W111" s="1453"/>
      <c r="X111" s="1453"/>
      <c r="Y111" s="1453"/>
      <c r="Z111" s="1453"/>
      <c r="AA111" s="1453"/>
      <c r="AB111" s="2552"/>
      <c r="AC111" s="2553"/>
      <c r="AD111" s="2553"/>
      <c r="AE111" s="2553"/>
      <c r="AF111" s="2554"/>
      <c r="AG111" s="1453"/>
      <c r="AH111" s="1453"/>
      <c r="AI111" s="1453"/>
      <c r="AJ111" s="1453"/>
      <c r="AK111" s="1453"/>
      <c r="AL111" s="1453"/>
      <c r="AM111" s="1453"/>
      <c r="AN111" s="1453"/>
      <c r="AO111" s="1453"/>
      <c r="AP111" s="1453"/>
      <c r="AQ111" s="1453"/>
      <c r="AR111" s="1453"/>
      <c r="AS111" s="1453"/>
      <c r="AT111" s="1453"/>
      <c r="AU111" s="1453"/>
      <c r="AV111" s="1453"/>
      <c r="AW111" s="1453"/>
      <c r="AX111" s="1453"/>
      <c r="AY111" s="1453"/>
      <c r="AZ111" s="1453"/>
      <c r="BA111" s="1453"/>
      <c r="BB111" s="1453"/>
      <c r="BC111" s="1453"/>
      <c r="BD111" s="1453"/>
      <c r="BE111" s="1453"/>
      <c r="BF111" s="2552"/>
      <c r="BG111" s="2553"/>
      <c r="BH111" s="2553"/>
      <c r="BI111" s="2553"/>
      <c r="BJ111" s="2554"/>
      <c r="BK111" s="642"/>
    </row>
    <row r="112" spans="1:63" s="52" customFormat="1" ht="15.95" customHeight="1">
      <c r="A112" s="509"/>
      <c r="B112" s="509"/>
      <c r="C112" s="1453"/>
      <c r="D112" s="1453"/>
      <c r="E112" s="1453"/>
      <c r="F112" s="1453"/>
      <c r="G112" s="1453"/>
      <c r="H112" s="1453"/>
      <c r="I112" s="1453"/>
      <c r="J112" s="1453"/>
      <c r="K112" s="1453"/>
      <c r="L112" s="1453"/>
      <c r="M112" s="1453"/>
      <c r="N112" s="1453"/>
      <c r="O112" s="1453"/>
      <c r="P112" s="1453"/>
      <c r="Q112" s="1453"/>
      <c r="R112" s="1453"/>
      <c r="S112" s="1453"/>
      <c r="T112" s="1453"/>
      <c r="U112" s="1453"/>
      <c r="V112" s="1453"/>
      <c r="W112" s="1453"/>
      <c r="X112" s="1453"/>
      <c r="Y112" s="1453"/>
      <c r="Z112" s="1453"/>
      <c r="AA112" s="1453"/>
      <c r="AB112" s="2552"/>
      <c r="AC112" s="2553"/>
      <c r="AD112" s="2553"/>
      <c r="AE112" s="2553"/>
      <c r="AF112" s="2554"/>
      <c r="AG112" s="1453"/>
      <c r="AH112" s="1453"/>
      <c r="AI112" s="1453"/>
      <c r="AJ112" s="1453"/>
      <c r="AK112" s="1453"/>
      <c r="AL112" s="1453"/>
      <c r="AM112" s="1453"/>
      <c r="AN112" s="1453"/>
      <c r="AO112" s="1453"/>
      <c r="AP112" s="1453"/>
      <c r="AQ112" s="1453"/>
      <c r="AR112" s="1453"/>
      <c r="AS112" s="1453"/>
      <c r="AT112" s="1453"/>
      <c r="AU112" s="1453"/>
      <c r="AV112" s="1453"/>
      <c r="AW112" s="1453"/>
      <c r="AX112" s="1453"/>
      <c r="AY112" s="1453"/>
      <c r="AZ112" s="1453"/>
      <c r="BA112" s="1453"/>
      <c r="BB112" s="1453"/>
      <c r="BC112" s="1453"/>
      <c r="BD112" s="1453"/>
      <c r="BE112" s="1453"/>
      <c r="BF112" s="2552"/>
      <c r="BG112" s="2553"/>
      <c r="BH112" s="2553"/>
      <c r="BI112" s="2553"/>
      <c r="BJ112" s="2554"/>
      <c r="BK112" s="642"/>
    </row>
    <row r="113" spans="1:63" s="52" customFormat="1" ht="15.95" customHeight="1">
      <c r="A113" s="509"/>
      <c r="B113" s="509"/>
      <c r="C113" s="1453"/>
      <c r="D113" s="1453"/>
      <c r="E113" s="1453"/>
      <c r="F113" s="1453"/>
      <c r="G113" s="1453"/>
      <c r="H113" s="1453"/>
      <c r="I113" s="1453"/>
      <c r="J113" s="1453"/>
      <c r="K113" s="1453"/>
      <c r="L113" s="1453"/>
      <c r="M113" s="1453"/>
      <c r="N113" s="1453"/>
      <c r="O113" s="1453"/>
      <c r="P113" s="1453"/>
      <c r="Q113" s="1453"/>
      <c r="R113" s="1453"/>
      <c r="S113" s="1453"/>
      <c r="T113" s="1453"/>
      <c r="U113" s="1453"/>
      <c r="V113" s="1453"/>
      <c r="W113" s="1453"/>
      <c r="X113" s="1453"/>
      <c r="Y113" s="1453"/>
      <c r="Z113" s="1453"/>
      <c r="AA113" s="1453"/>
      <c r="AB113" s="2552"/>
      <c r="AC113" s="2553"/>
      <c r="AD113" s="2553"/>
      <c r="AE113" s="2553"/>
      <c r="AF113" s="2554"/>
      <c r="AG113" s="1453"/>
      <c r="AH113" s="1453"/>
      <c r="AI113" s="1453"/>
      <c r="AJ113" s="1453"/>
      <c r="AK113" s="1453"/>
      <c r="AL113" s="1453"/>
      <c r="AM113" s="1453"/>
      <c r="AN113" s="1453"/>
      <c r="AO113" s="1453"/>
      <c r="AP113" s="1453"/>
      <c r="AQ113" s="1453"/>
      <c r="AR113" s="1453"/>
      <c r="AS113" s="1453"/>
      <c r="AT113" s="1453"/>
      <c r="AU113" s="1453"/>
      <c r="AV113" s="1453"/>
      <c r="AW113" s="1453"/>
      <c r="AX113" s="1453"/>
      <c r="AY113" s="1453"/>
      <c r="AZ113" s="1453"/>
      <c r="BA113" s="1453"/>
      <c r="BB113" s="1453"/>
      <c r="BC113" s="1453"/>
      <c r="BD113" s="1453"/>
      <c r="BE113" s="1453"/>
      <c r="BF113" s="2552"/>
      <c r="BG113" s="2553"/>
      <c r="BH113" s="2553"/>
      <c r="BI113" s="2553"/>
      <c r="BJ113" s="2554"/>
      <c r="BK113" s="642"/>
    </row>
    <row r="114" spans="1:63" s="52" customFormat="1" ht="15.95" customHeight="1">
      <c r="A114" s="509"/>
      <c r="B114" s="509"/>
      <c r="C114" s="1453"/>
      <c r="D114" s="1453"/>
      <c r="E114" s="1453"/>
      <c r="F114" s="1453"/>
      <c r="G114" s="1453"/>
      <c r="H114" s="1453"/>
      <c r="I114" s="1453"/>
      <c r="J114" s="1453"/>
      <c r="K114" s="1453"/>
      <c r="L114" s="1453"/>
      <c r="M114" s="1453"/>
      <c r="N114" s="1453"/>
      <c r="O114" s="1453"/>
      <c r="P114" s="1453"/>
      <c r="Q114" s="1453"/>
      <c r="R114" s="1453"/>
      <c r="S114" s="1453"/>
      <c r="T114" s="1453"/>
      <c r="U114" s="1453"/>
      <c r="V114" s="1453"/>
      <c r="W114" s="1453"/>
      <c r="X114" s="1453"/>
      <c r="Y114" s="1453"/>
      <c r="Z114" s="1453"/>
      <c r="AA114" s="1453"/>
      <c r="AB114" s="2552"/>
      <c r="AC114" s="2553"/>
      <c r="AD114" s="2553"/>
      <c r="AE114" s="2553"/>
      <c r="AF114" s="2554"/>
      <c r="AG114" s="1453"/>
      <c r="AH114" s="1453"/>
      <c r="AI114" s="1453"/>
      <c r="AJ114" s="1453"/>
      <c r="AK114" s="1453"/>
      <c r="AL114" s="1453"/>
      <c r="AM114" s="1453"/>
      <c r="AN114" s="1453"/>
      <c r="AO114" s="1453"/>
      <c r="AP114" s="1453"/>
      <c r="AQ114" s="1453"/>
      <c r="AR114" s="1453"/>
      <c r="AS114" s="1453"/>
      <c r="AT114" s="1453"/>
      <c r="AU114" s="1453"/>
      <c r="AV114" s="1453"/>
      <c r="AW114" s="1453"/>
      <c r="AX114" s="1453"/>
      <c r="AY114" s="1453"/>
      <c r="AZ114" s="1453"/>
      <c r="BA114" s="1453"/>
      <c r="BB114" s="1453"/>
      <c r="BC114" s="1453"/>
      <c r="BD114" s="1453"/>
      <c r="BE114" s="1453"/>
      <c r="BF114" s="2552"/>
      <c r="BG114" s="2553"/>
      <c r="BH114" s="2553"/>
      <c r="BI114" s="2553"/>
      <c r="BJ114" s="2554"/>
      <c r="BK114" s="642"/>
    </row>
    <row r="115" spans="1:63" s="52" customFormat="1" ht="15.95" customHeight="1">
      <c r="A115" s="509"/>
      <c r="B115" s="509"/>
      <c r="C115" s="1453"/>
      <c r="D115" s="1453"/>
      <c r="E115" s="1453"/>
      <c r="F115" s="1453"/>
      <c r="G115" s="1453"/>
      <c r="H115" s="1453"/>
      <c r="I115" s="1453"/>
      <c r="J115" s="1453"/>
      <c r="K115" s="1453"/>
      <c r="L115" s="1453"/>
      <c r="M115" s="1453"/>
      <c r="N115" s="1453"/>
      <c r="O115" s="1453"/>
      <c r="P115" s="1453"/>
      <c r="Q115" s="1453"/>
      <c r="R115" s="1453"/>
      <c r="S115" s="1453"/>
      <c r="T115" s="1453"/>
      <c r="U115" s="1453"/>
      <c r="V115" s="1453"/>
      <c r="W115" s="1453"/>
      <c r="X115" s="1453"/>
      <c r="Y115" s="1453"/>
      <c r="Z115" s="1453"/>
      <c r="AA115" s="1453"/>
      <c r="AB115" s="2552"/>
      <c r="AC115" s="2553"/>
      <c r="AD115" s="2553"/>
      <c r="AE115" s="2553"/>
      <c r="AF115" s="2554"/>
      <c r="AG115" s="1453"/>
      <c r="AH115" s="1453"/>
      <c r="AI115" s="1453"/>
      <c r="AJ115" s="1453"/>
      <c r="AK115" s="1453"/>
      <c r="AL115" s="1453"/>
      <c r="AM115" s="1453"/>
      <c r="AN115" s="1453"/>
      <c r="AO115" s="1453"/>
      <c r="AP115" s="1453"/>
      <c r="AQ115" s="1453"/>
      <c r="AR115" s="1453"/>
      <c r="AS115" s="1453"/>
      <c r="AT115" s="1453"/>
      <c r="AU115" s="1453"/>
      <c r="AV115" s="1453"/>
      <c r="AW115" s="1453"/>
      <c r="AX115" s="1453"/>
      <c r="AY115" s="1453"/>
      <c r="AZ115" s="1453"/>
      <c r="BA115" s="1453"/>
      <c r="BB115" s="1453"/>
      <c r="BC115" s="1453"/>
      <c r="BD115" s="1453"/>
      <c r="BE115" s="1453"/>
      <c r="BF115" s="2552"/>
      <c r="BG115" s="2553"/>
      <c r="BH115" s="2553"/>
      <c r="BI115" s="2553"/>
      <c r="BJ115" s="2554"/>
      <c r="BK115" s="642"/>
    </row>
    <row r="116" spans="1:63" s="52" customFormat="1" ht="15.95" customHeight="1">
      <c r="A116" s="509"/>
      <c r="B116" s="509"/>
      <c r="C116" s="1453"/>
      <c r="D116" s="1453"/>
      <c r="E116" s="1453"/>
      <c r="F116" s="1453"/>
      <c r="G116" s="1453"/>
      <c r="H116" s="1453"/>
      <c r="I116" s="1453"/>
      <c r="J116" s="1453"/>
      <c r="K116" s="1453"/>
      <c r="L116" s="1453"/>
      <c r="M116" s="1453"/>
      <c r="N116" s="1453"/>
      <c r="O116" s="1453"/>
      <c r="P116" s="1453"/>
      <c r="Q116" s="1453"/>
      <c r="R116" s="1453"/>
      <c r="S116" s="1453"/>
      <c r="T116" s="1453"/>
      <c r="U116" s="1453"/>
      <c r="V116" s="1453"/>
      <c r="W116" s="1453"/>
      <c r="X116" s="1453"/>
      <c r="Y116" s="1453"/>
      <c r="Z116" s="1453"/>
      <c r="AA116" s="1453"/>
      <c r="AB116" s="2552"/>
      <c r="AC116" s="2553"/>
      <c r="AD116" s="2553"/>
      <c r="AE116" s="2553"/>
      <c r="AF116" s="2554"/>
      <c r="AG116" s="1453"/>
      <c r="AH116" s="1453"/>
      <c r="AI116" s="1453"/>
      <c r="AJ116" s="1453"/>
      <c r="AK116" s="1453"/>
      <c r="AL116" s="1453"/>
      <c r="AM116" s="1453"/>
      <c r="AN116" s="1453"/>
      <c r="AO116" s="1453"/>
      <c r="AP116" s="1453"/>
      <c r="AQ116" s="1453"/>
      <c r="AR116" s="1453"/>
      <c r="AS116" s="1453"/>
      <c r="AT116" s="1453"/>
      <c r="AU116" s="1453"/>
      <c r="AV116" s="1453"/>
      <c r="AW116" s="1453"/>
      <c r="AX116" s="1453"/>
      <c r="AY116" s="1453"/>
      <c r="AZ116" s="1453"/>
      <c r="BA116" s="1453"/>
      <c r="BB116" s="1453"/>
      <c r="BC116" s="1453"/>
      <c r="BD116" s="1453"/>
      <c r="BE116" s="1453"/>
      <c r="BF116" s="2552"/>
      <c r="BG116" s="2553"/>
      <c r="BH116" s="2553"/>
      <c r="BI116" s="2553"/>
      <c r="BJ116" s="2554"/>
      <c r="BK116" s="642"/>
    </row>
    <row r="117" spans="1:63" s="52" customFormat="1" ht="15.95" customHeight="1" thickBot="1">
      <c r="A117" s="509"/>
      <c r="B117" s="509"/>
      <c r="C117" s="1453"/>
      <c r="D117" s="1453"/>
      <c r="E117" s="1453"/>
      <c r="F117" s="1453"/>
      <c r="G117" s="1453"/>
      <c r="H117" s="1453"/>
      <c r="I117" s="1453"/>
      <c r="J117" s="1453"/>
      <c r="K117" s="1453"/>
      <c r="L117" s="1453"/>
      <c r="M117" s="1453"/>
      <c r="N117" s="1453"/>
      <c r="O117" s="1453"/>
      <c r="P117" s="1453"/>
      <c r="Q117" s="1453"/>
      <c r="R117" s="1453"/>
      <c r="S117" s="1453"/>
      <c r="T117" s="1453"/>
      <c r="U117" s="1453"/>
      <c r="V117" s="1453"/>
      <c r="W117" s="1453"/>
      <c r="X117" s="1453"/>
      <c r="Y117" s="1453"/>
      <c r="Z117" s="1453"/>
      <c r="AA117" s="1453"/>
      <c r="AB117" s="2552"/>
      <c r="AC117" s="2553"/>
      <c r="AD117" s="2553"/>
      <c r="AE117" s="2553"/>
      <c r="AF117" s="2554"/>
      <c r="AG117" s="1453"/>
      <c r="AH117" s="1453"/>
      <c r="AI117" s="1453"/>
      <c r="AJ117" s="1453"/>
      <c r="AK117" s="1453"/>
      <c r="AL117" s="1453"/>
      <c r="AM117" s="1453"/>
      <c r="AN117" s="1453"/>
      <c r="AO117" s="1453"/>
      <c r="AP117" s="1453"/>
      <c r="AQ117" s="1453"/>
      <c r="AR117" s="1453"/>
      <c r="AS117" s="1453"/>
      <c r="AT117" s="1453"/>
      <c r="AU117" s="1453"/>
      <c r="AV117" s="1453"/>
      <c r="AW117" s="1453"/>
      <c r="AX117" s="1453"/>
      <c r="AY117" s="1453"/>
      <c r="AZ117" s="1453"/>
      <c r="BA117" s="1453"/>
      <c r="BB117" s="1453"/>
      <c r="BC117" s="1453"/>
      <c r="BD117" s="1453"/>
      <c r="BE117" s="1453"/>
      <c r="BF117" s="2552"/>
      <c r="BG117" s="2553"/>
      <c r="BH117" s="2553"/>
      <c r="BI117" s="2553"/>
      <c r="BJ117" s="2554"/>
      <c r="BK117" s="642"/>
    </row>
    <row r="118" spans="1:63" s="52" customFormat="1" ht="18.75" customHeight="1">
      <c r="A118" s="509"/>
      <c r="B118" s="2575" t="s">
        <v>458</v>
      </c>
      <c r="C118" s="2576"/>
      <c r="D118" s="2576"/>
      <c r="E118" s="2576"/>
      <c r="F118" s="2576"/>
      <c r="G118" s="2576"/>
      <c r="H118" s="2576"/>
      <c r="I118" s="2576"/>
      <c r="J118" s="2576"/>
      <c r="K118" s="2576"/>
      <c r="L118" s="2576"/>
      <c r="M118" s="2576"/>
      <c r="N118" s="2576"/>
      <c r="O118" s="2576"/>
      <c r="P118" s="2576"/>
      <c r="Q118" s="2576"/>
      <c r="R118" s="2576"/>
      <c r="S118" s="2576"/>
      <c r="T118" s="2576"/>
      <c r="U118" s="2576"/>
      <c r="V118" s="2576"/>
      <c r="W118" s="2576"/>
      <c r="X118" s="2576"/>
      <c r="Y118" s="2576"/>
      <c r="Z118" s="2576"/>
      <c r="AA118" s="2576"/>
      <c r="AB118" s="2576"/>
      <c r="AC118" s="2576"/>
      <c r="AD118" s="2576"/>
      <c r="AE118" s="2576"/>
      <c r="AF118" s="2577"/>
      <c r="AG118" s="2578" t="s">
        <v>458</v>
      </c>
      <c r="AH118" s="2576"/>
      <c r="AI118" s="2576"/>
      <c r="AJ118" s="2576"/>
      <c r="AK118" s="2576"/>
      <c r="AL118" s="2576"/>
      <c r="AM118" s="2576"/>
      <c r="AN118" s="2576"/>
      <c r="AO118" s="2576"/>
      <c r="AP118" s="2576"/>
      <c r="AQ118" s="2576"/>
      <c r="AR118" s="2576"/>
      <c r="AS118" s="2576"/>
      <c r="AT118" s="2576"/>
      <c r="AU118" s="2576"/>
      <c r="AV118" s="2576"/>
      <c r="AW118" s="2576"/>
      <c r="AX118" s="2576"/>
      <c r="AY118" s="2576"/>
      <c r="AZ118" s="2576"/>
      <c r="BA118" s="2576"/>
      <c r="BB118" s="2576"/>
      <c r="BC118" s="2576"/>
      <c r="BD118" s="2576"/>
      <c r="BE118" s="2576"/>
      <c r="BF118" s="2576"/>
      <c r="BG118" s="2576"/>
      <c r="BH118" s="2576"/>
      <c r="BI118" s="2576"/>
      <c r="BJ118" s="2577"/>
      <c r="BK118" s="642"/>
    </row>
    <row r="119" spans="1:63" s="52" customFormat="1" ht="15.95" customHeight="1">
      <c r="A119" s="509"/>
      <c r="B119" s="509"/>
      <c r="C119" s="1453"/>
      <c r="D119" s="1453"/>
      <c r="E119" s="1453"/>
      <c r="F119" s="1453"/>
      <c r="G119" s="1453"/>
      <c r="H119" s="1453"/>
      <c r="I119" s="1453"/>
      <c r="J119" s="1453"/>
      <c r="K119" s="1453"/>
      <c r="L119" s="1453"/>
      <c r="M119" s="1453"/>
      <c r="N119" s="1453"/>
      <c r="O119" s="1453"/>
      <c r="P119" s="1453"/>
      <c r="Q119" s="1453"/>
      <c r="R119" s="1453"/>
      <c r="S119" s="1453"/>
      <c r="T119" s="1453"/>
      <c r="U119" s="1453"/>
      <c r="V119" s="1453"/>
      <c r="W119" s="1453"/>
      <c r="X119" s="1453"/>
      <c r="Y119" s="1453"/>
      <c r="Z119" s="1453"/>
      <c r="AA119" s="1453"/>
      <c r="AB119" s="1453"/>
      <c r="AC119" s="1453"/>
      <c r="AD119" s="1453"/>
      <c r="AE119" s="1453"/>
      <c r="AF119" s="642"/>
      <c r="AG119" s="1453"/>
      <c r="AH119" s="1453"/>
      <c r="AI119" s="1453"/>
      <c r="AJ119" s="1453"/>
      <c r="AK119" s="1453"/>
      <c r="AL119" s="1453"/>
      <c r="AM119" s="1453"/>
      <c r="AN119" s="1453"/>
      <c r="AO119" s="1453"/>
      <c r="AP119" s="1453"/>
      <c r="AQ119" s="1453"/>
      <c r="AR119" s="1453"/>
      <c r="AS119" s="1453"/>
      <c r="AT119" s="1453"/>
      <c r="AU119" s="1453"/>
      <c r="AV119" s="1453"/>
      <c r="AW119" s="1453"/>
      <c r="AX119" s="1453"/>
      <c r="AY119" s="1453"/>
      <c r="AZ119" s="1453"/>
      <c r="BA119" s="1453"/>
      <c r="BB119" s="1453"/>
      <c r="BC119" s="1453"/>
      <c r="BD119" s="1453"/>
      <c r="BE119" s="1453"/>
      <c r="BF119" s="1453"/>
      <c r="BG119" s="1453"/>
      <c r="BH119" s="1526"/>
      <c r="BI119" s="1526"/>
      <c r="BJ119" s="1454"/>
      <c r="BK119" s="642"/>
    </row>
    <row r="120" spans="1:63" s="52" customFormat="1" ht="24" customHeight="1">
      <c r="A120" s="509"/>
      <c r="B120" s="509"/>
      <c r="C120" s="1453"/>
      <c r="D120" s="1453"/>
      <c r="E120" s="1453"/>
      <c r="F120" s="1453"/>
      <c r="G120" s="1453"/>
      <c r="H120" s="1453"/>
      <c r="I120" s="1453"/>
      <c r="J120" s="1453"/>
      <c r="K120" s="1453"/>
      <c r="L120" s="1453"/>
      <c r="M120" s="1453"/>
      <c r="N120" s="1453"/>
      <c r="O120" s="1453"/>
      <c r="P120" s="1453"/>
      <c r="Q120" s="1453"/>
      <c r="R120" s="1453"/>
      <c r="S120" s="1453"/>
      <c r="T120" s="1453"/>
      <c r="U120" s="1453"/>
      <c r="V120" s="1453"/>
      <c r="W120" s="1453"/>
      <c r="X120" s="1453"/>
      <c r="Y120" s="1453"/>
      <c r="Z120" s="1453"/>
      <c r="AA120" s="1453"/>
      <c r="AB120" s="1453"/>
      <c r="AC120" s="1453"/>
      <c r="AD120" s="1453"/>
      <c r="AE120" s="1453"/>
      <c r="AF120" s="642"/>
      <c r="AG120" s="1453"/>
      <c r="AH120" s="1453"/>
      <c r="AI120" s="1453"/>
      <c r="AJ120" s="1453"/>
      <c r="AK120" s="1453"/>
      <c r="AL120" s="1453"/>
      <c r="AM120" s="1453"/>
      <c r="AN120" s="1453"/>
      <c r="AO120" s="1453"/>
      <c r="AP120" s="1453"/>
      <c r="AQ120" s="1453"/>
      <c r="AR120" s="1453"/>
      <c r="AS120" s="1453"/>
      <c r="AT120" s="1453"/>
      <c r="AU120" s="1453"/>
      <c r="AV120" s="1453"/>
      <c r="AW120" s="1453"/>
      <c r="AX120" s="1453"/>
      <c r="AY120" s="1453"/>
      <c r="AZ120" s="1453"/>
      <c r="BA120" s="1453"/>
      <c r="BB120" s="1453"/>
      <c r="BC120" s="1453"/>
      <c r="BD120" s="1453"/>
      <c r="BE120" s="1453"/>
      <c r="BF120" s="1453"/>
      <c r="BG120" s="1453"/>
      <c r="BH120" s="1526"/>
      <c r="BI120" s="1526"/>
      <c r="BJ120" s="1454"/>
      <c r="BK120" s="642"/>
    </row>
    <row r="121" spans="1:63" s="52" customFormat="1" ht="15.95" customHeight="1">
      <c r="A121" s="509"/>
      <c r="B121" s="509"/>
      <c r="C121" s="1453"/>
      <c r="D121" s="1453"/>
      <c r="E121" s="1453"/>
      <c r="F121" s="1453"/>
      <c r="G121" s="1453"/>
      <c r="H121" s="1453"/>
      <c r="I121" s="1453"/>
      <c r="J121" s="1453"/>
      <c r="K121" s="1453"/>
      <c r="L121" s="1453"/>
      <c r="M121" s="1453"/>
      <c r="N121" s="1453"/>
      <c r="O121" s="1453"/>
      <c r="P121" s="1453"/>
      <c r="Q121" s="1453"/>
      <c r="R121" s="1453"/>
      <c r="S121" s="1453"/>
      <c r="T121" s="1453"/>
      <c r="U121" s="1453"/>
      <c r="V121" s="1453"/>
      <c r="W121" s="1453"/>
      <c r="X121" s="1453"/>
      <c r="Y121" s="1453"/>
      <c r="Z121" s="1453"/>
      <c r="AA121" s="1453"/>
      <c r="AB121" s="1453"/>
      <c r="AC121" s="1453"/>
      <c r="AD121" s="1453"/>
      <c r="AE121" s="1453"/>
      <c r="AF121" s="642"/>
      <c r="AG121" s="1453"/>
      <c r="AH121" s="1453"/>
      <c r="AI121" s="1453"/>
      <c r="AJ121" s="1453"/>
      <c r="AK121" s="1453"/>
      <c r="AL121" s="1453"/>
      <c r="AM121" s="1453"/>
      <c r="AN121" s="1453"/>
      <c r="AO121" s="1453"/>
      <c r="AP121" s="1453"/>
      <c r="AQ121" s="1453"/>
      <c r="AR121" s="1453"/>
      <c r="AS121" s="1453"/>
      <c r="AT121" s="1453"/>
      <c r="AU121" s="1453"/>
      <c r="AV121" s="1453"/>
      <c r="AW121" s="1453"/>
      <c r="AX121" s="1453"/>
      <c r="AY121" s="1453"/>
      <c r="AZ121" s="1453"/>
      <c r="BA121" s="1453"/>
      <c r="BB121" s="1453"/>
      <c r="BC121" s="1453"/>
      <c r="BD121" s="1453"/>
      <c r="BE121" s="1453"/>
      <c r="BF121" s="1453"/>
      <c r="BG121" s="1453"/>
      <c r="BH121" s="1526"/>
      <c r="BI121" s="1526"/>
      <c r="BJ121" s="1454"/>
      <c r="BK121" s="642"/>
    </row>
    <row r="122" spans="1:63" s="52" customFormat="1" ht="15.95" customHeight="1">
      <c r="A122" s="509"/>
      <c r="B122" s="509"/>
      <c r="C122" s="1453"/>
      <c r="D122" s="1453"/>
      <c r="E122" s="1453"/>
      <c r="F122" s="1453"/>
      <c r="G122" s="1453"/>
      <c r="H122" s="1453"/>
      <c r="I122" s="1453"/>
      <c r="J122" s="1453"/>
      <c r="K122" s="1453"/>
      <c r="L122" s="1453"/>
      <c r="M122" s="1453"/>
      <c r="N122" s="1453"/>
      <c r="O122" s="1453"/>
      <c r="P122" s="1453"/>
      <c r="Q122" s="1453"/>
      <c r="R122" s="1453"/>
      <c r="S122" s="1453"/>
      <c r="T122" s="1453"/>
      <c r="U122" s="1453"/>
      <c r="V122" s="1453"/>
      <c r="W122" s="1453"/>
      <c r="X122" s="1453"/>
      <c r="Y122" s="1453"/>
      <c r="Z122" s="1453"/>
      <c r="AA122" s="1453"/>
      <c r="AB122" s="1453"/>
      <c r="AC122" s="1453"/>
      <c r="AD122" s="1453"/>
      <c r="AE122" s="1453"/>
      <c r="AF122" s="642"/>
      <c r="AG122" s="1453"/>
      <c r="AH122" s="1453"/>
      <c r="AI122" s="1453"/>
      <c r="AJ122" s="1453"/>
      <c r="AK122" s="1453"/>
      <c r="AL122" s="1453"/>
      <c r="AM122" s="1453"/>
      <c r="AN122" s="1453"/>
      <c r="AO122" s="1453"/>
      <c r="AP122" s="1453"/>
      <c r="AQ122" s="1453"/>
      <c r="AR122" s="1453"/>
      <c r="AS122" s="1453"/>
      <c r="AT122" s="1453"/>
      <c r="AU122" s="1453"/>
      <c r="AV122" s="1453"/>
      <c r="AW122" s="1453"/>
      <c r="AX122" s="1453"/>
      <c r="AY122" s="1453"/>
      <c r="AZ122" s="1453"/>
      <c r="BA122" s="1453"/>
      <c r="BB122" s="1453"/>
      <c r="BC122" s="1453"/>
      <c r="BD122" s="1453"/>
      <c r="BE122" s="1453"/>
      <c r="BF122" s="1453"/>
      <c r="BG122" s="1453"/>
      <c r="BH122" s="1526"/>
      <c r="BI122" s="1526"/>
      <c r="BJ122" s="1454"/>
      <c r="BK122" s="642"/>
    </row>
    <row r="123" spans="1:63" s="52" customFormat="1" ht="15.95" customHeight="1">
      <c r="A123" s="509"/>
      <c r="B123" s="509"/>
      <c r="C123" s="1453"/>
      <c r="D123" s="1453"/>
      <c r="E123" s="1453"/>
      <c r="F123" s="1453"/>
      <c r="G123" s="1453"/>
      <c r="H123" s="1453"/>
      <c r="I123" s="1453"/>
      <c r="J123" s="1453"/>
      <c r="K123" s="1453"/>
      <c r="L123" s="1453"/>
      <c r="M123" s="1453"/>
      <c r="N123" s="1453"/>
      <c r="O123" s="1453"/>
      <c r="P123" s="1453"/>
      <c r="Q123" s="1453"/>
      <c r="R123" s="1453"/>
      <c r="S123" s="1453"/>
      <c r="T123" s="1453"/>
      <c r="U123" s="1453"/>
      <c r="V123" s="1453"/>
      <c r="W123" s="1453"/>
      <c r="X123" s="1453"/>
      <c r="Y123" s="1453"/>
      <c r="Z123" s="1453"/>
      <c r="AA123" s="1453"/>
      <c r="AB123" s="1453"/>
      <c r="AC123" s="1453"/>
      <c r="AD123" s="1453"/>
      <c r="AE123" s="1453"/>
      <c r="AF123" s="642"/>
      <c r="AG123" s="1453"/>
      <c r="AH123" s="1453"/>
      <c r="AI123" s="1453"/>
      <c r="AJ123" s="1453"/>
      <c r="AK123" s="1453"/>
      <c r="AL123" s="1453"/>
      <c r="AM123" s="1453"/>
      <c r="AN123" s="1453"/>
      <c r="AO123" s="1453"/>
      <c r="AP123" s="1453"/>
      <c r="AQ123" s="1453"/>
      <c r="AR123" s="1453"/>
      <c r="AS123" s="1453"/>
      <c r="AT123" s="1453"/>
      <c r="AU123" s="1453"/>
      <c r="AV123" s="1453"/>
      <c r="AW123" s="1453"/>
      <c r="AX123" s="1453"/>
      <c r="AY123" s="1453"/>
      <c r="AZ123" s="1453"/>
      <c r="BA123" s="1453"/>
      <c r="BB123" s="1453"/>
      <c r="BC123" s="1453"/>
      <c r="BD123" s="1453"/>
      <c r="BE123" s="1453"/>
      <c r="BF123" s="1453"/>
      <c r="BG123" s="1453"/>
      <c r="BH123" s="1526"/>
      <c r="BI123" s="1526"/>
      <c r="BJ123" s="1454"/>
      <c r="BK123" s="642"/>
    </row>
    <row r="124" spans="1:63" s="52" customFormat="1" ht="15.95" customHeight="1">
      <c r="A124" s="509"/>
      <c r="B124" s="509"/>
      <c r="C124" s="1453"/>
      <c r="D124" s="1453"/>
      <c r="E124" s="1453"/>
      <c r="F124" s="1453"/>
      <c r="G124" s="1453"/>
      <c r="H124" s="1453"/>
      <c r="I124" s="1453"/>
      <c r="J124" s="1453"/>
      <c r="K124" s="1453"/>
      <c r="L124" s="1453"/>
      <c r="M124" s="1453"/>
      <c r="N124" s="1453"/>
      <c r="O124" s="1453"/>
      <c r="P124" s="1453"/>
      <c r="Q124" s="1453"/>
      <c r="R124" s="1453"/>
      <c r="S124" s="1453"/>
      <c r="T124" s="1453"/>
      <c r="U124" s="1453"/>
      <c r="V124" s="1453"/>
      <c r="W124" s="1453"/>
      <c r="X124" s="1453"/>
      <c r="Y124" s="1453"/>
      <c r="Z124" s="1453"/>
      <c r="AA124" s="1453"/>
      <c r="AB124" s="1453"/>
      <c r="AC124" s="1453"/>
      <c r="AD124" s="1453"/>
      <c r="AE124" s="1453"/>
      <c r="AF124" s="642"/>
      <c r="AG124" s="1453"/>
      <c r="AH124" s="1453"/>
      <c r="AI124" s="1453"/>
      <c r="AJ124" s="1453"/>
      <c r="AK124" s="1453"/>
      <c r="AL124" s="1453"/>
      <c r="AM124" s="1453"/>
      <c r="AN124" s="1453"/>
      <c r="AO124" s="1453"/>
      <c r="AP124" s="1453"/>
      <c r="AQ124" s="1453"/>
      <c r="AR124" s="1453"/>
      <c r="AS124" s="1453"/>
      <c r="AT124" s="1453"/>
      <c r="AU124" s="1453"/>
      <c r="AV124" s="1453"/>
      <c r="AW124" s="1453"/>
      <c r="AX124" s="1453"/>
      <c r="AY124" s="1453"/>
      <c r="AZ124" s="1453"/>
      <c r="BA124" s="1453"/>
      <c r="BB124" s="1453"/>
      <c r="BC124" s="1453"/>
      <c r="BD124" s="1453"/>
      <c r="BE124" s="1453"/>
      <c r="BF124" s="1453"/>
      <c r="BG124" s="1453"/>
      <c r="BH124" s="1526"/>
      <c r="BI124" s="1526"/>
      <c r="BJ124" s="1454"/>
      <c r="BK124" s="642"/>
    </row>
    <row r="125" spans="1:63" s="52" customFormat="1" ht="15.95" customHeight="1">
      <c r="A125" s="509"/>
      <c r="B125" s="509"/>
      <c r="C125" s="1453"/>
      <c r="D125" s="1453"/>
      <c r="E125" s="1453"/>
      <c r="F125" s="1453"/>
      <c r="G125" s="1453"/>
      <c r="H125" s="1453"/>
      <c r="I125" s="1453"/>
      <c r="J125" s="1453"/>
      <c r="K125" s="1453"/>
      <c r="L125" s="1453"/>
      <c r="M125" s="1453"/>
      <c r="N125" s="1453"/>
      <c r="O125" s="1453"/>
      <c r="P125" s="1453"/>
      <c r="Q125" s="1453"/>
      <c r="R125" s="1453"/>
      <c r="S125" s="1453"/>
      <c r="T125" s="1453"/>
      <c r="U125" s="1453"/>
      <c r="V125" s="1453"/>
      <c r="W125" s="1453"/>
      <c r="X125" s="1453"/>
      <c r="Y125" s="1453"/>
      <c r="Z125" s="1453"/>
      <c r="AA125" s="1453"/>
      <c r="AB125" s="1453"/>
      <c r="AC125" s="1453"/>
      <c r="AD125" s="1453"/>
      <c r="AE125" s="1453"/>
      <c r="AF125" s="642"/>
      <c r="AG125" s="1453"/>
      <c r="AH125" s="1453"/>
      <c r="AI125" s="1453"/>
      <c r="AJ125" s="1453"/>
      <c r="AK125" s="1453"/>
      <c r="AL125" s="1453"/>
      <c r="AM125" s="1453"/>
      <c r="AN125" s="1453"/>
      <c r="AO125" s="1453"/>
      <c r="AP125" s="1453"/>
      <c r="AQ125" s="1453"/>
      <c r="AR125" s="1453"/>
      <c r="AS125" s="1453"/>
      <c r="AT125" s="1453"/>
      <c r="AU125" s="1453"/>
      <c r="AV125" s="1453"/>
      <c r="AW125" s="1453"/>
      <c r="AX125" s="1453"/>
      <c r="AY125" s="1453"/>
      <c r="AZ125" s="1453"/>
      <c r="BA125" s="1453"/>
      <c r="BB125" s="1453"/>
      <c r="BC125" s="1453"/>
      <c r="BD125" s="1453"/>
      <c r="BE125" s="1453"/>
      <c r="BF125" s="1453"/>
      <c r="BG125" s="1453"/>
      <c r="BH125" s="1526"/>
      <c r="BI125" s="1526"/>
      <c r="BJ125" s="1454"/>
      <c r="BK125" s="642"/>
    </row>
    <row r="126" spans="1:63" s="52" customFormat="1" ht="15.95" customHeight="1">
      <c r="A126" s="509"/>
      <c r="B126" s="509"/>
      <c r="C126" s="1453"/>
      <c r="D126" s="1453"/>
      <c r="E126" s="1453"/>
      <c r="F126" s="1453"/>
      <c r="G126" s="1453"/>
      <c r="H126" s="1453"/>
      <c r="I126" s="1453"/>
      <c r="J126" s="1453"/>
      <c r="K126" s="1453"/>
      <c r="L126" s="1453"/>
      <c r="M126" s="1453"/>
      <c r="N126" s="1453"/>
      <c r="O126" s="1453"/>
      <c r="P126" s="1453"/>
      <c r="Q126" s="1453"/>
      <c r="R126" s="1453"/>
      <c r="S126" s="1453"/>
      <c r="T126" s="1453"/>
      <c r="U126" s="1453"/>
      <c r="V126" s="1453"/>
      <c r="W126" s="1453"/>
      <c r="X126" s="1453"/>
      <c r="Y126" s="1453"/>
      <c r="Z126" s="1453"/>
      <c r="AA126" s="1453"/>
      <c r="AB126" s="1453"/>
      <c r="AC126" s="1453"/>
      <c r="AD126" s="1453"/>
      <c r="AE126" s="1453"/>
      <c r="AF126" s="642"/>
      <c r="AG126" s="1453"/>
      <c r="AH126" s="1453"/>
      <c r="AI126" s="1453"/>
      <c r="AJ126" s="1453"/>
      <c r="AK126" s="1453"/>
      <c r="AL126" s="1453"/>
      <c r="AM126" s="1453"/>
      <c r="AN126" s="1453"/>
      <c r="AO126" s="1453"/>
      <c r="AP126" s="1453"/>
      <c r="AQ126" s="1453"/>
      <c r="AR126" s="1453"/>
      <c r="AS126" s="1453"/>
      <c r="AT126" s="1453"/>
      <c r="AU126" s="1453"/>
      <c r="AV126" s="1453"/>
      <c r="AW126" s="1453"/>
      <c r="AX126" s="1453"/>
      <c r="AY126" s="1453"/>
      <c r="AZ126" s="1453"/>
      <c r="BA126" s="1453"/>
      <c r="BB126" s="1453"/>
      <c r="BC126" s="1453"/>
      <c r="BD126" s="1453"/>
      <c r="BE126" s="1453"/>
      <c r="BF126" s="1453"/>
      <c r="BG126" s="1453"/>
      <c r="BH126" s="1526"/>
      <c r="BI126" s="1526"/>
      <c r="BJ126" s="1454"/>
      <c r="BK126" s="642"/>
    </row>
    <row r="127" spans="1:63" s="52" customFormat="1" ht="15.95" customHeight="1">
      <c r="A127" s="509"/>
      <c r="B127" s="509"/>
      <c r="C127" s="1453"/>
      <c r="D127" s="1453"/>
      <c r="E127" s="1453"/>
      <c r="F127" s="1453"/>
      <c r="G127" s="1453"/>
      <c r="H127" s="1453"/>
      <c r="I127" s="1453"/>
      <c r="J127" s="1453"/>
      <c r="K127" s="1453"/>
      <c r="L127" s="1453"/>
      <c r="M127" s="1453"/>
      <c r="N127" s="1453"/>
      <c r="O127" s="1453"/>
      <c r="P127" s="1453"/>
      <c r="Q127" s="1453"/>
      <c r="R127" s="1453"/>
      <c r="S127" s="1453"/>
      <c r="T127" s="1453"/>
      <c r="U127" s="1453"/>
      <c r="V127" s="1453"/>
      <c r="W127" s="1453"/>
      <c r="X127" s="1453"/>
      <c r="Y127" s="1453"/>
      <c r="Z127" s="1453"/>
      <c r="AA127" s="1453"/>
      <c r="AB127" s="1453"/>
      <c r="AC127" s="1453"/>
      <c r="AD127" s="1453"/>
      <c r="AE127" s="1453"/>
      <c r="AF127" s="642"/>
      <c r="AG127" s="1453"/>
      <c r="AH127" s="1453"/>
      <c r="AI127" s="1453"/>
      <c r="AJ127" s="1453"/>
      <c r="AK127" s="1453"/>
      <c r="AL127" s="1453"/>
      <c r="AM127" s="1453"/>
      <c r="AN127" s="1453"/>
      <c r="AO127" s="1453"/>
      <c r="AP127" s="1453"/>
      <c r="AQ127" s="1453"/>
      <c r="AR127" s="1453"/>
      <c r="AS127" s="1453"/>
      <c r="AT127" s="1453"/>
      <c r="AU127" s="1453"/>
      <c r="AV127" s="1453"/>
      <c r="AW127" s="1453"/>
      <c r="AX127" s="1453"/>
      <c r="AY127" s="1453"/>
      <c r="AZ127" s="1453"/>
      <c r="BA127" s="1453"/>
      <c r="BB127" s="1453"/>
      <c r="BC127" s="1453"/>
      <c r="BD127" s="1453"/>
      <c r="BE127" s="1453"/>
      <c r="BF127" s="1453"/>
      <c r="BG127" s="1453"/>
      <c r="BH127" s="1526"/>
      <c r="BI127" s="1526"/>
      <c r="BJ127" s="1454"/>
      <c r="BK127" s="642"/>
    </row>
    <row r="128" spans="1:63" s="52" customFormat="1" ht="22.5" customHeight="1">
      <c r="A128" s="509"/>
      <c r="B128" s="509"/>
      <c r="C128" s="1453"/>
      <c r="D128" s="1453"/>
      <c r="E128" s="1453"/>
      <c r="F128" s="1453"/>
      <c r="G128" s="1453"/>
      <c r="H128" s="1453"/>
      <c r="I128" s="1453"/>
      <c r="J128" s="1453"/>
      <c r="K128" s="1453"/>
      <c r="L128" s="1453"/>
      <c r="M128" s="1453"/>
      <c r="N128" s="1453"/>
      <c r="O128" s="1453"/>
      <c r="P128" s="1453"/>
      <c r="Q128" s="1453"/>
      <c r="R128" s="1453"/>
      <c r="S128" s="1453"/>
      <c r="T128" s="1453"/>
      <c r="U128" s="1453"/>
      <c r="V128" s="1453"/>
      <c r="W128" s="1453"/>
      <c r="X128" s="1453"/>
      <c r="Y128" s="1453"/>
      <c r="Z128" s="1453"/>
      <c r="AA128" s="1453"/>
      <c r="AB128" s="1453"/>
      <c r="AC128" s="1453"/>
      <c r="AD128" s="1453"/>
      <c r="AE128" s="1453"/>
      <c r="AF128" s="642"/>
      <c r="AG128" s="1453"/>
      <c r="AH128" s="1453"/>
      <c r="AI128" s="1453"/>
      <c r="AJ128" s="1453"/>
      <c r="AK128" s="1453"/>
      <c r="AL128" s="1453"/>
      <c r="AM128" s="1453"/>
      <c r="AN128" s="1453"/>
      <c r="AO128" s="1453"/>
      <c r="AP128" s="1453"/>
      <c r="AQ128" s="1453"/>
      <c r="AR128" s="1453"/>
      <c r="AS128" s="1453"/>
      <c r="AT128" s="1453"/>
      <c r="AU128" s="1453"/>
      <c r="AV128" s="1453"/>
      <c r="AW128" s="1453"/>
      <c r="AX128" s="1453"/>
      <c r="AY128" s="1453"/>
      <c r="AZ128" s="1453"/>
      <c r="BA128" s="1453"/>
      <c r="BB128" s="1453"/>
      <c r="BC128" s="1453"/>
      <c r="BD128" s="1453"/>
      <c r="BE128" s="1453"/>
      <c r="BF128" s="1453"/>
      <c r="BG128" s="1453"/>
      <c r="BH128" s="1526"/>
      <c r="BI128" s="1526"/>
      <c r="BJ128" s="1454"/>
      <c r="BK128" s="642"/>
    </row>
    <row r="129" spans="1:63" s="52" customFormat="1" ht="15.95" customHeight="1">
      <c r="A129" s="509"/>
      <c r="B129" s="509"/>
      <c r="C129" s="1453"/>
      <c r="D129" s="1453"/>
      <c r="E129" s="1453"/>
      <c r="F129" s="1453"/>
      <c r="G129" s="1453"/>
      <c r="H129" s="1453"/>
      <c r="I129" s="1453"/>
      <c r="J129" s="1453"/>
      <c r="K129" s="1453"/>
      <c r="L129" s="1453"/>
      <c r="M129" s="1453"/>
      <c r="N129" s="1453"/>
      <c r="O129" s="1453"/>
      <c r="P129" s="1453"/>
      <c r="Q129" s="1453"/>
      <c r="R129" s="1453"/>
      <c r="S129" s="1453"/>
      <c r="T129" s="1453"/>
      <c r="U129" s="1453"/>
      <c r="V129" s="1453"/>
      <c r="W129" s="1453"/>
      <c r="X129" s="1453"/>
      <c r="Y129" s="1453"/>
      <c r="Z129" s="1453"/>
      <c r="AA129" s="1453"/>
      <c r="AB129" s="1453"/>
      <c r="AC129" s="1453"/>
      <c r="AD129" s="1453"/>
      <c r="AE129" s="1453"/>
      <c r="AF129" s="642"/>
      <c r="AG129" s="1453"/>
      <c r="AH129" s="1453"/>
      <c r="AI129" s="1453"/>
      <c r="AJ129" s="1453"/>
      <c r="AK129" s="1453"/>
      <c r="AL129" s="1453"/>
      <c r="AM129" s="1453"/>
      <c r="AN129" s="1453"/>
      <c r="AO129" s="1453"/>
      <c r="AP129" s="1453"/>
      <c r="AQ129" s="1453"/>
      <c r="AR129" s="1453"/>
      <c r="AS129" s="1453"/>
      <c r="AT129" s="1453"/>
      <c r="AU129" s="1453"/>
      <c r="AV129" s="1453"/>
      <c r="AW129" s="1453"/>
      <c r="AX129" s="1453"/>
      <c r="AY129" s="1453"/>
      <c r="AZ129" s="1453"/>
      <c r="BA129" s="1453"/>
      <c r="BB129" s="1453"/>
      <c r="BC129" s="1453"/>
      <c r="BD129" s="1453"/>
      <c r="BE129" s="1453"/>
      <c r="BF129" s="1453"/>
      <c r="BG129" s="1453"/>
      <c r="BH129" s="1526"/>
      <c r="BI129" s="1526"/>
      <c r="BJ129" s="1454"/>
      <c r="BK129" s="642"/>
    </row>
    <row r="130" spans="1:63" s="52" customFormat="1" ht="15.95" customHeight="1">
      <c r="A130" s="509"/>
      <c r="B130" s="509"/>
      <c r="C130" s="1453"/>
      <c r="D130" s="1453"/>
      <c r="E130" s="1453"/>
      <c r="F130" s="1453"/>
      <c r="G130" s="1453"/>
      <c r="H130" s="1453"/>
      <c r="I130" s="1453"/>
      <c r="J130" s="1453"/>
      <c r="K130" s="1453"/>
      <c r="L130" s="1453"/>
      <c r="M130" s="1453"/>
      <c r="N130" s="1453"/>
      <c r="O130" s="1453"/>
      <c r="P130" s="1453"/>
      <c r="Q130" s="1453"/>
      <c r="R130" s="1453"/>
      <c r="S130" s="1453"/>
      <c r="T130" s="1453"/>
      <c r="U130" s="1453"/>
      <c r="V130" s="1453"/>
      <c r="W130" s="1453"/>
      <c r="X130" s="1453"/>
      <c r="Y130" s="1453"/>
      <c r="Z130" s="1453"/>
      <c r="AA130" s="1453"/>
      <c r="AB130" s="1453"/>
      <c r="AC130" s="1453"/>
      <c r="AD130" s="1453"/>
      <c r="AE130" s="1453"/>
      <c r="AF130" s="642"/>
      <c r="AG130" s="1453"/>
      <c r="AH130" s="1453"/>
      <c r="AI130" s="1453"/>
      <c r="AJ130" s="1453"/>
      <c r="AK130" s="1453"/>
      <c r="AL130" s="1453"/>
      <c r="AM130" s="1453"/>
      <c r="AN130" s="1453"/>
      <c r="AO130" s="1453"/>
      <c r="AP130" s="1453"/>
      <c r="AQ130" s="1453"/>
      <c r="AR130" s="1453"/>
      <c r="AS130" s="1453"/>
      <c r="AT130" s="1453"/>
      <c r="AU130" s="1453"/>
      <c r="AV130" s="1453"/>
      <c r="AW130" s="1453"/>
      <c r="AX130" s="1453"/>
      <c r="AY130" s="1453"/>
      <c r="AZ130" s="1453"/>
      <c r="BA130" s="1453"/>
      <c r="BB130" s="1453"/>
      <c r="BC130" s="1453"/>
      <c r="BD130" s="1453"/>
      <c r="BE130" s="1453"/>
      <c r="BF130" s="1453"/>
      <c r="BG130" s="1453"/>
      <c r="BH130" s="1526"/>
      <c r="BI130" s="1526"/>
      <c r="BJ130" s="1454"/>
      <c r="BK130" s="642"/>
    </row>
    <row r="131" spans="1:63" s="52" customFormat="1" ht="15.95" customHeight="1" thickBot="1">
      <c r="A131" s="1531"/>
      <c r="B131" s="1499"/>
      <c r="C131" s="1499"/>
      <c r="D131" s="1499"/>
      <c r="E131" s="1499"/>
      <c r="F131" s="1499"/>
      <c r="G131" s="1499"/>
      <c r="H131" s="1499"/>
      <c r="I131" s="1499"/>
      <c r="J131" s="1499"/>
      <c r="K131" s="1499"/>
      <c r="L131" s="1499"/>
      <c r="M131" s="1499"/>
      <c r="N131" s="1499"/>
      <c r="O131" s="1499"/>
      <c r="P131" s="1499"/>
      <c r="Q131" s="1499"/>
      <c r="R131" s="1499"/>
      <c r="S131" s="1499"/>
      <c r="T131" s="1499"/>
      <c r="U131" s="1499"/>
      <c r="V131" s="1499"/>
      <c r="W131" s="1499"/>
      <c r="X131" s="1499"/>
      <c r="Y131" s="1499"/>
      <c r="Z131" s="1499"/>
      <c r="AA131" s="1499"/>
      <c r="AB131" s="1499"/>
      <c r="AC131" s="1499"/>
      <c r="AD131" s="1499"/>
      <c r="AE131" s="1499"/>
      <c r="AF131" s="1473"/>
      <c r="AG131" s="1453"/>
      <c r="AH131" s="1453"/>
      <c r="AI131" s="1453"/>
      <c r="AJ131" s="1453"/>
      <c r="AK131" s="1453"/>
      <c r="AL131" s="1453"/>
      <c r="AM131" s="1453"/>
      <c r="AN131" s="1453"/>
      <c r="AO131" s="1453"/>
      <c r="AP131" s="1453"/>
      <c r="AQ131" s="1453"/>
      <c r="AR131" s="1453"/>
      <c r="AS131" s="1453"/>
      <c r="AT131" s="1453"/>
      <c r="AU131" s="1453"/>
      <c r="AV131" s="1453"/>
      <c r="AW131" s="1453"/>
      <c r="AX131" s="1453"/>
      <c r="AY131" s="1453"/>
      <c r="AZ131" s="1453"/>
      <c r="BA131" s="1453"/>
      <c r="BB131" s="1453"/>
      <c r="BC131" s="1453"/>
      <c r="BD131" s="1453"/>
      <c r="BE131" s="1453"/>
      <c r="BF131" s="1453"/>
      <c r="BG131" s="1453"/>
      <c r="BH131" s="1526"/>
      <c r="BI131" s="1532"/>
      <c r="BJ131" s="1253"/>
      <c r="BK131" s="642"/>
    </row>
    <row r="132" spans="1:63" s="52" customFormat="1" ht="20.100000000000001" customHeight="1" thickBot="1">
      <c r="A132" s="1456"/>
      <c r="B132" s="1533" t="s">
        <v>110</v>
      </c>
      <c r="C132" s="1534"/>
      <c r="D132" s="1534"/>
      <c r="E132" s="1534"/>
      <c r="F132" s="1534"/>
      <c r="G132" s="1534"/>
      <c r="H132" s="1534"/>
      <c r="I132" s="1534"/>
      <c r="J132" s="1534"/>
      <c r="K132" s="1534"/>
      <c r="L132" s="1534"/>
      <c r="M132" s="1534"/>
      <c r="N132" s="1534"/>
      <c r="O132" s="1534"/>
      <c r="P132" s="1534"/>
      <c r="Q132" s="1534"/>
      <c r="R132" s="1534"/>
      <c r="S132" s="1534"/>
      <c r="T132" s="1534"/>
      <c r="U132" s="1534"/>
      <c r="V132" s="1534"/>
      <c r="W132" s="1534"/>
      <c r="X132" s="1534"/>
      <c r="Y132" s="1534"/>
      <c r="Z132" s="1534"/>
      <c r="AA132" s="1534"/>
      <c r="AB132" s="1535"/>
      <c r="AC132" s="1535"/>
      <c r="AD132" s="1534"/>
      <c r="AE132" s="1535" t="s">
        <v>133</v>
      </c>
      <c r="AF132" s="1534"/>
      <c r="AG132" s="1534"/>
      <c r="AH132" s="1535"/>
      <c r="AI132" s="1534"/>
      <c r="AJ132" s="1534"/>
      <c r="AK132" s="1534"/>
      <c r="AL132" s="1534"/>
      <c r="AM132" s="1534"/>
      <c r="AN132" s="1534"/>
      <c r="AO132" s="1534"/>
      <c r="AP132" s="1534"/>
      <c r="AQ132" s="1534"/>
      <c r="AR132" s="1534"/>
      <c r="AS132" s="1534"/>
      <c r="AT132" s="1534"/>
      <c r="AU132" s="1534"/>
      <c r="AV132" s="1534"/>
      <c r="AW132" s="1534"/>
      <c r="AX132" s="1534"/>
      <c r="AY132" s="1534"/>
      <c r="AZ132" s="1535"/>
      <c r="BA132" s="1534"/>
      <c r="BB132" s="1535" t="str">
        <f>BB88</f>
        <v>COMPILER: LIÊN/A-KT-WQ826</v>
      </c>
      <c r="BC132" s="1534"/>
      <c r="BD132" s="1534"/>
      <c r="BE132" s="1534"/>
      <c r="BF132" s="1534"/>
      <c r="BG132" s="1534"/>
      <c r="BH132" s="1536"/>
      <c r="BI132" s="1536"/>
      <c r="BJ132" s="1533"/>
      <c r="BK132" s="1473"/>
    </row>
    <row r="133" spans="1:63" s="52" customFormat="1" ht="18.75" customHeight="1" thickBot="1">
      <c r="A133" s="1537"/>
      <c r="B133" s="2545" t="str">
        <f>B89</f>
        <v>PRODUCTION CONFIRMATION</v>
      </c>
      <c r="C133" s="2546"/>
      <c r="D133" s="2546"/>
      <c r="E133" s="2546"/>
      <c r="F133" s="2546"/>
      <c r="G133" s="2546"/>
      <c r="H133" s="2546"/>
      <c r="I133" s="2546"/>
      <c r="J133" s="2546"/>
      <c r="K133" s="2546"/>
      <c r="L133" s="2546"/>
      <c r="M133" s="2546"/>
      <c r="N133" s="2546"/>
      <c r="O133" s="2546"/>
      <c r="P133" s="2547"/>
      <c r="Q133" s="2548" t="s">
        <v>1271</v>
      </c>
      <c r="R133" s="2548"/>
      <c r="S133" s="2548"/>
      <c r="T133" s="2548"/>
      <c r="U133" s="2548"/>
      <c r="V133" s="2548"/>
      <c r="W133" s="2548"/>
      <c r="X133" s="2548"/>
      <c r="Y133" s="2548"/>
      <c r="Z133" s="2548"/>
      <c r="AA133" s="2548"/>
      <c r="AB133" s="2548"/>
      <c r="AC133" s="2548"/>
      <c r="AD133" s="2548"/>
      <c r="AE133" s="2548"/>
      <c r="AF133" s="2548"/>
      <c r="AG133" s="2548"/>
      <c r="AH133" s="2548"/>
      <c r="AI133" s="2548"/>
      <c r="AJ133" s="2548"/>
      <c r="AK133" s="2548"/>
      <c r="AL133" s="2548"/>
      <c r="AM133" s="2548"/>
      <c r="AN133" s="2548"/>
      <c r="AO133" s="2548"/>
      <c r="AP133" s="2548"/>
      <c r="AQ133" s="2548"/>
      <c r="AR133" s="2548"/>
      <c r="AS133" s="2548"/>
      <c r="AT133" s="2548"/>
      <c r="AU133" s="2548"/>
      <c r="AV133" s="2548"/>
      <c r="AW133" s="1516"/>
      <c r="AX133" s="1516"/>
      <c r="AY133" s="1516"/>
      <c r="AZ133" s="1516"/>
      <c r="BA133" s="1516"/>
      <c r="BB133" s="1516"/>
      <c r="BC133" s="1538"/>
      <c r="BD133" s="1538"/>
      <c r="BE133" s="1538"/>
      <c r="BF133" s="1538"/>
      <c r="BG133" s="1538"/>
      <c r="BH133" s="1539"/>
      <c r="BI133" s="1539"/>
      <c r="BJ133" s="1540"/>
      <c r="BK133" s="1541"/>
    </row>
    <row r="134" spans="1:63" s="52" customFormat="1" ht="18.75" customHeight="1">
      <c r="A134" s="509"/>
      <c r="B134" s="1476" t="s">
        <v>19</v>
      </c>
      <c r="C134" s="1521"/>
      <c r="D134" s="1521"/>
      <c r="E134" s="1521"/>
      <c r="F134" s="1521"/>
      <c r="G134" s="1521"/>
      <c r="H134" s="515" t="str">
        <f>H90</f>
        <v>Chuck Taylor All Star Street</v>
      </c>
      <c r="I134" s="53"/>
      <c r="J134" s="53"/>
      <c r="K134" s="53"/>
      <c r="L134" s="53"/>
      <c r="M134" s="53"/>
      <c r="N134" s="53"/>
      <c r="O134" s="53"/>
      <c r="P134" s="272"/>
      <c r="Q134" s="2510"/>
      <c r="R134" s="2510"/>
      <c r="S134" s="2510"/>
      <c r="T134" s="2510"/>
      <c r="U134" s="2510"/>
      <c r="V134" s="2510"/>
      <c r="W134" s="2510"/>
      <c r="X134" s="2510"/>
      <c r="Y134" s="2510"/>
      <c r="Z134" s="2510"/>
      <c r="AA134" s="2510"/>
      <c r="AB134" s="2510"/>
      <c r="AC134" s="2510"/>
      <c r="AD134" s="2510"/>
      <c r="AE134" s="2510"/>
      <c r="AF134" s="2510"/>
      <c r="AG134" s="2510"/>
      <c r="AH134" s="2510"/>
      <c r="AI134" s="2510"/>
      <c r="AJ134" s="2510"/>
      <c r="AK134" s="2510"/>
      <c r="AL134" s="2510"/>
      <c r="AM134" s="2510"/>
      <c r="AN134" s="2510"/>
      <c r="AO134" s="2510"/>
      <c r="AP134" s="2510"/>
      <c r="AQ134" s="2510"/>
      <c r="AR134" s="2510"/>
      <c r="AS134" s="2510"/>
      <c r="AT134" s="2510"/>
      <c r="AU134" s="2510"/>
      <c r="AV134" s="2510"/>
      <c r="AW134" s="219"/>
      <c r="AX134" s="219"/>
      <c r="AY134" s="219"/>
      <c r="AZ134" s="219"/>
      <c r="BA134" s="219"/>
      <c r="BB134" s="219"/>
      <c r="BC134" s="128"/>
      <c r="BD134" s="589"/>
      <c r="BE134" s="2550" t="s">
        <v>21</v>
      </c>
      <c r="BF134" s="2550"/>
      <c r="BG134" s="2550"/>
      <c r="BH134" s="2564">
        <f>BH90</f>
        <v>13</v>
      </c>
      <c r="BI134" s="2564"/>
      <c r="BJ134" s="2566">
        <f>BJ90-1</f>
        <v>-4</v>
      </c>
      <c r="BK134" s="642"/>
    </row>
    <row r="135" spans="1:63" s="52" customFormat="1" ht="18.75" customHeight="1" thickBot="1">
      <c r="A135" s="509"/>
      <c r="B135" s="68" t="s">
        <v>96</v>
      </c>
      <c r="C135" s="1522"/>
      <c r="D135" s="1522"/>
      <c r="E135" s="1522"/>
      <c r="F135" s="1522"/>
      <c r="G135" s="1522"/>
      <c r="H135" s="1522"/>
      <c r="I135" s="1522"/>
      <c r="J135" s="1522" t="str">
        <f>J91</f>
        <v>669288C/F</v>
      </c>
      <c r="K135" s="1522"/>
      <c r="L135" s="1522"/>
      <c r="M135" s="1522"/>
      <c r="N135" s="1522"/>
      <c r="O135" s="1522"/>
      <c r="P135" s="1043"/>
      <c r="Q135" s="2549"/>
      <c r="R135" s="2549"/>
      <c r="S135" s="2549"/>
      <c r="T135" s="2549"/>
      <c r="U135" s="2549"/>
      <c r="V135" s="2549"/>
      <c r="W135" s="2549"/>
      <c r="X135" s="2549"/>
      <c r="Y135" s="2549"/>
      <c r="Z135" s="2549"/>
      <c r="AA135" s="2549"/>
      <c r="AB135" s="2549"/>
      <c r="AC135" s="2549"/>
      <c r="AD135" s="2549"/>
      <c r="AE135" s="2549"/>
      <c r="AF135" s="2549"/>
      <c r="AG135" s="2549"/>
      <c r="AH135" s="2549"/>
      <c r="AI135" s="2549"/>
      <c r="AJ135" s="2549"/>
      <c r="AK135" s="2549"/>
      <c r="AL135" s="2549"/>
      <c r="AM135" s="2549"/>
      <c r="AN135" s="2549"/>
      <c r="AO135" s="2549"/>
      <c r="AP135" s="2549"/>
      <c r="AQ135" s="2549"/>
      <c r="AR135" s="2549"/>
      <c r="AS135" s="2549"/>
      <c r="AT135" s="2549"/>
      <c r="AU135" s="2549"/>
      <c r="AV135" s="2549"/>
      <c r="AW135" s="1523"/>
      <c r="AX135" s="1523"/>
      <c r="AY135" s="1523"/>
      <c r="AZ135" s="1523"/>
      <c r="BA135" s="1523"/>
      <c r="BB135" s="1523"/>
      <c r="BC135" s="1542"/>
      <c r="BD135" s="1543"/>
      <c r="BE135" s="2551"/>
      <c r="BF135" s="2551"/>
      <c r="BG135" s="2551"/>
      <c r="BH135" s="2565"/>
      <c r="BI135" s="2565"/>
      <c r="BJ135" s="2567"/>
      <c r="BK135" s="642"/>
    </row>
    <row r="136" spans="1:63" s="1525" customFormat="1" ht="36" customHeight="1" thickBot="1">
      <c r="A136" s="576"/>
      <c r="B136" s="2568" t="str">
        <f>B92</f>
        <v>Component
部件名称 Tên chi tiết</v>
      </c>
      <c r="C136" s="2569"/>
      <c r="D136" s="2569"/>
      <c r="E136" s="2569"/>
      <c r="F136" s="2569"/>
      <c r="G136" s="2569"/>
      <c r="H136" s="2570"/>
      <c r="I136" s="2586" t="s">
        <v>1273</v>
      </c>
      <c r="J136" s="2587"/>
      <c r="K136" s="2587"/>
      <c r="L136" s="2587"/>
      <c r="M136" s="2587"/>
      <c r="N136" s="2587"/>
      <c r="O136" s="2587"/>
      <c r="P136" s="2587"/>
      <c r="Q136" s="2587"/>
      <c r="R136" s="2587"/>
      <c r="S136" s="2587"/>
      <c r="T136" s="2587"/>
      <c r="U136" s="2587"/>
      <c r="V136" s="2587"/>
      <c r="W136" s="2587"/>
      <c r="X136" s="2587"/>
      <c r="Y136" s="2587"/>
      <c r="Z136" s="2587"/>
      <c r="AA136" s="2587"/>
      <c r="AB136" s="2587"/>
      <c r="AC136" s="2587"/>
      <c r="AD136" s="2587"/>
      <c r="AE136" s="2587"/>
      <c r="AF136" s="2587"/>
      <c r="AG136" s="2568"/>
      <c r="AH136" s="2569"/>
      <c r="AI136" s="2569"/>
      <c r="AJ136" s="2569"/>
      <c r="AK136" s="2569"/>
      <c r="AL136" s="2569"/>
      <c r="AM136" s="2570"/>
      <c r="AN136" s="1544"/>
      <c r="AO136" s="1545"/>
      <c r="AP136" s="1545"/>
      <c r="AQ136" s="1545"/>
      <c r="AR136" s="1545"/>
      <c r="AS136" s="1545"/>
      <c r="AT136" s="1545"/>
      <c r="AU136" s="1545"/>
      <c r="AV136" s="1545"/>
      <c r="AW136" s="1545"/>
      <c r="AX136" s="1545"/>
      <c r="AY136" s="1545"/>
      <c r="AZ136" s="1545"/>
      <c r="BA136" s="1545"/>
      <c r="BB136" s="1545"/>
      <c r="BC136" s="1545"/>
      <c r="BD136" s="1545"/>
      <c r="BE136" s="1545"/>
      <c r="BF136" s="1545"/>
      <c r="BG136" s="1545"/>
      <c r="BH136" s="1545"/>
      <c r="BI136" s="1545"/>
      <c r="BJ136" s="1546"/>
      <c r="BK136" s="1524"/>
    </row>
    <row r="137" spans="1:63" s="52" customFormat="1" ht="15.95" customHeight="1">
      <c r="A137" s="509"/>
      <c r="B137" s="509"/>
      <c r="C137" s="1453"/>
      <c r="D137" s="1453"/>
      <c r="E137" s="1453"/>
      <c r="F137" s="1453"/>
      <c r="G137" s="1453"/>
      <c r="H137" s="1453"/>
      <c r="I137" s="1453"/>
      <c r="J137" s="1453"/>
      <c r="K137" s="1453"/>
      <c r="L137" s="1453"/>
      <c r="M137" s="1453"/>
      <c r="N137" s="1453"/>
      <c r="O137" s="1453"/>
      <c r="P137" s="1453"/>
      <c r="Q137" s="1453"/>
      <c r="R137" s="1453"/>
      <c r="S137" s="1453"/>
      <c r="T137" s="1453"/>
      <c r="U137" s="1453"/>
      <c r="V137" s="1453"/>
      <c r="W137" s="1453"/>
      <c r="X137" s="1453"/>
      <c r="Y137" s="1453"/>
      <c r="Z137" s="1453"/>
      <c r="AA137" s="1453"/>
      <c r="AB137" s="1453"/>
      <c r="AC137" s="1453"/>
      <c r="AD137" s="1453"/>
      <c r="AE137" s="1453"/>
      <c r="AF137" s="642"/>
      <c r="AG137" s="1453"/>
      <c r="AH137" s="1453"/>
      <c r="AI137" s="1453"/>
      <c r="AJ137" s="1453"/>
      <c r="AK137" s="1453"/>
      <c r="AL137" s="1453"/>
      <c r="AM137" s="1453"/>
      <c r="AN137" s="1453"/>
      <c r="AO137" s="1453"/>
      <c r="AP137" s="1453"/>
      <c r="AQ137" s="1453"/>
      <c r="AR137" s="1453"/>
      <c r="AS137" s="1453"/>
      <c r="AT137" s="1453"/>
      <c r="AU137" s="1453"/>
      <c r="AV137" s="1453"/>
      <c r="AW137" s="1453"/>
      <c r="AX137" s="1453"/>
      <c r="AY137" s="1453"/>
      <c r="AZ137" s="1453"/>
      <c r="BA137" s="1453"/>
      <c r="BB137" s="1453"/>
      <c r="BC137" s="1453"/>
      <c r="BD137" s="1453"/>
      <c r="BE137" s="1453"/>
      <c r="BF137" s="1453"/>
      <c r="BG137" s="1453"/>
      <c r="BH137" s="1526"/>
      <c r="BI137" s="1526"/>
      <c r="BJ137" s="1454"/>
      <c r="BK137" s="642"/>
    </row>
    <row r="138" spans="1:63" s="52" customFormat="1" ht="15.95" customHeight="1">
      <c r="A138" s="509"/>
      <c r="B138" s="509"/>
      <c r="C138" s="1453"/>
      <c r="D138" s="1527" t="str">
        <f>D94</f>
        <v>Stitching margin 边距 Cách biên</v>
      </c>
      <c r="E138" s="1514"/>
      <c r="F138" s="1514"/>
      <c r="G138" s="1514"/>
      <c r="H138" s="1514"/>
      <c r="I138" s="1514"/>
      <c r="J138" s="1514"/>
      <c r="K138" s="1514"/>
      <c r="L138" s="1514"/>
      <c r="M138" s="1514"/>
      <c r="N138" s="1514"/>
      <c r="O138" s="1514"/>
      <c r="P138" s="1514"/>
      <c r="Q138" s="1514"/>
      <c r="R138" s="1528"/>
      <c r="S138" s="2583" t="s">
        <v>183</v>
      </c>
      <c r="T138" s="2580"/>
      <c r="U138" s="2580"/>
      <c r="V138" s="2580"/>
      <c r="W138" s="2580"/>
      <c r="X138" s="2580"/>
      <c r="Y138" s="2580"/>
      <c r="Z138" s="2581"/>
      <c r="AD138" s="1453"/>
      <c r="AE138" s="1453"/>
      <c r="AF138" s="642"/>
      <c r="AG138" s="1453"/>
      <c r="AH138" s="1527"/>
      <c r="AI138" s="1514"/>
      <c r="AJ138" s="1514"/>
      <c r="AK138" s="1514"/>
      <c r="AL138" s="1514"/>
      <c r="AM138" s="1514"/>
      <c r="AN138" s="1514"/>
      <c r="AO138" s="1514"/>
      <c r="AP138" s="1514"/>
      <c r="AQ138" s="1514"/>
      <c r="AR138" s="1514"/>
      <c r="AS138" s="1514"/>
      <c r="AT138" s="1514"/>
      <c r="AU138" s="1514"/>
      <c r="AV138" s="1528"/>
      <c r="AW138" s="2583"/>
      <c r="AX138" s="2580"/>
      <c r="AY138" s="2580"/>
      <c r="AZ138" s="2580"/>
      <c r="BA138" s="2580"/>
      <c r="BB138" s="2580"/>
      <c r="BC138" s="2580"/>
      <c r="BD138" s="2581"/>
      <c r="BE138" s="1529"/>
      <c r="BF138" s="1530"/>
      <c r="BG138" s="1453"/>
      <c r="BH138" s="1526"/>
      <c r="BI138" s="1526"/>
      <c r="BJ138" s="1454"/>
      <c r="BK138" s="642"/>
    </row>
    <row r="139" spans="1:63" s="52" customFormat="1" ht="15.95" customHeight="1">
      <c r="A139" s="509"/>
      <c r="B139" s="509"/>
      <c r="C139" s="1453"/>
      <c r="D139" s="1527" t="str">
        <f>D95</f>
        <v>Needle Type &amp; Size 针类与尺寸 Loại và kích cỡ kim</v>
      </c>
      <c r="E139" s="1514"/>
      <c r="F139" s="1514"/>
      <c r="G139" s="1514"/>
      <c r="H139" s="1514"/>
      <c r="I139" s="1514"/>
      <c r="J139" s="1514"/>
      <c r="K139" s="1514"/>
      <c r="L139" s="1514"/>
      <c r="M139" s="1514"/>
      <c r="N139" s="1514"/>
      <c r="O139" s="1514"/>
      <c r="P139" s="1514"/>
      <c r="Q139" s="1514"/>
      <c r="R139" s="1528"/>
      <c r="S139" s="2583" t="s">
        <v>1269</v>
      </c>
      <c r="T139" s="2580"/>
      <c r="U139" s="2580"/>
      <c r="V139" s="2580"/>
      <c r="W139" s="2580"/>
      <c r="X139" s="2580"/>
      <c r="Y139" s="2580"/>
      <c r="Z139" s="2581"/>
      <c r="AA139" s="1453"/>
      <c r="AB139" s="1453"/>
      <c r="AC139" s="1453"/>
      <c r="AD139" s="1453"/>
      <c r="AE139" s="1453"/>
      <c r="AF139" s="642"/>
      <c r="AG139" s="1453"/>
      <c r="AH139" s="1527"/>
      <c r="AI139" s="1514"/>
      <c r="AJ139" s="1514"/>
      <c r="AK139" s="1514"/>
      <c r="AL139" s="1514"/>
      <c r="AM139" s="1514"/>
      <c r="AN139" s="1514"/>
      <c r="AO139" s="1514"/>
      <c r="AP139" s="1514"/>
      <c r="AQ139" s="1514"/>
      <c r="AR139" s="1514"/>
      <c r="AS139" s="1514"/>
      <c r="AT139" s="1514"/>
      <c r="AU139" s="1514"/>
      <c r="AV139" s="1528"/>
      <c r="AW139" s="2583"/>
      <c r="AX139" s="2580"/>
      <c r="AY139" s="2580"/>
      <c r="AZ139" s="2580"/>
      <c r="BA139" s="2580"/>
      <c r="BB139" s="2580"/>
      <c r="BC139" s="2580"/>
      <c r="BD139" s="2581"/>
      <c r="BE139" s="1529"/>
      <c r="BF139" s="1530"/>
      <c r="BG139" s="1453"/>
      <c r="BH139" s="1526"/>
      <c r="BI139" s="1526"/>
      <c r="BJ139" s="1454"/>
      <c r="BK139" s="642"/>
    </row>
    <row r="140" spans="1:63" s="52" customFormat="1" ht="15.95" customHeight="1">
      <c r="A140" s="509"/>
      <c r="B140" s="509"/>
      <c r="C140" s="1453"/>
      <c r="D140" s="1527" t="str">
        <f>D96</f>
        <v>SPI (Stitch Per Inch) 针数/英寸
Số mũi/inch</v>
      </c>
      <c r="E140" s="1514"/>
      <c r="F140" s="1514"/>
      <c r="G140" s="1514"/>
      <c r="H140" s="1514"/>
      <c r="I140" s="1514"/>
      <c r="J140" s="1514"/>
      <c r="K140" s="1514"/>
      <c r="L140" s="1514"/>
      <c r="M140" s="1514"/>
      <c r="N140" s="1514"/>
      <c r="O140" s="1514"/>
      <c r="P140" s="1514"/>
      <c r="Q140" s="1514"/>
      <c r="R140" s="1528"/>
      <c r="S140" s="2579" t="s">
        <v>1077</v>
      </c>
      <c r="T140" s="2580"/>
      <c r="U140" s="2580"/>
      <c r="V140" s="2580"/>
      <c r="W140" s="2580"/>
      <c r="X140" s="2580"/>
      <c r="Y140" s="2580"/>
      <c r="Z140" s="2581"/>
      <c r="AA140" s="1453"/>
      <c r="AB140" s="1453"/>
      <c r="AC140" s="1453"/>
      <c r="AD140" s="1453"/>
      <c r="AE140" s="1453"/>
      <c r="AF140" s="642"/>
      <c r="AG140" s="1453"/>
      <c r="AH140" s="1527"/>
      <c r="AI140" s="1514"/>
      <c r="AJ140" s="1514"/>
      <c r="AK140" s="1514"/>
      <c r="AL140" s="1514"/>
      <c r="AM140" s="1514"/>
      <c r="AN140" s="1514"/>
      <c r="AO140" s="1514"/>
      <c r="AP140" s="1514"/>
      <c r="AQ140" s="1514"/>
      <c r="AR140" s="1514"/>
      <c r="AS140" s="1514"/>
      <c r="AT140" s="1514"/>
      <c r="AU140" s="1514"/>
      <c r="AV140" s="1528"/>
      <c r="AW140" s="2579"/>
      <c r="AX140" s="2580"/>
      <c r="AY140" s="2580"/>
      <c r="AZ140" s="2580"/>
      <c r="BA140" s="2580"/>
      <c r="BB140" s="2580"/>
      <c r="BC140" s="2580"/>
      <c r="BD140" s="2581"/>
      <c r="BE140" s="1529"/>
      <c r="BF140" s="1530"/>
      <c r="BG140" s="1453"/>
      <c r="BH140" s="1526"/>
      <c r="BI140" s="1526"/>
      <c r="BJ140" s="1454"/>
      <c r="BK140" s="642"/>
    </row>
    <row r="141" spans="1:63" s="52" customFormat="1" ht="15.95" customHeight="1">
      <c r="A141" s="509"/>
      <c r="B141" s="509"/>
      <c r="C141" s="1453"/>
      <c r="D141" s="1453"/>
      <c r="E141" s="1453"/>
      <c r="F141" s="1453"/>
      <c r="G141" s="1453"/>
      <c r="H141" s="1453"/>
      <c r="I141" s="1453"/>
      <c r="J141" s="1453"/>
      <c r="K141" s="1453"/>
      <c r="L141" s="1453"/>
      <c r="M141" s="1453"/>
      <c r="N141" s="1453"/>
      <c r="O141" s="1453"/>
      <c r="P141" s="1453"/>
      <c r="Q141" s="1453"/>
      <c r="R141" s="1453"/>
      <c r="S141" s="1453"/>
      <c r="T141" s="1453"/>
      <c r="U141" s="1453"/>
      <c r="V141" s="1453"/>
      <c r="W141" s="1453"/>
      <c r="X141" s="1453"/>
      <c r="Y141" s="1453"/>
      <c r="Z141" s="1453"/>
      <c r="AA141" s="1453"/>
      <c r="AB141" s="1453"/>
      <c r="AC141" s="1453"/>
      <c r="AD141" s="1453"/>
      <c r="AE141" s="1453"/>
      <c r="AF141" s="642"/>
      <c r="AG141" s="1453"/>
      <c r="AH141" s="1453"/>
      <c r="AI141" s="1453"/>
      <c r="AJ141" s="1453"/>
      <c r="AK141" s="1453"/>
      <c r="AL141" s="1453"/>
      <c r="AM141" s="1453"/>
      <c r="AN141" s="1453"/>
      <c r="AO141" s="1453"/>
      <c r="AP141" s="1453"/>
      <c r="AQ141" s="1453"/>
      <c r="AR141" s="1453"/>
      <c r="AS141" s="1453"/>
      <c r="AT141" s="1453"/>
      <c r="AU141" s="1453"/>
      <c r="AV141" s="1453"/>
      <c r="AW141" s="1453"/>
      <c r="AX141" s="1453"/>
      <c r="AY141" s="1453"/>
      <c r="AZ141" s="1453"/>
      <c r="BA141" s="1453"/>
      <c r="BB141" s="1453"/>
      <c r="BC141" s="1453"/>
      <c r="BD141" s="1453"/>
      <c r="BE141" s="1453"/>
      <c r="BF141" s="1453"/>
      <c r="BG141" s="1453"/>
      <c r="BH141" s="1526"/>
      <c r="BI141" s="1526"/>
      <c r="BJ141" s="1454"/>
      <c r="BK141" s="642"/>
    </row>
    <row r="142" spans="1:63" s="52" customFormat="1" ht="15.95" customHeight="1">
      <c r="A142" s="509"/>
      <c r="B142" s="509"/>
      <c r="C142" s="1453"/>
      <c r="D142" s="1453"/>
      <c r="E142" s="1453"/>
      <c r="F142" s="1453"/>
      <c r="G142" s="1453"/>
      <c r="H142" s="1453"/>
      <c r="I142" s="1453"/>
      <c r="J142" s="1453"/>
      <c r="K142" s="1453"/>
      <c r="L142" s="1453"/>
      <c r="M142" s="2584"/>
      <c r="N142" s="2584"/>
      <c r="O142" s="2584"/>
      <c r="P142" s="2584"/>
      <c r="Q142" s="2584"/>
      <c r="R142" s="2584"/>
      <c r="S142" s="2584"/>
      <c r="T142" s="2584"/>
      <c r="U142" s="2584"/>
      <c r="V142" s="2584"/>
      <c r="W142" s="2584"/>
      <c r="X142" s="2584"/>
      <c r="Y142" s="2584"/>
      <c r="Z142" s="2584"/>
      <c r="AA142" s="2584"/>
      <c r="AB142" s="2584"/>
      <c r="AC142" s="2584"/>
      <c r="AD142" s="2584"/>
      <c r="AE142" s="2584"/>
      <c r="AF142" s="642"/>
      <c r="AG142" s="1453"/>
      <c r="AH142" s="1453"/>
      <c r="AI142" s="1453"/>
      <c r="AJ142" s="1453"/>
      <c r="AK142" s="1453"/>
      <c r="AL142" s="1453"/>
      <c r="AM142" s="1453"/>
      <c r="AN142" s="1453"/>
      <c r="AO142" s="1453"/>
      <c r="AP142" s="1453"/>
      <c r="AQ142" s="1453"/>
      <c r="AR142" s="1453"/>
      <c r="AS142" s="1453"/>
      <c r="AT142" s="1453"/>
      <c r="AU142" s="1453"/>
      <c r="AV142" s="1453"/>
      <c r="AW142" s="1453"/>
      <c r="AX142" s="1453"/>
      <c r="AY142" s="1453"/>
      <c r="AZ142" s="1453"/>
      <c r="BA142" s="1453"/>
      <c r="BB142" s="1453"/>
      <c r="BC142" s="1453"/>
      <c r="BD142" s="1453"/>
      <c r="BE142" s="1453"/>
      <c r="BF142" s="1453"/>
      <c r="BG142" s="1453"/>
      <c r="BH142" s="1526"/>
      <c r="BI142" s="1526"/>
      <c r="BJ142" s="1454"/>
      <c r="BK142" s="642"/>
    </row>
    <row r="143" spans="1:63" s="52" customFormat="1" ht="15.95" customHeight="1">
      <c r="A143" s="509"/>
      <c r="B143" s="509"/>
      <c r="C143" s="1453"/>
      <c r="D143" s="1453"/>
      <c r="E143" s="1453"/>
      <c r="F143" s="1453"/>
      <c r="G143" s="1453"/>
      <c r="H143" s="1453"/>
      <c r="I143" s="1453"/>
      <c r="J143" s="1453"/>
      <c r="K143" s="1453"/>
      <c r="L143" s="1453"/>
      <c r="M143" s="2584"/>
      <c r="N143" s="2584"/>
      <c r="O143" s="2584"/>
      <c r="P143" s="2584"/>
      <c r="Q143" s="2584"/>
      <c r="R143" s="2584"/>
      <c r="S143" s="2584"/>
      <c r="T143" s="2584"/>
      <c r="U143" s="2584"/>
      <c r="V143" s="2584"/>
      <c r="W143" s="2584"/>
      <c r="X143" s="2584"/>
      <c r="Y143" s="2584"/>
      <c r="Z143" s="2584"/>
      <c r="AA143" s="2584"/>
      <c r="AB143" s="2584"/>
      <c r="AC143" s="2584"/>
      <c r="AD143" s="2584"/>
      <c r="AE143" s="2584"/>
      <c r="AF143" s="642"/>
      <c r="AG143" s="1453"/>
      <c r="AH143" s="1453"/>
      <c r="AI143" s="1453"/>
      <c r="AJ143" s="1453"/>
      <c r="AK143" s="1453"/>
      <c r="AL143" s="1453"/>
      <c r="AM143" s="1453"/>
      <c r="AN143" s="1453"/>
      <c r="AO143" s="1453"/>
      <c r="AP143" s="1453"/>
      <c r="AQ143" s="1453"/>
      <c r="AR143" s="1453"/>
      <c r="AS143" s="1453"/>
      <c r="AT143" s="1453"/>
      <c r="AU143" s="1453"/>
      <c r="AV143" s="1453"/>
      <c r="AW143" s="1453"/>
      <c r="AX143" s="1453"/>
      <c r="AY143" s="1453"/>
      <c r="AZ143" s="1453"/>
      <c r="BA143" s="1453"/>
      <c r="BB143" s="1453"/>
      <c r="BC143" s="1453"/>
      <c r="BD143" s="1453"/>
      <c r="BE143" s="1453"/>
      <c r="BF143" s="1453"/>
      <c r="BG143" s="1453"/>
      <c r="BH143" s="1526"/>
      <c r="BI143" s="1526"/>
      <c r="BJ143" s="1454"/>
      <c r="BK143" s="642"/>
    </row>
    <row r="144" spans="1:63" s="52" customFormat="1" ht="15.95" customHeight="1">
      <c r="A144" s="509"/>
      <c r="B144" s="509"/>
      <c r="C144" s="1453"/>
      <c r="D144" s="1453"/>
      <c r="E144" s="1453"/>
      <c r="F144" s="1453"/>
      <c r="G144" s="1453"/>
      <c r="H144" s="1453"/>
      <c r="I144" s="1453"/>
      <c r="J144" s="1453"/>
      <c r="K144" s="1453"/>
      <c r="L144" s="1453"/>
      <c r="M144" s="2584"/>
      <c r="N144" s="2584"/>
      <c r="O144" s="2584"/>
      <c r="P144" s="2584"/>
      <c r="Q144" s="2584"/>
      <c r="R144" s="2584"/>
      <c r="S144" s="2584"/>
      <c r="T144" s="2584"/>
      <c r="U144" s="2584"/>
      <c r="V144" s="2584"/>
      <c r="W144" s="2584"/>
      <c r="X144" s="2584"/>
      <c r="Y144" s="2584"/>
      <c r="Z144" s="2584"/>
      <c r="AA144" s="2584"/>
      <c r="AB144" s="2584"/>
      <c r="AC144" s="2584"/>
      <c r="AD144" s="2584"/>
      <c r="AE144" s="2584"/>
      <c r="AF144" s="642"/>
      <c r="AG144" s="1453"/>
      <c r="AH144" s="1453"/>
      <c r="AI144" s="1453"/>
      <c r="AJ144" s="1453"/>
      <c r="AK144" s="1453"/>
      <c r="AL144" s="1453"/>
      <c r="AM144" s="1453"/>
      <c r="AN144" s="1453"/>
      <c r="AO144" s="1453"/>
      <c r="AP144" s="1453"/>
      <c r="AQ144" s="1453"/>
      <c r="AR144" s="1453"/>
      <c r="AS144" s="1453"/>
      <c r="AT144" s="1453"/>
      <c r="AU144" s="1453"/>
      <c r="AV144" s="1453"/>
      <c r="AW144" s="1453"/>
      <c r="AX144" s="1453"/>
      <c r="AY144" s="1453"/>
      <c r="AZ144" s="1453"/>
      <c r="BA144" s="1453"/>
      <c r="BB144" s="1453"/>
      <c r="BC144" s="1453"/>
      <c r="BD144" s="1453"/>
      <c r="BE144" s="1453"/>
      <c r="BF144" s="1453"/>
      <c r="BG144" s="1453"/>
      <c r="BH144" s="1526"/>
      <c r="BI144" s="1526"/>
      <c r="BJ144" s="1454"/>
      <c r="BK144" s="642"/>
    </row>
    <row r="145" spans="1:63" s="52" customFormat="1" ht="15.95" customHeight="1">
      <c r="A145" s="509"/>
      <c r="B145" s="509"/>
      <c r="C145" s="1453"/>
      <c r="D145" s="1453"/>
      <c r="E145" s="1453"/>
      <c r="F145" s="1453"/>
      <c r="G145" s="1453"/>
      <c r="H145" s="1453"/>
      <c r="I145" s="1453"/>
      <c r="J145" s="1453"/>
      <c r="K145" s="1453"/>
      <c r="L145" s="1453"/>
      <c r="M145" s="2584"/>
      <c r="N145" s="2584"/>
      <c r="O145" s="2584"/>
      <c r="P145" s="2584"/>
      <c r="Q145" s="2584"/>
      <c r="R145" s="2584"/>
      <c r="S145" s="2584"/>
      <c r="T145" s="2584"/>
      <c r="U145" s="2584"/>
      <c r="V145" s="2584"/>
      <c r="W145" s="2584"/>
      <c r="X145" s="2584"/>
      <c r="Y145" s="2584"/>
      <c r="Z145" s="2584"/>
      <c r="AA145" s="2584"/>
      <c r="AB145" s="2584"/>
      <c r="AC145" s="2584"/>
      <c r="AD145" s="2584"/>
      <c r="AE145" s="2584"/>
      <c r="AF145" s="642"/>
      <c r="AG145" s="1453"/>
      <c r="AH145" s="1453"/>
      <c r="AI145" s="1453"/>
      <c r="AJ145" s="1453"/>
      <c r="AK145" s="1453"/>
      <c r="AL145" s="1453"/>
      <c r="AM145" s="1453"/>
      <c r="AN145" s="1453"/>
      <c r="AO145" s="1453"/>
      <c r="AP145" s="1453"/>
      <c r="AQ145" s="1453"/>
      <c r="AR145" s="1453"/>
      <c r="AS145" s="1453"/>
      <c r="AT145" s="1453"/>
      <c r="AU145" s="1453"/>
      <c r="AV145" s="1453"/>
      <c r="AW145" s="1453"/>
      <c r="AX145" s="1453"/>
      <c r="AY145" s="1453"/>
      <c r="AZ145" s="1453"/>
      <c r="BA145" s="1453"/>
      <c r="BB145" s="1453"/>
      <c r="BC145" s="1453"/>
      <c r="BD145" s="1453"/>
      <c r="BE145" s="1453"/>
      <c r="BF145" s="1453"/>
      <c r="BG145" s="1453"/>
      <c r="BH145" s="1526"/>
      <c r="BI145" s="1526"/>
      <c r="BJ145" s="1454"/>
      <c r="BK145" s="642"/>
    </row>
    <row r="146" spans="1:63" s="52" customFormat="1" ht="15.95" customHeight="1">
      <c r="A146" s="509"/>
      <c r="B146" s="509"/>
      <c r="C146" s="1453"/>
      <c r="D146" s="1453"/>
      <c r="E146" s="1453"/>
      <c r="F146" s="1453"/>
      <c r="G146" s="1453"/>
      <c r="H146" s="1453"/>
      <c r="I146" s="1453"/>
      <c r="J146" s="1271"/>
      <c r="K146" s="1453"/>
      <c r="L146" s="1453"/>
      <c r="M146" s="1453"/>
      <c r="N146" s="1453"/>
      <c r="O146" s="1453"/>
      <c r="P146" s="1453"/>
      <c r="Q146" s="1453"/>
      <c r="R146" s="1453"/>
      <c r="S146" s="1453"/>
      <c r="T146" s="1453"/>
      <c r="U146" s="1453"/>
      <c r="V146" s="1453"/>
      <c r="W146" s="1453"/>
      <c r="X146" s="1453"/>
      <c r="Y146" s="1453"/>
      <c r="Z146" s="1453"/>
      <c r="AA146" s="1453"/>
      <c r="AB146" s="1453"/>
      <c r="AC146" s="1453"/>
      <c r="AD146" s="1453"/>
      <c r="AE146" s="1453"/>
      <c r="AF146" s="642"/>
      <c r="AG146" s="1453"/>
      <c r="AH146" s="1453"/>
      <c r="AI146" s="1453"/>
      <c r="AJ146" s="1453"/>
      <c r="AK146" s="1453"/>
      <c r="AL146" s="1453"/>
      <c r="AM146" s="1453"/>
      <c r="AN146" s="1453"/>
      <c r="AO146" s="1453"/>
      <c r="AP146" s="1453"/>
      <c r="AQ146" s="1453"/>
      <c r="AR146" s="1453"/>
      <c r="AS146" s="1453"/>
      <c r="AT146" s="1453"/>
      <c r="AU146" s="1453"/>
      <c r="AV146" s="1453"/>
      <c r="AW146" s="1453"/>
      <c r="AX146" s="1453"/>
      <c r="AY146" s="1453"/>
      <c r="AZ146" s="1453"/>
      <c r="BA146" s="1453"/>
      <c r="BB146" s="1453"/>
      <c r="BC146" s="1453"/>
      <c r="BD146" s="1453"/>
      <c r="BE146" s="1453"/>
      <c r="BF146" s="1453"/>
      <c r="BG146" s="1453"/>
      <c r="BH146" s="1526"/>
      <c r="BI146" s="1526"/>
      <c r="BJ146" s="1454"/>
      <c r="BK146" s="642"/>
    </row>
    <row r="147" spans="1:63" s="52" customFormat="1" ht="15.95" customHeight="1">
      <c r="A147" s="509"/>
      <c r="B147" s="509"/>
      <c r="C147" s="1453"/>
      <c r="D147" s="1453"/>
      <c r="E147" s="1453"/>
      <c r="F147" s="1453"/>
      <c r="G147" s="1453"/>
      <c r="H147" s="1453"/>
      <c r="I147" s="1453"/>
      <c r="J147" s="1453"/>
      <c r="K147" s="1453"/>
      <c r="L147" s="1453"/>
      <c r="M147" s="1453"/>
      <c r="N147" s="1453"/>
      <c r="O147" s="1453"/>
      <c r="P147" s="1453"/>
      <c r="Q147" s="1453"/>
      <c r="R147" s="1453"/>
      <c r="S147" s="1453"/>
      <c r="T147" s="1453"/>
      <c r="U147" s="1453"/>
      <c r="V147" s="1453"/>
      <c r="W147" s="1453"/>
      <c r="X147" s="1453"/>
      <c r="Y147" s="1453"/>
      <c r="Z147" s="1453"/>
      <c r="AA147" s="1453"/>
      <c r="AB147" s="1453"/>
      <c r="AC147" s="1453"/>
      <c r="AD147" s="1453"/>
      <c r="AE147" s="1453"/>
      <c r="AF147" s="642"/>
      <c r="AG147" s="1453"/>
      <c r="AH147" s="1453"/>
      <c r="AI147" s="1453"/>
      <c r="AJ147" s="1453"/>
      <c r="AK147" s="1453"/>
      <c r="AL147" s="1453"/>
      <c r="AM147" s="1453"/>
      <c r="AN147" s="1453"/>
      <c r="AO147" s="1453"/>
      <c r="AP147" s="1453"/>
      <c r="AQ147" s="1453"/>
      <c r="AR147" s="1453"/>
      <c r="AS147" s="1453"/>
      <c r="AT147" s="1453"/>
      <c r="AU147" s="1453"/>
      <c r="AV147" s="1453"/>
      <c r="AW147" s="1453"/>
      <c r="AX147" s="1453"/>
      <c r="AY147" s="1453"/>
      <c r="AZ147" s="1453"/>
      <c r="BA147" s="1453"/>
      <c r="BB147" s="1453"/>
      <c r="BC147" s="1453"/>
      <c r="BD147" s="1453"/>
      <c r="BE147" s="1453"/>
      <c r="BF147" s="1453"/>
      <c r="BG147" s="1453"/>
      <c r="BH147" s="1526"/>
      <c r="BI147" s="1526"/>
      <c r="BJ147" s="1454"/>
      <c r="BK147" s="642"/>
    </row>
    <row r="148" spans="1:63" s="52" customFormat="1" ht="15.95" customHeight="1">
      <c r="A148" s="509"/>
      <c r="B148" s="509"/>
      <c r="C148" s="1453"/>
      <c r="D148" s="1453"/>
      <c r="E148" s="1453"/>
      <c r="F148" s="1453"/>
      <c r="G148" s="1453"/>
      <c r="H148" s="1453"/>
      <c r="I148" s="1453"/>
      <c r="J148" s="1453"/>
      <c r="K148" s="1453"/>
      <c r="L148" s="1453"/>
      <c r="M148" s="1453"/>
      <c r="N148" s="1453"/>
      <c r="O148" s="1453"/>
      <c r="P148" s="1453"/>
      <c r="Q148" s="1453"/>
      <c r="R148" s="1453"/>
      <c r="S148" s="1453"/>
      <c r="T148" s="1453"/>
      <c r="U148" s="1453"/>
      <c r="V148" s="1453"/>
      <c r="W148" s="1453"/>
      <c r="X148" s="1453"/>
      <c r="Y148" s="1453"/>
      <c r="Z148" s="1453"/>
      <c r="AA148" s="1453"/>
      <c r="AB148" s="1453"/>
      <c r="AC148" s="1453"/>
      <c r="AD148" s="1453"/>
      <c r="AE148" s="1453"/>
      <c r="AF148" s="642"/>
      <c r="AG148" s="1453"/>
      <c r="AH148" s="1453"/>
      <c r="AI148" s="1453"/>
      <c r="AJ148" s="1453"/>
      <c r="AK148" s="1453"/>
      <c r="AL148" s="1453"/>
      <c r="AM148" s="1453"/>
      <c r="AN148" s="1453"/>
      <c r="AO148" s="1453"/>
      <c r="AP148" s="1453"/>
      <c r="AQ148" s="1453"/>
      <c r="AR148" s="1453"/>
      <c r="AS148" s="1453"/>
      <c r="AT148" s="1453"/>
      <c r="AU148" s="1453"/>
      <c r="AV148" s="1453"/>
      <c r="AW148" s="1453"/>
      <c r="AX148" s="1453"/>
      <c r="AY148" s="1453"/>
      <c r="AZ148" s="1453"/>
      <c r="BA148" s="1453"/>
      <c r="BB148" s="1453"/>
      <c r="BC148" s="1453"/>
      <c r="BD148" s="1453"/>
      <c r="BE148" s="1453"/>
      <c r="BF148" s="1453"/>
      <c r="BG148" s="1453"/>
      <c r="BH148" s="1526"/>
      <c r="BI148" s="1526"/>
      <c r="BJ148" s="1454"/>
      <c r="BK148" s="642"/>
    </row>
    <row r="149" spans="1:63" s="52" customFormat="1" ht="15.95" customHeight="1">
      <c r="A149" s="509"/>
      <c r="B149" s="509"/>
      <c r="C149" s="1453"/>
      <c r="D149" s="1453"/>
      <c r="E149" s="1453"/>
      <c r="F149" s="1453"/>
      <c r="G149" s="1453"/>
      <c r="H149" s="1453"/>
      <c r="I149" s="1453"/>
      <c r="J149" s="1453"/>
      <c r="K149" s="1453"/>
      <c r="L149" s="1453"/>
      <c r="M149" s="1453"/>
      <c r="N149" s="1453"/>
      <c r="O149" s="1453"/>
      <c r="P149" s="1453"/>
      <c r="Q149" s="1453"/>
      <c r="R149" s="1453"/>
      <c r="S149" s="1453"/>
      <c r="T149" s="1453"/>
      <c r="U149" s="1453"/>
      <c r="V149" s="1453"/>
      <c r="W149" s="1453"/>
      <c r="X149" s="1453"/>
      <c r="Y149" s="1453"/>
      <c r="Z149" s="1453"/>
      <c r="AA149" s="1453"/>
      <c r="AB149" s="1453"/>
      <c r="AC149" s="1453"/>
      <c r="AD149" s="1453"/>
      <c r="AE149" s="1453"/>
      <c r="AF149" s="642"/>
      <c r="AG149" s="1453"/>
      <c r="AH149" s="1453"/>
      <c r="AI149" s="1453"/>
      <c r="AJ149" s="1453"/>
      <c r="AK149" s="1453"/>
      <c r="AL149" s="1453"/>
      <c r="AM149" s="1453"/>
      <c r="AN149" s="1453"/>
      <c r="AO149" s="1453"/>
      <c r="AP149" s="1453"/>
      <c r="AQ149" s="1453"/>
      <c r="AR149" s="1453"/>
      <c r="AS149" s="1453"/>
      <c r="AT149" s="1453"/>
      <c r="AU149" s="1453"/>
      <c r="AV149" s="1453"/>
      <c r="AW149" s="1453"/>
      <c r="AX149" s="1453"/>
      <c r="AY149" s="1453"/>
      <c r="AZ149" s="1453"/>
      <c r="BA149" s="1453"/>
      <c r="BB149" s="1453"/>
      <c r="BC149" s="1453"/>
      <c r="BD149" s="1453"/>
      <c r="BE149" s="1453"/>
      <c r="BF149" s="1453"/>
      <c r="BG149" s="1453"/>
      <c r="BH149" s="1526"/>
      <c r="BI149" s="1526"/>
      <c r="BJ149" s="1454"/>
      <c r="BK149" s="642"/>
    </row>
    <row r="150" spans="1:63" s="52" customFormat="1" ht="15.95" customHeight="1">
      <c r="A150" s="509"/>
      <c r="B150" s="509"/>
      <c r="C150" s="1453"/>
      <c r="D150" s="1453"/>
      <c r="E150" s="1453"/>
      <c r="F150" s="1453"/>
      <c r="G150" s="1453"/>
      <c r="H150" s="1453"/>
      <c r="I150" s="1453"/>
      <c r="J150" s="1453"/>
      <c r="K150" s="1453"/>
      <c r="L150" s="1453"/>
      <c r="M150" s="1453"/>
      <c r="N150" s="1453"/>
      <c r="O150" s="1453"/>
      <c r="P150" s="1453"/>
      <c r="Q150" s="1453"/>
      <c r="R150" s="1453"/>
      <c r="S150" s="1453"/>
      <c r="T150" s="1453"/>
      <c r="U150" s="1453"/>
      <c r="V150" s="1453"/>
      <c r="W150" s="1453"/>
      <c r="X150" s="1453"/>
      <c r="Y150" s="1453"/>
      <c r="Z150" s="1453"/>
      <c r="AA150" s="1453"/>
      <c r="AB150" s="1453"/>
      <c r="AC150" s="1453"/>
      <c r="AD150" s="1453"/>
      <c r="AE150" s="1453"/>
      <c r="AF150" s="642"/>
      <c r="AG150" s="1453"/>
      <c r="AH150" s="1453"/>
      <c r="AI150" s="1453"/>
      <c r="AJ150" s="1453"/>
      <c r="AK150" s="1453"/>
      <c r="AL150" s="1453"/>
      <c r="AM150" s="1453"/>
      <c r="AN150" s="1453"/>
      <c r="AO150" s="1453"/>
      <c r="AP150" s="1453"/>
      <c r="AQ150" s="1453"/>
      <c r="AR150" s="1453"/>
      <c r="AS150" s="1453"/>
      <c r="AT150" s="1453"/>
      <c r="AU150" s="1453"/>
      <c r="AV150" s="1453"/>
      <c r="AW150" s="1453"/>
      <c r="AX150" s="1453"/>
      <c r="AY150" s="1453"/>
      <c r="AZ150" s="1453"/>
      <c r="BA150" s="1453"/>
      <c r="BB150" s="1453"/>
      <c r="BC150" s="1453"/>
      <c r="BD150" s="1453"/>
      <c r="BE150" s="1453"/>
      <c r="BF150" s="1453"/>
      <c r="BG150" s="1453"/>
      <c r="BH150" s="1526"/>
      <c r="BI150" s="1526"/>
      <c r="BJ150" s="1454"/>
      <c r="BK150" s="642"/>
    </row>
    <row r="151" spans="1:63" s="52" customFormat="1" ht="15.95" customHeight="1" thickBot="1">
      <c r="A151" s="509"/>
      <c r="B151" s="509"/>
      <c r="C151" s="1453"/>
      <c r="D151" s="1453"/>
      <c r="E151" s="1453"/>
      <c r="F151" s="1453"/>
      <c r="G151" s="1453"/>
      <c r="H151" s="1453"/>
      <c r="I151" s="1453"/>
      <c r="J151" s="1453"/>
      <c r="K151" s="1453"/>
      <c r="L151" s="1453"/>
      <c r="M151" s="1453"/>
      <c r="N151" s="1453"/>
      <c r="O151" s="1453"/>
      <c r="P151" s="1453"/>
      <c r="Q151" s="1453"/>
      <c r="R151" s="1453"/>
      <c r="S151" s="1453"/>
      <c r="T151" s="1453"/>
      <c r="U151" s="1453"/>
      <c r="V151" s="1453"/>
      <c r="W151" s="1453"/>
      <c r="X151" s="1453"/>
      <c r="Y151" s="1453"/>
      <c r="Z151" s="1453"/>
      <c r="AA151" s="1453"/>
      <c r="AB151" s="1453"/>
      <c r="AC151" s="1453"/>
      <c r="AD151" s="1453"/>
      <c r="AE151" s="1453"/>
      <c r="AF151" s="642"/>
      <c r="AG151" s="1453"/>
      <c r="AH151" s="1453"/>
      <c r="AI151" s="1453"/>
      <c r="AJ151" s="1453"/>
      <c r="AK151" s="1453"/>
      <c r="AL151" s="1453"/>
      <c r="AM151" s="1453"/>
      <c r="AN151" s="1453"/>
      <c r="AO151" s="1453"/>
      <c r="AP151" s="1453"/>
      <c r="AQ151" s="1453"/>
      <c r="AR151" s="1453"/>
      <c r="AS151" s="1453"/>
      <c r="AT151" s="1453"/>
      <c r="AU151" s="1453"/>
      <c r="AV151" s="1453"/>
      <c r="AW151" s="1453"/>
      <c r="AX151" s="1453"/>
      <c r="AY151" s="1453"/>
      <c r="AZ151" s="1453"/>
      <c r="BA151" s="1453"/>
      <c r="BB151" s="1453"/>
      <c r="BC151" s="1453"/>
      <c r="BD151" s="1453"/>
      <c r="BE151" s="1453"/>
      <c r="BF151" s="1453"/>
      <c r="BG151" s="1453"/>
      <c r="BH151" s="1526"/>
      <c r="BI151" s="1526"/>
      <c r="BJ151" s="1454"/>
      <c r="BK151" s="642"/>
    </row>
    <row r="152" spans="1:63" s="52" customFormat="1" ht="15.95" customHeight="1" thickBot="1">
      <c r="A152" s="509"/>
      <c r="B152" s="509"/>
      <c r="C152" s="1453"/>
      <c r="D152" s="1453"/>
      <c r="E152" s="1453"/>
      <c r="F152" s="1453"/>
      <c r="G152" s="1453"/>
      <c r="H152" s="1453"/>
      <c r="I152" s="1453"/>
      <c r="J152" s="1453"/>
      <c r="K152" s="1453"/>
      <c r="L152" s="1453"/>
      <c r="M152" s="1453"/>
      <c r="N152" s="1453"/>
      <c r="O152" s="1453"/>
      <c r="P152" s="1453"/>
      <c r="Q152" s="1453"/>
      <c r="R152" s="1453"/>
      <c r="S152" s="1453"/>
      <c r="T152" s="1453"/>
      <c r="U152" s="1453"/>
      <c r="V152" s="1453"/>
      <c r="W152" s="1453"/>
      <c r="X152" s="1453"/>
      <c r="Y152" s="1453"/>
      <c r="Z152" s="1453"/>
      <c r="AA152" s="1453"/>
      <c r="AB152" s="2558" t="s">
        <v>29</v>
      </c>
      <c r="AC152" s="2559"/>
      <c r="AD152" s="2559"/>
      <c r="AE152" s="2559"/>
      <c r="AF152" s="2560"/>
      <c r="AG152" s="1453"/>
      <c r="AH152" s="1453"/>
      <c r="AI152" s="1453"/>
      <c r="AJ152" s="1453"/>
      <c r="AK152" s="1453"/>
      <c r="AL152" s="1453"/>
      <c r="AM152" s="1453"/>
      <c r="AN152" s="1453"/>
      <c r="AO152" s="1453"/>
      <c r="AP152" s="1453"/>
      <c r="AQ152" s="1453"/>
      <c r="AR152" s="1453"/>
      <c r="AS152" s="1453"/>
      <c r="AT152" s="1453"/>
      <c r="AU152" s="1453"/>
      <c r="AV152" s="1453"/>
      <c r="AW152" s="1453"/>
      <c r="AX152" s="1453"/>
      <c r="AY152" s="1453"/>
      <c r="AZ152" s="1453"/>
      <c r="BA152" s="1453"/>
      <c r="BB152" s="1453"/>
      <c r="BC152" s="1453"/>
      <c r="BD152" s="1453"/>
      <c r="BE152" s="1453"/>
      <c r="BF152" s="2558"/>
      <c r="BG152" s="2559"/>
      <c r="BH152" s="2559"/>
      <c r="BI152" s="2559"/>
      <c r="BJ152" s="2560"/>
      <c r="BK152" s="642"/>
    </row>
    <row r="153" spans="1:63" s="52" customFormat="1" ht="15.95" customHeight="1">
      <c r="A153" s="509"/>
      <c r="B153" s="509"/>
      <c r="C153" s="1453"/>
      <c r="D153" s="1453"/>
      <c r="E153" s="1453"/>
      <c r="F153" s="1453"/>
      <c r="G153" s="1453"/>
      <c r="H153" s="1453"/>
      <c r="I153" s="1453"/>
      <c r="J153" s="1453"/>
      <c r="K153" s="1453"/>
      <c r="L153" s="1453"/>
      <c r="M153" s="1453"/>
      <c r="N153" s="1453"/>
      <c r="O153" s="1453"/>
      <c r="P153" s="1453"/>
      <c r="Q153" s="1453"/>
      <c r="R153" s="1453"/>
      <c r="S153" s="1453"/>
      <c r="T153" s="1453"/>
      <c r="U153" s="1453"/>
      <c r="V153" s="1453"/>
      <c r="W153" s="1453"/>
      <c r="X153" s="1453"/>
      <c r="Y153" s="1453"/>
      <c r="Z153" s="1453"/>
      <c r="AA153" s="1453"/>
      <c r="AB153" s="2561" t="s">
        <v>230</v>
      </c>
      <c r="AC153" s="2562"/>
      <c r="AD153" s="2562"/>
      <c r="AE153" s="2562"/>
      <c r="AF153" s="2563"/>
      <c r="AG153" s="1453"/>
      <c r="AH153" s="1453"/>
      <c r="AI153" s="1453"/>
      <c r="AJ153" s="1453"/>
      <c r="AK153" s="1453"/>
      <c r="AL153" s="1453"/>
      <c r="AM153" s="1453"/>
      <c r="AN153" s="1453"/>
      <c r="AO153" s="1453"/>
      <c r="AP153" s="1453"/>
      <c r="AQ153" s="1453"/>
      <c r="AR153" s="1453"/>
      <c r="AS153" s="1453"/>
      <c r="AT153" s="1453"/>
      <c r="AU153" s="1453"/>
      <c r="AV153" s="1453"/>
      <c r="AW153" s="1453"/>
      <c r="AX153" s="1453"/>
      <c r="AY153" s="1453"/>
      <c r="AZ153" s="1453"/>
      <c r="BA153" s="1453"/>
      <c r="BB153" s="1453"/>
      <c r="BC153" s="1453"/>
      <c r="BD153" s="1453"/>
      <c r="BE153" s="1453"/>
      <c r="BF153" s="2561"/>
      <c r="BG153" s="2562"/>
      <c r="BH153" s="2562"/>
      <c r="BI153" s="2562"/>
      <c r="BJ153" s="2563"/>
      <c r="BK153" s="642"/>
    </row>
    <row r="154" spans="1:63" s="52" customFormat="1" ht="15.95" customHeight="1">
      <c r="A154" s="509"/>
      <c r="B154" s="509"/>
      <c r="C154" s="1453"/>
      <c r="D154" s="1453"/>
      <c r="E154" s="1453"/>
      <c r="F154" s="1453"/>
      <c r="G154" s="1453"/>
      <c r="H154" s="1453"/>
      <c r="I154" s="1453"/>
      <c r="J154" s="1453"/>
      <c r="K154" s="1453"/>
      <c r="L154" s="1453"/>
      <c r="M154" s="1453"/>
      <c r="N154" s="1453"/>
      <c r="O154" s="1453"/>
      <c r="P154" s="1453"/>
      <c r="Q154" s="1453"/>
      <c r="R154" s="1453"/>
      <c r="S154" s="1453"/>
      <c r="T154" s="1453"/>
      <c r="U154" s="1453"/>
      <c r="V154" s="1453"/>
      <c r="W154" s="1453"/>
      <c r="X154" s="1453"/>
      <c r="Y154" s="1453"/>
      <c r="Z154" s="1453"/>
      <c r="AA154" s="1453"/>
      <c r="AB154" s="2552"/>
      <c r="AC154" s="2553"/>
      <c r="AD154" s="2553"/>
      <c r="AE154" s="2553"/>
      <c r="AF154" s="2554"/>
      <c r="AG154" s="1453"/>
      <c r="AH154" s="1453"/>
      <c r="AI154" s="1453"/>
      <c r="AJ154" s="1453"/>
      <c r="AK154" s="1453"/>
      <c r="AL154" s="1453"/>
      <c r="AM154" s="1453"/>
      <c r="AN154" s="1453"/>
      <c r="AO154" s="1453"/>
      <c r="AP154" s="1453"/>
      <c r="AQ154" s="1453"/>
      <c r="AR154" s="1453"/>
      <c r="AS154" s="1453"/>
      <c r="AT154" s="1453"/>
      <c r="AU154" s="1453"/>
      <c r="AV154" s="1453"/>
      <c r="AW154" s="1453"/>
      <c r="AX154" s="1453"/>
      <c r="AY154" s="1453"/>
      <c r="AZ154" s="1453"/>
      <c r="BA154" s="1453"/>
      <c r="BB154" s="1453"/>
      <c r="BC154" s="1453"/>
      <c r="BD154" s="1453"/>
      <c r="BE154" s="1453"/>
      <c r="BF154" s="2552"/>
      <c r="BG154" s="2553"/>
      <c r="BH154" s="2553"/>
      <c r="BI154" s="2553"/>
      <c r="BJ154" s="2554"/>
      <c r="BK154" s="642"/>
    </row>
    <row r="155" spans="1:63" s="52" customFormat="1" ht="15.95" customHeight="1">
      <c r="A155" s="509"/>
      <c r="B155" s="509"/>
      <c r="C155" s="1453"/>
      <c r="D155" s="1453"/>
      <c r="E155" s="1453"/>
      <c r="F155" s="1453"/>
      <c r="G155" s="1453"/>
      <c r="H155" s="1453"/>
      <c r="I155" s="1453"/>
      <c r="J155" s="1453"/>
      <c r="K155" s="1453"/>
      <c r="L155" s="1453"/>
      <c r="M155" s="1453"/>
      <c r="N155" s="1453"/>
      <c r="O155" s="1453"/>
      <c r="P155" s="1453"/>
      <c r="Q155" s="1453"/>
      <c r="R155" s="1453"/>
      <c r="S155" s="1453"/>
      <c r="T155" s="1453"/>
      <c r="U155" s="1453"/>
      <c r="V155" s="1453"/>
      <c r="W155" s="1453"/>
      <c r="X155" s="1453"/>
      <c r="Y155" s="1453"/>
      <c r="Z155" s="1453"/>
      <c r="AA155" s="1453"/>
      <c r="AB155" s="2552"/>
      <c r="AC155" s="2553"/>
      <c r="AD155" s="2553"/>
      <c r="AE155" s="2553"/>
      <c r="AF155" s="2554"/>
      <c r="AG155" s="1453"/>
      <c r="AH155" s="1453"/>
      <c r="AI155" s="1453"/>
      <c r="AJ155" s="1453"/>
      <c r="AK155" s="1453"/>
      <c r="AL155" s="1453"/>
      <c r="AM155" s="1453"/>
      <c r="AN155" s="1453"/>
      <c r="AO155" s="1453"/>
      <c r="AP155" s="1453"/>
      <c r="AQ155" s="1453"/>
      <c r="AR155" s="1453"/>
      <c r="AS155" s="1453"/>
      <c r="AT155" s="1453"/>
      <c r="AU155" s="1453"/>
      <c r="AV155" s="1453"/>
      <c r="AW155" s="1453"/>
      <c r="AX155" s="1453"/>
      <c r="AY155" s="1453"/>
      <c r="AZ155" s="1453"/>
      <c r="BA155" s="1453"/>
      <c r="BB155" s="1453"/>
      <c r="BC155" s="1453"/>
      <c r="BD155" s="1453"/>
      <c r="BE155" s="1453"/>
      <c r="BF155" s="2552"/>
      <c r="BG155" s="2553"/>
      <c r="BH155" s="2553"/>
      <c r="BI155" s="2553"/>
      <c r="BJ155" s="2554"/>
      <c r="BK155" s="642"/>
    </row>
    <row r="156" spans="1:63" s="52" customFormat="1" ht="15.95" customHeight="1">
      <c r="A156" s="509"/>
      <c r="B156" s="509"/>
      <c r="C156" s="1453"/>
      <c r="D156" s="1453"/>
      <c r="E156" s="1453"/>
      <c r="F156" s="1453"/>
      <c r="G156" s="1453"/>
      <c r="H156" s="1453"/>
      <c r="I156" s="1453"/>
      <c r="J156" s="1453"/>
      <c r="K156" s="1453"/>
      <c r="L156" s="1453"/>
      <c r="M156" s="1453"/>
      <c r="N156" s="1453"/>
      <c r="O156" s="1453"/>
      <c r="P156" s="1453"/>
      <c r="Q156" s="1453"/>
      <c r="R156" s="1453"/>
      <c r="S156" s="1453"/>
      <c r="T156" s="1453"/>
      <c r="U156" s="1453"/>
      <c r="V156" s="1453"/>
      <c r="W156" s="1453"/>
      <c r="X156" s="1453"/>
      <c r="Y156" s="1453"/>
      <c r="Z156" s="1453"/>
      <c r="AA156" s="1453"/>
      <c r="AB156" s="2552"/>
      <c r="AC156" s="2553"/>
      <c r="AD156" s="2553"/>
      <c r="AE156" s="2553"/>
      <c r="AF156" s="2554"/>
      <c r="AG156" s="1453"/>
      <c r="AH156" s="1453"/>
      <c r="AI156" s="1453"/>
      <c r="AJ156" s="1453"/>
      <c r="AK156" s="1453"/>
      <c r="AL156" s="1453"/>
      <c r="AM156" s="1453"/>
      <c r="AN156" s="1453"/>
      <c r="AO156" s="1453"/>
      <c r="AP156" s="1453"/>
      <c r="AQ156" s="1453"/>
      <c r="AR156" s="1453"/>
      <c r="AS156" s="1453"/>
      <c r="AT156" s="1453"/>
      <c r="AU156" s="1453"/>
      <c r="AV156" s="1453"/>
      <c r="AW156" s="1453"/>
      <c r="AX156" s="1453"/>
      <c r="AY156" s="1453"/>
      <c r="AZ156" s="1453"/>
      <c r="BA156" s="1453"/>
      <c r="BB156" s="1453"/>
      <c r="BC156" s="1453"/>
      <c r="BD156" s="1453"/>
      <c r="BE156" s="1453"/>
      <c r="BF156" s="2552"/>
      <c r="BG156" s="2553"/>
      <c r="BH156" s="2553"/>
      <c r="BI156" s="2553"/>
      <c r="BJ156" s="2554"/>
      <c r="BK156" s="642"/>
    </row>
    <row r="157" spans="1:63" s="52" customFormat="1" ht="15.95" customHeight="1">
      <c r="A157" s="509"/>
      <c r="B157" s="509"/>
      <c r="C157" s="1453"/>
      <c r="D157" s="1453"/>
      <c r="E157" s="1453"/>
      <c r="F157" s="1453"/>
      <c r="G157" s="1453"/>
      <c r="H157" s="1453"/>
      <c r="I157" s="1453"/>
      <c r="J157" s="1453"/>
      <c r="K157" s="1453"/>
      <c r="L157" s="1453"/>
      <c r="M157" s="1453"/>
      <c r="N157" s="1453"/>
      <c r="O157" s="1453"/>
      <c r="P157" s="1453"/>
      <c r="Q157" s="1453"/>
      <c r="R157" s="1453"/>
      <c r="S157" s="1453"/>
      <c r="T157" s="1453"/>
      <c r="U157" s="1453"/>
      <c r="V157" s="1453"/>
      <c r="W157" s="1453"/>
      <c r="X157" s="1453"/>
      <c r="Y157" s="1453"/>
      <c r="Z157" s="1453"/>
      <c r="AA157" s="1453"/>
      <c r="AB157" s="2552"/>
      <c r="AC157" s="2553"/>
      <c r="AD157" s="2553"/>
      <c r="AE157" s="2553"/>
      <c r="AF157" s="2554"/>
      <c r="AG157" s="1453"/>
      <c r="AH157" s="1453"/>
      <c r="AI157" s="1453"/>
      <c r="AJ157" s="1453"/>
      <c r="AK157" s="1453"/>
      <c r="AL157" s="1453"/>
      <c r="AM157" s="1453"/>
      <c r="AN157" s="1453"/>
      <c r="AO157" s="1453"/>
      <c r="AP157" s="1453"/>
      <c r="AQ157" s="1453"/>
      <c r="AR157" s="1453"/>
      <c r="AS157" s="1453"/>
      <c r="AT157" s="1453"/>
      <c r="AU157" s="1453"/>
      <c r="AV157" s="1453"/>
      <c r="AW157" s="1453"/>
      <c r="AX157" s="1453"/>
      <c r="AY157" s="1453"/>
      <c r="AZ157" s="1453"/>
      <c r="BA157" s="1453"/>
      <c r="BB157" s="1453"/>
      <c r="BC157" s="1453"/>
      <c r="BD157" s="1453"/>
      <c r="BE157" s="1453"/>
      <c r="BF157" s="2552"/>
      <c r="BG157" s="2553"/>
      <c r="BH157" s="2553"/>
      <c r="BI157" s="2553"/>
      <c r="BJ157" s="2554"/>
      <c r="BK157" s="642"/>
    </row>
    <row r="158" spans="1:63" s="52" customFormat="1" ht="15.95" customHeight="1">
      <c r="A158" s="509"/>
      <c r="B158" s="509"/>
      <c r="C158" s="1453"/>
      <c r="D158" s="1453"/>
      <c r="E158" s="1453"/>
      <c r="F158" s="1453"/>
      <c r="G158" s="1453"/>
      <c r="H158" s="1453"/>
      <c r="I158" s="1453"/>
      <c r="J158" s="1453"/>
      <c r="K158" s="1453"/>
      <c r="L158" s="1453"/>
      <c r="M158" s="1453"/>
      <c r="N158" s="1453"/>
      <c r="O158" s="1453"/>
      <c r="P158" s="1453"/>
      <c r="Q158" s="1453"/>
      <c r="R158" s="1453"/>
      <c r="S158" s="1453"/>
      <c r="T158" s="1453"/>
      <c r="U158" s="1453"/>
      <c r="V158" s="1453"/>
      <c r="W158" s="1453"/>
      <c r="X158" s="1453"/>
      <c r="Y158" s="1453"/>
      <c r="Z158" s="1453"/>
      <c r="AA158" s="1453"/>
      <c r="AB158" s="2552"/>
      <c r="AC158" s="2553"/>
      <c r="AD158" s="2553"/>
      <c r="AE158" s="2553"/>
      <c r="AF158" s="2554"/>
      <c r="AG158" s="1453"/>
      <c r="AH158" s="1453"/>
      <c r="AI158" s="1453"/>
      <c r="AJ158" s="1453"/>
      <c r="AK158" s="1453"/>
      <c r="AL158" s="1453"/>
      <c r="AM158" s="1453"/>
      <c r="AN158" s="1453"/>
      <c r="AO158" s="1453"/>
      <c r="AP158" s="1453"/>
      <c r="AQ158" s="1453"/>
      <c r="AR158" s="1453"/>
      <c r="AS158" s="1453"/>
      <c r="AT158" s="1453"/>
      <c r="AU158" s="1453"/>
      <c r="AV158" s="1453"/>
      <c r="AW158" s="1453"/>
      <c r="AX158" s="1453"/>
      <c r="AY158" s="1453"/>
      <c r="AZ158" s="1453"/>
      <c r="BA158" s="1453"/>
      <c r="BB158" s="1453"/>
      <c r="BC158" s="1453"/>
      <c r="BD158" s="1453"/>
      <c r="BE158" s="1453"/>
      <c r="BF158" s="2552"/>
      <c r="BG158" s="2553"/>
      <c r="BH158" s="2553"/>
      <c r="BI158" s="2553"/>
      <c r="BJ158" s="2554"/>
      <c r="BK158" s="642"/>
    </row>
    <row r="159" spans="1:63" s="52" customFormat="1" ht="15.95" customHeight="1">
      <c r="A159" s="509"/>
      <c r="B159" s="509"/>
      <c r="C159" s="1453"/>
      <c r="D159" s="1453"/>
      <c r="E159" s="1453"/>
      <c r="F159" s="1453"/>
      <c r="G159" s="1453"/>
      <c r="H159" s="1453"/>
      <c r="I159" s="1453"/>
      <c r="J159" s="1453"/>
      <c r="K159" s="1453"/>
      <c r="L159" s="1453"/>
      <c r="M159" s="1453"/>
      <c r="N159" s="1453"/>
      <c r="O159" s="1453"/>
      <c r="P159" s="1453"/>
      <c r="Q159" s="1453"/>
      <c r="R159" s="1453"/>
      <c r="S159" s="1453"/>
      <c r="T159" s="1453"/>
      <c r="U159" s="1453"/>
      <c r="V159" s="1453"/>
      <c r="W159" s="1453"/>
      <c r="X159" s="1453"/>
      <c r="Y159" s="1453"/>
      <c r="Z159" s="1453"/>
      <c r="AA159" s="1453"/>
      <c r="AB159" s="2552"/>
      <c r="AC159" s="2553"/>
      <c r="AD159" s="2553"/>
      <c r="AE159" s="2553"/>
      <c r="AF159" s="2554"/>
      <c r="AG159" s="1453"/>
      <c r="AH159" s="1453"/>
      <c r="AI159" s="1453"/>
      <c r="AJ159" s="1453"/>
      <c r="AK159" s="1453"/>
      <c r="AL159" s="1453"/>
      <c r="AM159" s="1453"/>
      <c r="AN159" s="1453"/>
      <c r="AO159" s="1453"/>
      <c r="AP159" s="1453"/>
      <c r="AQ159" s="1453"/>
      <c r="AR159" s="1453"/>
      <c r="AS159" s="1453"/>
      <c r="AT159" s="1453"/>
      <c r="AU159" s="1453"/>
      <c r="AV159" s="1453"/>
      <c r="AW159" s="1453"/>
      <c r="AX159" s="1453"/>
      <c r="AY159" s="1453"/>
      <c r="AZ159" s="1453"/>
      <c r="BA159" s="1453"/>
      <c r="BB159" s="1453"/>
      <c r="BC159" s="1453"/>
      <c r="BD159" s="1453"/>
      <c r="BE159" s="1453"/>
      <c r="BF159" s="2552"/>
      <c r="BG159" s="2553"/>
      <c r="BH159" s="2553"/>
      <c r="BI159" s="2553"/>
      <c r="BJ159" s="2554"/>
      <c r="BK159" s="642"/>
    </row>
    <row r="160" spans="1:63" s="52" customFormat="1" ht="15.95" customHeight="1">
      <c r="A160" s="509"/>
      <c r="B160" s="509"/>
      <c r="C160" s="1453"/>
      <c r="D160" s="1453"/>
      <c r="E160" s="1453"/>
      <c r="F160" s="1453"/>
      <c r="G160" s="1453"/>
      <c r="H160" s="1453"/>
      <c r="I160" s="1453"/>
      <c r="J160" s="1453"/>
      <c r="K160" s="1453"/>
      <c r="L160" s="1453"/>
      <c r="M160" s="1453"/>
      <c r="N160" s="1453"/>
      <c r="O160" s="1453"/>
      <c r="P160" s="1453"/>
      <c r="Q160" s="1453"/>
      <c r="R160" s="1453"/>
      <c r="S160" s="1453"/>
      <c r="T160" s="1453"/>
      <c r="U160" s="1453"/>
      <c r="V160" s="1453"/>
      <c r="W160" s="1453"/>
      <c r="X160" s="1453"/>
      <c r="Y160" s="1453"/>
      <c r="Z160" s="1453"/>
      <c r="AA160" s="1453"/>
      <c r="AB160" s="2552"/>
      <c r="AC160" s="2553"/>
      <c r="AD160" s="2553"/>
      <c r="AE160" s="2553"/>
      <c r="AF160" s="2554"/>
      <c r="AG160" s="1453"/>
      <c r="AH160" s="1453"/>
      <c r="AI160" s="1453"/>
      <c r="AJ160" s="1453"/>
      <c r="AK160" s="1453"/>
      <c r="AL160" s="1453"/>
      <c r="AM160" s="1453"/>
      <c r="AN160" s="1453"/>
      <c r="AO160" s="1453"/>
      <c r="AP160" s="1453"/>
      <c r="AQ160" s="1453"/>
      <c r="AR160" s="1453"/>
      <c r="AS160" s="1453"/>
      <c r="AT160" s="1453"/>
      <c r="AU160" s="1453"/>
      <c r="AV160" s="1453"/>
      <c r="AW160" s="1453"/>
      <c r="AX160" s="1453"/>
      <c r="AY160" s="1453"/>
      <c r="AZ160" s="1453"/>
      <c r="BA160" s="1453"/>
      <c r="BB160" s="1453"/>
      <c r="BC160" s="1453"/>
      <c r="BD160" s="1453"/>
      <c r="BE160" s="1453"/>
      <c r="BF160" s="2552"/>
      <c r="BG160" s="2553"/>
      <c r="BH160" s="2553"/>
      <c r="BI160" s="2553"/>
      <c r="BJ160" s="2554"/>
      <c r="BK160" s="642"/>
    </row>
    <row r="161" spans="1:63" s="52" customFormat="1" ht="15.95" customHeight="1" thickBot="1">
      <c r="A161" s="509"/>
      <c r="B161" s="509"/>
      <c r="C161" s="1453"/>
      <c r="D161" s="1453"/>
      <c r="E161" s="1453"/>
      <c r="F161" s="1453"/>
      <c r="G161" s="1453"/>
      <c r="H161" s="1453"/>
      <c r="I161" s="1453"/>
      <c r="J161" s="1453"/>
      <c r="K161" s="1453"/>
      <c r="L161" s="1453"/>
      <c r="M161" s="1453"/>
      <c r="N161" s="1453"/>
      <c r="O161" s="1453"/>
      <c r="P161" s="1453"/>
      <c r="Q161" s="1453"/>
      <c r="R161" s="1453"/>
      <c r="S161" s="1453"/>
      <c r="T161" s="1453"/>
      <c r="U161" s="1453"/>
      <c r="V161" s="1453"/>
      <c r="W161" s="1453"/>
      <c r="X161" s="1453"/>
      <c r="Y161" s="1453"/>
      <c r="Z161" s="1453"/>
      <c r="AA161" s="1453"/>
      <c r="AB161" s="2552"/>
      <c r="AC161" s="2553"/>
      <c r="AD161" s="2553"/>
      <c r="AE161" s="2553"/>
      <c r="AF161" s="2554"/>
      <c r="AG161" s="1453"/>
      <c r="AH161" s="1453"/>
      <c r="AI161" s="1453"/>
      <c r="AJ161" s="1453"/>
      <c r="AK161" s="1453"/>
      <c r="AL161" s="1453"/>
      <c r="AM161" s="1453"/>
      <c r="AN161" s="1453"/>
      <c r="AO161" s="1453"/>
      <c r="AP161" s="1453"/>
      <c r="AQ161" s="1453"/>
      <c r="AR161" s="1453"/>
      <c r="AS161" s="1453"/>
      <c r="AT161" s="1453"/>
      <c r="AU161" s="1453"/>
      <c r="AV161" s="1453"/>
      <c r="AW161" s="1453"/>
      <c r="AX161" s="1453"/>
      <c r="AY161" s="1453"/>
      <c r="AZ161" s="1453"/>
      <c r="BA161" s="1453"/>
      <c r="BB161" s="1453"/>
      <c r="BC161" s="1453"/>
      <c r="BD161" s="1453"/>
      <c r="BE161" s="1453"/>
      <c r="BF161" s="2552"/>
      <c r="BG161" s="2553"/>
      <c r="BH161" s="2553"/>
      <c r="BI161" s="2553"/>
      <c r="BJ161" s="2554"/>
      <c r="BK161" s="642"/>
    </row>
    <row r="162" spans="1:63" s="52" customFormat="1" ht="18.75" customHeight="1">
      <c r="A162" s="509"/>
      <c r="B162" s="2575" t="s">
        <v>458</v>
      </c>
      <c r="C162" s="2576"/>
      <c r="D162" s="2576"/>
      <c r="E162" s="2576"/>
      <c r="F162" s="2576"/>
      <c r="G162" s="2576"/>
      <c r="H162" s="2576"/>
      <c r="I162" s="2576"/>
      <c r="J162" s="2576"/>
      <c r="K162" s="2576"/>
      <c r="L162" s="2576"/>
      <c r="M162" s="2576"/>
      <c r="N162" s="2576"/>
      <c r="O162" s="2576"/>
      <c r="P162" s="2576"/>
      <c r="Q162" s="2576"/>
      <c r="R162" s="2576"/>
      <c r="S162" s="2576"/>
      <c r="T162" s="2576"/>
      <c r="U162" s="2576"/>
      <c r="V162" s="2576"/>
      <c r="W162" s="2576"/>
      <c r="X162" s="2576"/>
      <c r="Y162" s="2576"/>
      <c r="Z162" s="2576"/>
      <c r="AA162" s="2576"/>
      <c r="AB162" s="2576"/>
      <c r="AC162" s="2576"/>
      <c r="AD162" s="2576"/>
      <c r="AE162" s="2576"/>
      <c r="AF162" s="2577"/>
      <c r="AG162" s="2578"/>
      <c r="AH162" s="2576"/>
      <c r="AI162" s="2576"/>
      <c r="AJ162" s="2576"/>
      <c r="AK162" s="2576"/>
      <c r="AL162" s="2576"/>
      <c r="AM162" s="2576"/>
      <c r="AN162" s="2576"/>
      <c r="AO162" s="2576"/>
      <c r="AP162" s="2576"/>
      <c r="AQ162" s="2576"/>
      <c r="AR162" s="2576"/>
      <c r="AS162" s="2576"/>
      <c r="AT162" s="2576"/>
      <c r="AU162" s="2576"/>
      <c r="AV162" s="2576"/>
      <c r="AW162" s="2576"/>
      <c r="AX162" s="2576"/>
      <c r="AY162" s="2576"/>
      <c r="AZ162" s="2576"/>
      <c r="BA162" s="2576"/>
      <c r="BB162" s="2576"/>
      <c r="BC162" s="2576"/>
      <c r="BD162" s="2576"/>
      <c r="BE162" s="2576"/>
      <c r="BF162" s="2576"/>
      <c r="BG162" s="2576"/>
      <c r="BH162" s="2576"/>
      <c r="BI162" s="2576"/>
      <c r="BJ162" s="2577"/>
      <c r="BK162" s="642"/>
    </row>
    <row r="163" spans="1:63" s="52" customFormat="1" ht="15.95" customHeight="1">
      <c r="A163" s="509"/>
      <c r="B163" s="509"/>
      <c r="C163" s="1453"/>
      <c r="D163" s="1453"/>
      <c r="E163" s="1453"/>
      <c r="F163" s="1453"/>
      <c r="G163" s="1453"/>
      <c r="H163" s="1453"/>
      <c r="I163" s="1453"/>
      <c r="J163" s="1453"/>
      <c r="K163" s="1453"/>
      <c r="L163" s="1453"/>
      <c r="M163" s="1453"/>
      <c r="N163" s="1453"/>
      <c r="O163" s="1453"/>
      <c r="P163" s="1453"/>
      <c r="Q163" s="1453"/>
      <c r="R163" s="1453"/>
      <c r="S163" s="1453"/>
      <c r="T163" s="1453"/>
      <c r="U163" s="1453"/>
      <c r="V163" s="1453"/>
      <c r="W163" s="1453"/>
      <c r="X163" s="1453"/>
      <c r="Y163" s="1453"/>
      <c r="Z163" s="1453"/>
      <c r="AA163" s="1453"/>
      <c r="AB163" s="1453"/>
      <c r="AC163" s="1453"/>
      <c r="AD163" s="1453"/>
      <c r="AE163" s="1453"/>
      <c r="AF163" s="642"/>
      <c r="AG163" s="1453"/>
      <c r="AH163" s="1453"/>
      <c r="AI163" s="1453"/>
      <c r="AJ163" s="1453"/>
      <c r="AK163" s="1453"/>
      <c r="AL163" s="1453"/>
      <c r="AM163" s="1453"/>
      <c r="AN163" s="1453"/>
      <c r="AO163" s="1453"/>
      <c r="AP163" s="1453"/>
      <c r="AQ163" s="1453"/>
      <c r="AR163" s="1453"/>
      <c r="AS163" s="1453"/>
      <c r="AT163" s="1453"/>
      <c r="AU163" s="1453"/>
      <c r="AV163" s="1453"/>
      <c r="AW163" s="1453"/>
      <c r="AX163" s="1453"/>
      <c r="AY163" s="1453"/>
      <c r="AZ163" s="1453"/>
      <c r="BA163" s="1453"/>
      <c r="BB163" s="1453"/>
      <c r="BC163" s="1453"/>
      <c r="BD163" s="1453"/>
      <c r="BE163" s="1453"/>
      <c r="BF163" s="1453"/>
      <c r="BG163" s="1453"/>
      <c r="BH163" s="1526"/>
      <c r="BI163" s="1526"/>
      <c r="BJ163" s="1454"/>
      <c r="BK163" s="642"/>
    </row>
    <row r="164" spans="1:63" s="52" customFormat="1" ht="24" customHeight="1">
      <c r="A164" s="509"/>
      <c r="B164" s="509"/>
      <c r="C164" s="1453"/>
      <c r="D164" s="1453"/>
      <c r="E164" s="1453"/>
      <c r="F164" s="1453"/>
      <c r="G164" s="1453"/>
      <c r="H164" s="1453"/>
      <c r="I164" s="1453"/>
      <c r="J164" s="1453"/>
      <c r="K164" s="1453"/>
      <c r="L164" s="1453"/>
      <c r="M164" s="1453"/>
      <c r="N164" s="1453"/>
      <c r="O164" s="1453"/>
      <c r="P164" s="1453"/>
      <c r="Q164" s="1453"/>
      <c r="R164" s="1453"/>
      <c r="S164" s="1453"/>
      <c r="T164" s="1453"/>
      <c r="U164" s="1453"/>
      <c r="V164" s="1453"/>
      <c r="W164" s="1453"/>
      <c r="X164" s="1453"/>
      <c r="Y164" s="1453"/>
      <c r="Z164" s="1453"/>
      <c r="AA164" s="1453"/>
      <c r="AB164" s="1453"/>
      <c r="AC164" s="1453"/>
      <c r="AD164" s="1453"/>
      <c r="AE164" s="1453"/>
      <c r="AF164" s="642"/>
      <c r="AG164" s="1453"/>
      <c r="AH164" s="1453"/>
      <c r="AI164" s="1453"/>
      <c r="AJ164" s="1453"/>
      <c r="AK164" s="1453"/>
      <c r="AL164" s="1453"/>
      <c r="AM164" s="1453"/>
      <c r="AN164" s="1453"/>
      <c r="AO164" s="1453"/>
      <c r="AP164" s="1453"/>
      <c r="AQ164" s="1453"/>
      <c r="AR164" s="1453"/>
      <c r="AS164" s="1453"/>
      <c r="AT164" s="1453"/>
      <c r="AU164" s="1453"/>
      <c r="AV164" s="1453"/>
      <c r="AW164" s="1453"/>
      <c r="AX164" s="1453"/>
      <c r="AY164" s="1453"/>
      <c r="AZ164" s="1453"/>
      <c r="BA164" s="1453"/>
      <c r="BB164" s="1453"/>
      <c r="BC164" s="1453"/>
      <c r="BD164" s="1453"/>
      <c r="BE164" s="1453"/>
      <c r="BF164" s="1453"/>
      <c r="BG164" s="1453"/>
      <c r="BH164" s="1526"/>
      <c r="BI164" s="1526"/>
      <c r="BJ164" s="1454"/>
      <c r="BK164" s="642"/>
    </row>
    <row r="165" spans="1:63" s="52" customFormat="1" ht="15.95" customHeight="1">
      <c r="A165" s="509"/>
      <c r="B165" s="509"/>
      <c r="C165" s="1453"/>
      <c r="D165" s="1453"/>
      <c r="E165" s="1453"/>
      <c r="F165" s="1453"/>
      <c r="G165" s="1453"/>
      <c r="H165" s="1453"/>
      <c r="I165" s="1453"/>
      <c r="J165" s="1453"/>
      <c r="K165" s="1453"/>
      <c r="L165" s="1453"/>
      <c r="M165" s="1453"/>
      <c r="N165" s="1453"/>
      <c r="O165" s="1453"/>
      <c r="P165" s="1453"/>
      <c r="Q165" s="1453"/>
      <c r="R165" s="1453"/>
      <c r="S165" s="1453"/>
      <c r="T165" s="1453"/>
      <c r="U165" s="1453"/>
      <c r="V165" s="1453"/>
      <c r="W165" s="1453"/>
      <c r="X165" s="1453"/>
      <c r="Y165" s="1453"/>
      <c r="Z165" s="1453"/>
      <c r="AA165" s="1453"/>
      <c r="AB165" s="1453"/>
      <c r="AC165" s="1453"/>
      <c r="AD165" s="1453"/>
      <c r="AE165" s="1453"/>
      <c r="AF165" s="642"/>
      <c r="AG165" s="1453"/>
      <c r="AH165" s="1453"/>
      <c r="AI165" s="1453"/>
      <c r="AJ165" s="1453"/>
      <c r="AK165" s="1453"/>
      <c r="AL165" s="1453"/>
      <c r="AM165" s="1453"/>
      <c r="AN165" s="1453"/>
      <c r="AO165" s="1453"/>
      <c r="AP165" s="1453"/>
      <c r="AQ165" s="1453"/>
      <c r="AR165" s="1453"/>
      <c r="AS165" s="1453"/>
      <c r="AT165" s="1453"/>
      <c r="AU165" s="1453"/>
      <c r="AV165" s="1453"/>
      <c r="AW165" s="1453"/>
      <c r="AX165" s="1453"/>
      <c r="AY165" s="1453"/>
      <c r="AZ165" s="1453"/>
      <c r="BA165" s="1453"/>
      <c r="BB165" s="1453"/>
      <c r="BC165" s="1453"/>
      <c r="BD165" s="1453"/>
      <c r="BE165" s="1453"/>
      <c r="BF165" s="1453"/>
      <c r="BG165" s="1453"/>
      <c r="BH165" s="1526"/>
      <c r="BI165" s="1526"/>
      <c r="BJ165" s="1454"/>
      <c r="BK165" s="642"/>
    </row>
    <row r="166" spans="1:63" s="52" customFormat="1" ht="15.95" customHeight="1">
      <c r="A166" s="509"/>
      <c r="B166" s="509"/>
      <c r="C166" s="1453"/>
      <c r="D166" s="1453"/>
      <c r="E166" s="1453"/>
      <c r="F166" s="1453"/>
      <c r="G166" s="1453"/>
      <c r="H166" s="1453"/>
      <c r="I166" s="1453"/>
      <c r="J166" s="1453"/>
      <c r="K166" s="1453"/>
      <c r="L166" s="1453"/>
      <c r="M166" s="1453"/>
      <c r="N166" s="1453"/>
      <c r="O166" s="1453"/>
      <c r="P166" s="1453"/>
      <c r="Q166" s="1453"/>
      <c r="R166" s="1453"/>
      <c r="S166" s="1453"/>
      <c r="T166" s="1453"/>
      <c r="U166" s="1453"/>
      <c r="V166" s="1453"/>
      <c r="W166" s="1453"/>
      <c r="X166" s="1453"/>
      <c r="Y166" s="1453"/>
      <c r="Z166" s="1453"/>
      <c r="AA166" s="1453"/>
      <c r="AB166" s="1453"/>
      <c r="AC166" s="1453"/>
      <c r="AD166" s="1453"/>
      <c r="AE166" s="1453"/>
      <c r="AF166" s="642"/>
      <c r="AG166" s="1453"/>
      <c r="AH166" s="1453"/>
      <c r="AI166" s="1453"/>
      <c r="AJ166" s="1453"/>
      <c r="AK166" s="1453"/>
      <c r="AL166" s="1453"/>
      <c r="AM166" s="1453"/>
      <c r="AN166" s="1453"/>
      <c r="AO166" s="1453"/>
      <c r="AP166" s="1453"/>
      <c r="AQ166" s="1453"/>
      <c r="AR166" s="1453"/>
      <c r="AS166" s="1453"/>
      <c r="AT166" s="1453"/>
      <c r="AU166" s="1453"/>
      <c r="AV166" s="1453"/>
      <c r="AW166" s="1453"/>
      <c r="AX166" s="1453"/>
      <c r="AY166" s="1453"/>
      <c r="AZ166" s="1453"/>
      <c r="BA166" s="1453"/>
      <c r="BB166" s="1453"/>
      <c r="BC166" s="1453"/>
      <c r="BD166" s="1453"/>
      <c r="BE166" s="1453"/>
      <c r="BF166" s="1453"/>
      <c r="BG166" s="1453"/>
      <c r="BH166" s="1526"/>
      <c r="BI166" s="1526"/>
      <c r="BJ166" s="1454"/>
      <c r="BK166" s="642"/>
    </row>
    <row r="167" spans="1:63" s="52" customFormat="1" ht="15.95" customHeight="1">
      <c r="A167" s="509"/>
      <c r="B167" s="509"/>
      <c r="C167" s="1453"/>
      <c r="D167" s="1453"/>
      <c r="E167" s="1453"/>
      <c r="F167" s="1453"/>
      <c r="G167" s="1453"/>
      <c r="H167" s="1453"/>
      <c r="I167" s="1453"/>
      <c r="J167" s="1453"/>
      <c r="K167" s="1453"/>
      <c r="L167" s="1453"/>
      <c r="M167" s="1453"/>
      <c r="N167" s="1453"/>
      <c r="O167" s="1453"/>
      <c r="P167" s="1453"/>
      <c r="Q167" s="1453"/>
      <c r="R167" s="1453"/>
      <c r="S167" s="1453"/>
      <c r="T167" s="1453"/>
      <c r="U167" s="1453"/>
      <c r="V167" s="1453"/>
      <c r="W167" s="1453"/>
      <c r="X167" s="1453"/>
      <c r="Y167" s="1453"/>
      <c r="Z167" s="1453"/>
      <c r="AA167" s="1453"/>
      <c r="AB167" s="1453"/>
      <c r="AC167" s="1453"/>
      <c r="AD167" s="1453"/>
      <c r="AE167" s="1453"/>
      <c r="AF167" s="642"/>
      <c r="AG167" s="1453"/>
      <c r="AH167" s="1453"/>
      <c r="AI167" s="1453"/>
      <c r="AJ167" s="1453"/>
      <c r="AK167" s="1453"/>
      <c r="AL167" s="1453"/>
      <c r="AM167" s="1453"/>
      <c r="AN167" s="1453"/>
      <c r="AO167" s="1453"/>
      <c r="AP167" s="1453"/>
      <c r="AQ167" s="1453"/>
      <c r="AR167" s="1453"/>
      <c r="AS167" s="1453"/>
      <c r="AT167" s="1453"/>
      <c r="AU167" s="1453"/>
      <c r="AV167" s="1453"/>
      <c r="AW167" s="1453"/>
      <c r="AX167" s="1453"/>
      <c r="AY167" s="1453"/>
      <c r="AZ167" s="1453"/>
      <c r="BA167" s="1453"/>
      <c r="BB167" s="1453"/>
      <c r="BC167" s="1453"/>
      <c r="BD167" s="1453"/>
      <c r="BE167" s="1453"/>
      <c r="BF167" s="1453"/>
      <c r="BG167" s="1453"/>
      <c r="BH167" s="1526"/>
      <c r="BI167" s="1526"/>
      <c r="BJ167" s="1454"/>
      <c r="BK167" s="642"/>
    </row>
    <row r="168" spans="1:63" s="52" customFormat="1" ht="15.95" customHeight="1">
      <c r="A168" s="509"/>
      <c r="B168" s="509"/>
      <c r="C168" s="1453"/>
      <c r="D168" s="1453"/>
      <c r="E168" s="1453"/>
      <c r="F168" s="1453"/>
      <c r="G168" s="1453"/>
      <c r="H168" s="1453"/>
      <c r="I168" s="1453"/>
      <c r="J168" s="1453"/>
      <c r="K168" s="1453"/>
      <c r="L168" s="1453"/>
      <c r="M168" s="1453"/>
      <c r="N168" s="1453"/>
      <c r="O168" s="1453"/>
      <c r="P168" s="1453"/>
      <c r="Q168" s="1453"/>
      <c r="R168" s="1453"/>
      <c r="S168" s="1453"/>
      <c r="T168" s="1453"/>
      <c r="U168" s="1453"/>
      <c r="V168" s="1453"/>
      <c r="W168" s="1453"/>
      <c r="X168" s="1453"/>
      <c r="Y168" s="1453"/>
      <c r="Z168" s="1453"/>
      <c r="AA168" s="1453"/>
      <c r="AB168" s="1453"/>
      <c r="AC168" s="1453"/>
      <c r="AD168" s="1453"/>
      <c r="AE168" s="1453"/>
      <c r="AF168" s="642"/>
      <c r="AG168" s="1453"/>
      <c r="AH168" s="1453"/>
      <c r="AI168" s="1453"/>
      <c r="AJ168" s="1453"/>
      <c r="AK168" s="1453"/>
      <c r="AL168" s="1453"/>
      <c r="AM168" s="1453"/>
      <c r="AN168" s="1453"/>
      <c r="AO168" s="1453"/>
      <c r="AP168" s="1453"/>
      <c r="AQ168" s="1453"/>
      <c r="AR168" s="1453"/>
      <c r="AS168" s="1453"/>
      <c r="AT168" s="1453"/>
      <c r="AU168" s="1453"/>
      <c r="AV168" s="1453"/>
      <c r="AW168" s="1453"/>
      <c r="AX168" s="1453"/>
      <c r="AY168" s="1453"/>
      <c r="AZ168" s="1453"/>
      <c r="BA168" s="1453"/>
      <c r="BB168" s="1453"/>
      <c r="BC168" s="1453"/>
      <c r="BD168" s="1453"/>
      <c r="BE168" s="1453"/>
      <c r="BF168" s="1453"/>
      <c r="BG168" s="1453"/>
      <c r="BH168" s="1526"/>
      <c r="BI168" s="1526"/>
      <c r="BJ168" s="1454"/>
      <c r="BK168" s="642"/>
    </row>
    <row r="169" spans="1:63" s="52" customFormat="1" ht="15.95" customHeight="1">
      <c r="A169" s="509"/>
      <c r="B169" s="509"/>
      <c r="C169" s="1453"/>
      <c r="D169" s="1453"/>
      <c r="E169" s="1453"/>
      <c r="F169" s="1453"/>
      <c r="G169" s="1453"/>
      <c r="H169" s="1453"/>
      <c r="I169" s="1453"/>
      <c r="J169" s="1453"/>
      <c r="K169" s="1453"/>
      <c r="L169" s="1453"/>
      <c r="M169" s="1453"/>
      <c r="N169" s="1453"/>
      <c r="O169" s="1453"/>
      <c r="P169" s="1453"/>
      <c r="Q169" s="1453"/>
      <c r="R169" s="1453"/>
      <c r="S169" s="1453"/>
      <c r="T169" s="1453"/>
      <c r="U169" s="1453"/>
      <c r="V169" s="1453"/>
      <c r="W169" s="1453"/>
      <c r="X169" s="1453"/>
      <c r="Y169" s="1453"/>
      <c r="Z169" s="1453"/>
      <c r="AA169" s="1453"/>
      <c r="AB169" s="1453"/>
      <c r="AC169" s="1453"/>
      <c r="AD169" s="1453"/>
      <c r="AE169" s="1453"/>
      <c r="AF169" s="642"/>
      <c r="AG169" s="1453"/>
      <c r="AH169" s="1453"/>
      <c r="AI169" s="1453"/>
      <c r="AJ169" s="1453"/>
      <c r="AK169" s="1453"/>
      <c r="AL169" s="1453"/>
      <c r="AM169" s="1453"/>
      <c r="AN169" s="1453"/>
      <c r="AO169" s="1453"/>
      <c r="AP169" s="1453"/>
      <c r="AQ169" s="1453"/>
      <c r="AR169" s="1453"/>
      <c r="AS169" s="1453"/>
      <c r="AT169" s="1453"/>
      <c r="AU169" s="1453"/>
      <c r="AV169" s="1453"/>
      <c r="AW169" s="1453"/>
      <c r="AX169" s="1453"/>
      <c r="AY169" s="1453"/>
      <c r="AZ169" s="1453"/>
      <c r="BA169" s="1453"/>
      <c r="BB169" s="1453"/>
      <c r="BC169" s="1453"/>
      <c r="BD169" s="1453"/>
      <c r="BE169" s="1453"/>
      <c r="BF169" s="1453"/>
      <c r="BG169" s="1453"/>
      <c r="BH169" s="1526"/>
      <c r="BI169" s="1526"/>
      <c r="BJ169" s="1454"/>
      <c r="BK169" s="642"/>
    </row>
    <row r="170" spans="1:63" s="52" customFormat="1" ht="15.95" customHeight="1">
      <c r="A170" s="509"/>
      <c r="B170" s="509"/>
      <c r="C170" s="1453"/>
      <c r="D170" s="1453"/>
      <c r="E170" s="1453"/>
      <c r="F170" s="1453"/>
      <c r="G170" s="1453"/>
      <c r="H170" s="1453"/>
      <c r="I170" s="1453"/>
      <c r="J170" s="1453"/>
      <c r="K170" s="1453"/>
      <c r="L170" s="1453"/>
      <c r="M170" s="1453"/>
      <c r="N170" s="1453"/>
      <c r="O170" s="1453"/>
      <c r="P170" s="1453"/>
      <c r="Q170" s="1453"/>
      <c r="R170" s="1453"/>
      <c r="S170" s="1453"/>
      <c r="T170" s="1453"/>
      <c r="U170" s="1453"/>
      <c r="V170" s="1453"/>
      <c r="W170" s="1453"/>
      <c r="X170" s="1453"/>
      <c r="Y170" s="1453"/>
      <c r="Z170" s="1453"/>
      <c r="AA170" s="1453"/>
      <c r="AB170" s="1453"/>
      <c r="AC170" s="1453"/>
      <c r="AD170" s="1453"/>
      <c r="AE170" s="1453"/>
      <c r="AF170" s="642"/>
      <c r="AG170" s="1453"/>
      <c r="AH170" s="1453"/>
      <c r="AI170" s="1453"/>
      <c r="AJ170" s="1453"/>
      <c r="AK170" s="1453"/>
      <c r="AL170" s="1453"/>
      <c r="AM170" s="1453"/>
      <c r="AN170" s="1453"/>
      <c r="AO170" s="1453"/>
      <c r="AP170" s="1453"/>
      <c r="AQ170" s="1453"/>
      <c r="AR170" s="1453"/>
      <c r="AS170" s="1453"/>
      <c r="AT170" s="1453"/>
      <c r="AU170" s="1453"/>
      <c r="AV170" s="1453"/>
      <c r="AW170" s="1453"/>
      <c r="AX170" s="1453"/>
      <c r="AY170" s="1453"/>
      <c r="AZ170" s="1453"/>
      <c r="BA170" s="1453"/>
      <c r="BB170" s="1453"/>
      <c r="BC170" s="1453"/>
      <c r="BD170" s="1453"/>
      <c r="BE170" s="1453"/>
      <c r="BF170" s="1453"/>
      <c r="BG170" s="1453"/>
      <c r="BH170" s="1526"/>
      <c r="BI170" s="1526"/>
      <c r="BJ170" s="1454"/>
      <c r="BK170" s="642"/>
    </row>
    <row r="171" spans="1:63" s="52" customFormat="1" ht="15.95" customHeight="1">
      <c r="A171" s="509"/>
      <c r="B171" s="509"/>
      <c r="C171" s="1453"/>
      <c r="D171" s="1453"/>
      <c r="E171" s="1453"/>
      <c r="F171" s="1453"/>
      <c r="G171" s="1453"/>
      <c r="H171" s="1453"/>
      <c r="I171" s="1453"/>
      <c r="J171" s="1453"/>
      <c r="K171" s="1453"/>
      <c r="L171" s="1453"/>
      <c r="M171" s="1453"/>
      <c r="N171" s="1453"/>
      <c r="O171" s="1453"/>
      <c r="P171" s="1453"/>
      <c r="Q171" s="1453"/>
      <c r="R171" s="1453"/>
      <c r="S171" s="1453"/>
      <c r="T171" s="1453"/>
      <c r="U171" s="1453"/>
      <c r="V171" s="1453"/>
      <c r="W171" s="1453"/>
      <c r="X171" s="1453"/>
      <c r="Y171" s="1453"/>
      <c r="Z171" s="1453"/>
      <c r="AA171" s="1453"/>
      <c r="AB171" s="1453"/>
      <c r="AC171" s="1453"/>
      <c r="AD171" s="1453"/>
      <c r="AE171" s="1453"/>
      <c r="AF171" s="642"/>
      <c r="AG171" s="1453"/>
      <c r="AH171" s="1453"/>
      <c r="AI171" s="1453"/>
      <c r="AJ171" s="1453"/>
      <c r="AK171" s="1453"/>
      <c r="AL171" s="1453"/>
      <c r="AM171" s="1453"/>
      <c r="AN171" s="1453"/>
      <c r="AO171" s="1453"/>
      <c r="AP171" s="1453"/>
      <c r="AQ171" s="1453"/>
      <c r="AR171" s="1453"/>
      <c r="AS171" s="1453"/>
      <c r="AT171" s="1453"/>
      <c r="AU171" s="1453"/>
      <c r="AV171" s="1453"/>
      <c r="AW171" s="1453"/>
      <c r="AX171" s="1453"/>
      <c r="AY171" s="1453"/>
      <c r="AZ171" s="1453"/>
      <c r="BA171" s="1453"/>
      <c r="BB171" s="1453"/>
      <c r="BC171" s="1453"/>
      <c r="BD171" s="1453"/>
      <c r="BE171" s="1453"/>
      <c r="BF171" s="1453"/>
      <c r="BG171" s="1453"/>
      <c r="BH171" s="1526"/>
      <c r="BI171" s="1526"/>
      <c r="BJ171" s="1454"/>
      <c r="BK171" s="642"/>
    </row>
    <row r="172" spans="1:63" s="52" customFormat="1" ht="22.5" customHeight="1">
      <c r="A172" s="509"/>
      <c r="B172" s="509"/>
      <c r="C172" s="1453"/>
      <c r="D172" s="1453"/>
      <c r="E172" s="1453"/>
      <c r="F172" s="1453"/>
      <c r="G172" s="1453"/>
      <c r="H172" s="1453"/>
      <c r="I172" s="1453"/>
      <c r="J172" s="1453"/>
      <c r="K172" s="1453"/>
      <c r="L172" s="1453"/>
      <c r="M172" s="1453"/>
      <c r="N172" s="1453"/>
      <c r="O172" s="1453"/>
      <c r="P172" s="1453"/>
      <c r="Q172" s="1453"/>
      <c r="R172" s="1453"/>
      <c r="S172" s="1453"/>
      <c r="T172" s="1453"/>
      <c r="U172" s="1453"/>
      <c r="V172" s="1453"/>
      <c r="W172" s="1453"/>
      <c r="X172" s="1453"/>
      <c r="Y172" s="1453"/>
      <c r="Z172" s="1453"/>
      <c r="AA172" s="1453"/>
      <c r="AB172" s="1453"/>
      <c r="AC172" s="1453"/>
      <c r="AD172" s="1453"/>
      <c r="AE172" s="1453"/>
      <c r="AF172" s="642"/>
      <c r="AG172" s="1453"/>
      <c r="AH172" s="1453"/>
      <c r="AI172" s="1453"/>
      <c r="AJ172" s="1453"/>
      <c r="AK172" s="1453"/>
      <c r="AL172" s="1453"/>
      <c r="AM172" s="1453"/>
      <c r="AN172" s="1453"/>
      <c r="AO172" s="1453"/>
      <c r="AP172" s="1453"/>
      <c r="AQ172" s="1453"/>
      <c r="AR172" s="1453"/>
      <c r="AS172" s="1453"/>
      <c r="AT172" s="1453"/>
      <c r="AU172" s="1453"/>
      <c r="AV172" s="1453"/>
      <c r="AW172" s="1453"/>
      <c r="AX172" s="1453"/>
      <c r="AY172" s="1453"/>
      <c r="AZ172" s="1453"/>
      <c r="BA172" s="1453"/>
      <c r="BB172" s="1453"/>
      <c r="BC172" s="1453"/>
      <c r="BD172" s="1453"/>
      <c r="BE172" s="1453"/>
      <c r="BF172" s="1453"/>
      <c r="BG172" s="1453"/>
      <c r="BH172" s="1526"/>
      <c r="BI172" s="1526"/>
      <c r="BJ172" s="1454"/>
      <c r="BK172" s="642"/>
    </row>
    <row r="173" spans="1:63" s="52" customFormat="1" ht="15.95" customHeight="1">
      <c r="A173" s="509"/>
      <c r="B173" s="509"/>
      <c r="C173" s="1453"/>
      <c r="D173" s="1453"/>
      <c r="E173" s="1453"/>
      <c r="F173" s="1453"/>
      <c r="G173" s="1453"/>
      <c r="H173" s="1453"/>
      <c r="I173" s="1453"/>
      <c r="J173" s="1453"/>
      <c r="K173" s="1453"/>
      <c r="L173" s="1453"/>
      <c r="M173" s="1453"/>
      <c r="N173" s="1453"/>
      <c r="O173" s="1453"/>
      <c r="P173" s="1453"/>
      <c r="Q173" s="1453"/>
      <c r="R173" s="1453"/>
      <c r="S173" s="1453"/>
      <c r="T173" s="1453"/>
      <c r="U173" s="1453"/>
      <c r="V173" s="1453"/>
      <c r="W173" s="1453"/>
      <c r="X173" s="1453"/>
      <c r="Y173" s="1453"/>
      <c r="Z173" s="1453"/>
      <c r="AA173" s="1453"/>
      <c r="AB173" s="1453"/>
      <c r="AC173" s="1453"/>
      <c r="AD173" s="1453"/>
      <c r="AE173" s="1453"/>
      <c r="AF173" s="642"/>
      <c r="AG173" s="1453"/>
      <c r="AH173" s="1453"/>
      <c r="AI173" s="1453"/>
      <c r="AJ173" s="1453"/>
      <c r="AK173" s="1453"/>
      <c r="AL173" s="1453"/>
      <c r="AM173" s="1453"/>
      <c r="AN173" s="1453"/>
      <c r="AO173" s="1453"/>
      <c r="AP173" s="1453"/>
      <c r="AQ173" s="1453"/>
      <c r="AR173" s="1453"/>
      <c r="AS173" s="1453"/>
      <c r="AT173" s="1453"/>
      <c r="AU173" s="1453"/>
      <c r="AV173" s="1453"/>
      <c r="AW173" s="1453"/>
      <c r="AX173" s="1453"/>
      <c r="AY173" s="1453"/>
      <c r="AZ173" s="1453"/>
      <c r="BA173" s="1453"/>
      <c r="BB173" s="1453"/>
      <c r="BC173" s="1453"/>
      <c r="BD173" s="1453"/>
      <c r="BE173" s="1453"/>
      <c r="BF173" s="1453"/>
      <c r="BG173" s="1453"/>
      <c r="BH173" s="1526"/>
      <c r="BI173" s="1526"/>
      <c r="BJ173" s="1454"/>
      <c r="BK173" s="642"/>
    </row>
    <row r="174" spans="1:63" s="52" customFormat="1" ht="15.95" customHeight="1">
      <c r="A174" s="509"/>
      <c r="B174" s="509"/>
      <c r="C174" s="1453"/>
      <c r="D174" s="1453"/>
      <c r="E174" s="1453"/>
      <c r="F174" s="1453"/>
      <c r="G174" s="1453"/>
      <c r="H174" s="1453"/>
      <c r="I174" s="1453"/>
      <c r="J174" s="1453"/>
      <c r="K174" s="1453"/>
      <c r="L174" s="1453"/>
      <c r="M174" s="1453"/>
      <c r="N174" s="1453"/>
      <c r="O174" s="1453"/>
      <c r="P174" s="1453"/>
      <c r="Q174" s="1453"/>
      <c r="R174" s="1453"/>
      <c r="S174" s="1453"/>
      <c r="T174" s="1453"/>
      <c r="U174" s="1453"/>
      <c r="V174" s="1453"/>
      <c r="W174" s="1453"/>
      <c r="X174" s="1453"/>
      <c r="Y174" s="1453"/>
      <c r="Z174" s="1453"/>
      <c r="AA174" s="1453"/>
      <c r="AB174" s="1453"/>
      <c r="AC174" s="1453"/>
      <c r="AD174" s="1453"/>
      <c r="AE174" s="1453"/>
      <c r="AF174" s="642"/>
      <c r="AG174" s="1453"/>
      <c r="AH174" s="1453"/>
      <c r="AI174" s="1453"/>
      <c r="AJ174" s="1453"/>
      <c r="AK174" s="1453"/>
      <c r="AL174" s="1453"/>
      <c r="AM174" s="1453"/>
      <c r="AN174" s="1453"/>
      <c r="AO174" s="1453"/>
      <c r="AP174" s="1453"/>
      <c r="AQ174" s="1453"/>
      <c r="AR174" s="1453"/>
      <c r="AS174" s="1453"/>
      <c r="AT174" s="1453"/>
      <c r="AU174" s="1453"/>
      <c r="AV174" s="1453"/>
      <c r="AW174" s="1453"/>
      <c r="AX174" s="1453"/>
      <c r="AY174" s="1453"/>
      <c r="AZ174" s="1453"/>
      <c r="BA174" s="1453"/>
      <c r="BB174" s="1453"/>
      <c r="BC174" s="1453"/>
      <c r="BD174" s="1453"/>
      <c r="BE174" s="1453"/>
      <c r="BF174" s="1453"/>
      <c r="BG174" s="1453"/>
      <c r="BH174" s="1526"/>
      <c r="BI174" s="1526"/>
      <c r="BJ174" s="1454"/>
      <c r="BK174" s="642"/>
    </row>
    <row r="175" spans="1:63" s="52" customFormat="1" ht="15.95" customHeight="1" thickBot="1">
      <c r="A175" s="1531"/>
      <c r="B175" s="1499"/>
      <c r="C175" s="1499"/>
      <c r="D175" s="1499"/>
      <c r="E175" s="1499"/>
      <c r="F175" s="1499"/>
      <c r="G175" s="1499"/>
      <c r="H175" s="1499"/>
      <c r="I175" s="1499"/>
      <c r="J175" s="1499"/>
      <c r="K175" s="1499"/>
      <c r="L175" s="1499"/>
      <c r="M175" s="1499"/>
      <c r="N175" s="1499"/>
      <c r="O175" s="1499"/>
      <c r="P175" s="1499"/>
      <c r="Q175" s="1499"/>
      <c r="R175" s="1499"/>
      <c r="S175" s="1499"/>
      <c r="T175" s="1499"/>
      <c r="U175" s="1499"/>
      <c r="V175" s="1499"/>
      <c r="W175" s="1499"/>
      <c r="X175" s="1499"/>
      <c r="Y175" s="1499"/>
      <c r="Z175" s="1499"/>
      <c r="AA175" s="1499"/>
      <c r="AB175" s="1499"/>
      <c r="AC175" s="1499"/>
      <c r="AD175" s="1499"/>
      <c r="AE175" s="1499"/>
      <c r="AF175" s="1473"/>
      <c r="AG175" s="1453"/>
      <c r="AH175" s="1453"/>
      <c r="AI175" s="1453"/>
      <c r="AJ175" s="1453"/>
      <c r="AK175" s="1453"/>
      <c r="AL175" s="1453"/>
      <c r="AM175" s="1453"/>
      <c r="AN175" s="1453"/>
      <c r="AO175" s="1453"/>
      <c r="AP175" s="1453"/>
      <c r="AQ175" s="1453"/>
      <c r="AR175" s="1453"/>
      <c r="AS175" s="1453"/>
      <c r="AT175" s="1453"/>
      <c r="AU175" s="1453"/>
      <c r="AV175" s="1453"/>
      <c r="AW175" s="1453"/>
      <c r="AX175" s="1453"/>
      <c r="AY175" s="1453"/>
      <c r="AZ175" s="1453"/>
      <c r="BA175" s="1453"/>
      <c r="BB175" s="1453"/>
      <c r="BC175" s="1453"/>
      <c r="BD175" s="1453"/>
      <c r="BE175" s="1453"/>
      <c r="BF175" s="1453"/>
      <c r="BG175" s="1453"/>
      <c r="BH175" s="1526"/>
      <c r="BI175" s="1532"/>
      <c r="BJ175" s="1253"/>
      <c r="BK175" s="642"/>
    </row>
    <row r="176" spans="1:63" s="52" customFormat="1" ht="20.100000000000001" customHeight="1" thickBot="1">
      <c r="A176" s="1456"/>
      <c r="B176" s="1533" t="s">
        <v>110</v>
      </c>
      <c r="C176" s="1534"/>
      <c r="D176" s="1534"/>
      <c r="E176" s="1534"/>
      <c r="F176" s="1534"/>
      <c r="G176" s="1534"/>
      <c r="H176" s="1534"/>
      <c r="I176" s="1534"/>
      <c r="J176" s="1534"/>
      <c r="K176" s="1534"/>
      <c r="L176" s="1534"/>
      <c r="M176" s="1534"/>
      <c r="N176" s="1534"/>
      <c r="O176" s="1534"/>
      <c r="P176" s="1534"/>
      <c r="Q176" s="1534"/>
      <c r="R176" s="1534"/>
      <c r="S176" s="1534"/>
      <c r="T176" s="1534"/>
      <c r="U176" s="1534"/>
      <c r="V176" s="1534"/>
      <c r="W176" s="1534"/>
      <c r="X176" s="1534"/>
      <c r="Y176" s="1534"/>
      <c r="Z176" s="1534"/>
      <c r="AA176" s="1534"/>
      <c r="AB176" s="1535"/>
      <c r="AC176" s="1535"/>
      <c r="AD176" s="1534"/>
      <c r="AE176" s="1535" t="s">
        <v>133</v>
      </c>
      <c r="AF176" s="1534"/>
      <c r="AG176" s="1534"/>
      <c r="AH176" s="1535"/>
      <c r="AI176" s="1534"/>
      <c r="AJ176" s="1534"/>
      <c r="AK176" s="1534"/>
      <c r="AL176" s="1534"/>
      <c r="AM176" s="1534"/>
      <c r="AN176" s="1534"/>
      <c r="AO176" s="1534"/>
      <c r="AP176" s="1534"/>
      <c r="AQ176" s="1534"/>
      <c r="AR176" s="1534"/>
      <c r="AS176" s="1534"/>
      <c r="AT176" s="1534"/>
      <c r="AU176" s="1534"/>
      <c r="AV176" s="1534"/>
      <c r="AW176" s="1534"/>
      <c r="AX176" s="1534"/>
      <c r="AY176" s="1534"/>
      <c r="AZ176" s="1535"/>
      <c r="BA176" s="1534"/>
      <c r="BB176" s="1535" t="str">
        <f>BB132</f>
        <v>COMPILER: LIÊN/A-KT-WQ826</v>
      </c>
      <c r="BC176" s="1534"/>
      <c r="BD176" s="1534"/>
      <c r="BE176" s="1534"/>
      <c r="BF176" s="1534"/>
      <c r="BG176" s="1534"/>
      <c r="BH176" s="1536"/>
      <c r="BI176" s="1536"/>
      <c r="BJ176" s="1533"/>
      <c r="BK176" s="1473"/>
    </row>
  </sheetData>
  <mergeCells count="162">
    <mergeCell ref="AN92:BJ92"/>
    <mergeCell ref="AW94:BF94"/>
    <mergeCell ref="AW95:BF95"/>
    <mergeCell ref="AW96:BF96"/>
    <mergeCell ref="AP98:BH101"/>
    <mergeCell ref="AN48:BJ48"/>
    <mergeCell ref="X54:AF59"/>
    <mergeCell ref="AS54:BH56"/>
    <mergeCell ref="I4:AF4"/>
    <mergeCell ref="M98:AE101"/>
    <mergeCell ref="B89:P89"/>
    <mergeCell ref="Q89:AV91"/>
    <mergeCell ref="BE90:BG91"/>
    <mergeCell ref="BH90:BI91"/>
    <mergeCell ref="BJ90:BJ91"/>
    <mergeCell ref="AB72:AF72"/>
    <mergeCell ref="BF72:BJ72"/>
    <mergeCell ref="AB73:AF73"/>
    <mergeCell ref="BF73:BJ73"/>
    <mergeCell ref="B74:AF74"/>
    <mergeCell ref="AG74:BJ74"/>
    <mergeCell ref="AG70:AQ73"/>
    <mergeCell ref="AB69:AF69"/>
    <mergeCell ref="BF69:BJ69"/>
    <mergeCell ref="B48:H48"/>
    <mergeCell ref="I48:AF48"/>
    <mergeCell ref="AG48:AM48"/>
    <mergeCell ref="B92:H92"/>
    <mergeCell ref="I92:AF92"/>
    <mergeCell ref="AG92:AM92"/>
    <mergeCell ref="AN4:BJ4"/>
    <mergeCell ref="AB160:AF160"/>
    <mergeCell ref="BF160:BJ160"/>
    <mergeCell ref="AB154:AF154"/>
    <mergeCell ref="BF154:BJ154"/>
    <mergeCell ref="AB155:AF155"/>
    <mergeCell ref="BF155:BJ155"/>
    <mergeCell ref="AB156:AF156"/>
    <mergeCell ref="BF156:BJ156"/>
    <mergeCell ref="S140:Z140"/>
    <mergeCell ref="AW140:BD140"/>
    <mergeCell ref="M142:AE145"/>
    <mergeCell ref="AB152:AF152"/>
    <mergeCell ref="BF152:BJ152"/>
    <mergeCell ref="AB153:AF153"/>
    <mergeCell ref="BF153:BJ153"/>
    <mergeCell ref="S138:Z138"/>
    <mergeCell ref="AW138:BD138"/>
    <mergeCell ref="AB161:AF161"/>
    <mergeCell ref="BF161:BJ161"/>
    <mergeCell ref="B162:AF162"/>
    <mergeCell ref="AG162:BJ162"/>
    <mergeCell ref="AB157:AF157"/>
    <mergeCell ref="BF157:BJ157"/>
    <mergeCell ref="AB158:AF158"/>
    <mergeCell ref="BF158:BJ158"/>
    <mergeCell ref="AB159:AF159"/>
    <mergeCell ref="BF159:BJ159"/>
    <mergeCell ref="S139:Z139"/>
    <mergeCell ref="AW139:BD139"/>
    <mergeCell ref="B136:H136"/>
    <mergeCell ref="I136:AF136"/>
    <mergeCell ref="AG136:AM136"/>
    <mergeCell ref="AB117:AF117"/>
    <mergeCell ref="BF117:BJ117"/>
    <mergeCell ref="B118:AF118"/>
    <mergeCell ref="AG118:BJ118"/>
    <mergeCell ref="B133:P133"/>
    <mergeCell ref="Q133:AV135"/>
    <mergeCell ref="BE134:BG135"/>
    <mergeCell ref="BH134:BI135"/>
    <mergeCell ref="BJ134:BJ135"/>
    <mergeCell ref="AB114:AF114"/>
    <mergeCell ref="BF114:BJ114"/>
    <mergeCell ref="AB115:AF115"/>
    <mergeCell ref="BF115:BJ115"/>
    <mergeCell ref="AB116:AF116"/>
    <mergeCell ref="BF116:BJ116"/>
    <mergeCell ref="AB111:AF111"/>
    <mergeCell ref="BF111:BJ111"/>
    <mergeCell ref="AB112:AF112"/>
    <mergeCell ref="BF112:BJ112"/>
    <mergeCell ref="AB113:AF113"/>
    <mergeCell ref="BF113:BJ113"/>
    <mergeCell ref="AB108:AF108"/>
    <mergeCell ref="BF108:BJ108"/>
    <mergeCell ref="AB109:AF109"/>
    <mergeCell ref="BF109:BJ109"/>
    <mergeCell ref="AB110:AF110"/>
    <mergeCell ref="BF110:BJ110"/>
    <mergeCell ref="W102:AF106"/>
    <mergeCell ref="S94:Z94"/>
    <mergeCell ref="S95:Z95"/>
    <mergeCell ref="S96:Z96"/>
    <mergeCell ref="AB70:AF70"/>
    <mergeCell ref="BF70:BJ70"/>
    <mergeCell ref="AB71:AF71"/>
    <mergeCell ref="BF71:BJ71"/>
    <mergeCell ref="AB66:AF66"/>
    <mergeCell ref="BF66:BJ66"/>
    <mergeCell ref="AB67:AF67"/>
    <mergeCell ref="BF67:BJ67"/>
    <mergeCell ref="AB68:AF68"/>
    <mergeCell ref="BF68:BJ68"/>
    <mergeCell ref="S52:Z52"/>
    <mergeCell ref="AW52:BD52"/>
    <mergeCell ref="AB64:AF64"/>
    <mergeCell ref="BF64:BJ64"/>
    <mergeCell ref="AB65:AF65"/>
    <mergeCell ref="BF65:BJ65"/>
    <mergeCell ref="S50:Z50"/>
    <mergeCell ref="AW50:BD50"/>
    <mergeCell ref="S51:Z51"/>
    <mergeCell ref="AW51:BD51"/>
    <mergeCell ref="AW8:BD8"/>
    <mergeCell ref="AB29:AF29"/>
    <mergeCell ref="BF29:BJ29"/>
    <mergeCell ref="B30:AF30"/>
    <mergeCell ref="AG30:BJ30"/>
    <mergeCell ref="B45:P45"/>
    <mergeCell ref="Q45:AV47"/>
    <mergeCell ref="BE46:BG47"/>
    <mergeCell ref="BH46:BI47"/>
    <mergeCell ref="BJ46:BJ47"/>
    <mergeCell ref="AB26:AF26"/>
    <mergeCell ref="BF26:BJ26"/>
    <mergeCell ref="AB27:AF27"/>
    <mergeCell ref="BF27:BJ27"/>
    <mergeCell ref="AB28:AF28"/>
    <mergeCell ref="BF28:BJ28"/>
    <mergeCell ref="AB24:AF24"/>
    <mergeCell ref="AI24:AJ24"/>
    <mergeCell ref="AK24:AM24"/>
    <mergeCell ref="BF24:BJ24"/>
    <mergeCell ref="AB25:AF25"/>
    <mergeCell ref="AI25:AJ25"/>
    <mergeCell ref="AK25:AM25"/>
    <mergeCell ref="BF25:BJ25"/>
    <mergeCell ref="B1:P1"/>
    <mergeCell ref="Q1:AV3"/>
    <mergeCell ref="BE2:BG3"/>
    <mergeCell ref="AB22:AF22"/>
    <mergeCell ref="BF22:BJ22"/>
    <mergeCell ref="AB23:AF23"/>
    <mergeCell ref="AI23:AJ23"/>
    <mergeCell ref="AK23:AM23"/>
    <mergeCell ref="BF23:BJ23"/>
    <mergeCell ref="C10:Q15"/>
    <mergeCell ref="R10:AC12"/>
    <mergeCell ref="AB20:AF20"/>
    <mergeCell ref="BF20:BJ20"/>
    <mergeCell ref="AB21:AF21"/>
    <mergeCell ref="BF21:BJ21"/>
    <mergeCell ref="BH2:BI3"/>
    <mergeCell ref="BJ2:BJ3"/>
    <mergeCell ref="B4:H4"/>
    <mergeCell ref="AG4:AM4"/>
    <mergeCell ref="S6:Z6"/>
    <mergeCell ref="AW6:BD6"/>
    <mergeCell ref="S7:Z7"/>
    <mergeCell ref="AW7:BD7"/>
    <mergeCell ref="S8:Z8"/>
  </mergeCells>
  <phoneticPr fontId="53" type="noConversion"/>
  <printOptions horizontalCentered="1" verticalCentered="1"/>
  <pageMargins left="0.196850393700787" right="0.196850393700787" top="0.59055118110236204" bottom="0.59055118110236204" header="0.196850393700787" footer="0.196850393700787"/>
  <pageSetup paperSize="9" scale="70" orientation="landscape" r:id="rId1"/>
  <headerFooter alignWithMargins="0">
    <oddHeader>&amp;L&amp;12NIKE-CONVERSE, INC. Confidential&amp;RVer.16.0
PB: 1-0</oddHeader>
    <oddFooter>&amp;C&amp;"Arial,??"&amp;A</oddFooter>
  </headerFooter>
  <rowBreaks count="3" manualBreakCount="3">
    <brk id="44" max="62" man="1"/>
    <brk id="88" max="62" man="1"/>
    <brk id="132" max="62"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92D050"/>
  </sheetPr>
  <dimension ref="A1:BR46"/>
  <sheetViews>
    <sheetView showGridLines="0" view="pageBreakPreview" topLeftCell="A7" zoomScale="80" zoomScaleNormal="60" zoomScaleSheetLayoutView="80" zoomScalePageLayoutView="60" workbookViewId="0">
      <selection activeCell="D11" sqref="D11:O12"/>
    </sheetView>
  </sheetViews>
  <sheetFormatPr defaultColWidth="2.625" defaultRowHeight="14.25"/>
  <cols>
    <col min="1" max="15" width="2.625" style="77"/>
    <col min="16" max="69" width="2.625" style="77" customWidth="1"/>
    <col min="70" max="16384" width="2.625" style="77"/>
  </cols>
  <sheetData>
    <row r="1" spans="1:70" s="499" customFormat="1" ht="20.100000000000001" customHeight="1" thickBot="1">
      <c r="A1" s="30"/>
      <c r="B1" s="2636" t="str">
        <f>Index!B1</f>
        <v>PRODUCTION CONFIRMATION</v>
      </c>
      <c r="C1" s="1936"/>
      <c r="D1" s="1936"/>
      <c r="E1" s="1936"/>
      <c r="F1" s="1936"/>
      <c r="G1" s="1936"/>
      <c r="H1" s="1936"/>
      <c r="I1" s="1936"/>
      <c r="J1" s="1936"/>
      <c r="K1" s="1936"/>
      <c r="L1" s="1936"/>
      <c r="M1" s="1936"/>
      <c r="N1" s="1936"/>
      <c r="O1" s="1936"/>
      <c r="P1" s="1936"/>
      <c r="Q1" s="1936"/>
      <c r="R1" s="1936"/>
      <c r="S1" s="1936"/>
      <c r="T1" s="2637"/>
      <c r="U1" s="1821" t="s">
        <v>462</v>
      </c>
      <c r="V1" s="1821"/>
      <c r="W1" s="1821"/>
      <c r="X1" s="1821"/>
      <c r="Y1" s="1821"/>
      <c r="Z1" s="1821"/>
      <c r="AA1" s="1821"/>
      <c r="AB1" s="1821"/>
      <c r="AC1" s="1821"/>
      <c r="AD1" s="1821"/>
      <c r="AE1" s="1821"/>
      <c r="AF1" s="1821"/>
      <c r="AG1" s="1821"/>
      <c r="AH1" s="1821"/>
      <c r="AI1" s="1821"/>
      <c r="AJ1" s="1821"/>
      <c r="AK1" s="1821"/>
      <c r="AL1" s="1821"/>
      <c r="AM1" s="1821"/>
      <c r="AN1" s="1821"/>
      <c r="AO1" s="1821"/>
      <c r="AP1" s="1821"/>
      <c r="AQ1" s="1821"/>
      <c r="AR1" s="1821"/>
      <c r="AS1" s="1821"/>
      <c r="AT1" s="1821"/>
      <c r="AU1" s="1821"/>
      <c r="AV1" s="1821"/>
      <c r="AW1" s="1821"/>
      <c r="AX1" s="1821"/>
      <c r="AY1" s="1821"/>
      <c r="AZ1" s="1005"/>
      <c r="BA1" s="1005"/>
      <c r="BB1" s="1005"/>
      <c r="BC1" s="459"/>
      <c r="BD1" s="459"/>
      <c r="BE1" s="459"/>
      <c r="BF1" s="459"/>
      <c r="BG1" s="459"/>
      <c r="BH1" s="36"/>
      <c r="BI1" s="101"/>
      <c r="BJ1" s="36"/>
      <c r="BK1" s="36"/>
      <c r="BL1" s="101"/>
      <c r="BM1" s="36"/>
      <c r="BN1" s="36"/>
      <c r="BO1" s="36"/>
      <c r="BP1" s="36"/>
      <c r="BQ1" s="36"/>
      <c r="BR1" s="37"/>
    </row>
    <row r="2" spans="1:70" s="499" customFormat="1" ht="18" customHeight="1">
      <c r="A2" s="17"/>
      <c r="B2" s="21" t="s">
        <v>19</v>
      </c>
      <c r="C2" s="22"/>
      <c r="D2" s="22"/>
      <c r="E2" s="22"/>
      <c r="F2" s="22"/>
      <c r="G2" s="108"/>
      <c r="H2" s="22"/>
      <c r="I2" s="20" t="str">
        <f>Index!G2</f>
        <v>Chuck Taylor All Star Street</v>
      </c>
      <c r="J2" s="20"/>
      <c r="K2" s="20"/>
      <c r="L2" s="20"/>
      <c r="M2" s="20"/>
      <c r="N2" s="20"/>
      <c r="O2" s="20"/>
      <c r="P2" s="20"/>
      <c r="Q2" s="1005"/>
      <c r="R2" s="1005"/>
      <c r="S2" s="1005"/>
      <c r="T2" s="1009"/>
      <c r="U2" s="1822"/>
      <c r="V2" s="1822"/>
      <c r="W2" s="1822"/>
      <c r="X2" s="1822"/>
      <c r="Y2" s="1822"/>
      <c r="Z2" s="1822"/>
      <c r="AA2" s="1822"/>
      <c r="AB2" s="1822"/>
      <c r="AC2" s="1822"/>
      <c r="AD2" s="1822"/>
      <c r="AE2" s="1822"/>
      <c r="AF2" s="1822"/>
      <c r="AG2" s="1822"/>
      <c r="AH2" s="1822"/>
      <c r="AI2" s="1822"/>
      <c r="AJ2" s="1822"/>
      <c r="AK2" s="1822"/>
      <c r="AL2" s="1822"/>
      <c r="AM2" s="1822"/>
      <c r="AN2" s="1822"/>
      <c r="AO2" s="1822"/>
      <c r="AP2" s="1822"/>
      <c r="AQ2" s="1822"/>
      <c r="AR2" s="1822"/>
      <c r="AS2" s="1822"/>
      <c r="AT2" s="1822"/>
      <c r="AU2" s="1822"/>
      <c r="AV2" s="1822"/>
      <c r="AW2" s="1822"/>
      <c r="AX2" s="1822"/>
      <c r="AY2" s="1822"/>
      <c r="AZ2" s="1006"/>
      <c r="BA2" s="1006"/>
      <c r="BB2" s="1006"/>
      <c r="BC2" s="274"/>
      <c r="BD2" s="274"/>
      <c r="BE2" s="274"/>
      <c r="BF2" s="274"/>
      <c r="BG2" s="274"/>
      <c r="BH2" s="20"/>
      <c r="BI2" s="20"/>
      <c r="BJ2" s="23"/>
      <c r="BK2" s="2617" t="s">
        <v>137</v>
      </c>
      <c r="BL2" s="2618"/>
      <c r="BM2" s="2619"/>
      <c r="BN2" s="2619"/>
      <c r="BO2" s="2475">
        <f>'Computer Stitching Schedule'!BH2+1</f>
        <v>14</v>
      </c>
      <c r="BP2" s="1834"/>
      <c r="BQ2" s="2622"/>
      <c r="BR2" s="24"/>
    </row>
    <row r="3" spans="1:70" s="499" customFormat="1" ht="18" customHeight="1" thickBot="1">
      <c r="A3" s="17"/>
      <c r="B3" s="25" t="s">
        <v>96</v>
      </c>
      <c r="C3" s="26"/>
      <c r="D3" s="26"/>
      <c r="E3" s="26"/>
      <c r="F3" s="26"/>
      <c r="G3" s="132"/>
      <c r="H3" s="26"/>
      <c r="I3" s="26"/>
      <c r="J3" s="26"/>
      <c r="K3" s="26" t="str">
        <f>Index!I3</f>
        <v>669288C/F</v>
      </c>
      <c r="L3" s="26"/>
      <c r="M3" s="26"/>
      <c r="N3" s="26"/>
      <c r="O3" s="26"/>
      <c r="P3" s="26"/>
      <c r="Q3" s="1007"/>
      <c r="R3" s="1007"/>
      <c r="S3" s="1007"/>
      <c r="T3" s="1008"/>
      <c r="U3" s="2635"/>
      <c r="V3" s="2635"/>
      <c r="W3" s="2635"/>
      <c r="X3" s="2635"/>
      <c r="Y3" s="2635"/>
      <c r="Z3" s="2635"/>
      <c r="AA3" s="2635"/>
      <c r="AB3" s="2635"/>
      <c r="AC3" s="2635"/>
      <c r="AD3" s="2635"/>
      <c r="AE3" s="2635"/>
      <c r="AF3" s="2635"/>
      <c r="AG3" s="2635"/>
      <c r="AH3" s="2635"/>
      <c r="AI3" s="2635"/>
      <c r="AJ3" s="2635"/>
      <c r="AK3" s="2635"/>
      <c r="AL3" s="2635"/>
      <c r="AM3" s="2635"/>
      <c r="AN3" s="2635"/>
      <c r="AO3" s="2635"/>
      <c r="AP3" s="2635"/>
      <c r="AQ3" s="2635"/>
      <c r="AR3" s="2635"/>
      <c r="AS3" s="2635"/>
      <c r="AT3" s="2635"/>
      <c r="AU3" s="2635"/>
      <c r="AV3" s="2635"/>
      <c r="AW3" s="2635"/>
      <c r="AX3" s="2635"/>
      <c r="AY3" s="2635"/>
      <c r="AZ3" s="1007"/>
      <c r="BA3" s="1007"/>
      <c r="BB3" s="1007"/>
      <c r="BC3" s="275"/>
      <c r="BD3" s="275"/>
      <c r="BE3" s="275"/>
      <c r="BF3" s="275"/>
      <c r="BG3" s="275"/>
      <c r="BH3" s="500"/>
      <c r="BI3" s="500"/>
      <c r="BJ3" s="24"/>
      <c r="BK3" s="2620"/>
      <c r="BL3" s="2621"/>
      <c r="BM3" s="2621"/>
      <c r="BN3" s="2621"/>
      <c r="BO3" s="2477"/>
      <c r="BP3" s="2477"/>
      <c r="BQ3" s="2623"/>
      <c r="BR3" s="24"/>
    </row>
    <row r="4" spans="1:70" s="499" customFormat="1" ht="9.9499999999999993" customHeight="1" thickBot="1">
      <c r="A4" s="17"/>
      <c r="B4" s="17"/>
      <c r="C4" s="500"/>
      <c r="D4" s="500"/>
      <c r="E4" s="500"/>
      <c r="F4" s="500"/>
      <c r="G4" s="500"/>
      <c r="H4" s="500"/>
      <c r="I4" s="500"/>
      <c r="J4" s="500"/>
      <c r="K4" s="500"/>
      <c r="L4" s="500"/>
      <c r="M4" s="500"/>
      <c r="N4" s="500"/>
      <c r="O4" s="500"/>
      <c r="P4" s="500"/>
      <c r="Q4" s="500"/>
      <c r="R4" s="36"/>
      <c r="S4" s="101"/>
      <c r="T4" s="101"/>
      <c r="U4" s="36"/>
      <c r="V4" s="36"/>
      <c r="W4" s="36"/>
      <c r="X4" s="36"/>
      <c r="Y4" s="36"/>
      <c r="Z4" s="36"/>
      <c r="AA4" s="101"/>
      <c r="AB4" s="101"/>
      <c r="AC4" s="36"/>
      <c r="AD4" s="36"/>
      <c r="AE4" s="36"/>
      <c r="AF4" s="36"/>
      <c r="AG4" s="36"/>
      <c r="AH4" s="36"/>
      <c r="AI4" s="36"/>
      <c r="AJ4" s="36"/>
      <c r="AK4" s="36"/>
      <c r="AL4" s="36"/>
      <c r="AM4" s="36"/>
      <c r="AN4" s="101"/>
      <c r="AO4" s="36"/>
      <c r="AP4" s="36"/>
      <c r="AQ4" s="101"/>
      <c r="AR4" s="36"/>
      <c r="AS4" s="36"/>
      <c r="AT4" s="36"/>
      <c r="AU4" s="36"/>
      <c r="AV4" s="36"/>
      <c r="AW4" s="36"/>
      <c r="AX4" s="101"/>
      <c r="AY4" s="36"/>
      <c r="AZ4" s="36"/>
      <c r="BA4" s="101"/>
      <c r="BB4" s="83"/>
      <c r="BC4" s="83"/>
      <c r="BD4" s="83"/>
      <c r="BE4" s="83"/>
      <c r="BF4" s="83"/>
      <c r="BG4" s="83"/>
      <c r="BH4" s="83"/>
      <c r="BI4" s="115"/>
      <c r="BJ4" s="83"/>
      <c r="BK4" s="83"/>
      <c r="BL4" s="115"/>
      <c r="BM4" s="83"/>
      <c r="BN4" s="83"/>
      <c r="BO4" s="83"/>
      <c r="BP4" s="83"/>
      <c r="BQ4" s="82"/>
      <c r="BR4" s="24"/>
    </row>
    <row r="5" spans="1:70" s="499" customFormat="1" ht="15.95" customHeight="1">
      <c r="A5" s="17"/>
      <c r="B5" s="2629" t="s">
        <v>460</v>
      </c>
      <c r="C5" s="2513"/>
      <c r="D5" s="2513"/>
      <c r="E5" s="2513"/>
      <c r="F5" s="2513"/>
      <c r="G5" s="2513"/>
      <c r="H5" s="2513"/>
      <c r="I5" s="2513"/>
      <c r="J5" s="2513"/>
      <c r="K5" s="2513"/>
      <c r="L5" s="2513"/>
      <c r="M5" s="2513"/>
      <c r="N5" s="2513"/>
      <c r="O5" s="2630"/>
      <c r="P5" s="500"/>
      <c r="Q5" s="500"/>
      <c r="R5" s="500"/>
      <c r="S5" s="500"/>
      <c r="T5" s="500"/>
      <c r="U5" s="500"/>
      <c r="V5" s="500"/>
      <c r="W5" s="500"/>
      <c r="X5" s="500"/>
      <c r="Y5" s="500"/>
      <c r="Z5" s="500"/>
      <c r="AA5" s="500"/>
      <c r="AB5" s="500"/>
      <c r="AC5" s="500"/>
      <c r="AD5" s="500"/>
      <c r="AE5" s="500"/>
      <c r="AF5" s="500"/>
      <c r="AG5" s="500"/>
      <c r="AH5" s="500"/>
      <c r="AI5" s="500"/>
      <c r="AJ5" s="500"/>
      <c r="AK5" s="500"/>
      <c r="AL5" s="500"/>
      <c r="AM5" s="500"/>
      <c r="AN5" s="500"/>
      <c r="AO5" s="500"/>
      <c r="AP5" s="500"/>
      <c r="AQ5" s="500"/>
      <c r="AR5" s="500"/>
      <c r="AS5" s="500"/>
      <c r="AT5" s="500"/>
      <c r="AU5" s="500"/>
      <c r="AV5" s="500"/>
      <c r="AW5" s="500"/>
      <c r="AX5" s="500"/>
      <c r="AY5" s="500"/>
      <c r="AZ5" s="500"/>
      <c r="BA5" s="500"/>
      <c r="BB5" s="81"/>
      <c r="BC5" s="81"/>
      <c r="BD5" s="81"/>
      <c r="BE5" s="81"/>
      <c r="BF5" s="81"/>
      <c r="BG5" s="81"/>
      <c r="BH5" s="81"/>
      <c r="BI5" s="81"/>
      <c r="BJ5" s="81"/>
      <c r="BK5" s="81"/>
      <c r="BL5" s="81"/>
      <c r="BM5" s="81"/>
      <c r="BN5" s="81"/>
      <c r="BO5" s="81"/>
      <c r="BP5" s="81"/>
      <c r="BQ5" s="80"/>
      <c r="BR5" s="24"/>
    </row>
    <row r="6" spans="1:70" s="499" customFormat="1" ht="15.95" customHeight="1" thickBot="1">
      <c r="A6" s="17"/>
      <c r="B6" s="1900"/>
      <c r="C6" s="1709"/>
      <c r="D6" s="1709"/>
      <c r="E6" s="1709"/>
      <c r="F6" s="1709"/>
      <c r="G6" s="1709"/>
      <c r="H6" s="1709"/>
      <c r="I6" s="1709"/>
      <c r="J6" s="1709"/>
      <c r="K6" s="1709"/>
      <c r="L6" s="1709"/>
      <c r="M6" s="1709"/>
      <c r="N6" s="1709"/>
      <c r="O6" s="2631"/>
      <c r="P6" s="500"/>
      <c r="Q6" s="500"/>
      <c r="R6" s="500"/>
      <c r="S6" s="500"/>
      <c r="T6" s="500"/>
      <c r="U6" s="500"/>
      <c r="V6" s="500"/>
      <c r="W6" s="500"/>
      <c r="X6" s="500"/>
      <c r="Y6" s="500"/>
      <c r="Z6" s="500"/>
      <c r="AA6" s="500"/>
      <c r="AB6" s="500"/>
      <c r="AC6" s="500"/>
      <c r="AD6" s="500"/>
      <c r="AE6" s="500"/>
      <c r="AF6" s="500"/>
      <c r="AG6" s="500"/>
      <c r="AH6" s="500"/>
      <c r="AI6" s="500"/>
      <c r="AJ6" s="500"/>
      <c r="AK6" s="500"/>
      <c r="AL6" s="500"/>
      <c r="AM6" s="500"/>
      <c r="AN6" s="500"/>
      <c r="AO6" s="500"/>
      <c r="AP6" s="500"/>
      <c r="AQ6" s="500"/>
      <c r="AR6" s="500"/>
      <c r="AS6" s="500"/>
      <c r="AT6" s="500"/>
      <c r="AU6" s="500"/>
      <c r="AV6" s="500"/>
      <c r="AW6" s="500"/>
      <c r="AX6" s="500"/>
      <c r="AY6" s="500"/>
      <c r="AZ6" s="500"/>
      <c r="BA6" s="500"/>
      <c r="BB6" s="500"/>
      <c r="BC6" s="500"/>
      <c r="BD6" s="500"/>
      <c r="BE6" s="500"/>
      <c r="BF6" s="500"/>
      <c r="BG6" s="500"/>
      <c r="BH6" s="500"/>
      <c r="BI6" s="500"/>
      <c r="BJ6" s="500"/>
      <c r="BK6" s="500"/>
      <c r="BL6" s="500"/>
      <c r="BM6" s="500"/>
      <c r="BN6" s="500"/>
      <c r="BO6" s="500"/>
      <c r="BP6" s="500"/>
      <c r="BQ6" s="24"/>
      <c r="BR6" s="24"/>
    </row>
    <row r="7" spans="1:70" s="499" customFormat="1" ht="15.95" customHeight="1">
      <c r="A7" s="17"/>
      <c r="B7" s="2632">
        <v>1</v>
      </c>
      <c r="C7" s="2633"/>
      <c r="D7" s="2624" t="s">
        <v>927</v>
      </c>
      <c r="E7" s="2625"/>
      <c r="F7" s="2625"/>
      <c r="G7" s="2625"/>
      <c r="H7" s="2625"/>
      <c r="I7" s="2625"/>
      <c r="J7" s="2625"/>
      <c r="K7" s="2625"/>
      <c r="L7" s="2625"/>
      <c r="M7" s="2625"/>
      <c r="N7" s="2625"/>
      <c r="O7" s="2626"/>
      <c r="P7" s="500"/>
      <c r="Q7" s="500"/>
      <c r="R7" s="500"/>
      <c r="S7" s="500"/>
      <c r="T7" s="500"/>
      <c r="U7" s="500"/>
      <c r="V7" s="500"/>
      <c r="W7" s="500"/>
      <c r="X7" s="500"/>
      <c r="Y7" s="500"/>
      <c r="Z7" s="500"/>
      <c r="AA7" s="500"/>
      <c r="AB7" s="500"/>
      <c r="AC7" s="500"/>
      <c r="AD7" s="500"/>
      <c r="AE7" s="500"/>
      <c r="AF7" s="500"/>
      <c r="AG7" s="500"/>
      <c r="AH7" s="500"/>
      <c r="AI7" s="500"/>
      <c r="AJ7" s="500"/>
      <c r="AK7" s="500"/>
      <c r="AL7" s="500"/>
      <c r="AM7" s="500"/>
      <c r="AN7" s="500"/>
      <c r="AO7" s="500"/>
      <c r="AP7" s="500"/>
      <c r="AQ7" s="500"/>
      <c r="AR7" s="500"/>
      <c r="AS7" s="500"/>
      <c r="AT7" s="500"/>
      <c r="AU7" s="500"/>
      <c r="AV7" s="500"/>
      <c r="AW7" s="500"/>
      <c r="AX7" s="500"/>
      <c r="AY7" s="500"/>
      <c r="AZ7" s="500"/>
      <c r="BA7" s="500"/>
      <c r="BB7" s="500"/>
      <c r="BC7" s="500"/>
      <c r="BD7" s="500"/>
      <c r="BE7" s="500"/>
      <c r="BF7" s="500"/>
      <c r="BG7" s="500"/>
      <c r="BH7" s="500"/>
      <c r="BI7" s="500"/>
      <c r="BJ7" s="500"/>
      <c r="BK7" s="500"/>
      <c r="BL7" s="500"/>
      <c r="BM7" s="500"/>
      <c r="BN7" s="500"/>
      <c r="BO7" s="500"/>
      <c r="BP7" s="500"/>
      <c r="BQ7" s="24"/>
      <c r="BR7" s="24"/>
    </row>
    <row r="8" spans="1:70" s="499" customFormat="1" ht="15.95" customHeight="1">
      <c r="A8" s="17"/>
      <c r="B8" s="2634"/>
      <c r="C8" s="1706"/>
      <c r="D8" s="2627"/>
      <c r="E8" s="1996"/>
      <c r="F8" s="1996"/>
      <c r="G8" s="1996"/>
      <c r="H8" s="1996"/>
      <c r="I8" s="1996"/>
      <c r="J8" s="1996"/>
      <c r="K8" s="1996"/>
      <c r="L8" s="1996"/>
      <c r="M8" s="1996"/>
      <c r="N8" s="1996"/>
      <c r="O8" s="2628"/>
      <c r="P8" s="500"/>
      <c r="Q8" s="500"/>
      <c r="R8" s="500"/>
      <c r="S8" s="500"/>
      <c r="T8" s="500"/>
      <c r="U8" s="500"/>
      <c r="V8" s="500"/>
      <c r="W8" s="500"/>
      <c r="X8" s="500"/>
      <c r="Y8" s="500"/>
      <c r="Z8" s="500"/>
      <c r="AA8" s="500"/>
      <c r="AB8" s="500"/>
      <c r="AC8" s="500"/>
      <c r="AD8" s="500"/>
      <c r="AE8" s="500"/>
      <c r="AF8" s="500"/>
      <c r="AG8" s="500"/>
      <c r="AH8" s="500"/>
      <c r="AI8" s="500"/>
      <c r="AJ8" s="500"/>
      <c r="AK8" s="500"/>
      <c r="AL8" s="500"/>
      <c r="AM8" s="500"/>
      <c r="AN8" s="500"/>
      <c r="AO8" s="500"/>
      <c r="AP8" s="500"/>
      <c r="AQ8" s="500"/>
      <c r="AR8" s="500"/>
      <c r="AS8" s="500"/>
      <c r="AT8" s="500"/>
      <c r="AU8" s="500"/>
      <c r="AV8" s="500"/>
      <c r="AW8" s="500"/>
      <c r="AX8" s="500"/>
      <c r="AY8" s="500"/>
      <c r="AZ8" s="500"/>
      <c r="BA8" s="500"/>
      <c r="BB8" s="500"/>
      <c r="BC8" s="500"/>
      <c r="BD8" s="500"/>
      <c r="BE8" s="500"/>
      <c r="BF8" s="500"/>
      <c r="BG8" s="500"/>
      <c r="BH8" s="500"/>
      <c r="BI8" s="500"/>
      <c r="BJ8" s="500"/>
      <c r="BK8" s="500"/>
      <c r="BL8" s="500"/>
      <c r="BM8" s="500"/>
      <c r="BN8" s="500"/>
      <c r="BO8" s="500"/>
      <c r="BP8" s="500"/>
      <c r="BQ8" s="24"/>
      <c r="BR8" s="24"/>
    </row>
    <row r="9" spans="1:70" s="499" customFormat="1" ht="15.95" customHeight="1">
      <c r="A9" s="17"/>
      <c r="B9" s="2605">
        <v>2</v>
      </c>
      <c r="C9" s="2606"/>
      <c r="D9" s="2613" t="s">
        <v>928</v>
      </c>
      <c r="E9" s="2614"/>
      <c r="F9" s="2614"/>
      <c r="G9" s="2614"/>
      <c r="H9" s="2614"/>
      <c r="I9" s="2614"/>
      <c r="J9" s="2614"/>
      <c r="K9" s="2614"/>
      <c r="L9" s="2614"/>
      <c r="M9" s="2614"/>
      <c r="N9" s="2614"/>
      <c r="O9" s="2615"/>
      <c r="P9" s="500"/>
      <c r="Q9" s="500"/>
      <c r="R9" s="500"/>
      <c r="S9" s="500"/>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24"/>
      <c r="BR9" s="24"/>
    </row>
    <row r="10" spans="1:70" s="499" customFormat="1" ht="15.95" customHeight="1">
      <c r="A10" s="17"/>
      <c r="B10" s="2605"/>
      <c r="C10" s="2606"/>
      <c r="D10" s="2616"/>
      <c r="E10" s="2614"/>
      <c r="F10" s="2614"/>
      <c r="G10" s="2614"/>
      <c r="H10" s="2614"/>
      <c r="I10" s="2614"/>
      <c r="J10" s="2614"/>
      <c r="K10" s="2614"/>
      <c r="L10" s="2614"/>
      <c r="M10" s="2614"/>
      <c r="N10" s="2614"/>
      <c r="O10" s="2615"/>
      <c r="P10" s="500"/>
      <c r="Q10" s="500"/>
      <c r="R10" s="500"/>
      <c r="S10" s="500"/>
      <c r="T10" s="500"/>
      <c r="U10" s="500"/>
      <c r="V10" s="500"/>
      <c r="W10" s="500"/>
      <c r="X10" s="500"/>
      <c r="Y10" s="500"/>
      <c r="Z10" s="500"/>
      <c r="AA10" s="500"/>
      <c r="AB10" s="500"/>
      <c r="AC10" s="500"/>
      <c r="AD10" s="500"/>
      <c r="AE10" s="500"/>
      <c r="AF10" s="500"/>
      <c r="AG10" s="500"/>
      <c r="AH10" s="500"/>
      <c r="AI10" s="500"/>
      <c r="AJ10" s="500"/>
      <c r="AK10" s="500"/>
      <c r="AL10" s="500"/>
      <c r="AM10" s="500"/>
      <c r="AN10" s="500"/>
      <c r="AO10" s="500"/>
      <c r="AP10" s="500"/>
      <c r="AQ10" s="500"/>
      <c r="AR10" s="500"/>
      <c r="AS10" s="500"/>
      <c r="AT10" s="500"/>
      <c r="AU10" s="500"/>
      <c r="AV10" s="500"/>
      <c r="AW10" s="500"/>
      <c r="AX10" s="500"/>
      <c r="AY10" s="500"/>
      <c r="AZ10" s="500"/>
      <c r="BA10" s="500"/>
      <c r="BB10" s="500"/>
      <c r="BC10" s="500"/>
      <c r="BD10" s="500"/>
      <c r="BE10" s="500"/>
      <c r="BF10" s="500"/>
      <c r="BG10" s="500"/>
      <c r="BH10" s="500"/>
      <c r="BI10" s="500"/>
      <c r="BJ10" s="500"/>
      <c r="BK10" s="500"/>
      <c r="BL10" s="500"/>
      <c r="BM10" s="500"/>
      <c r="BN10" s="500"/>
      <c r="BO10" s="500"/>
      <c r="BP10" s="500"/>
      <c r="BQ10" s="24"/>
      <c r="BR10" s="24"/>
    </row>
    <row r="11" spans="1:70" s="499" customFormat="1" ht="15.95" customHeight="1">
      <c r="A11" s="17"/>
      <c r="B11" s="2605">
        <v>3</v>
      </c>
      <c r="C11" s="2606"/>
      <c r="D11" s="2613" t="s">
        <v>924</v>
      </c>
      <c r="E11" s="2614"/>
      <c r="F11" s="2614"/>
      <c r="G11" s="2614"/>
      <c r="H11" s="2614"/>
      <c r="I11" s="2614"/>
      <c r="J11" s="2614"/>
      <c r="K11" s="2614"/>
      <c r="L11" s="2614"/>
      <c r="M11" s="2614"/>
      <c r="N11" s="2614"/>
      <c r="O11" s="2615"/>
      <c r="P11" s="500"/>
      <c r="Q11" s="500"/>
      <c r="R11" s="500"/>
      <c r="S11" s="500"/>
      <c r="T11" s="500"/>
      <c r="U11" s="500"/>
      <c r="V11" s="500"/>
      <c r="W11" s="500"/>
      <c r="X11" s="500"/>
      <c r="Y11" s="500"/>
      <c r="Z11" s="500"/>
      <c r="AA11" s="500"/>
      <c r="AB11" s="500"/>
      <c r="AC11" s="500"/>
      <c r="AD11" s="500"/>
      <c r="AE11" s="500"/>
      <c r="AF11" s="500"/>
      <c r="AG11" s="500"/>
      <c r="AH11" s="500"/>
      <c r="AI11" s="500"/>
      <c r="AJ11" s="500"/>
      <c r="AK11" s="500"/>
      <c r="AL11" s="500"/>
      <c r="AM11" s="500"/>
      <c r="AN11" s="500"/>
      <c r="AO11" s="500"/>
      <c r="AP11" s="500"/>
      <c r="AQ11" s="500"/>
      <c r="AR11" s="500"/>
      <c r="AS11" s="500"/>
      <c r="AT11" s="500"/>
      <c r="AU11" s="500"/>
      <c r="AV11" s="500"/>
      <c r="AW11" s="500"/>
      <c r="AX11" s="500"/>
      <c r="AY11" s="500"/>
      <c r="AZ11" s="500"/>
      <c r="BA11" s="500"/>
      <c r="BB11" s="500"/>
      <c r="BC11" s="500"/>
      <c r="BD11" s="500"/>
      <c r="BE11" s="500"/>
      <c r="BF11" s="500"/>
      <c r="BG11" s="500"/>
      <c r="BH11" s="500"/>
      <c r="BI11" s="500"/>
      <c r="BJ11" s="500"/>
      <c r="BK11" s="500"/>
      <c r="BL11" s="500"/>
      <c r="BM11" s="500"/>
      <c r="BN11" s="500"/>
      <c r="BO11" s="500"/>
      <c r="BP11" s="500"/>
      <c r="BQ11" s="24"/>
      <c r="BR11" s="24"/>
    </row>
    <row r="12" spans="1:70" s="499" customFormat="1" ht="15.95" customHeight="1">
      <c r="A12" s="17"/>
      <c r="B12" s="2605"/>
      <c r="C12" s="2606"/>
      <c r="D12" s="2616"/>
      <c r="E12" s="2614"/>
      <c r="F12" s="2614"/>
      <c r="G12" s="2614"/>
      <c r="H12" s="2614"/>
      <c r="I12" s="2614"/>
      <c r="J12" s="2614"/>
      <c r="K12" s="2614"/>
      <c r="L12" s="2614"/>
      <c r="M12" s="2614"/>
      <c r="N12" s="2614"/>
      <c r="O12" s="2615"/>
      <c r="P12" s="500"/>
      <c r="Q12" s="500"/>
      <c r="R12" s="500"/>
      <c r="S12" s="500"/>
      <c r="T12" s="500"/>
      <c r="U12" s="500"/>
      <c r="V12" s="500"/>
      <c r="W12" s="500"/>
      <c r="X12" s="500"/>
      <c r="Y12" s="500"/>
      <c r="Z12" s="500"/>
      <c r="AA12" s="500"/>
      <c r="AB12" s="500"/>
      <c r="AC12" s="500"/>
      <c r="AD12" s="500"/>
      <c r="AE12" s="500"/>
      <c r="AF12" s="500"/>
      <c r="AG12" s="500"/>
      <c r="AH12" s="500"/>
      <c r="AI12" s="500"/>
      <c r="AJ12" s="500"/>
      <c r="AK12" s="500"/>
      <c r="AL12" s="500"/>
      <c r="AM12" s="500"/>
      <c r="AN12" s="500"/>
      <c r="AO12" s="500"/>
      <c r="AP12" s="500"/>
      <c r="AQ12" s="500"/>
      <c r="AR12" s="500"/>
      <c r="AS12" s="500"/>
      <c r="AT12" s="500"/>
      <c r="AU12" s="500"/>
      <c r="AV12" s="500"/>
      <c r="AW12" s="500"/>
      <c r="AX12" s="500"/>
      <c r="AY12" s="500"/>
      <c r="AZ12" s="500"/>
      <c r="BA12" s="500"/>
      <c r="BB12" s="500"/>
      <c r="BC12" s="500"/>
      <c r="BD12" s="500"/>
      <c r="BE12" s="500"/>
      <c r="BF12" s="500"/>
      <c r="BG12" s="500"/>
      <c r="BH12" s="500"/>
      <c r="BI12" s="500"/>
      <c r="BJ12" s="500"/>
      <c r="BK12" s="500"/>
      <c r="BL12" s="500"/>
      <c r="BM12" s="500"/>
      <c r="BN12" s="500"/>
      <c r="BO12" s="500"/>
      <c r="BP12" s="500"/>
      <c r="BQ12" s="24"/>
      <c r="BR12" s="24"/>
    </row>
    <row r="13" spans="1:70" s="499" customFormat="1" ht="15.95" customHeight="1">
      <c r="A13" s="17"/>
      <c r="B13" s="2605">
        <v>4</v>
      </c>
      <c r="C13" s="2606"/>
      <c r="D13" s="2613" t="s">
        <v>925</v>
      </c>
      <c r="E13" s="2614"/>
      <c r="F13" s="2614"/>
      <c r="G13" s="2614"/>
      <c r="H13" s="2614"/>
      <c r="I13" s="2614"/>
      <c r="J13" s="2614"/>
      <c r="K13" s="2614"/>
      <c r="L13" s="2614"/>
      <c r="M13" s="2614"/>
      <c r="N13" s="2614"/>
      <c r="O13" s="2615"/>
      <c r="P13" s="500"/>
      <c r="Q13" s="500"/>
      <c r="R13" s="500"/>
      <c r="S13" s="500"/>
      <c r="T13" s="500"/>
      <c r="U13" s="500"/>
      <c r="V13" s="500"/>
      <c r="W13" s="500"/>
      <c r="X13" s="500"/>
      <c r="Y13" s="500"/>
      <c r="Z13" s="500"/>
      <c r="AA13" s="500"/>
      <c r="AB13" s="500"/>
      <c r="AC13" s="500"/>
      <c r="AD13" s="500"/>
      <c r="AE13" s="500"/>
      <c r="AF13" s="500"/>
      <c r="AG13" s="500"/>
      <c r="AH13" s="500"/>
      <c r="AI13" s="500"/>
      <c r="AJ13" s="500"/>
      <c r="AK13" s="500"/>
      <c r="AL13" s="500"/>
      <c r="AM13" s="500"/>
      <c r="AN13" s="500"/>
      <c r="AO13" s="500"/>
      <c r="AP13" s="500"/>
      <c r="AQ13" s="500"/>
      <c r="AR13" s="500"/>
      <c r="AS13" s="500"/>
      <c r="AT13" s="500"/>
      <c r="AU13" s="500"/>
      <c r="AV13" s="500"/>
      <c r="AW13" s="500"/>
      <c r="AX13" s="500"/>
      <c r="AY13" s="500"/>
      <c r="AZ13" s="500"/>
      <c r="BA13" s="500"/>
      <c r="BB13" s="500"/>
      <c r="BC13" s="500"/>
      <c r="BD13" s="500"/>
      <c r="BE13" s="500"/>
      <c r="BF13" s="500"/>
      <c r="BG13" s="500"/>
      <c r="BH13" s="500"/>
      <c r="BI13" s="500"/>
      <c r="BJ13" s="500"/>
      <c r="BK13" s="500"/>
      <c r="BL13" s="500"/>
      <c r="BM13" s="500"/>
      <c r="BN13" s="500"/>
      <c r="BO13" s="500"/>
      <c r="BP13" s="500"/>
      <c r="BQ13" s="24"/>
      <c r="BR13" s="24"/>
    </row>
    <row r="14" spans="1:70" s="499" customFormat="1" ht="15.95" customHeight="1">
      <c r="A14" s="17"/>
      <c r="B14" s="2605"/>
      <c r="C14" s="2606"/>
      <c r="D14" s="2616"/>
      <c r="E14" s="2614"/>
      <c r="F14" s="2614"/>
      <c r="G14" s="2614"/>
      <c r="H14" s="2614"/>
      <c r="I14" s="2614"/>
      <c r="J14" s="2614"/>
      <c r="K14" s="2614"/>
      <c r="L14" s="2614"/>
      <c r="M14" s="2614"/>
      <c r="N14" s="2614"/>
      <c r="O14" s="2615"/>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24"/>
      <c r="BR14" s="24"/>
    </row>
    <row r="15" spans="1:70" s="499" customFormat="1" ht="15.95" customHeight="1">
      <c r="A15" s="17"/>
      <c r="B15" s="2605">
        <v>5</v>
      </c>
      <c r="C15" s="2606"/>
      <c r="D15" s="2613" t="s">
        <v>929</v>
      </c>
      <c r="E15" s="2614"/>
      <c r="F15" s="2614"/>
      <c r="G15" s="2614"/>
      <c r="H15" s="2614"/>
      <c r="I15" s="2614"/>
      <c r="J15" s="2614"/>
      <c r="K15" s="2614"/>
      <c r="L15" s="2614"/>
      <c r="M15" s="2614"/>
      <c r="N15" s="2614"/>
      <c r="O15" s="2615"/>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24"/>
      <c r="BR15" s="24"/>
    </row>
    <row r="16" spans="1:70" s="499" customFormat="1" ht="15.95" customHeight="1">
      <c r="A16" s="17"/>
      <c r="B16" s="2605"/>
      <c r="C16" s="2606"/>
      <c r="D16" s="2616"/>
      <c r="E16" s="2614"/>
      <c r="F16" s="2614"/>
      <c r="G16" s="2614"/>
      <c r="H16" s="2614"/>
      <c r="I16" s="2614"/>
      <c r="J16" s="2614"/>
      <c r="K16" s="2614"/>
      <c r="L16" s="2614"/>
      <c r="M16" s="2614"/>
      <c r="N16" s="2614"/>
      <c r="O16" s="2615"/>
      <c r="P16" s="500"/>
      <c r="Q16" s="500"/>
      <c r="R16" s="500"/>
      <c r="S16" s="500"/>
      <c r="T16" s="500"/>
      <c r="U16" s="500"/>
      <c r="V16" s="500"/>
      <c r="W16" s="500"/>
      <c r="X16" s="500"/>
      <c r="Y16" s="500"/>
      <c r="Z16" s="500"/>
      <c r="AA16" s="500"/>
      <c r="AB16" s="500"/>
      <c r="AC16" s="500"/>
      <c r="AD16" s="500"/>
      <c r="AE16" s="500"/>
      <c r="AF16" s="500"/>
      <c r="AG16" s="500"/>
      <c r="AH16" s="500"/>
      <c r="AI16" s="500"/>
      <c r="AJ16" s="500"/>
      <c r="AK16" s="500"/>
      <c r="AL16" s="500"/>
      <c r="AM16" s="500"/>
      <c r="AN16" s="500"/>
      <c r="AO16" s="500"/>
      <c r="AP16" s="500"/>
      <c r="AQ16" s="500"/>
      <c r="AR16" s="500"/>
      <c r="AS16" s="500"/>
      <c r="AT16" s="500"/>
      <c r="AU16" s="500"/>
      <c r="AV16" s="500"/>
      <c r="AW16" s="500"/>
      <c r="AX16" s="500"/>
      <c r="AY16" s="500"/>
      <c r="AZ16" s="500"/>
      <c r="BA16" s="500"/>
      <c r="BB16" s="500"/>
      <c r="BC16" s="500"/>
      <c r="BD16" s="500"/>
      <c r="BE16" s="500"/>
      <c r="BF16" s="500"/>
      <c r="BG16" s="500"/>
      <c r="BH16" s="500"/>
      <c r="BI16" s="500"/>
      <c r="BJ16" s="500"/>
      <c r="BK16" s="500"/>
      <c r="BL16" s="500"/>
      <c r="BM16" s="500"/>
      <c r="BN16" s="500"/>
      <c r="BO16" s="500"/>
      <c r="BP16" s="500"/>
      <c r="BQ16" s="24"/>
      <c r="BR16" s="24"/>
    </row>
    <row r="17" spans="1:70" s="499" customFormat="1" ht="15.95" customHeight="1">
      <c r="A17" s="17"/>
      <c r="B17" s="2605">
        <v>6</v>
      </c>
      <c r="C17" s="2606"/>
      <c r="D17" s="2607" t="s">
        <v>930</v>
      </c>
      <c r="E17" s="2608"/>
      <c r="F17" s="2608"/>
      <c r="G17" s="2608"/>
      <c r="H17" s="2608"/>
      <c r="I17" s="2608"/>
      <c r="J17" s="2608"/>
      <c r="K17" s="2608"/>
      <c r="L17" s="2608"/>
      <c r="M17" s="2608"/>
      <c r="N17" s="2608"/>
      <c r="O17" s="2609"/>
      <c r="P17" s="500"/>
      <c r="Q17" s="500"/>
      <c r="R17" s="500"/>
      <c r="S17" s="500"/>
      <c r="T17" s="500"/>
      <c r="U17" s="500"/>
      <c r="V17" s="500"/>
      <c r="W17" s="500"/>
      <c r="X17" s="500"/>
      <c r="Y17" s="500"/>
      <c r="Z17" s="500"/>
      <c r="AA17" s="500"/>
      <c r="AB17" s="500"/>
      <c r="AC17" s="500"/>
      <c r="AD17" s="500"/>
      <c r="AE17" s="500"/>
      <c r="AF17" s="500"/>
      <c r="AG17" s="500"/>
      <c r="AH17" s="500"/>
      <c r="AI17" s="500"/>
      <c r="AJ17" s="500"/>
      <c r="AK17" s="500"/>
      <c r="AL17" s="500"/>
      <c r="AM17" s="500"/>
      <c r="AN17" s="500"/>
      <c r="AO17" s="500"/>
      <c r="AP17" s="500"/>
      <c r="AQ17" s="500"/>
      <c r="AR17" s="500"/>
      <c r="AS17" s="500"/>
      <c r="AT17" s="500"/>
      <c r="AU17" s="500"/>
      <c r="AV17" s="500"/>
      <c r="AW17" s="500"/>
      <c r="AX17" s="500"/>
      <c r="AY17" s="500"/>
      <c r="AZ17" s="500"/>
      <c r="BA17" s="500"/>
      <c r="BB17" s="500"/>
      <c r="BC17" s="500"/>
      <c r="BD17" s="500"/>
      <c r="BE17" s="500"/>
      <c r="BF17" s="500"/>
      <c r="BG17" s="500"/>
      <c r="BH17" s="500"/>
      <c r="BI17" s="500"/>
      <c r="BJ17" s="500"/>
      <c r="BK17" s="500"/>
      <c r="BL17" s="500"/>
      <c r="BM17" s="500"/>
      <c r="BN17" s="500"/>
      <c r="BO17" s="500"/>
      <c r="BP17" s="500"/>
      <c r="BQ17" s="24"/>
      <c r="BR17" s="24"/>
    </row>
    <row r="18" spans="1:70" s="499" customFormat="1" ht="15.95" customHeight="1">
      <c r="A18" s="17"/>
      <c r="B18" s="2605"/>
      <c r="C18" s="2606"/>
      <c r="D18" s="2610"/>
      <c r="E18" s="2611"/>
      <c r="F18" s="2611"/>
      <c r="G18" s="2611"/>
      <c r="H18" s="2611"/>
      <c r="I18" s="2611"/>
      <c r="J18" s="2611"/>
      <c r="K18" s="2611"/>
      <c r="L18" s="2611"/>
      <c r="M18" s="2611"/>
      <c r="N18" s="2611"/>
      <c r="O18" s="2612"/>
      <c r="P18" s="500"/>
      <c r="Q18" s="500"/>
      <c r="R18" s="500"/>
      <c r="S18" s="500"/>
      <c r="T18" s="500"/>
      <c r="U18" s="500"/>
      <c r="V18" s="500"/>
      <c r="W18" s="500"/>
      <c r="X18" s="500"/>
      <c r="Y18" s="500"/>
      <c r="Z18" s="500"/>
      <c r="AA18" s="500"/>
      <c r="AB18" s="500"/>
      <c r="AC18" s="500"/>
      <c r="AD18" s="500"/>
      <c r="AE18" s="500"/>
      <c r="AF18" s="500"/>
      <c r="AG18" s="500"/>
      <c r="AH18" s="500"/>
      <c r="AI18" s="500"/>
      <c r="AJ18" s="500"/>
      <c r="AK18" s="500"/>
      <c r="AL18" s="500"/>
      <c r="AM18" s="500"/>
      <c r="AN18" s="500"/>
      <c r="AO18" s="500"/>
      <c r="AP18" s="500"/>
      <c r="AQ18" s="500"/>
      <c r="AR18" s="500"/>
      <c r="AS18" s="500"/>
      <c r="AT18" s="500"/>
      <c r="AU18" s="500"/>
      <c r="AV18" s="500"/>
      <c r="AW18" s="500"/>
      <c r="AX18" s="500"/>
      <c r="AY18" s="500"/>
      <c r="AZ18" s="500"/>
      <c r="BA18" s="500"/>
      <c r="BB18" s="500"/>
      <c r="BC18" s="500"/>
      <c r="BD18" s="500"/>
      <c r="BE18" s="500"/>
      <c r="BF18" s="500"/>
      <c r="BG18" s="500"/>
      <c r="BH18" s="500"/>
      <c r="BI18" s="500"/>
      <c r="BJ18" s="500"/>
      <c r="BK18" s="500"/>
      <c r="BL18" s="500"/>
      <c r="BM18" s="500"/>
      <c r="BN18" s="500"/>
      <c r="BO18" s="500"/>
      <c r="BP18" s="500"/>
      <c r="BQ18" s="24"/>
      <c r="BR18" s="24"/>
    </row>
    <row r="19" spans="1:70" s="499" customFormat="1" ht="15.95" customHeight="1">
      <c r="A19" s="17"/>
      <c r="B19" s="2605">
        <v>7</v>
      </c>
      <c r="C19" s="2606"/>
      <c r="D19" s="2648" t="s">
        <v>931</v>
      </c>
      <c r="E19" s="2649"/>
      <c r="F19" s="2649"/>
      <c r="G19" s="2650"/>
      <c r="H19" s="2649"/>
      <c r="I19" s="2649"/>
      <c r="J19" s="2649"/>
      <c r="K19" s="2649"/>
      <c r="L19" s="2649"/>
      <c r="M19" s="2649"/>
      <c r="N19" s="2649"/>
      <c r="O19" s="2651"/>
      <c r="P19" s="500"/>
      <c r="Q19" s="500"/>
      <c r="R19" s="500"/>
      <c r="S19" s="500"/>
      <c r="T19" s="500"/>
      <c r="U19" s="500"/>
      <c r="V19" s="500"/>
      <c r="W19" s="500"/>
      <c r="X19" s="500"/>
      <c r="Y19" s="500"/>
      <c r="Z19" s="500"/>
      <c r="AA19" s="500"/>
      <c r="AB19" s="500"/>
      <c r="AC19" s="500"/>
      <c r="AD19" s="500"/>
      <c r="AE19" s="500"/>
      <c r="AF19" s="500"/>
      <c r="AG19" s="500"/>
      <c r="AH19" s="500"/>
      <c r="AI19" s="500"/>
      <c r="AJ19" s="500"/>
      <c r="AK19" s="500"/>
      <c r="AL19" s="500"/>
      <c r="AM19" s="500"/>
      <c r="AN19" s="500"/>
      <c r="AO19" s="500"/>
      <c r="AP19" s="500"/>
      <c r="AQ19" s="500"/>
      <c r="AR19" s="500"/>
      <c r="AS19" s="500"/>
      <c r="AT19" s="500"/>
      <c r="AU19" s="500"/>
      <c r="AV19" s="500"/>
      <c r="AW19" s="500"/>
      <c r="AX19" s="500"/>
      <c r="AY19" s="500"/>
      <c r="AZ19" s="500"/>
      <c r="BA19" s="500"/>
      <c r="BB19" s="500"/>
      <c r="BC19" s="500"/>
      <c r="BD19" s="500"/>
      <c r="BE19" s="500"/>
      <c r="BF19" s="500"/>
      <c r="BG19" s="500"/>
      <c r="BH19" s="500"/>
      <c r="BI19" s="500"/>
      <c r="BJ19" s="500"/>
      <c r="BK19" s="500"/>
      <c r="BL19" s="500"/>
      <c r="BM19" s="500"/>
      <c r="BN19" s="500"/>
      <c r="BO19" s="500"/>
      <c r="BP19" s="500"/>
      <c r="BQ19" s="24"/>
      <c r="BR19" s="24"/>
    </row>
    <row r="20" spans="1:70" s="499" customFormat="1" ht="15.95" customHeight="1">
      <c r="A20" s="17"/>
      <c r="B20" s="2605"/>
      <c r="C20" s="2606"/>
      <c r="D20" s="2652"/>
      <c r="E20" s="2649"/>
      <c r="F20" s="2649"/>
      <c r="G20" s="2650"/>
      <c r="H20" s="2649"/>
      <c r="I20" s="2649"/>
      <c r="J20" s="2649"/>
      <c r="K20" s="2649"/>
      <c r="L20" s="2649"/>
      <c r="M20" s="2649"/>
      <c r="N20" s="2649"/>
      <c r="O20" s="2651"/>
      <c r="P20" s="500"/>
      <c r="Q20" s="500"/>
      <c r="R20" s="500"/>
      <c r="S20" s="500"/>
      <c r="T20" s="500"/>
      <c r="U20" s="500"/>
      <c r="V20" s="500"/>
      <c r="W20" s="500"/>
      <c r="X20" s="500"/>
      <c r="Y20" s="500"/>
      <c r="Z20" s="500"/>
      <c r="AA20" s="500"/>
      <c r="AB20" s="500"/>
      <c r="AC20" s="500"/>
      <c r="AD20" s="500"/>
      <c r="AE20" s="500"/>
      <c r="AF20" s="500"/>
      <c r="AG20" s="500"/>
      <c r="AH20" s="500"/>
      <c r="AI20" s="500"/>
      <c r="AJ20" s="500"/>
      <c r="AK20" s="500"/>
      <c r="AL20" s="500"/>
      <c r="AM20" s="500"/>
      <c r="AN20" s="500"/>
      <c r="AO20" s="500"/>
      <c r="AP20" s="500"/>
      <c r="AQ20" s="500"/>
      <c r="AR20" s="500"/>
      <c r="AS20" s="500"/>
      <c r="AT20" s="500"/>
      <c r="AU20" s="500"/>
      <c r="AV20" s="500"/>
      <c r="AW20" s="500"/>
      <c r="AX20" s="500"/>
      <c r="AY20" s="500"/>
      <c r="AZ20" s="500"/>
      <c r="BA20" s="500"/>
      <c r="BB20" s="500"/>
      <c r="BC20" s="500"/>
      <c r="BD20" s="500"/>
      <c r="BE20" s="500"/>
      <c r="BF20" s="500"/>
      <c r="BG20" s="500"/>
      <c r="BH20" s="500"/>
      <c r="BI20" s="500"/>
      <c r="BJ20" s="500"/>
      <c r="BK20" s="500"/>
      <c r="BL20" s="500"/>
      <c r="BM20" s="500"/>
      <c r="BN20" s="500"/>
      <c r="BO20" s="500"/>
      <c r="BP20" s="500"/>
      <c r="BQ20" s="24"/>
      <c r="BR20" s="24"/>
    </row>
    <row r="21" spans="1:70" s="499" customFormat="1" ht="15.95" customHeight="1">
      <c r="A21" s="17"/>
      <c r="B21" s="2605">
        <v>8</v>
      </c>
      <c r="C21" s="2606"/>
      <c r="D21" s="2653" t="s">
        <v>922</v>
      </c>
      <c r="E21" s="2460"/>
      <c r="F21" s="2460"/>
      <c r="G21" s="2460"/>
      <c r="H21" s="2460"/>
      <c r="I21" s="2460"/>
      <c r="J21" s="2460"/>
      <c r="K21" s="2460"/>
      <c r="L21" s="2460"/>
      <c r="M21" s="2460"/>
      <c r="N21" s="2460"/>
      <c r="O21" s="2654"/>
      <c r="P21" s="500"/>
      <c r="Q21" s="500"/>
      <c r="R21" s="500"/>
      <c r="S21" s="500"/>
      <c r="T21" s="500"/>
      <c r="U21" s="500"/>
      <c r="V21" s="500"/>
      <c r="W21" s="500"/>
      <c r="X21" s="500"/>
      <c r="Y21" s="500"/>
      <c r="Z21" s="500"/>
      <c r="AA21" s="500"/>
      <c r="AB21" s="500"/>
      <c r="AC21" s="500"/>
      <c r="AD21" s="500"/>
      <c r="AE21" s="500"/>
      <c r="AF21" s="500"/>
      <c r="AG21" s="500"/>
      <c r="AH21" s="500"/>
      <c r="AI21" s="500"/>
      <c r="AJ21" s="500"/>
      <c r="AK21" s="500"/>
      <c r="AL21" s="500"/>
      <c r="AM21" s="500"/>
      <c r="AN21" s="500"/>
      <c r="AO21" s="500"/>
      <c r="AP21" s="500"/>
      <c r="AQ21" s="500"/>
      <c r="AR21" s="500"/>
      <c r="AS21" s="500"/>
      <c r="AT21" s="500"/>
      <c r="AU21" s="500"/>
      <c r="AV21" s="500"/>
      <c r="AW21" s="500"/>
      <c r="AX21" s="500"/>
      <c r="AY21" s="500"/>
      <c r="AZ21" s="500"/>
      <c r="BA21" s="500"/>
      <c r="BB21" s="500"/>
      <c r="BC21" s="500"/>
      <c r="BD21" s="500"/>
      <c r="BE21" s="500"/>
      <c r="BF21" s="500"/>
      <c r="BG21" s="500"/>
      <c r="BH21" s="500"/>
      <c r="BI21" s="500"/>
      <c r="BJ21" s="500"/>
      <c r="BK21" s="500"/>
      <c r="BL21" s="500"/>
      <c r="BM21" s="500"/>
      <c r="BN21" s="500"/>
      <c r="BO21" s="500"/>
      <c r="BP21" s="500"/>
      <c r="BQ21" s="24"/>
      <c r="BR21" s="24"/>
    </row>
    <row r="22" spans="1:70" s="499" customFormat="1" ht="15.95" customHeight="1">
      <c r="A22" s="17"/>
      <c r="B22" s="2605"/>
      <c r="C22" s="2606"/>
      <c r="D22" s="2655"/>
      <c r="E22" s="2656"/>
      <c r="F22" s="2656"/>
      <c r="G22" s="2656"/>
      <c r="H22" s="2656"/>
      <c r="I22" s="2656"/>
      <c r="J22" s="2656"/>
      <c r="K22" s="2656"/>
      <c r="L22" s="2656"/>
      <c r="M22" s="2656"/>
      <c r="N22" s="2656"/>
      <c r="O22" s="2443"/>
      <c r="P22" s="500"/>
      <c r="Q22" s="500"/>
      <c r="R22" s="500"/>
      <c r="S22" s="500"/>
      <c r="T22" s="500"/>
      <c r="U22" s="500"/>
      <c r="V22" s="500"/>
      <c r="W22" s="500"/>
      <c r="X22" s="500"/>
      <c r="Y22" s="500"/>
      <c r="Z22" s="500"/>
      <c r="AA22" s="500"/>
      <c r="AB22" s="500"/>
      <c r="AC22" s="500"/>
      <c r="AD22" s="500"/>
      <c r="AE22" s="500"/>
      <c r="AF22" s="500"/>
      <c r="AG22" s="500"/>
      <c r="AH22" s="500"/>
      <c r="AI22" s="500"/>
      <c r="AJ22" s="500"/>
      <c r="AK22" s="500"/>
      <c r="AL22" s="500"/>
      <c r="AM22" s="500"/>
      <c r="AN22" s="500"/>
      <c r="AO22" s="500"/>
      <c r="AP22" s="500"/>
      <c r="AQ22" s="500"/>
      <c r="AR22" s="500"/>
      <c r="AS22" s="500"/>
      <c r="AT22" s="500"/>
      <c r="AU22" s="500"/>
      <c r="AV22" s="500"/>
      <c r="AW22" s="500"/>
      <c r="AX22" s="500"/>
      <c r="AY22" s="500"/>
      <c r="AZ22" s="500"/>
      <c r="BA22" s="500"/>
      <c r="BB22" s="500"/>
      <c r="BC22" s="500"/>
      <c r="BD22" s="500"/>
      <c r="BE22" s="500"/>
      <c r="BF22" s="500"/>
      <c r="BG22" s="500"/>
      <c r="BH22" s="500"/>
      <c r="BI22" s="500"/>
      <c r="BJ22" s="500"/>
      <c r="BK22" s="500"/>
      <c r="BL22" s="500"/>
      <c r="BM22" s="500"/>
      <c r="BN22" s="500"/>
      <c r="BO22" s="500"/>
      <c r="BP22" s="500"/>
      <c r="BQ22" s="24"/>
      <c r="BR22" s="24"/>
    </row>
    <row r="23" spans="1:70" s="499" customFormat="1" ht="15.95" customHeight="1">
      <c r="A23" s="17"/>
      <c r="B23" s="2605">
        <v>9</v>
      </c>
      <c r="C23" s="2606"/>
      <c r="D23" s="2653" t="s">
        <v>923</v>
      </c>
      <c r="E23" s="2460"/>
      <c r="F23" s="2460"/>
      <c r="G23" s="2460"/>
      <c r="H23" s="2460"/>
      <c r="I23" s="2460"/>
      <c r="J23" s="2460"/>
      <c r="K23" s="2460"/>
      <c r="L23" s="2460"/>
      <c r="M23" s="2460"/>
      <c r="N23" s="2460"/>
      <c r="O23" s="2654"/>
      <c r="P23" s="500"/>
      <c r="Q23" s="500"/>
      <c r="R23" s="500"/>
      <c r="S23" s="500"/>
      <c r="T23" s="500"/>
      <c r="U23" s="500"/>
      <c r="V23" s="500"/>
      <c r="W23" s="500"/>
      <c r="X23" s="500"/>
      <c r="Y23" s="500"/>
      <c r="Z23" s="500"/>
      <c r="AA23" s="500"/>
      <c r="AB23" s="500"/>
      <c r="AC23" s="500"/>
      <c r="AD23" s="500"/>
      <c r="AE23" s="500"/>
      <c r="AF23" s="500"/>
      <c r="AG23" s="500"/>
      <c r="AH23" s="500"/>
      <c r="AI23" s="500"/>
      <c r="AJ23" s="500"/>
      <c r="AK23" s="500"/>
      <c r="AL23" s="500"/>
      <c r="AM23" s="500"/>
      <c r="AN23" s="500"/>
      <c r="AO23" s="500"/>
      <c r="AP23" s="500"/>
      <c r="AQ23" s="500"/>
      <c r="AR23" s="500"/>
      <c r="AS23" s="500"/>
      <c r="AT23" s="500"/>
      <c r="AU23" s="500"/>
      <c r="AV23" s="500"/>
      <c r="AW23" s="500"/>
      <c r="AX23" s="500"/>
      <c r="AY23" s="500"/>
      <c r="AZ23" s="500"/>
      <c r="BA23" s="500"/>
      <c r="BB23" s="500"/>
      <c r="BC23" s="500"/>
      <c r="BD23" s="500"/>
      <c r="BE23" s="500"/>
      <c r="BF23" s="500"/>
      <c r="BG23" s="500"/>
      <c r="BH23" s="500"/>
      <c r="BI23" s="500"/>
      <c r="BJ23" s="500"/>
      <c r="BK23" s="500"/>
      <c r="BL23" s="500"/>
      <c r="BM23" s="500"/>
      <c r="BN23" s="500"/>
      <c r="BO23" s="500"/>
      <c r="BP23" s="500"/>
      <c r="BQ23" s="24"/>
      <c r="BR23" s="24"/>
    </row>
    <row r="24" spans="1:70" s="499" customFormat="1" ht="15.95" customHeight="1">
      <c r="A24" s="17"/>
      <c r="B24" s="2605"/>
      <c r="C24" s="2606"/>
      <c r="D24" s="2655"/>
      <c r="E24" s="2656"/>
      <c r="F24" s="2656"/>
      <c r="G24" s="2656"/>
      <c r="H24" s="2656"/>
      <c r="I24" s="2656"/>
      <c r="J24" s="2656"/>
      <c r="K24" s="2656"/>
      <c r="L24" s="2656"/>
      <c r="M24" s="2656"/>
      <c r="N24" s="2656"/>
      <c r="O24" s="2443"/>
      <c r="P24" s="500"/>
      <c r="Q24" s="500"/>
      <c r="R24" s="500"/>
      <c r="S24" s="500"/>
      <c r="T24" s="500"/>
      <c r="U24" s="500"/>
      <c r="V24" s="500"/>
      <c r="W24" s="500"/>
      <c r="X24" s="500"/>
      <c r="Y24" s="500"/>
      <c r="Z24" s="500"/>
      <c r="AA24" s="500"/>
      <c r="AB24" s="500"/>
      <c r="AC24" s="500"/>
      <c r="AD24" s="500"/>
      <c r="AE24" s="500"/>
      <c r="AF24" s="500"/>
      <c r="AG24" s="500"/>
      <c r="AH24" s="500"/>
      <c r="AI24" s="500"/>
      <c r="AJ24" s="500"/>
      <c r="AK24" s="500"/>
      <c r="AL24" s="500"/>
      <c r="AM24" s="500"/>
      <c r="AN24" s="500"/>
      <c r="AO24" s="500"/>
      <c r="AP24" s="500"/>
      <c r="AQ24" s="500"/>
      <c r="AR24" s="500"/>
      <c r="AS24" s="500"/>
      <c r="AT24" s="500"/>
      <c r="AU24" s="500"/>
      <c r="AV24" s="500"/>
      <c r="AW24" s="500"/>
      <c r="AX24" s="500"/>
      <c r="AY24" s="500"/>
      <c r="AZ24" s="500"/>
      <c r="BA24" s="500"/>
      <c r="BB24" s="500"/>
      <c r="BC24" s="500"/>
      <c r="BD24" s="500"/>
      <c r="BE24" s="500"/>
      <c r="BF24" s="500"/>
      <c r="BG24" s="500"/>
      <c r="BH24" s="500"/>
      <c r="BI24" s="500"/>
      <c r="BJ24" s="500"/>
      <c r="BK24" s="500"/>
      <c r="BL24" s="500"/>
      <c r="BM24" s="500"/>
      <c r="BN24" s="500"/>
      <c r="BO24" s="500"/>
      <c r="BP24" s="500"/>
      <c r="BQ24" s="24"/>
      <c r="BR24" s="24"/>
    </row>
    <row r="25" spans="1:70" s="499" customFormat="1" ht="15.95" customHeight="1">
      <c r="A25" s="17"/>
      <c r="B25" s="2605">
        <v>10</v>
      </c>
      <c r="C25" s="2606"/>
      <c r="D25" s="2648" t="s">
        <v>926</v>
      </c>
      <c r="E25" s="2649"/>
      <c r="F25" s="2649"/>
      <c r="G25" s="2650"/>
      <c r="H25" s="2649"/>
      <c r="I25" s="2649"/>
      <c r="J25" s="2649"/>
      <c r="K25" s="2649"/>
      <c r="L25" s="2649"/>
      <c r="M25" s="2649"/>
      <c r="N25" s="2649"/>
      <c r="O25" s="2651"/>
      <c r="P25" s="500"/>
      <c r="Q25" s="500"/>
      <c r="R25" s="500"/>
      <c r="S25" s="500"/>
      <c r="T25" s="500"/>
      <c r="U25" s="500"/>
      <c r="V25" s="500"/>
      <c r="W25" s="500"/>
      <c r="X25" s="500"/>
      <c r="Y25" s="500"/>
      <c r="Z25" s="500"/>
      <c r="AA25" s="500"/>
      <c r="AB25" s="500"/>
      <c r="AC25" s="500"/>
      <c r="AD25" s="500"/>
      <c r="AE25" s="500"/>
      <c r="AF25" s="500"/>
      <c r="AG25" s="500"/>
      <c r="AH25" s="500"/>
      <c r="AI25" s="500"/>
      <c r="AJ25" s="500"/>
      <c r="AK25" s="500"/>
      <c r="AL25" s="500"/>
      <c r="AM25" s="500"/>
      <c r="AN25" s="500"/>
      <c r="AO25" s="500"/>
      <c r="AP25" s="500"/>
      <c r="AQ25" s="500"/>
      <c r="AR25" s="500"/>
      <c r="AS25" s="500"/>
      <c r="AT25" s="500"/>
      <c r="AU25" s="500"/>
      <c r="AV25" s="500"/>
      <c r="AW25" s="500"/>
      <c r="AX25" s="500"/>
      <c r="AY25" s="500"/>
      <c r="AZ25" s="500"/>
      <c r="BA25" s="500"/>
      <c r="BB25" s="500"/>
      <c r="BC25" s="500"/>
      <c r="BD25" s="500"/>
      <c r="BE25" s="500"/>
      <c r="BF25" s="500"/>
      <c r="BG25" s="500"/>
      <c r="BH25" s="500"/>
      <c r="BI25" s="500"/>
      <c r="BJ25" s="500"/>
      <c r="BK25" s="500"/>
      <c r="BL25" s="500"/>
      <c r="BM25" s="500"/>
      <c r="BN25" s="500"/>
      <c r="BO25" s="500"/>
      <c r="BP25" s="500"/>
      <c r="BQ25" s="24"/>
      <c r="BR25" s="24"/>
    </row>
    <row r="26" spans="1:70" s="499" customFormat="1" ht="15.95" customHeight="1">
      <c r="A26" s="17"/>
      <c r="B26" s="2605"/>
      <c r="C26" s="2606"/>
      <c r="D26" s="2652"/>
      <c r="E26" s="2649"/>
      <c r="F26" s="2649"/>
      <c r="G26" s="2650"/>
      <c r="H26" s="2649"/>
      <c r="I26" s="2649"/>
      <c r="J26" s="2649"/>
      <c r="K26" s="2649"/>
      <c r="L26" s="2649"/>
      <c r="M26" s="2649"/>
      <c r="N26" s="2649"/>
      <c r="O26" s="2651"/>
      <c r="P26" s="500"/>
      <c r="Q26" s="500"/>
      <c r="R26" s="500"/>
      <c r="S26" s="500"/>
      <c r="T26" s="500"/>
      <c r="U26" s="500"/>
      <c r="V26" s="500"/>
      <c r="W26" s="500"/>
      <c r="X26" s="500"/>
      <c r="Y26" s="500"/>
      <c r="Z26" s="500"/>
      <c r="AA26" s="500"/>
      <c r="AB26" s="500"/>
      <c r="AC26" s="500"/>
      <c r="AD26" s="500"/>
      <c r="AE26" s="500"/>
      <c r="AF26" s="500"/>
      <c r="AG26" s="500"/>
      <c r="AH26" s="500"/>
      <c r="AI26" s="500"/>
      <c r="AJ26" s="500"/>
      <c r="AK26" s="500"/>
      <c r="AL26" s="500"/>
      <c r="AM26" s="500"/>
      <c r="AN26" s="500"/>
      <c r="AO26" s="500"/>
      <c r="AP26" s="500"/>
      <c r="AQ26" s="500"/>
      <c r="AR26" s="500"/>
      <c r="AS26" s="500"/>
      <c r="AT26" s="500"/>
      <c r="AU26" s="500"/>
      <c r="AV26" s="500"/>
      <c r="AW26" s="500"/>
      <c r="AX26" s="500"/>
      <c r="AY26" s="500"/>
      <c r="AZ26" s="500"/>
      <c r="BA26" s="500"/>
      <c r="BB26" s="500"/>
      <c r="BC26" s="500"/>
      <c r="BD26" s="500"/>
      <c r="BE26" s="500"/>
      <c r="BF26" s="500"/>
      <c r="BG26" s="500"/>
      <c r="BH26" s="500"/>
      <c r="BI26" s="500"/>
      <c r="BJ26" s="500"/>
      <c r="BK26" s="500"/>
      <c r="BL26" s="500"/>
      <c r="BM26" s="500"/>
      <c r="BN26" s="500"/>
      <c r="BO26" s="500"/>
      <c r="BP26" s="500"/>
      <c r="BQ26" s="24"/>
      <c r="BR26" s="24"/>
    </row>
    <row r="27" spans="1:70" s="499" customFormat="1" ht="15.95" customHeight="1">
      <c r="A27" s="17"/>
      <c r="B27" s="2605"/>
      <c r="C27" s="2606"/>
      <c r="D27" s="2652"/>
      <c r="E27" s="2649"/>
      <c r="F27" s="2649"/>
      <c r="G27" s="2650"/>
      <c r="H27" s="2649"/>
      <c r="I27" s="2649"/>
      <c r="J27" s="2649"/>
      <c r="K27" s="2649"/>
      <c r="L27" s="2649"/>
      <c r="M27" s="2649"/>
      <c r="N27" s="2649"/>
      <c r="O27" s="2651"/>
      <c r="P27" s="500"/>
      <c r="Q27" s="500"/>
      <c r="R27" s="500"/>
      <c r="S27" s="500"/>
      <c r="T27" s="500"/>
      <c r="U27" s="500"/>
      <c r="V27" s="500"/>
      <c r="W27" s="500"/>
      <c r="X27" s="500"/>
      <c r="Y27" s="500"/>
      <c r="Z27" s="500"/>
      <c r="AA27" s="500"/>
      <c r="AB27" s="500"/>
      <c r="AC27" s="500"/>
      <c r="AD27" s="500"/>
      <c r="AE27" s="500"/>
      <c r="AF27" s="500"/>
      <c r="AG27" s="500"/>
      <c r="AH27" s="500"/>
      <c r="AI27" s="500"/>
      <c r="AJ27" s="500"/>
      <c r="AK27" s="500"/>
      <c r="AL27" s="500"/>
      <c r="AM27" s="500"/>
      <c r="AN27" s="500"/>
      <c r="AO27" s="500"/>
      <c r="AP27" s="500"/>
      <c r="AQ27" s="500"/>
      <c r="AR27" s="500"/>
      <c r="AS27" s="500"/>
      <c r="AT27" s="500"/>
      <c r="AU27" s="500"/>
      <c r="AV27" s="500"/>
      <c r="AW27" s="500"/>
      <c r="AX27" s="500"/>
      <c r="AY27" s="500"/>
      <c r="AZ27" s="500"/>
      <c r="BA27" s="500"/>
      <c r="BB27" s="500"/>
      <c r="BC27" s="500"/>
      <c r="BD27" s="500"/>
      <c r="BE27" s="500"/>
      <c r="BF27" s="500"/>
      <c r="BG27" s="500"/>
      <c r="BH27" s="500"/>
      <c r="BI27" s="500"/>
      <c r="BJ27" s="500"/>
      <c r="BK27" s="500"/>
      <c r="BL27" s="500"/>
      <c r="BM27" s="500"/>
      <c r="BN27" s="500"/>
      <c r="BO27" s="500"/>
      <c r="BP27" s="500"/>
      <c r="BQ27" s="24"/>
      <c r="BR27" s="24"/>
    </row>
    <row r="28" spans="1:70" s="499" customFormat="1" ht="15.95" customHeight="1">
      <c r="A28" s="17"/>
      <c r="B28" s="2605"/>
      <c r="C28" s="2606"/>
      <c r="D28" s="2652"/>
      <c r="E28" s="2649"/>
      <c r="F28" s="2649"/>
      <c r="G28" s="2650"/>
      <c r="H28" s="2649"/>
      <c r="I28" s="2649"/>
      <c r="J28" s="2649"/>
      <c r="K28" s="2649"/>
      <c r="L28" s="2649"/>
      <c r="M28" s="2649"/>
      <c r="N28" s="2649"/>
      <c r="O28" s="2651"/>
      <c r="P28" s="500"/>
      <c r="Q28" s="500"/>
      <c r="R28" s="500"/>
      <c r="S28" s="500"/>
      <c r="T28" s="500"/>
      <c r="U28" s="500"/>
      <c r="V28" s="500"/>
      <c r="W28" s="500"/>
      <c r="X28" s="500"/>
      <c r="Y28" s="500"/>
      <c r="Z28" s="500"/>
      <c r="AA28" s="500"/>
      <c r="AB28" s="500"/>
      <c r="AC28" s="500"/>
      <c r="AD28" s="500"/>
      <c r="AE28" s="500"/>
      <c r="AF28" s="500"/>
      <c r="AG28" s="500"/>
      <c r="AH28" s="500"/>
      <c r="AI28" s="500"/>
      <c r="AJ28" s="500"/>
      <c r="AK28" s="500"/>
      <c r="AL28" s="500"/>
      <c r="AM28" s="500"/>
      <c r="AN28" s="500"/>
      <c r="AO28" s="500"/>
      <c r="AP28" s="500"/>
      <c r="AQ28" s="500"/>
      <c r="AR28" s="500"/>
      <c r="AS28" s="500"/>
      <c r="AT28" s="500"/>
      <c r="AU28" s="500"/>
      <c r="AV28" s="500"/>
      <c r="AW28" s="500"/>
      <c r="AX28" s="500"/>
      <c r="AY28" s="500"/>
      <c r="AZ28" s="500"/>
      <c r="BA28" s="500"/>
      <c r="BB28" s="500"/>
      <c r="BC28" s="500"/>
      <c r="BD28" s="500"/>
      <c r="BE28" s="500"/>
      <c r="BF28" s="500"/>
      <c r="BG28" s="500"/>
      <c r="BH28" s="500"/>
      <c r="BI28" s="500"/>
      <c r="BJ28" s="500"/>
      <c r="BK28" s="500"/>
      <c r="BL28" s="500"/>
      <c r="BM28" s="500"/>
      <c r="BN28" s="500"/>
      <c r="BO28" s="500"/>
      <c r="BP28" s="500"/>
      <c r="BQ28" s="24"/>
      <c r="BR28" s="24"/>
    </row>
    <row r="29" spans="1:70" s="499" customFormat="1" ht="15.95" customHeight="1">
      <c r="A29" s="17"/>
      <c r="B29" s="2605"/>
      <c r="C29" s="2606"/>
      <c r="D29" s="2652"/>
      <c r="E29" s="2649"/>
      <c r="F29" s="2649"/>
      <c r="G29" s="2650"/>
      <c r="H29" s="2649"/>
      <c r="I29" s="2649"/>
      <c r="J29" s="2649"/>
      <c r="K29" s="2649"/>
      <c r="L29" s="2649"/>
      <c r="M29" s="2649"/>
      <c r="N29" s="2649"/>
      <c r="O29" s="2651"/>
      <c r="P29" s="500"/>
      <c r="Q29" s="500"/>
      <c r="R29" s="500"/>
      <c r="S29" s="500"/>
      <c r="T29" s="500"/>
      <c r="U29" s="500"/>
      <c r="V29" s="500"/>
      <c r="W29" s="500"/>
      <c r="X29" s="500"/>
      <c r="Y29" s="500"/>
      <c r="Z29" s="500"/>
      <c r="AA29" s="500"/>
      <c r="AB29" s="500"/>
      <c r="AC29" s="500"/>
      <c r="AD29" s="500"/>
      <c r="AE29" s="500"/>
      <c r="AF29" s="500"/>
      <c r="AG29" s="500"/>
      <c r="AH29" s="500"/>
      <c r="AI29" s="500"/>
      <c r="AJ29" s="500"/>
      <c r="AK29" s="500"/>
      <c r="AL29" s="500"/>
      <c r="AM29" s="500"/>
      <c r="AN29" s="500"/>
      <c r="AO29" s="500"/>
      <c r="AP29" s="500"/>
      <c r="AQ29" s="500"/>
      <c r="AR29" s="500"/>
      <c r="AS29" s="500"/>
      <c r="AT29" s="500"/>
      <c r="AU29" s="500"/>
      <c r="AV29" s="500"/>
      <c r="AW29" s="500"/>
      <c r="AX29" s="500"/>
      <c r="AY29" s="500"/>
      <c r="AZ29" s="500"/>
      <c r="BA29" s="500"/>
      <c r="BB29" s="500"/>
      <c r="BC29" s="500"/>
      <c r="BD29" s="500"/>
      <c r="BE29" s="500"/>
      <c r="BF29" s="500"/>
      <c r="BG29" s="500"/>
      <c r="BH29" s="500"/>
      <c r="BI29" s="500"/>
      <c r="BJ29" s="500"/>
      <c r="BK29" s="500"/>
      <c r="BL29" s="500"/>
      <c r="BM29" s="500"/>
      <c r="BN29" s="500"/>
      <c r="BO29" s="500"/>
      <c r="BP29" s="500"/>
      <c r="BQ29" s="24"/>
      <c r="BR29" s="24"/>
    </row>
    <row r="30" spans="1:70" s="499" customFormat="1" ht="15.95" customHeight="1">
      <c r="A30" s="17"/>
      <c r="B30" s="2605"/>
      <c r="C30" s="2606"/>
      <c r="D30" s="2652"/>
      <c r="E30" s="2649"/>
      <c r="F30" s="2649"/>
      <c r="G30" s="2650"/>
      <c r="H30" s="2649"/>
      <c r="I30" s="2649"/>
      <c r="J30" s="2649"/>
      <c r="K30" s="2649"/>
      <c r="L30" s="2649"/>
      <c r="M30" s="2649"/>
      <c r="N30" s="2649"/>
      <c r="O30" s="2651"/>
      <c r="P30" s="500"/>
      <c r="Q30" s="500"/>
      <c r="R30" s="500"/>
      <c r="S30" s="500"/>
      <c r="T30" s="500"/>
      <c r="U30" s="500"/>
      <c r="V30" s="500"/>
      <c r="W30" s="500"/>
      <c r="X30" s="500"/>
      <c r="Y30" s="500"/>
      <c r="Z30" s="500"/>
      <c r="AA30" s="500"/>
      <c r="AB30" s="500"/>
      <c r="AC30" s="500"/>
      <c r="AD30" s="500"/>
      <c r="AE30" s="500"/>
      <c r="AF30" s="500"/>
      <c r="AG30" s="500"/>
      <c r="AH30" s="500"/>
      <c r="AI30" s="500"/>
      <c r="AJ30" s="500"/>
      <c r="AK30" s="500"/>
      <c r="AL30" s="500"/>
      <c r="AM30" s="500"/>
      <c r="AN30" s="500"/>
      <c r="AO30" s="500"/>
      <c r="AP30" s="500"/>
      <c r="AQ30" s="500"/>
      <c r="AR30" s="500"/>
      <c r="AS30" s="500"/>
      <c r="AT30" s="500"/>
      <c r="AU30" s="500"/>
      <c r="AV30" s="500"/>
      <c r="AW30" s="500"/>
      <c r="AX30" s="500"/>
      <c r="AY30" s="500"/>
      <c r="AZ30" s="500"/>
      <c r="BA30" s="500"/>
      <c r="BB30" s="500"/>
      <c r="BC30" s="500"/>
      <c r="BD30" s="500"/>
      <c r="BE30" s="500"/>
      <c r="BF30" s="500"/>
      <c r="BG30" s="500"/>
      <c r="BH30" s="500"/>
      <c r="BI30" s="500"/>
      <c r="BJ30" s="500"/>
      <c r="BK30" s="500"/>
      <c r="BL30" s="500"/>
      <c r="BM30" s="500"/>
      <c r="BN30" s="500"/>
      <c r="BO30" s="500"/>
      <c r="BP30" s="500"/>
      <c r="BQ30" s="24"/>
      <c r="BR30" s="24"/>
    </row>
    <row r="31" spans="1:70" s="499" customFormat="1" ht="15.95" customHeight="1">
      <c r="A31" s="17"/>
      <c r="B31" s="17"/>
      <c r="C31" s="500"/>
      <c r="D31" s="500"/>
      <c r="E31" s="500"/>
      <c r="F31" s="500"/>
      <c r="G31" s="500"/>
      <c r="H31" s="500"/>
      <c r="I31" s="500"/>
      <c r="J31" s="500"/>
      <c r="K31" s="500"/>
      <c r="L31" s="500"/>
      <c r="M31" s="500"/>
      <c r="N31" s="500"/>
      <c r="O31" s="500"/>
      <c r="P31" s="500"/>
      <c r="Q31" s="500"/>
      <c r="R31" s="500"/>
      <c r="S31" s="500"/>
      <c r="T31" s="500"/>
      <c r="U31" s="500"/>
      <c r="V31" s="500"/>
      <c r="W31" s="500"/>
      <c r="X31" s="500"/>
      <c r="Y31" s="500"/>
      <c r="Z31" s="500"/>
      <c r="AA31" s="500"/>
      <c r="AB31" s="500"/>
      <c r="AC31" s="500"/>
      <c r="AD31" s="500"/>
      <c r="AE31" s="500"/>
      <c r="AF31" s="500"/>
      <c r="AG31" s="500"/>
      <c r="AH31" s="500"/>
      <c r="AI31" s="500"/>
      <c r="AJ31" s="500"/>
      <c r="AK31" s="500"/>
      <c r="AL31" s="500"/>
      <c r="AM31" s="500"/>
      <c r="AN31" s="500"/>
      <c r="AO31" s="500"/>
      <c r="AP31" s="500"/>
      <c r="AQ31" s="500"/>
      <c r="AR31" s="500"/>
      <c r="AS31" s="500"/>
      <c r="AT31" s="500"/>
      <c r="AU31" s="500"/>
      <c r="AV31" s="500"/>
      <c r="AW31" s="500"/>
      <c r="AX31" s="500"/>
      <c r="AY31" s="500"/>
      <c r="AZ31" s="500"/>
      <c r="BA31" s="500"/>
      <c r="BB31" s="500"/>
      <c r="BC31" s="500"/>
      <c r="BD31" s="500"/>
      <c r="BE31" s="500"/>
      <c r="BF31" s="500"/>
      <c r="BG31" s="500"/>
      <c r="BH31" s="500"/>
      <c r="BI31" s="500"/>
      <c r="BJ31" s="500"/>
      <c r="BK31" s="500"/>
      <c r="BL31" s="500"/>
      <c r="BM31" s="500"/>
      <c r="BN31" s="500"/>
      <c r="BO31" s="500"/>
      <c r="BP31" s="500"/>
      <c r="BQ31" s="24"/>
      <c r="BR31" s="24"/>
    </row>
    <row r="32" spans="1:70" s="499" customFormat="1" ht="15.95" customHeight="1">
      <c r="A32" s="17"/>
      <c r="B32" s="226"/>
      <c r="C32" s="503"/>
      <c r="D32" s="503"/>
      <c r="E32" s="503"/>
      <c r="F32" s="503"/>
      <c r="G32" s="503"/>
      <c r="H32" s="503"/>
      <c r="I32" s="503"/>
      <c r="J32" s="503"/>
      <c r="K32" s="503"/>
      <c r="L32" s="503"/>
      <c r="M32" s="503"/>
      <c r="N32" s="503"/>
      <c r="O32" s="503"/>
      <c r="P32" s="503"/>
      <c r="Q32" s="503"/>
      <c r="R32" s="503"/>
      <c r="S32" s="503"/>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199"/>
      <c r="BR32" s="24"/>
    </row>
    <row r="33" spans="1:70" s="499" customFormat="1" ht="15.95" customHeight="1" thickBot="1">
      <c r="A33" s="17"/>
      <c r="B33" s="226"/>
      <c r="C33" s="503"/>
      <c r="D33" s="503"/>
      <c r="E33" s="503"/>
      <c r="F33" s="503"/>
      <c r="G33" s="503"/>
      <c r="H33" s="503"/>
      <c r="I33" s="503"/>
      <c r="J33" s="503"/>
      <c r="K33" s="503"/>
      <c r="L33" s="503"/>
      <c r="M33" s="503"/>
      <c r="N33" s="503"/>
      <c r="O33" s="503"/>
      <c r="P33" s="503"/>
      <c r="Q33" s="503"/>
      <c r="R33" s="503"/>
      <c r="S33" s="503"/>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199"/>
      <c r="BR33" s="24"/>
    </row>
    <row r="34" spans="1:70" s="499" customFormat="1" ht="15" customHeight="1">
      <c r="A34" s="17"/>
      <c r="B34" s="2639" t="s">
        <v>461</v>
      </c>
      <c r="C34" s="2640"/>
      <c r="D34" s="2640"/>
      <c r="E34" s="2640"/>
      <c r="F34" s="2640"/>
      <c r="G34" s="2640"/>
      <c r="H34" s="2640"/>
      <c r="I34" s="2640"/>
      <c r="J34" s="2640"/>
      <c r="K34" s="2640"/>
      <c r="L34" s="2640"/>
      <c r="M34" s="2640"/>
      <c r="N34" s="2640"/>
      <c r="O34" s="2641"/>
      <c r="P34" s="508"/>
      <c r="Q34" s="508"/>
      <c r="R34" s="508"/>
      <c r="S34" s="508"/>
      <c r="T34" s="508"/>
      <c r="U34" s="508"/>
      <c r="V34" s="508"/>
      <c r="W34" s="508"/>
      <c r="X34" s="508"/>
      <c r="Y34" s="508"/>
      <c r="Z34" s="508"/>
      <c r="AA34" s="508"/>
      <c r="AB34" s="508"/>
      <c r="AC34" s="508"/>
      <c r="AD34" s="508"/>
      <c r="AE34" s="508"/>
      <c r="AF34" s="508"/>
      <c r="AG34" s="508"/>
      <c r="AH34" s="508"/>
      <c r="AI34" s="508"/>
      <c r="AJ34" s="508"/>
      <c r="AK34" s="508"/>
      <c r="AL34" s="508"/>
      <c r="AM34" s="508"/>
      <c r="AN34" s="508"/>
      <c r="AO34" s="508"/>
      <c r="AP34" s="508"/>
      <c r="AQ34" s="508"/>
      <c r="AR34" s="508"/>
      <c r="AS34" s="508"/>
      <c r="AT34" s="508"/>
      <c r="AU34" s="508"/>
      <c r="AV34" s="508"/>
      <c r="AW34" s="508"/>
      <c r="AX34" s="508"/>
      <c r="AY34" s="508"/>
      <c r="AZ34" s="508"/>
      <c r="BA34" s="508"/>
      <c r="BB34" s="508"/>
      <c r="BC34" s="508"/>
      <c r="BD34" s="508"/>
      <c r="BE34" s="508"/>
      <c r="BF34" s="508"/>
      <c r="BG34" s="508"/>
      <c r="BH34" s="508"/>
      <c r="BI34" s="508"/>
      <c r="BJ34" s="508"/>
      <c r="BK34" s="508"/>
      <c r="BL34" s="508"/>
      <c r="BM34" s="508"/>
      <c r="BN34" s="508"/>
      <c r="BO34" s="508"/>
      <c r="BP34" s="508"/>
      <c r="BQ34" s="505"/>
      <c r="BR34" s="24"/>
    </row>
    <row r="35" spans="1:70" s="499" customFormat="1" ht="15" customHeight="1">
      <c r="A35" s="17"/>
      <c r="B35" s="2642"/>
      <c r="C35" s="2643"/>
      <c r="D35" s="2643"/>
      <c r="E35" s="2643"/>
      <c r="F35" s="2643"/>
      <c r="G35" s="2643"/>
      <c r="H35" s="2643"/>
      <c r="I35" s="2643"/>
      <c r="J35" s="2643"/>
      <c r="K35" s="2643"/>
      <c r="L35" s="2643"/>
      <c r="M35" s="2643"/>
      <c r="N35" s="2643"/>
      <c r="O35" s="2644"/>
      <c r="P35" s="508"/>
      <c r="Q35" s="508"/>
      <c r="R35" s="508"/>
      <c r="S35" s="508"/>
      <c r="T35" s="508"/>
      <c r="U35" s="508"/>
      <c r="V35" s="508"/>
      <c r="W35" s="508"/>
      <c r="X35" s="508"/>
      <c r="Y35" s="508"/>
      <c r="Z35" s="508"/>
      <c r="AA35" s="508"/>
      <c r="AB35" s="508"/>
      <c r="AC35" s="508"/>
      <c r="AD35" s="508"/>
      <c r="AE35" s="508"/>
      <c r="AF35" s="508"/>
      <c r="AG35" s="508"/>
      <c r="AH35" s="508"/>
      <c r="AI35" s="508"/>
      <c r="AJ35" s="508"/>
      <c r="AK35" s="508"/>
      <c r="AL35" s="508"/>
      <c r="AM35" s="508"/>
      <c r="AN35" s="508"/>
      <c r="AO35" s="508"/>
      <c r="AP35" s="508"/>
      <c r="AQ35" s="508"/>
      <c r="AR35" s="508"/>
      <c r="AS35" s="508"/>
      <c r="AT35" s="508"/>
      <c r="AU35" s="508"/>
      <c r="AV35" s="508"/>
      <c r="AW35" s="508"/>
      <c r="AX35" s="508"/>
      <c r="AY35" s="508"/>
      <c r="AZ35" s="508"/>
      <c r="BA35" s="508"/>
      <c r="BB35" s="508"/>
      <c r="BC35" s="508"/>
      <c r="BD35" s="508"/>
      <c r="BE35" s="508"/>
      <c r="BF35" s="508"/>
      <c r="BG35" s="508"/>
      <c r="BH35" s="508"/>
      <c r="BI35" s="508"/>
      <c r="BJ35" s="508"/>
      <c r="BK35" s="508"/>
      <c r="BL35" s="508"/>
      <c r="BM35" s="508"/>
      <c r="BN35" s="508"/>
      <c r="BO35" s="508"/>
      <c r="BP35" s="508"/>
      <c r="BQ35" s="505"/>
      <c r="BR35" s="24"/>
    </row>
    <row r="36" spans="1:70" s="499" customFormat="1" ht="15" customHeight="1" thickBot="1">
      <c r="A36" s="17"/>
      <c r="B36" s="2645"/>
      <c r="C36" s="2646"/>
      <c r="D36" s="2646"/>
      <c r="E36" s="2646"/>
      <c r="F36" s="2646"/>
      <c r="G36" s="2646"/>
      <c r="H36" s="2646"/>
      <c r="I36" s="2646"/>
      <c r="J36" s="2646"/>
      <c r="K36" s="2646"/>
      <c r="L36" s="2646"/>
      <c r="M36" s="2646"/>
      <c r="N36" s="2646"/>
      <c r="O36" s="2647"/>
      <c r="P36" s="508"/>
      <c r="Q36" s="508"/>
      <c r="R36" s="508"/>
      <c r="S36" s="508"/>
      <c r="T36" s="508"/>
      <c r="U36" s="508"/>
      <c r="V36" s="508"/>
      <c r="W36" s="508"/>
      <c r="X36" s="508"/>
      <c r="Y36" s="508"/>
      <c r="Z36" s="508"/>
      <c r="AA36" s="508"/>
      <c r="AB36" s="508"/>
      <c r="AC36" s="508"/>
      <c r="AD36" s="508"/>
      <c r="AE36" s="508"/>
      <c r="AF36" s="508"/>
      <c r="AG36" s="508"/>
      <c r="AH36" s="508"/>
      <c r="AI36" s="508"/>
      <c r="AJ36" s="508"/>
      <c r="AK36" s="508"/>
      <c r="AL36" s="508"/>
      <c r="AM36" s="508"/>
      <c r="AN36" s="508"/>
      <c r="AO36" s="508"/>
      <c r="AP36" s="508"/>
      <c r="AQ36" s="508"/>
      <c r="AR36" s="508"/>
      <c r="AS36" s="508"/>
      <c r="AT36" s="508"/>
      <c r="AU36" s="508"/>
      <c r="AV36" s="508"/>
      <c r="AW36" s="508"/>
      <c r="AX36" s="508"/>
      <c r="AY36" s="508"/>
      <c r="AZ36" s="508"/>
      <c r="BA36" s="508"/>
      <c r="BB36" s="508"/>
      <c r="BC36" s="508"/>
      <c r="BD36" s="508"/>
      <c r="BE36" s="508"/>
      <c r="BF36" s="508"/>
      <c r="BG36" s="508"/>
      <c r="BH36" s="508"/>
      <c r="BI36" s="508"/>
      <c r="BJ36" s="508"/>
      <c r="BK36" s="508"/>
      <c r="BL36" s="508"/>
      <c r="BM36" s="508"/>
      <c r="BN36" s="508"/>
      <c r="BO36" s="508"/>
      <c r="BP36" s="508"/>
      <c r="BQ36" s="505"/>
      <c r="BR36" s="24"/>
    </row>
    <row r="37" spans="1:70" s="499" customFormat="1" ht="15" customHeight="1" thickTop="1">
      <c r="A37" s="17"/>
      <c r="B37" s="2660" t="s">
        <v>47</v>
      </c>
      <c r="C37" s="2661"/>
      <c r="D37" s="2661"/>
      <c r="E37" s="2661"/>
      <c r="F37" s="2661"/>
      <c r="G37" s="2661"/>
      <c r="H37" s="2661"/>
      <c r="I37" s="2661"/>
      <c r="J37" s="2661"/>
      <c r="K37" s="2661"/>
      <c r="L37" s="2661"/>
      <c r="M37" s="2661"/>
      <c r="N37" s="2661"/>
      <c r="O37" s="2661"/>
      <c r="P37" s="2661"/>
      <c r="Q37" s="2661"/>
      <c r="R37" s="2661"/>
      <c r="S37" s="2661"/>
      <c r="T37" s="2661"/>
      <c r="U37" s="2661"/>
      <c r="V37" s="2661"/>
      <c r="W37" s="2661"/>
      <c r="X37" s="2661"/>
      <c r="Y37" s="2661"/>
      <c r="Z37" s="2661"/>
      <c r="AA37" s="2661"/>
      <c r="AB37" s="2661"/>
      <c r="AC37" s="2661"/>
      <c r="AD37" s="2661"/>
      <c r="AE37" s="2661"/>
      <c r="AF37" s="2661"/>
      <c r="AG37" s="2661"/>
      <c r="AH37" s="2661"/>
      <c r="AI37" s="2661"/>
      <c r="AJ37" s="2661"/>
      <c r="AK37" s="2661"/>
      <c r="AL37" s="2661"/>
      <c r="AM37" s="2661"/>
      <c r="AN37" s="2661"/>
      <c r="AO37" s="2661"/>
      <c r="AP37" s="2661"/>
      <c r="AQ37" s="2661"/>
      <c r="AR37" s="2661"/>
      <c r="AS37" s="2661"/>
      <c r="AT37" s="2661"/>
      <c r="AU37" s="2661"/>
      <c r="AV37" s="2661"/>
      <c r="AW37" s="2661"/>
      <c r="AX37" s="2661"/>
      <c r="AY37" s="2661"/>
      <c r="AZ37" s="2661"/>
      <c r="BA37" s="2661"/>
      <c r="BB37" s="2661"/>
      <c r="BC37" s="2661"/>
      <c r="BD37" s="2661"/>
      <c r="BE37" s="2661"/>
      <c r="BF37" s="2661"/>
      <c r="BG37" s="2661"/>
      <c r="BH37" s="2661"/>
      <c r="BI37" s="2661"/>
      <c r="BJ37" s="2661"/>
      <c r="BK37" s="2661"/>
      <c r="BL37" s="2661"/>
      <c r="BM37" s="2661"/>
      <c r="BN37" s="2661"/>
      <c r="BO37" s="2661"/>
      <c r="BP37" s="2661"/>
      <c r="BQ37" s="2662"/>
      <c r="BR37" s="24"/>
    </row>
    <row r="38" spans="1:70" s="499" customFormat="1" ht="30" customHeight="1">
      <c r="A38" s="17"/>
      <c r="B38" s="2657"/>
      <c r="C38" s="2658"/>
      <c r="D38" s="2658"/>
      <c r="E38" s="2658"/>
      <c r="F38" s="2659"/>
      <c r="G38" s="247"/>
      <c r="H38" s="247"/>
      <c r="I38" s="247"/>
      <c r="J38" s="247"/>
      <c r="K38" s="247"/>
      <c r="L38" s="247"/>
      <c r="M38" s="247"/>
      <c r="N38" s="247"/>
      <c r="O38" s="440"/>
      <c r="P38" s="344"/>
      <c r="Q38" s="247"/>
      <c r="R38" s="247"/>
      <c r="S38" s="247"/>
      <c r="T38" s="247"/>
      <c r="U38" s="247"/>
      <c r="V38" s="247"/>
      <c r="W38" s="247"/>
      <c r="X38" s="440"/>
      <c r="Y38" s="344"/>
      <c r="Z38" s="247"/>
      <c r="AA38" s="247"/>
      <c r="AB38" s="247"/>
      <c r="AC38" s="247"/>
      <c r="AD38" s="247"/>
      <c r="AE38" s="247"/>
      <c r="AF38" s="247"/>
      <c r="AG38" s="440"/>
      <c r="AH38" s="344"/>
      <c r="AI38" s="247"/>
      <c r="AJ38" s="247"/>
      <c r="AK38" s="247"/>
      <c r="AL38" s="247"/>
      <c r="AM38" s="247"/>
      <c r="AN38" s="247"/>
      <c r="AO38" s="247"/>
      <c r="AP38" s="440"/>
      <c r="AQ38" s="344"/>
      <c r="AR38" s="247"/>
      <c r="AS38" s="247"/>
      <c r="AT38" s="247"/>
      <c r="AU38" s="247"/>
      <c r="AV38" s="247"/>
      <c r="AW38" s="247"/>
      <c r="AX38" s="247"/>
      <c r="AY38" s="440"/>
      <c r="AZ38" s="344"/>
      <c r="BA38" s="247"/>
      <c r="BB38" s="247"/>
      <c r="BC38" s="247"/>
      <c r="BD38" s="247"/>
      <c r="BE38" s="247"/>
      <c r="BF38" s="247"/>
      <c r="BG38" s="247"/>
      <c r="BH38" s="440"/>
      <c r="BI38" s="344"/>
      <c r="BJ38" s="247"/>
      <c r="BK38" s="247"/>
      <c r="BL38" s="247"/>
      <c r="BM38" s="247"/>
      <c r="BN38" s="247"/>
      <c r="BO38" s="247"/>
      <c r="BP38" s="247"/>
      <c r="BQ38" s="441"/>
      <c r="BR38" s="24"/>
    </row>
    <row r="39" spans="1:70" s="499" customFormat="1" ht="15.95" customHeight="1">
      <c r="A39" s="17"/>
      <c r="B39" s="1899" t="s">
        <v>46</v>
      </c>
      <c r="C39" s="1683"/>
      <c r="D39" s="1683"/>
      <c r="E39" s="1683"/>
      <c r="F39" s="1706"/>
      <c r="G39" s="279"/>
      <c r="H39" s="279"/>
      <c r="I39" s="279"/>
      <c r="J39" s="279"/>
      <c r="K39" s="279"/>
      <c r="L39" s="279"/>
      <c r="M39" s="279"/>
      <c r="N39" s="279"/>
      <c r="O39" s="442"/>
      <c r="P39" s="278"/>
      <c r="Q39" s="279"/>
      <c r="R39" s="279"/>
      <c r="S39" s="279"/>
      <c r="T39" s="279"/>
      <c r="U39" s="279"/>
      <c r="V39" s="279"/>
      <c r="W39" s="279"/>
      <c r="X39" s="442"/>
      <c r="Y39" s="278"/>
      <c r="Z39" s="279"/>
      <c r="AA39" s="279"/>
      <c r="AB39" s="279"/>
      <c r="AC39" s="279"/>
      <c r="AD39" s="279"/>
      <c r="AE39" s="279"/>
      <c r="AF39" s="279"/>
      <c r="AG39" s="442"/>
      <c r="AH39" s="278"/>
      <c r="AI39" s="279"/>
      <c r="AJ39" s="279"/>
      <c r="AK39" s="279"/>
      <c r="AL39" s="279"/>
      <c r="AM39" s="279"/>
      <c r="AN39" s="279"/>
      <c r="AO39" s="279"/>
      <c r="AP39" s="442"/>
      <c r="AQ39" s="278"/>
      <c r="AR39" s="279"/>
      <c r="AS39" s="279"/>
      <c r="AT39" s="279"/>
      <c r="AU39" s="279"/>
      <c r="AV39" s="279"/>
      <c r="AW39" s="279"/>
      <c r="AX39" s="279"/>
      <c r="AY39" s="442"/>
      <c r="AZ39" s="278"/>
      <c r="BA39" s="279"/>
      <c r="BB39" s="279"/>
      <c r="BC39" s="279"/>
      <c r="BD39" s="279"/>
      <c r="BE39" s="279"/>
      <c r="BF39" s="279"/>
      <c r="BG39" s="279"/>
      <c r="BH39" s="442"/>
      <c r="BI39" s="278"/>
      <c r="BJ39" s="279"/>
      <c r="BK39" s="279"/>
      <c r="BL39" s="279"/>
      <c r="BM39" s="279"/>
      <c r="BN39" s="279"/>
      <c r="BO39" s="279"/>
      <c r="BP39" s="279"/>
      <c r="BQ39" s="443"/>
      <c r="BR39" s="24"/>
    </row>
    <row r="40" spans="1:70" s="499" customFormat="1" ht="15.95" customHeight="1">
      <c r="A40" s="17"/>
      <c r="B40" s="1899"/>
      <c r="C40" s="1683"/>
      <c r="D40" s="1683"/>
      <c r="E40" s="1683"/>
      <c r="F40" s="1706"/>
      <c r="G40" s="279"/>
      <c r="H40" s="279"/>
      <c r="I40" s="279"/>
      <c r="J40" s="279"/>
      <c r="K40" s="279"/>
      <c r="L40" s="279"/>
      <c r="M40" s="279"/>
      <c r="N40" s="279"/>
      <c r="O40" s="442"/>
      <c r="P40" s="278"/>
      <c r="Q40" s="279"/>
      <c r="R40" s="279"/>
      <c r="S40" s="279"/>
      <c r="T40" s="279"/>
      <c r="U40" s="279"/>
      <c r="V40" s="279"/>
      <c r="W40" s="279"/>
      <c r="X40" s="442"/>
      <c r="Y40" s="278"/>
      <c r="Z40" s="279"/>
      <c r="AA40" s="279"/>
      <c r="AB40" s="279"/>
      <c r="AC40" s="279"/>
      <c r="AD40" s="279"/>
      <c r="AE40" s="279"/>
      <c r="AF40" s="279"/>
      <c r="AG40" s="442"/>
      <c r="AH40" s="278"/>
      <c r="AI40" s="279"/>
      <c r="AJ40" s="279"/>
      <c r="AK40" s="279"/>
      <c r="AL40" s="279"/>
      <c r="AM40" s="279"/>
      <c r="AN40" s="279"/>
      <c r="AO40" s="279"/>
      <c r="AP40" s="442"/>
      <c r="AQ40" s="278"/>
      <c r="AR40" s="279"/>
      <c r="AS40" s="279"/>
      <c r="AT40" s="279"/>
      <c r="AU40" s="279"/>
      <c r="AV40" s="279"/>
      <c r="AW40" s="279"/>
      <c r="AX40" s="279"/>
      <c r="AY40" s="442"/>
      <c r="AZ40" s="278"/>
      <c r="BA40" s="279"/>
      <c r="BB40" s="279"/>
      <c r="BC40" s="279"/>
      <c r="BD40" s="279"/>
      <c r="BE40" s="279"/>
      <c r="BF40" s="279"/>
      <c r="BG40" s="279"/>
      <c r="BH40" s="442"/>
      <c r="BI40" s="278"/>
      <c r="BJ40" s="279"/>
      <c r="BK40" s="279"/>
      <c r="BL40" s="279"/>
      <c r="BM40" s="279"/>
      <c r="BN40" s="279"/>
      <c r="BO40" s="279"/>
      <c r="BP40" s="279"/>
      <c r="BQ40" s="443"/>
      <c r="BR40" s="24"/>
    </row>
    <row r="41" spans="1:70" s="499" customFormat="1" ht="15.95" customHeight="1">
      <c r="A41" s="17"/>
      <c r="B41" s="1899"/>
      <c r="C41" s="1683"/>
      <c r="D41" s="1683"/>
      <c r="E41" s="1683"/>
      <c r="F41" s="1706"/>
      <c r="G41" s="279"/>
      <c r="H41" s="279"/>
      <c r="I41" s="279"/>
      <c r="J41" s="279"/>
      <c r="K41" s="279"/>
      <c r="L41" s="279"/>
      <c r="M41" s="279"/>
      <c r="N41" s="279"/>
      <c r="O41" s="442"/>
      <c r="P41" s="278"/>
      <c r="Q41" s="279"/>
      <c r="R41" s="279"/>
      <c r="S41" s="279"/>
      <c r="T41" s="279"/>
      <c r="U41" s="279"/>
      <c r="V41" s="279"/>
      <c r="W41" s="279"/>
      <c r="X41" s="442"/>
      <c r="Y41" s="278"/>
      <c r="Z41" s="279"/>
      <c r="AA41" s="279"/>
      <c r="AB41" s="279"/>
      <c r="AC41" s="279"/>
      <c r="AD41" s="279"/>
      <c r="AE41" s="279"/>
      <c r="AF41" s="279"/>
      <c r="AG41" s="442"/>
      <c r="AH41" s="278"/>
      <c r="AI41" s="279"/>
      <c r="AJ41" s="279"/>
      <c r="AK41" s="279"/>
      <c r="AL41" s="279"/>
      <c r="AM41" s="279"/>
      <c r="AN41" s="279"/>
      <c r="AO41" s="279"/>
      <c r="AP41" s="442"/>
      <c r="AQ41" s="278"/>
      <c r="AR41" s="279"/>
      <c r="AS41" s="279"/>
      <c r="AT41" s="279"/>
      <c r="AU41" s="279"/>
      <c r="AV41" s="279"/>
      <c r="AW41" s="279"/>
      <c r="AX41" s="279"/>
      <c r="AY41" s="442"/>
      <c r="AZ41" s="278"/>
      <c r="BA41" s="279"/>
      <c r="BB41" s="279"/>
      <c r="BC41" s="279"/>
      <c r="BD41" s="279"/>
      <c r="BE41" s="279"/>
      <c r="BF41" s="279"/>
      <c r="BG41" s="279"/>
      <c r="BH41" s="442"/>
      <c r="BI41" s="278"/>
      <c r="BJ41" s="279"/>
      <c r="BK41" s="279"/>
      <c r="BL41" s="279"/>
      <c r="BM41" s="279"/>
      <c r="BN41" s="279"/>
      <c r="BO41" s="279"/>
      <c r="BP41" s="279"/>
      <c r="BQ41" s="443"/>
      <c r="BR41" s="24"/>
    </row>
    <row r="42" spans="1:70" s="499" customFormat="1" ht="15.95" customHeight="1">
      <c r="A42" s="17"/>
      <c r="B42" s="1899"/>
      <c r="C42" s="1683"/>
      <c r="D42" s="1683"/>
      <c r="E42" s="1683"/>
      <c r="F42" s="1706"/>
      <c r="G42" s="279"/>
      <c r="H42" s="279"/>
      <c r="I42" s="279"/>
      <c r="J42" s="279"/>
      <c r="K42" s="279"/>
      <c r="L42" s="279"/>
      <c r="M42" s="279"/>
      <c r="N42" s="279"/>
      <c r="O42" s="442"/>
      <c r="P42" s="278"/>
      <c r="Q42" s="279"/>
      <c r="R42" s="279"/>
      <c r="S42" s="279"/>
      <c r="T42" s="279"/>
      <c r="U42" s="279"/>
      <c r="V42" s="279"/>
      <c r="W42" s="279"/>
      <c r="X42" s="442"/>
      <c r="Y42" s="278"/>
      <c r="Z42" s="279"/>
      <c r="AA42" s="279"/>
      <c r="AB42" s="279"/>
      <c r="AC42" s="279"/>
      <c r="AD42" s="279"/>
      <c r="AE42" s="279"/>
      <c r="AF42" s="279"/>
      <c r="AG42" s="442"/>
      <c r="AH42" s="278"/>
      <c r="AI42" s="279"/>
      <c r="AJ42" s="279"/>
      <c r="AK42" s="279"/>
      <c r="AL42" s="279"/>
      <c r="AM42" s="279"/>
      <c r="AN42" s="279"/>
      <c r="AO42" s="279"/>
      <c r="AP42" s="442"/>
      <c r="AQ42" s="278"/>
      <c r="AR42" s="279"/>
      <c r="AS42" s="279"/>
      <c r="AT42" s="279"/>
      <c r="AU42" s="279"/>
      <c r="AV42" s="279"/>
      <c r="AW42" s="279"/>
      <c r="AX42" s="279"/>
      <c r="AY42" s="442"/>
      <c r="AZ42" s="278"/>
      <c r="BA42" s="279"/>
      <c r="BB42" s="279"/>
      <c r="BC42" s="279"/>
      <c r="BD42" s="279"/>
      <c r="BE42" s="279"/>
      <c r="BF42" s="279"/>
      <c r="BG42" s="279"/>
      <c r="BH42" s="442"/>
      <c r="BI42" s="278"/>
      <c r="BJ42" s="279"/>
      <c r="BK42" s="279"/>
      <c r="BL42" s="279"/>
      <c r="BM42" s="279"/>
      <c r="BN42" s="279"/>
      <c r="BO42" s="279"/>
      <c r="BP42" s="279"/>
      <c r="BQ42" s="443"/>
      <c r="BR42" s="24"/>
    </row>
    <row r="43" spans="1:70" s="499" customFormat="1" ht="15.95" customHeight="1">
      <c r="A43" s="17"/>
      <c r="B43" s="1899"/>
      <c r="C43" s="1683"/>
      <c r="D43" s="1683"/>
      <c r="E43" s="1683"/>
      <c r="F43" s="1706"/>
      <c r="G43" s="279"/>
      <c r="H43" s="279"/>
      <c r="I43" s="279"/>
      <c r="J43" s="279"/>
      <c r="K43" s="279"/>
      <c r="L43" s="279"/>
      <c r="M43" s="279"/>
      <c r="N43" s="279"/>
      <c r="O43" s="442"/>
      <c r="P43" s="278"/>
      <c r="Q43" s="279"/>
      <c r="R43" s="279"/>
      <c r="S43" s="279"/>
      <c r="T43" s="279"/>
      <c r="U43" s="279"/>
      <c r="V43" s="279"/>
      <c r="W43" s="279"/>
      <c r="X43" s="442"/>
      <c r="Y43" s="278"/>
      <c r="Z43" s="279"/>
      <c r="AA43" s="279"/>
      <c r="AB43" s="279"/>
      <c r="AC43" s="279"/>
      <c r="AD43" s="279"/>
      <c r="AE43" s="279"/>
      <c r="AF43" s="279"/>
      <c r="AG43" s="442"/>
      <c r="AH43" s="278"/>
      <c r="AI43" s="279"/>
      <c r="AJ43" s="279"/>
      <c r="AK43" s="279"/>
      <c r="AL43" s="279"/>
      <c r="AM43" s="279"/>
      <c r="AN43" s="279"/>
      <c r="AO43" s="279"/>
      <c r="AP43" s="442"/>
      <c r="AQ43" s="278"/>
      <c r="AR43" s="279"/>
      <c r="AS43" s="279"/>
      <c r="AT43" s="279"/>
      <c r="AU43" s="279"/>
      <c r="AV43" s="279"/>
      <c r="AW43" s="279"/>
      <c r="AX43" s="279"/>
      <c r="AY43" s="442"/>
      <c r="AZ43" s="278"/>
      <c r="BA43" s="279"/>
      <c r="BB43" s="279"/>
      <c r="BC43" s="279"/>
      <c r="BD43" s="279"/>
      <c r="BE43" s="279"/>
      <c r="BF43" s="279"/>
      <c r="BG43" s="279"/>
      <c r="BH43" s="442"/>
      <c r="BI43" s="278"/>
      <c r="BJ43" s="279"/>
      <c r="BK43" s="279"/>
      <c r="BL43" s="279"/>
      <c r="BM43" s="279"/>
      <c r="BN43" s="279"/>
      <c r="BO43" s="279"/>
      <c r="BP43" s="279"/>
      <c r="BQ43" s="443"/>
      <c r="BR43" s="24"/>
    </row>
    <row r="44" spans="1:70" s="499" customFormat="1" ht="15.95" customHeight="1">
      <c r="A44" s="17"/>
      <c r="B44" s="1899"/>
      <c r="C44" s="1683"/>
      <c r="D44" s="1683"/>
      <c r="E44" s="1683"/>
      <c r="F44" s="1706"/>
      <c r="G44" s="279"/>
      <c r="H44" s="279"/>
      <c r="I44" s="279"/>
      <c r="J44" s="279"/>
      <c r="K44" s="279"/>
      <c r="L44" s="279"/>
      <c r="M44" s="279"/>
      <c r="N44" s="279"/>
      <c r="O44" s="442"/>
      <c r="P44" s="278"/>
      <c r="Q44" s="279"/>
      <c r="R44" s="279"/>
      <c r="S44" s="279"/>
      <c r="T44" s="279"/>
      <c r="U44" s="279"/>
      <c r="V44" s="279"/>
      <c r="W44" s="279"/>
      <c r="X44" s="442"/>
      <c r="Y44" s="278"/>
      <c r="Z44" s="279"/>
      <c r="AA44" s="279"/>
      <c r="AB44" s="279"/>
      <c r="AC44" s="279"/>
      <c r="AD44" s="279"/>
      <c r="AE44" s="279"/>
      <c r="AF44" s="279"/>
      <c r="AG44" s="442"/>
      <c r="AH44" s="278"/>
      <c r="AI44" s="279"/>
      <c r="AJ44" s="279"/>
      <c r="AK44" s="279"/>
      <c r="AL44" s="279"/>
      <c r="AM44" s="279"/>
      <c r="AN44" s="279"/>
      <c r="AO44" s="279"/>
      <c r="AP44" s="442"/>
      <c r="AQ44" s="278"/>
      <c r="AR44" s="279"/>
      <c r="AS44" s="279"/>
      <c r="AT44" s="279"/>
      <c r="AU44" s="279"/>
      <c r="AV44" s="279"/>
      <c r="AW44" s="279"/>
      <c r="AX44" s="279"/>
      <c r="AY44" s="442"/>
      <c r="AZ44" s="278"/>
      <c r="BA44" s="279"/>
      <c r="BB44" s="279"/>
      <c r="BC44" s="279"/>
      <c r="BD44" s="279"/>
      <c r="BE44" s="279"/>
      <c r="BF44" s="279"/>
      <c r="BG44" s="279"/>
      <c r="BH44" s="442"/>
      <c r="BI44" s="278"/>
      <c r="BJ44" s="279"/>
      <c r="BK44" s="279"/>
      <c r="BL44" s="279"/>
      <c r="BM44" s="279"/>
      <c r="BN44" s="279"/>
      <c r="BO44" s="279"/>
      <c r="BP44" s="279"/>
      <c r="BQ44" s="443"/>
      <c r="BR44" s="24"/>
    </row>
    <row r="45" spans="1:70" s="499" customFormat="1" ht="15.95" customHeight="1" thickBot="1">
      <c r="A45" s="38"/>
      <c r="B45" s="1900"/>
      <c r="C45" s="1709"/>
      <c r="D45" s="1709"/>
      <c r="E45" s="1709"/>
      <c r="F45" s="2638"/>
      <c r="G45" s="414"/>
      <c r="H45" s="414"/>
      <c r="I45" s="414"/>
      <c r="J45" s="414"/>
      <c r="K45" s="414"/>
      <c r="L45" s="414"/>
      <c r="M45" s="414"/>
      <c r="N45" s="414"/>
      <c r="O45" s="444"/>
      <c r="P45" s="445"/>
      <c r="Q45" s="414"/>
      <c r="R45" s="414"/>
      <c r="S45" s="414"/>
      <c r="T45" s="414"/>
      <c r="U45" s="414"/>
      <c r="V45" s="414"/>
      <c r="W45" s="414"/>
      <c r="X45" s="444"/>
      <c r="Y45" s="445"/>
      <c r="Z45" s="414"/>
      <c r="AA45" s="414"/>
      <c r="AB45" s="414"/>
      <c r="AC45" s="414"/>
      <c r="AD45" s="414"/>
      <c r="AE45" s="414"/>
      <c r="AF45" s="414"/>
      <c r="AG45" s="444"/>
      <c r="AH45" s="445"/>
      <c r="AI45" s="414"/>
      <c r="AJ45" s="414"/>
      <c r="AK45" s="414"/>
      <c r="AL45" s="414"/>
      <c r="AM45" s="414"/>
      <c r="AN45" s="414"/>
      <c r="AO45" s="414"/>
      <c r="AP45" s="444"/>
      <c r="AQ45" s="445"/>
      <c r="AR45" s="414"/>
      <c r="AS45" s="414"/>
      <c r="AT45" s="414"/>
      <c r="AU45" s="414"/>
      <c r="AV45" s="414"/>
      <c r="AW45" s="414"/>
      <c r="AX45" s="414"/>
      <c r="AY45" s="444"/>
      <c r="AZ45" s="445"/>
      <c r="BA45" s="414"/>
      <c r="BB45" s="414"/>
      <c r="BC45" s="414"/>
      <c r="BD45" s="414"/>
      <c r="BE45" s="414"/>
      <c r="BF45" s="414"/>
      <c r="BG45" s="414"/>
      <c r="BH45" s="444"/>
      <c r="BI45" s="445"/>
      <c r="BJ45" s="414"/>
      <c r="BK45" s="414"/>
      <c r="BL45" s="414"/>
      <c r="BM45" s="414"/>
      <c r="BN45" s="414"/>
      <c r="BO45" s="414"/>
      <c r="BP45" s="414"/>
      <c r="BQ45" s="446"/>
      <c r="BR45" s="24"/>
    </row>
    <row r="46" spans="1:70" s="52" customFormat="1" ht="15.95" customHeight="1" thickBot="1">
      <c r="A46" s="1129"/>
      <c r="B46" s="1104" t="s">
        <v>101</v>
      </c>
      <c r="C46" s="1105"/>
      <c r="D46" s="1105"/>
      <c r="E46" s="1105"/>
      <c r="F46" s="1105"/>
      <c r="G46" s="1105"/>
      <c r="H46" s="1105"/>
      <c r="I46" s="1105"/>
      <c r="J46" s="1105"/>
      <c r="K46" s="1105"/>
      <c r="L46" s="1105"/>
      <c r="M46" s="1105"/>
      <c r="N46" s="1105"/>
      <c r="O46" s="1105"/>
      <c r="P46" s="1105"/>
      <c r="Q46" s="1105"/>
      <c r="R46" s="1105"/>
      <c r="S46" s="1105"/>
      <c r="T46" s="1105"/>
      <c r="U46" s="1105"/>
      <c r="V46" s="1105"/>
      <c r="W46" s="1105"/>
      <c r="X46" s="1105"/>
      <c r="Y46" s="1105"/>
      <c r="Z46" s="1105"/>
      <c r="AA46" s="1105"/>
      <c r="AB46" s="1105"/>
      <c r="AC46" s="1105"/>
      <c r="AD46" s="1105"/>
      <c r="AE46" s="289" t="s">
        <v>102</v>
      </c>
      <c r="AF46" s="289"/>
      <c r="AG46" s="1105"/>
      <c r="AH46" s="289"/>
      <c r="AI46" s="1105"/>
      <c r="AJ46" s="1105"/>
      <c r="AK46" s="289"/>
      <c r="AL46" s="1105"/>
      <c r="AM46" s="1105"/>
      <c r="AN46" s="1105"/>
      <c r="AO46" s="1105"/>
      <c r="AP46" s="1105"/>
      <c r="AQ46" s="1105"/>
      <c r="AR46" s="1105"/>
      <c r="AS46" s="1105"/>
      <c r="AT46" s="1105"/>
      <c r="AU46" s="1105"/>
      <c r="AV46" s="1105"/>
      <c r="AW46" s="1105"/>
      <c r="AX46" s="1105"/>
      <c r="AY46" s="1105"/>
      <c r="AZ46" s="1105"/>
      <c r="BA46" s="1105"/>
      <c r="BB46" s="1105"/>
      <c r="BC46" s="1105"/>
      <c r="BD46" s="1105"/>
      <c r="BE46" s="289"/>
      <c r="BF46" s="1105"/>
      <c r="BG46" s="289"/>
      <c r="BH46" s="1105" t="str">
        <f>Index!BE44</f>
        <v>COMPILER: LIÊN/A-KT-WQ826</v>
      </c>
      <c r="BI46" s="1105"/>
      <c r="BJ46" s="1105"/>
      <c r="BK46" s="1105"/>
      <c r="BL46" s="1105"/>
      <c r="BM46" s="1105"/>
      <c r="BN46" s="1105"/>
      <c r="BO46" s="1105"/>
      <c r="BP46" s="1105"/>
      <c r="BQ46" s="1105"/>
      <c r="BR46" s="359"/>
    </row>
  </sheetData>
  <mergeCells count="33">
    <mergeCell ref="B39:F45"/>
    <mergeCell ref="B34:O36"/>
    <mergeCell ref="B19:C20"/>
    <mergeCell ref="D19:O20"/>
    <mergeCell ref="B21:C22"/>
    <mergeCell ref="D21:O22"/>
    <mergeCell ref="B23:C24"/>
    <mergeCell ref="D23:O24"/>
    <mergeCell ref="B25:C26"/>
    <mergeCell ref="D25:O26"/>
    <mergeCell ref="B27:C28"/>
    <mergeCell ref="D27:O28"/>
    <mergeCell ref="B38:F38"/>
    <mergeCell ref="D29:O30"/>
    <mergeCell ref="B37:BQ37"/>
    <mergeCell ref="B29:C30"/>
    <mergeCell ref="BK2:BN3"/>
    <mergeCell ref="BO2:BQ3"/>
    <mergeCell ref="B15:C16"/>
    <mergeCell ref="D15:O16"/>
    <mergeCell ref="D7:O8"/>
    <mergeCell ref="D11:O12"/>
    <mergeCell ref="B5:O6"/>
    <mergeCell ref="B7:C8"/>
    <mergeCell ref="B9:C10"/>
    <mergeCell ref="U1:AY3"/>
    <mergeCell ref="B1:T1"/>
    <mergeCell ref="B17:C18"/>
    <mergeCell ref="D17:O18"/>
    <mergeCell ref="D9:O10"/>
    <mergeCell ref="B11:C12"/>
    <mergeCell ref="B13:C14"/>
    <mergeCell ref="D13:O14"/>
  </mergeCells>
  <phoneticPr fontId="53" type="noConversion"/>
  <printOptions horizontalCentered="1" verticalCentered="1"/>
  <pageMargins left="0.196850393700787" right="0.196850393700787" top="0.59055118110236204" bottom="0.59055118110236204" header="0.196850393700787" footer="0.196850393700787"/>
  <pageSetup paperSize="9" scale="70" orientation="landscape" r:id="rId1"/>
  <headerFooter alignWithMargins="0">
    <oddHeader>&amp;L&amp;12NIKE-CONVERSE, INC. Confidential&amp;R&amp;12Ver.16.0
PB:1-0</oddHeader>
    <oddFooter>&amp;C&amp;"Arial,??"&amp;A</oddFooter>
  </headerFooter>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DG570"/>
  <sheetViews>
    <sheetView view="pageBreakPreview" topLeftCell="A375" zoomScale="62" zoomScaleNormal="87" zoomScaleSheetLayoutView="62" workbookViewId="0">
      <selection activeCell="AD446" sqref="AD446"/>
    </sheetView>
  </sheetViews>
  <sheetFormatPr defaultRowHeight="14.25"/>
  <cols>
    <col min="1" max="1" width="2" style="77" customWidth="1"/>
    <col min="2" max="6" width="3.25" style="77" customWidth="1"/>
    <col min="7" max="12" width="3.625" style="77" customWidth="1"/>
    <col min="13" max="20" width="3.25" style="77" customWidth="1"/>
    <col min="21" max="24" width="3.375" style="77" customWidth="1"/>
    <col min="25" max="27" width="3.625" style="77" customWidth="1"/>
    <col min="28" max="28" width="3.125" style="77" customWidth="1"/>
    <col min="29" max="33" width="3.25" style="77" customWidth="1"/>
    <col min="34" max="39" width="3.625" style="77" customWidth="1"/>
    <col min="40" max="47" width="3.25" style="77" customWidth="1"/>
    <col min="48" max="51" width="3.375" style="77" customWidth="1"/>
    <col min="52" max="54" width="3.625" style="77" customWidth="1"/>
    <col min="55" max="55" width="3.125" style="77" customWidth="1"/>
    <col min="56" max="56" width="2" style="77" customWidth="1"/>
    <col min="57" max="16384" width="9" style="77"/>
  </cols>
  <sheetData>
    <row r="1" spans="1:56" s="499" customFormat="1" ht="20.100000000000001" customHeight="1" thickBot="1">
      <c r="A1" s="1353"/>
      <c r="B1" s="2663" t="str">
        <f>'Stitching Overview Sketch'!B1:T1</f>
        <v>PRODUCTION CONFIRMATION</v>
      </c>
      <c r="C1" s="2664"/>
      <c r="D1" s="2664"/>
      <c r="E1" s="2664"/>
      <c r="F1" s="2664"/>
      <c r="G1" s="2664"/>
      <c r="H1" s="2664"/>
      <c r="I1" s="2664"/>
      <c r="J1" s="2664"/>
      <c r="K1" s="2664"/>
      <c r="L1" s="2664"/>
      <c r="M1" s="2664"/>
      <c r="N1" s="2665"/>
      <c r="O1" s="709"/>
      <c r="P1" s="709"/>
      <c r="Q1" s="1821" t="s">
        <v>1064</v>
      </c>
      <c r="R1" s="1821"/>
      <c r="S1" s="1821"/>
      <c r="T1" s="1821"/>
      <c r="U1" s="1821"/>
      <c r="V1" s="1821"/>
      <c r="W1" s="1821"/>
      <c r="X1" s="1821"/>
      <c r="Y1" s="1821"/>
      <c r="Z1" s="1821"/>
      <c r="AA1" s="1821"/>
      <c r="AB1" s="1821"/>
      <c r="AC1" s="1821"/>
      <c r="AD1" s="1821"/>
      <c r="AE1" s="1821"/>
      <c r="AF1" s="1821"/>
      <c r="AG1" s="1821"/>
      <c r="AH1" s="1821"/>
      <c r="AI1" s="1821"/>
      <c r="AJ1" s="1821"/>
      <c r="AK1" s="1821"/>
      <c r="AL1" s="1821"/>
      <c r="AM1" s="1821"/>
      <c r="AN1" s="1821"/>
      <c r="AO1" s="1821"/>
      <c r="AP1" s="1821"/>
      <c r="AQ1" s="709"/>
      <c r="AR1" s="709"/>
      <c r="AS1" s="709"/>
      <c r="AT1" s="916"/>
      <c r="AU1" s="916"/>
      <c r="AV1" s="916"/>
      <c r="AW1" s="518"/>
      <c r="AX1" s="518"/>
      <c r="AY1" s="518"/>
      <c r="AZ1" s="978"/>
      <c r="BA1" s="978"/>
      <c r="BB1" s="979"/>
      <c r="BC1" s="979"/>
      <c r="BD1" s="1354"/>
    </row>
    <row r="2" spans="1:56" s="499" customFormat="1" ht="15.95" customHeight="1">
      <c r="A2" s="226"/>
      <c r="B2" s="1355" t="s">
        <v>19</v>
      </c>
      <c r="C2" s="109"/>
      <c r="D2" s="109"/>
      <c r="E2" s="109"/>
      <c r="F2" s="109"/>
      <c r="G2" s="109" t="str">
        <f>'Stitching Overview Sketch'!I2</f>
        <v>Chuck Taylor All Star Street</v>
      </c>
      <c r="H2" s="109"/>
      <c r="I2" s="107"/>
      <c r="J2" s="107"/>
      <c r="K2" s="107"/>
      <c r="L2" s="107"/>
      <c r="M2" s="1241"/>
      <c r="N2" s="739"/>
      <c r="O2" s="455"/>
      <c r="P2" s="455"/>
      <c r="Q2" s="1822"/>
      <c r="R2" s="1822"/>
      <c r="S2" s="1822"/>
      <c r="T2" s="1822"/>
      <c r="U2" s="1822"/>
      <c r="V2" s="1822"/>
      <c r="W2" s="1822"/>
      <c r="X2" s="1822"/>
      <c r="Y2" s="1822"/>
      <c r="Z2" s="1822"/>
      <c r="AA2" s="1822"/>
      <c r="AB2" s="1822"/>
      <c r="AC2" s="1822"/>
      <c r="AD2" s="1822"/>
      <c r="AE2" s="1822"/>
      <c r="AF2" s="1822"/>
      <c r="AG2" s="1822"/>
      <c r="AH2" s="1822"/>
      <c r="AI2" s="1822"/>
      <c r="AJ2" s="1822"/>
      <c r="AK2" s="1822"/>
      <c r="AL2" s="1822"/>
      <c r="AM2" s="1822"/>
      <c r="AN2" s="1822"/>
      <c r="AO2" s="1822"/>
      <c r="AP2" s="1822"/>
      <c r="AQ2" s="455"/>
      <c r="AR2" s="455"/>
      <c r="AS2" s="455"/>
      <c r="AT2" s="267"/>
      <c r="AU2" s="267"/>
      <c r="AV2" s="267"/>
      <c r="AW2" s="20"/>
      <c r="AY2" s="2666" t="s">
        <v>137</v>
      </c>
      <c r="AZ2" s="1834"/>
      <c r="BA2" s="2273">
        <v>15</v>
      </c>
      <c r="BB2" s="2475">
        <v>-1</v>
      </c>
      <c r="BC2" s="2668"/>
      <c r="BD2" s="199"/>
    </row>
    <row r="3" spans="1:56" s="499" customFormat="1" ht="15.95" customHeight="1" thickBot="1">
      <c r="A3" s="226"/>
      <c r="B3" s="539" t="s">
        <v>96</v>
      </c>
      <c r="C3" s="1356"/>
      <c r="D3" s="1356"/>
      <c r="E3" s="1356"/>
      <c r="F3" s="1356"/>
      <c r="G3" s="1356"/>
      <c r="H3" s="1356"/>
      <c r="I3" s="1356" t="str">
        <f>'Stitching Overview Sketch'!K3</f>
        <v>669288C/F</v>
      </c>
      <c r="J3" s="1356"/>
      <c r="K3" s="1357"/>
      <c r="L3" s="1358"/>
      <c r="M3" s="1013"/>
      <c r="N3" s="1359"/>
      <c r="O3" s="1013"/>
      <c r="P3" s="1013"/>
      <c r="Q3" s="1823"/>
      <c r="R3" s="1823"/>
      <c r="S3" s="1823"/>
      <c r="T3" s="1823"/>
      <c r="U3" s="1823"/>
      <c r="V3" s="1823"/>
      <c r="W3" s="1823"/>
      <c r="X3" s="1823"/>
      <c r="Y3" s="1823"/>
      <c r="Z3" s="1823"/>
      <c r="AA3" s="1823"/>
      <c r="AB3" s="1823"/>
      <c r="AC3" s="1823"/>
      <c r="AD3" s="1823"/>
      <c r="AE3" s="1823"/>
      <c r="AF3" s="1823"/>
      <c r="AG3" s="1823"/>
      <c r="AH3" s="1823"/>
      <c r="AI3" s="1823"/>
      <c r="AJ3" s="1823"/>
      <c r="AK3" s="1823"/>
      <c r="AL3" s="1823"/>
      <c r="AM3" s="1823"/>
      <c r="AN3" s="1823"/>
      <c r="AO3" s="1823"/>
      <c r="AP3" s="1823"/>
      <c r="AQ3" s="1013"/>
      <c r="AR3" s="1013"/>
      <c r="AS3" s="1013"/>
      <c r="AT3" s="930"/>
      <c r="AU3" s="930"/>
      <c r="AV3" s="930"/>
      <c r="AW3" s="911"/>
      <c r="AX3" s="1360"/>
      <c r="AY3" s="2667"/>
      <c r="AZ3" s="2060"/>
      <c r="BA3" s="2274"/>
      <c r="BB3" s="2669"/>
      <c r="BC3" s="2670"/>
      <c r="BD3" s="199"/>
    </row>
    <row r="4" spans="1:56" s="499" customFormat="1" ht="30" customHeight="1">
      <c r="A4" s="226"/>
      <c r="B4" s="2671">
        <v>1</v>
      </c>
      <c r="C4" s="2672"/>
      <c r="D4" s="2673" t="s">
        <v>806</v>
      </c>
      <c r="E4" s="2674"/>
      <c r="F4" s="2674"/>
      <c r="G4" s="2674"/>
      <c r="H4" s="2674"/>
      <c r="I4" s="2674"/>
      <c r="J4" s="2674"/>
      <c r="K4" s="2674"/>
      <c r="L4" s="2674"/>
      <c r="M4" s="2675"/>
      <c r="N4" s="2675"/>
      <c r="O4" s="2674"/>
      <c r="P4" s="2674"/>
      <c r="Q4" s="2674"/>
      <c r="R4" s="2674"/>
      <c r="S4" s="2674"/>
      <c r="T4" s="2674"/>
      <c r="U4" s="2674"/>
      <c r="V4" s="2674"/>
      <c r="W4" s="2674"/>
      <c r="X4" s="2674"/>
      <c r="Y4" s="2674"/>
      <c r="Z4" s="2674"/>
      <c r="AA4" s="2674"/>
      <c r="AB4" s="2676"/>
      <c r="AC4" s="2671">
        <f>B4+1</f>
        <v>2</v>
      </c>
      <c r="AD4" s="2672"/>
      <c r="AE4" s="2673" t="s">
        <v>809</v>
      </c>
      <c r="AF4" s="2674"/>
      <c r="AG4" s="2674"/>
      <c r="AH4" s="2674"/>
      <c r="AI4" s="2674"/>
      <c r="AJ4" s="2674"/>
      <c r="AK4" s="2674"/>
      <c r="AL4" s="2674"/>
      <c r="AM4" s="2674"/>
      <c r="AN4" s="2675"/>
      <c r="AO4" s="2675"/>
      <c r="AP4" s="2674"/>
      <c r="AQ4" s="2674"/>
      <c r="AR4" s="2674"/>
      <c r="AS4" s="2674"/>
      <c r="AT4" s="2674"/>
      <c r="AU4" s="2674"/>
      <c r="AV4" s="2674"/>
      <c r="AW4" s="2674"/>
      <c r="AX4" s="2674"/>
      <c r="AY4" s="2674"/>
      <c r="AZ4" s="2674"/>
      <c r="BA4" s="2674"/>
      <c r="BB4" s="2674"/>
      <c r="BC4" s="2676"/>
      <c r="BD4" s="199"/>
    </row>
    <row r="5" spans="1:56" s="738" customFormat="1" ht="23.1" customHeight="1">
      <c r="A5" s="1361"/>
      <c r="B5" s="2708" t="s">
        <v>463</v>
      </c>
      <c r="C5" s="2709"/>
      <c r="D5" s="2709"/>
      <c r="E5" s="2709"/>
      <c r="F5" s="2710"/>
      <c r="G5" s="2714" t="s">
        <v>777</v>
      </c>
      <c r="H5" s="2714"/>
      <c r="I5" s="2714"/>
      <c r="J5" s="2714" t="s">
        <v>778</v>
      </c>
      <c r="K5" s="2714"/>
      <c r="L5" s="2714"/>
      <c r="M5" s="2716" t="s">
        <v>913</v>
      </c>
      <c r="N5" s="2716"/>
      <c r="O5" s="2716"/>
      <c r="P5" s="2716"/>
      <c r="Q5" s="2686" t="s">
        <v>775</v>
      </c>
      <c r="R5" s="2686"/>
      <c r="S5" s="2686"/>
      <c r="T5" s="2686"/>
      <c r="U5" s="2686" t="s">
        <v>912</v>
      </c>
      <c r="V5" s="2686"/>
      <c r="W5" s="2686"/>
      <c r="X5" s="2686"/>
      <c r="Y5" s="2686" t="s">
        <v>779</v>
      </c>
      <c r="Z5" s="2688"/>
      <c r="AA5" s="2688"/>
      <c r="AB5" s="2689"/>
      <c r="AC5" s="2708" t="s">
        <v>463</v>
      </c>
      <c r="AD5" s="2709"/>
      <c r="AE5" s="2709"/>
      <c r="AF5" s="2709"/>
      <c r="AG5" s="2710"/>
      <c r="AH5" s="2714" t="s">
        <v>777</v>
      </c>
      <c r="AI5" s="2714"/>
      <c r="AJ5" s="2714"/>
      <c r="AK5" s="2714" t="s">
        <v>778</v>
      </c>
      <c r="AL5" s="2714"/>
      <c r="AM5" s="2714"/>
      <c r="AN5" s="2714" t="s">
        <v>776</v>
      </c>
      <c r="AO5" s="2714"/>
      <c r="AP5" s="2714"/>
      <c r="AQ5" s="2714"/>
      <c r="AR5" s="2686" t="s">
        <v>775</v>
      </c>
      <c r="AS5" s="2686"/>
      <c r="AT5" s="2686"/>
      <c r="AU5" s="2686"/>
      <c r="AV5" s="2686" t="s">
        <v>464</v>
      </c>
      <c r="AW5" s="2686"/>
      <c r="AX5" s="2686"/>
      <c r="AY5" s="2686"/>
      <c r="AZ5" s="2686" t="s">
        <v>779</v>
      </c>
      <c r="BA5" s="2688"/>
      <c r="BB5" s="2688"/>
      <c r="BC5" s="2689"/>
      <c r="BD5" s="982"/>
    </row>
    <row r="6" spans="1:56" s="738" customFormat="1" ht="23.1" customHeight="1">
      <c r="A6" s="1361"/>
      <c r="B6" s="2711"/>
      <c r="C6" s="2712"/>
      <c r="D6" s="2712"/>
      <c r="E6" s="2712"/>
      <c r="F6" s="2713"/>
      <c r="G6" s="2715"/>
      <c r="H6" s="2715"/>
      <c r="I6" s="2715"/>
      <c r="J6" s="2715"/>
      <c r="K6" s="2715"/>
      <c r="L6" s="2715"/>
      <c r="M6" s="2717"/>
      <c r="N6" s="2717"/>
      <c r="O6" s="2717"/>
      <c r="P6" s="2717"/>
      <c r="Q6" s="2687"/>
      <c r="R6" s="2687"/>
      <c r="S6" s="2687"/>
      <c r="T6" s="2687"/>
      <c r="U6" s="2687"/>
      <c r="V6" s="2687"/>
      <c r="W6" s="2687"/>
      <c r="X6" s="2687"/>
      <c r="Y6" s="2690"/>
      <c r="Z6" s="2690"/>
      <c r="AA6" s="2690"/>
      <c r="AB6" s="2691"/>
      <c r="AC6" s="2711"/>
      <c r="AD6" s="2712"/>
      <c r="AE6" s="2712"/>
      <c r="AF6" s="2712"/>
      <c r="AG6" s="2713"/>
      <c r="AH6" s="2715"/>
      <c r="AI6" s="2715"/>
      <c r="AJ6" s="2715"/>
      <c r="AK6" s="2715"/>
      <c r="AL6" s="2715"/>
      <c r="AM6" s="2715"/>
      <c r="AN6" s="2715"/>
      <c r="AO6" s="2715"/>
      <c r="AP6" s="2715"/>
      <c r="AQ6" s="2715"/>
      <c r="AR6" s="2687"/>
      <c r="AS6" s="2687"/>
      <c r="AT6" s="2687"/>
      <c r="AU6" s="2687"/>
      <c r="AV6" s="2687"/>
      <c r="AW6" s="2687"/>
      <c r="AX6" s="2687"/>
      <c r="AY6" s="2687"/>
      <c r="AZ6" s="2690"/>
      <c r="BA6" s="2690"/>
      <c r="BB6" s="2690"/>
      <c r="BC6" s="2691"/>
      <c r="BD6" s="982"/>
    </row>
    <row r="7" spans="1:56" s="52" customFormat="1" ht="42.75" customHeight="1" thickBot="1">
      <c r="A7" s="815"/>
      <c r="B7" s="2692" t="s">
        <v>774</v>
      </c>
      <c r="C7" s="2693"/>
      <c r="D7" s="2693"/>
      <c r="E7" s="2693"/>
      <c r="F7" s="2694"/>
      <c r="G7" s="2679" t="s">
        <v>172</v>
      </c>
      <c r="H7" s="2680"/>
      <c r="I7" s="2695"/>
      <c r="J7" s="2696" t="s">
        <v>129</v>
      </c>
      <c r="K7" s="2697"/>
      <c r="L7" s="2698"/>
      <c r="M7" s="2696" t="s">
        <v>116</v>
      </c>
      <c r="N7" s="2697"/>
      <c r="O7" s="2697"/>
      <c r="P7" s="2698"/>
      <c r="Q7" s="2699" t="s">
        <v>807</v>
      </c>
      <c r="R7" s="2700"/>
      <c r="S7" s="2700"/>
      <c r="T7" s="2701"/>
      <c r="U7" s="2696" t="s">
        <v>97</v>
      </c>
      <c r="V7" s="2697"/>
      <c r="W7" s="2697"/>
      <c r="X7" s="2698"/>
      <c r="Y7" s="2702" t="s">
        <v>808</v>
      </c>
      <c r="Z7" s="2703"/>
      <c r="AA7" s="2703"/>
      <c r="AB7" s="2704"/>
      <c r="AC7" s="2705" t="s">
        <v>467</v>
      </c>
      <c r="AD7" s="2706"/>
      <c r="AE7" s="2706"/>
      <c r="AF7" s="2706"/>
      <c r="AG7" s="2707"/>
      <c r="AH7" s="2679" t="s">
        <v>117</v>
      </c>
      <c r="AI7" s="2680"/>
      <c r="AJ7" s="2680"/>
      <c r="AK7" s="2681" t="s">
        <v>129</v>
      </c>
      <c r="AL7" s="2681"/>
      <c r="AM7" s="2681"/>
      <c r="AN7" s="2681" t="s">
        <v>116</v>
      </c>
      <c r="AO7" s="2681"/>
      <c r="AP7" s="2681"/>
      <c r="AQ7" s="2681"/>
      <c r="AR7" s="2682" t="s">
        <v>810</v>
      </c>
      <c r="AS7" s="2681"/>
      <c r="AT7" s="2681"/>
      <c r="AU7" s="2681"/>
      <c r="AV7" s="2683" t="s">
        <v>231</v>
      </c>
      <c r="AW7" s="2684"/>
      <c r="AX7" s="2684"/>
      <c r="AY7" s="2684"/>
      <c r="AZ7" s="2683" t="s">
        <v>232</v>
      </c>
      <c r="BA7" s="2684"/>
      <c r="BB7" s="2684"/>
      <c r="BC7" s="2685"/>
      <c r="BD7" s="642"/>
    </row>
    <row r="8" spans="1:56" s="499" customFormat="1" ht="16.5" customHeight="1">
      <c r="A8" s="226"/>
      <c r="B8" s="1362"/>
      <c r="C8" s="752"/>
      <c r="D8" s="752"/>
      <c r="E8" s="752"/>
      <c r="F8" s="752"/>
      <c r="G8" s="752"/>
      <c r="H8" s="752"/>
      <c r="I8" s="752"/>
      <c r="J8" s="752"/>
      <c r="K8" s="752"/>
      <c r="L8" s="752"/>
      <c r="M8" s="752"/>
      <c r="N8" s="752"/>
      <c r="O8" s="752"/>
      <c r="P8" s="752"/>
      <c r="Q8" s="1363"/>
      <c r="R8" s="1363"/>
      <c r="S8" s="1363"/>
      <c r="T8" s="1363"/>
      <c r="U8" s="1363"/>
      <c r="V8" s="1363"/>
      <c r="W8" s="1363"/>
      <c r="X8" s="1363"/>
      <c r="Y8" s="1363"/>
      <c r="Z8" s="1363"/>
      <c r="AA8" s="1363"/>
      <c r="AB8" s="1364"/>
      <c r="AC8" s="1365"/>
      <c r="AD8" s="622"/>
      <c r="AE8" s="622"/>
      <c r="AF8" s="622"/>
      <c r="AG8" s="622"/>
      <c r="AH8" s="622"/>
      <c r="AI8" s="622"/>
      <c r="AJ8" s="622"/>
      <c r="AK8" s="622"/>
      <c r="AL8" s="622"/>
      <c r="AM8" s="622"/>
      <c r="AN8" s="622"/>
      <c r="AO8" s="622"/>
      <c r="AP8" s="622"/>
      <c r="AQ8" s="622"/>
      <c r="AR8" s="2728" t="s">
        <v>469</v>
      </c>
      <c r="AS8" s="2728"/>
      <c r="AT8" s="2728"/>
      <c r="AU8" s="2728"/>
      <c r="AV8" s="2728"/>
      <c r="AW8" s="2728"/>
      <c r="AX8" s="2728"/>
      <c r="AY8" s="2728"/>
      <c r="AZ8" s="2728"/>
      <c r="BA8" s="2728"/>
      <c r="BB8" s="2728"/>
      <c r="BC8" s="2729"/>
      <c r="BD8" s="199"/>
    </row>
    <row r="9" spans="1:56" s="499" customFormat="1" ht="16.5" customHeight="1">
      <c r="A9" s="226"/>
      <c r="B9" s="1366"/>
      <c r="C9" s="753"/>
      <c r="D9" s="753"/>
      <c r="E9" s="753"/>
      <c r="F9" s="753"/>
      <c r="G9" s="753"/>
      <c r="H9" s="753"/>
      <c r="I9" s="753"/>
      <c r="J9" s="753"/>
      <c r="K9" s="753"/>
      <c r="L9" s="753"/>
      <c r="M9" s="753"/>
      <c r="N9" s="753"/>
      <c r="O9" s="753"/>
      <c r="P9" s="753"/>
      <c r="Q9" s="1367"/>
      <c r="R9" s="1367"/>
      <c r="S9" s="1367"/>
      <c r="T9" s="1367"/>
      <c r="U9" s="1367"/>
      <c r="V9" s="1367"/>
      <c r="W9" s="1367"/>
      <c r="X9" s="1367"/>
      <c r="Y9" s="1367"/>
      <c r="Z9" s="1367"/>
      <c r="AA9" s="1367"/>
      <c r="AB9" s="1368"/>
      <c r="AC9" s="1369"/>
      <c r="AD9" s="870"/>
      <c r="AE9" s="870"/>
      <c r="AF9" s="870"/>
      <c r="AG9" s="870"/>
      <c r="AH9" s="870"/>
      <c r="AI9" s="870"/>
      <c r="AJ9" s="870"/>
      <c r="AK9" s="870"/>
      <c r="AL9" s="870"/>
      <c r="AM9" s="870"/>
      <c r="AN9" s="870"/>
      <c r="AO9" s="870"/>
      <c r="AP9" s="870"/>
      <c r="AQ9" s="870"/>
      <c r="AR9" s="2730"/>
      <c r="AS9" s="2730"/>
      <c r="AT9" s="2730"/>
      <c r="AU9" s="2730"/>
      <c r="AV9" s="2730"/>
      <c r="AW9" s="2730"/>
      <c r="AX9" s="2730"/>
      <c r="AY9" s="2730"/>
      <c r="AZ9" s="2730"/>
      <c r="BA9" s="2730"/>
      <c r="BB9" s="2730"/>
      <c r="BC9" s="2731"/>
      <c r="BD9" s="199"/>
    </row>
    <row r="10" spans="1:56" s="499" customFormat="1" ht="16.5" customHeight="1">
      <c r="A10" s="226"/>
      <c r="B10" s="1366"/>
      <c r="C10" s="753"/>
      <c r="D10" s="753"/>
      <c r="E10" s="753"/>
      <c r="F10" s="753"/>
      <c r="G10" s="753"/>
      <c r="H10" s="753"/>
      <c r="I10" s="753"/>
      <c r="J10" s="753"/>
      <c r="K10" s="753"/>
      <c r="L10" s="753"/>
      <c r="M10" s="753"/>
      <c r="N10" s="753"/>
      <c r="O10" s="753"/>
      <c r="P10" s="753"/>
      <c r="Q10" s="1367"/>
      <c r="R10" s="1367"/>
      <c r="S10" s="1367"/>
      <c r="T10" s="1367"/>
      <c r="U10" s="1367"/>
      <c r="V10" s="1367"/>
      <c r="W10" s="1367"/>
      <c r="X10" s="1367"/>
      <c r="Y10" s="1367"/>
      <c r="Z10" s="1367"/>
      <c r="AA10" s="1367"/>
      <c r="AB10" s="1368"/>
      <c r="AC10" s="1369"/>
      <c r="AD10" s="870"/>
      <c r="AE10" s="870"/>
      <c r="AF10" s="870"/>
      <c r="AG10" s="870"/>
      <c r="AH10" s="870"/>
      <c r="AI10" s="870"/>
      <c r="AJ10" s="870"/>
      <c r="AK10" s="870"/>
      <c r="AL10" s="870"/>
      <c r="AM10" s="870"/>
      <c r="AN10" s="870"/>
      <c r="AO10" s="870"/>
      <c r="AP10" s="870"/>
      <c r="AQ10" s="870"/>
      <c r="AR10" s="2730"/>
      <c r="AS10" s="2730"/>
      <c r="AT10" s="2730"/>
      <c r="AU10" s="2730"/>
      <c r="AV10" s="2730"/>
      <c r="AW10" s="2730"/>
      <c r="AX10" s="2730"/>
      <c r="AY10" s="2730"/>
      <c r="AZ10" s="2730"/>
      <c r="BA10" s="2730"/>
      <c r="BB10" s="2730"/>
      <c r="BC10" s="2731"/>
      <c r="BD10" s="199"/>
    </row>
    <row r="11" spans="1:56" s="499" customFormat="1" ht="16.5" customHeight="1">
      <c r="A11" s="226"/>
      <c r="B11" s="1366"/>
      <c r="C11" s="753"/>
      <c r="D11" s="753"/>
      <c r="E11" s="753"/>
      <c r="F11" s="753"/>
      <c r="G11" s="753"/>
      <c r="H11" s="753"/>
      <c r="I11" s="753"/>
      <c r="J11" s="753"/>
      <c r="K11" s="753"/>
      <c r="L11" s="753"/>
      <c r="M11" s="753"/>
      <c r="N11" s="753"/>
      <c r="O11" s="753"/>
      <c r="P11" s="753"/>
      <c r="Q11" s="1367"/>
      <c r="R11" s="1367"/>
      <c r="S11" s="1367"/>
      <c r="T11" s="1367"/>
      <c r="U11" s="1367"/>
      <c r="V11" s="1367"/>
      <c r="W11" s="1367"/>
      <c r="X11" s="1367"/>
      <c r="Y11" s="1367"/>
      <c r="Z11" s="1367"/>
      <c r="AA11" s="1367"/>
      <c r="AB11" s="1368"/>
      <c r="AC11" s="1369"/>
      <c r="AD11" s="870"/>
      <c r="AE11" s="870"/>
      <c r="AF11" s="870"/>
      <c r="AG11" s="870"/>
      <c r="AH11" s="870"/>
      <c r="AI11" s="870"/>
      <c r="AJ11" s="870"/>
      <c r="AK11" s="870"/>
      <c r="AL11" s="870"/>
      <c r="AM11" s="870"/>
      <c r="AN11" s="870"/>
      <c r="AO11" s="870"/>
      <c r="AP11" s="870"/>
      <c r="AQ11" s="870"/>
      <c r="AR11" s="2730"/>
      <c r="AS11" s="2730"/>
      <c r="AT11" s="2730"/>
      <c r="AU11" s="2730"/>
      <c r="AV11" s="2730"/>
      <c r="AW11" s="2730"/>
      <c r="AX11" s="2730"/>
      <c r="AY11" s="2730"/>
      <c r="AZ11" s="2730"/>
      <c r="BA11" s="2730"/>
      <c r="BB11" s="2730"/>
      <c r="BC11" s="2731"/>
      <c r="BD11" s="199"/>
    </row>
    <row r="12" spans="1:56" s="499" customFormat="1" ht="16.5" customHeight="1">
      <c r="A12" s="226"/>
      <c r="B12" s="1366"/>
      <c r="C12" s="753"/>
      <c r="D12" s="753"/>
      <c r="E12" s="753"/>
      <c r="F12" s="753"/>
      <c r="G12" s="753"/>
      <c r="H12" s="753"/>
      <c r="I12" s="753"/>
      <c r="J12" s="753"/>
      <c r="K12" s="753"/>
      <c r="L12" s="753"/>
      <c r="M12" s="753"/>
      <c r="N12" s="753"/>
      <c r="O12" s="753"/>
      <c r="P12" s="753"/>
      <c r="Q12" s="1367"/>
      <c r="R12" s="1367"/>
      <c r="S12" s="1367"/>
      <c r="T12" s="1367"/>
      <c r="U12" s="1367"/>
      <c r="V12" s="1367"/>
      <c r="W12" s="1367"/>
      <c r="X12" s="1367"/>
      <c r="Y12" s="1367"/>
      <c r="Z12" s="1367"/>
      <c r="AA12" s="1367"/>
      <c r="AB12" s="1368"/>
      <c r="AC12" s="1369"/>
      <c r="AD12" s="870"/>
      <c r="AE12" s="870"/>
      <c r="AF12" s="870"/>
      <c r="AG12" s="870"/>
      <c r="AH12" s="870"/>
      <c r="AI12" s="870"/>
      <c r="AJ12" s="870"/>
      <c r="AK12" s="870"/>
      <c r="AL12" s="870"/>
      <c r="AM12" s="870"/>
      <c r="AN12" s="870"/>
      <c r="AO12" s="870"/>
      <c r="AP12" s="870"/>
      <c r="AQ12" s="870"/>
      <c r="AR12" s="2730"/>
      <c r="AS12" s="2730"/>
      <c r="AT12" s="2730"/>
      <c r="AU12" s="2730"/>
      <c r="AV12" s="2730"/>
      <c r="AW12" s="2730"/>
      <c r="AX12" s="2730"/>
      <c r="AY12" s="2730"/>
      <c r="AZ12" s="2730"/>
      <c r="BA12" s="2730"/>
      <c r="BB12" s="2730"/>
      <c r="BC12" s="2731"/>
      <c r="BD12" s="199"/>
    </row>
    <row r="13" spans="1:56" s="499" customFormat="1" ht="16.5" customHeight="1">
      <c r="A13" s="226"/>
      <c r="B13" s="226"/>
      <c r="C13" s="503"/>
      <c r="D13" s="500"/>
      <c r="E13" s="500"/>
      <c r="F13" s="500"/>
      <c r="G13" s="500"/>
      <c r="H13" s="500"/>
      <c r="I13" s="500"/>
      <c r="J13" s="500"/>
      <c r="K13" s="500"/>
      <c r="L13" s="500"/>
      <c r="M13" s="500"/>
      <c r="N13" s="500"/>
      <c r="O13" s="40"/>
      <c r="P13" s="500"/>
      <c r="Q13" s="1367"/>
      <c r="R13" s="1367"/>
      <c r="S13" s="1367"/>
      <c r="T13" s="1367"/>
      <c r="U13" s="1367"/>
      <c r="V13" s="1367"/>
      <c r="W13" s="1367"/>
      <c r="X13" s="1367"/>
      <c r="Y13" s="1367"/>
      <c r="Z13" s="1367"/>
      <c r="AA13" s="1367"/>
      <c r="AB13" s="1368"/>
      <c r="AC13" s="226"/>
      <c r="AD13" s="500"/>
      <c r="AE13" s="500"/>
      <c r="AF13" s="500"/>
      <c r="AG13" s="500"/>
      <c r="AH13" s="500"/>
      <c r="AI13" s="500"/>
      <c r="AJ13" s="500"/>
      <c r="AK13" s="500"/>
      <c r="AL13" s="500"/>
      <c r="AM13" s="500"/>
      <c r="AN13" s="500"/>
      <c r="AO13" s="500"/>
      <c r="AP13" s="500"/>
      <c r="AQ13" s="500"/>
      <c r="AR13" s="2730"/>
      <c r="AS13" s="2730"/>
      <c r="AT13" s="2730"/>
      <c r="AU13" s="2730"/>
      <c r="AV13" s="2730"/>
      <c r="AW13" s="2730"/>
      <c r="AX13" s="2730"/>
      <c r="AY13" s="2730"/>
      <c r="AZ13" s="2730"/>
      <c r="BA13" s="2730"/>
      <c r="BB13" s="2730"/>
      <c r="BC13" s="2731"/>
      <c r="BD13" s="199"/>
    </row>
    <row r="14" spans="1:56" s="499" customFormat="1" ht="16.5" customHeight="1">
      <c r="A14" s="226"/>
      <c r="B14" s="226"/>
      <c r="C14" s="503"/>
      <c r="D14" s="500"/>
      <c r="E14" s="500"/>
      <c r="F14" s="500"/>
      <c r="G14" s="500"/>
      <c r="H14" s="500"/>
      <c r="I14" s="500"/>
      <c r="J14" s="500"/>
      <c r="K14" s="500"/>
      <c r="L14" s="500"/>
      <c r="M14" s="500"/>
      <c r="N14" s="500"/>
      <c r="O14" s="40"/>
      <c r="P14" s="500"/>
      <c r="Q14" s="500"/>
      <c r="R14" s="500"/>
      <c r="S14" s="500"/>
      <c r="T14" s="500"/>
      <c r="U14" s="500"/>
      <c r="V14" s="500"/>
      <c r="W14" s="500"/>
      <c r="X14" s="2732" t="s">
        <v>466</v>
      </c>
      <c r="Y14" s="2733"/>
      <c r="Z14" s="2733"/>
      <c r="AA14" s="2733"/>
      <c r="AB14" s="2734"/>
      <c r="AC14" s="503"/>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2732" t="str">
        <f>$X$14</f>
        <v xml:space="preserve">Attaching Method
贴法 Phương pháp dán </v>
      </c>
      <c r="AZ14" s="2733"/>
      <c r="BA14" s="2733"/>
      <c r="BB14" s="2733"/>
      <c r="BC14" s="2734"/>
      <c r="BD14" s="199"/>
    </row>
    <row r="15" spans="1:56" s="499" customFormat="1" ht="16.5" customHeight="1">
      <c r="A15" s="226"/>
      <c r="B15" s="1370"/>
      <c r="C15" s="761"/>
      <c r="D15" s="748"/>
      <c r="E15" s="748"/>
      <c r="F15" s="748"/>
      <c r="G15" s="748"/>
      <c r="H15" s="748"/>
      <c r="I15" s="748"/>
      <c r="J15" s="746"/>
      <c r="K15" s="746"/>
      <c r="L15" s="746"/>
      <c r="M15" s="746"/>
      <c r="N15" s="746"/>
      <c r="O15" s="746"/>
      <c r="P15" s="746"/>
      <c r="Q15" s="746"/>
      <c r="R15" s="746"/>
      <c r="S15" s="748"/>
      <c r="T15" s="748"/>
      <c r="U15" s="748"/>
      <c r="V15" s="748"/>
      <c r="W15" s="748"/>
      <c r="X15" s="2735"/>
      <c r="Y15" s="2736"/>
      <c r="Z15" s="2736"/>
      <c r="AA15" s="2736"/>
      <c r="AB15" s="2737"/>
      <c r="AC15" s="503"/>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2735"/>
      <c r="AZ15" s="2736"/>
      <c r="BA15" s="2736"/>
      <c r="BB15" s="2736"/>
      <c r="BC15" s="2737"/>
      <c r="BD15" s="199"/>
    </row>
    <row r="16" spans="1:56" s="499" customFormat="1" ht="16.5" customHeight="1">
      <c r="A16" s="226"/>
      <c r="B16" s="1370"/>
      <c r="C16" s="761"/>
      <c r="D16" s="748"/>
      <c r="E16" s="748"/>
      <c r="F16" s="748"/>
      <c r="G16" s="748"/>
      <c r="H16" s="748"/>
      <c r="I16" s="748"/>
      <c r="J16" s="746"/>
      <c r="K16" s="746"/>
      <c r="L16" s="746"/>
      <c r="M16" s="746"/>
      <c r="N16" s="746"/>
      <c r="O16" s="746"/>
      <c r="P16" s="746"/>
      <c r="Q16" s="746"/>
      <c r="R16" s="746"/>
      <c r="S16" s="748"/>
      <c r="T16" s="748"/>
      <c r="U16" s="748"/>
      <c r="V16" s="748"/>
      <c r="W16" s="748"/>
      <c r="X16" s="2738" t="s">
        <v>97</v>
      </c>
      <c r="Y16" s="2739"/>
      <c r="Z16" s="2739"/>
      <c r="AA16" s="2739"/>
      <c r="AB16" s="2740"/>
      <c r="AC16" s="503"/>
      <c r="AD16" s="500"/>
      <c r="AE16" s="500"/>
      <c r="AF16" s="500"/>
      <c r="AG16" s="500"/>
      <c r="AH16" s="500"/>
      <c r="AI16" s="500"/>
      <c r="AJ16" s="500"/>
      <c r="AK16" s="500"/>
      <c r="AL16" s="500"/>
      <c r="AM16" s="500"/>
      <c r="AN16" s="500"/>
      <c r="AO16" s="500"/>
      <c r="AP16" s="500"/>
      <c r="AQ16" s="500"/>
      <c r="AR16" s="500"/>
      <c r="AS16" s="500"/>
      <c r="AT16" s="500"/>
      <c r="AU16" s="500"/>
      <c r="AV16" s="500"/>
      <c r="AW16" s="500"/>
      <c r="AX16" s="500"/>
      <c r="AY16" s="2738" t="s">
        <v>97</v>
      </c>
      <c r="AZ16" s="2739"/>
      <c r="BA16" s="2739"/>
      <c r="BB16" s="2739"/>
      <c r="BC16" s="2740"/>
      <c r="BD16" s="199"/>
    </row>
    <row r="17" spans="1:56" s="499" customFormat="1" ht="16.5" customHeight="1">
      <c r="A17" s="226"/>
      <c r="B17" s="2744"/>
      <c r="C17" s="2745"/>
      <c r="D17" s="2745"/>
      <c r="E17" s="2745"/>
      <c r="F17" s="2745"/>
      <c r="G17" s="2745"/>
      <c r="H17" s="2745"/>
      <c r="I17" s="2745"/>
      <c r="J17" s="2745"/>
      <c r="K17" s="2745"/>
      <c r="L17" s="2745"/>
      <c r="M17" s="748"/>
      <c r="N17" s="748"/>
      <c r="O17" s="748"/>
      <c r="P17" s="748"/>
      <c r="Q17" s="748"/>
      <c r="R17" s="748"/>
      <c r="S17" s="748"/>
      <c r="T17" s="748"/>
      <c r="U17" s="748"/>
      <c r="V17" s="748"/>
      <c r="W17" s="748"/>
      <c r="X17" s="2741"/>
      <c r="Y17" s="2742"/>
      <c r="Z17" s="2742"/>
      <c r="AA17" s="2742"/>
      <c r="AB17" s="2743"/>
      <c r="AC17" s="503"/>
      <c r="AD17" s="500"/>
      <c r="AE17" s="500"/>
      <c r="AF17" s="500"/>
      <c r="AG17" s="500"/>
      <c r="AH17" s="500"/>
      <c r="AI17" s="500"/>
      <c r="AJ17" s="500"/>
      <c r="AK17" s="500"/>
      <c r="AL17" s="500"/>
      <c r="AM17" s="500"/>
      <c r="AN17" s="500"/>
      <c r="AO17" s="500"/>
      <c r="AP17" s="500"/>
      <c r="AQ17" s="500"/>
      <c r="AR17" s="500"/>
      <c r="AS17" s="500"/>
      <c r="AT17" s="500"/>
      <c r="AU17" s="500"/>
      <c r="AV17" s="500"/>
      <c r="AW17" s="500"/>
      <c r="AX17" s="500"/>
      <c r="AY17" s="2741"/>
      <c r="AZ17" s="2742"/>
      <c r="BA17" s="2742"/>
      <c r="BB17" s="2742"/>
      <c r="BC17" s="2743"/>
      <c r="BD17" s="199"/>
    </row>
    <row r="18" spans="1:56" s="499" customFormat="1" ht="16.5" customHeight="1">
      <c r="A18" s="226"/>
      <c r="B18" s="2744"/>
      <c r="C18" s="2745"/>
      <c r="D18" s="2745"/>
      <c r="E18" s="2745"/>
      <c r="F18" s="2745"/>
      <c r="G18" s="2745"/>
      <c r="H18" s="2745"/>
      <c r="I18" s="2745"/>
      <c r="J18" s="2745"/>
      <c r="K18" s="2745"/>
      <c r="L18" s="2745"/>
      <c r="M18" s="748"/>
      <c r="N18" s="748"/>
      <c r="O18" s="748"/>
      <c r="P18" s="2748"/>
      <c r="Q18" s="2749"/>
      <c r="R18" s="2749"/>
      <c r="S18" s="2749"/>
      <c r="T18" s="2749"/>
      <c r="U18" s="2749"/>
      <c r="V18" s="2749"/>
      <c r="W18" s="2750"/>
      <c r="X18" s="2753" t="s">
        <v>1065</v>
      </c>
      <c r="Y18" s="2754"/>
      <c r="Z18" s="2754"/>
      <c r="AA18" s="2754"/>
      <c r="AB18" s="2755"/>
      <c r="AC18" s="503"/>
      <c r="AD18" s="500"/>
      <c r="AE18" s="500"/>
      <c r="AF18" s="500"/>
      <c r="AG18" s="500"/>
      <c r="AH18" s="500"/>
      <c r="AI18" s="500"/>
      <c r="AJ18" s="500"/>
      <c r="AK18" s="500"/>
      <c r="AL18" s="2584"/>
      <c r="AM18" s="1681"/>
      <c r="AN18" s="1681"/>
      <c r="AO18" s="1681"/>
      <c r="AP18" s="1681"/>
      <c r="AQ18" s="1681"/>
      <c r="AR18" s="1681"/>
      <c r="AS18" s="500"/>
      <c r="AT18" s="500"/>
      <c r="AU18" s="500"/>
      <c r="AV18" s="500"/>
      <c r="AW18" s="500"/>
      <c r="AX18" s="500"/>
      <c r="AY18" s="2753" t="str">
        <f>$X$18</f>
        <v>Stitching Guide Name  靠边机名称Tên cử may</v>
      </c>
      <c r="AZ18" s="2754"/>
      <c r="BA18" s="2754"/>
      <c r="BB18" s="2754"/>
      <c r="BC18" s="2755"/>
      <c r="BD18" s="199"/>
    </row>
    <row r="19" spans="1:56" s="499" customFormat="1" ht="16.5" customHeight="1">
      <c r="A19" s="226"/>
      <c r="B19" s="2744"/>
      <c r="C19" s="2745"/>
      <c r="D19" s="2745"/>
      <c r="E19" s="2745"/>
      <c r="F19" s="2745"/>
      <c r="G19" s="2745"/>
      <c r="H19" s="2745"/>
      <c r="I19" s="2745"/>
      <c r="J19" s="2745"/>
      <c r="K19" s="2745"/>
      <c r="L19" s="2745"/>
      <c r="M19" s="748"/>
      <c r="N19" s="748"/>
      <c r="O19" s="748"/>
      <c r="P19" s="2749"/>
      <c r="Q19" s="2749"/>
      <c r="R19" s="2749"/>
      <c r="S19" s="2749"/>
      <c r="T19" s="2749"/>
      <c r="U19" s="2749"/>
      <c r="V19" s="2749"/>
      <c r="W19" s="2750"/>
      <c r="X19" s="2735"/>
      <c r="Y19" s="2736"/>
      <c r="Z19" s="2736"/>
      <c r="AA19" s="2736"/>
      <c r="AB19" s="2737"/>
      <c r="AC19" s="503"/>
      <c r="AD19" s="500"/>
      <c r="AE19" s="500"/>
      <c r="AF19" s="500"/>
      <c r="AG19" s="500"/>
      <c r="AH19" s="500"/>
      <c r="AI19" s="500"/>
      <c r="AJ19" s="500"/>
      <c r="AK19" s="500"/>
      <c r="AL19" s="1681"/>
      <c r="AM19" s="1681"/>
      <c r="AN19" s="1681"/>
      <c r="AO19" s="1681"/>
      <c r="AP19" s="1681"/>
      <c r="AQ19" s="1681"/>
      <c r="AR19" s="1681"/>
      <c r="AS19" s="500"/>
      <c r="AT19" s="500"/>
      <c r="AU19" s="500"/>
      <c r="AV19" s="500"/>
      <c r="AW19" s="500"/>
      <c r="AX19" s="500"/>
      <c r="AY19" s="2735"/>
      <c r="AZ19" s="2736"/>
      <c r="BA19" s="2736"/>
      <c r="BB19" s="2736"/>
      <c r="BC19" s="2737"/>
      <c r="BD19" s="199"/>
    </row>
    <row r="20" spans="1:56" s="499" customFormat="1" ht="16.5" customHeight="1" thickBot="1">
      <c r="A20" s="226"/>
      <c r="B20" s="2746"/>
      <c r="C20" s="2747"/>
      <c r="D20" s="2747"/>
      <c r="E20" s="2747"/>
      <c r="F20" s="2747"/>
      <c r="G20" s="2747"/>
      <c r="H20" s="2747"/>
      <c r="I20" s="2747"/>
      <c r="J20" s="2747"/>
      <c r="K20" s="2747"/>
      <c r="L20" s="2747"/>
      <c r="M20" s="748"/>
      <c r="N20" s="748"/>
      <c r="O20" s="748"/>
      <c r="P20" s="2751"/>
      <c r="Q20" s="2751"/>
      <c r="R20" s="2751"/>
      <c r="S20" s="2751"/>
      <c r="T20" s="2751"/>
      <c r="U20" s="2751"/>
      <c r="V20" s="2751"/>
      <c r="W20" s="2752"/>
      <c r="X20" s="2718" t="s">
        <v>97</v>
      </c>
      <c r="Y20" s="2719"/>
      <c r="Z20" s="2719"/>
      <c r="AA20" s="2719"/>
      <c r="AB20" s="2720"/>
      <c r="AC20" s="503"/>
      <c r="AD20" s="500"/>
      <c r="AE20" s="500"/>
      <c r="AF20" s="500"/>
      <c r="AG20" s="500"/>
      <c r="AH20" s="500"/>
      <c r="AI20" s="500"/>
      <c r="AJ20" s="500"/>
      <c r="AK20" s="500"/>
      <c r="AL20" s="1683"/>
      <c r="AM20" s="1683"/>
      <c r="AN20" s="1683"/>
      <c r="AO20" s="1683"/>
      <c r="AP20" s="1683"/>
      <c r="AQ20" s="1683"/>
      <c r="AR20" s="1683"/>
      <c r="AS20" s="500"/>
      <c r="AT20" s="500"/>
      <c r="AU20" s="500"/>
      <c r="AV20" s="500"/>
      <c r="AW20" s="500"/>
      <c r="AX20" s="500"/>
      <c r="AY20" s="2718" t="s">
        <v>118</v>
      </c>
      <c r="AZ20" s="2719"/>
      <c r="BA20" s="2719"/>
      <c r="BB20" s="2719"/>
      <c r="BC20" s="2720"/>
      <c r="BD20" s="199"/>
    </row>
    <row r="21" spans="1:56" s="499" customFormat="1" ht="30" customHeight="1">
      <c r="A21" s="226"/>
      <c r="B21" s="2671">
        <v>3</v>
      </c>
      <c r="C21" s="2672"/>
      <c r="D21" s="2721" t="s">
        <v>1066</v>
      </c>
      <c r="E21" s="2722"/>
      <c r="F21" s="2722"/>
      <c r="G21" s="2722"/>
      <c r="H21" s="2722"/>
      <c r="I21" s="2722"/>
      <c r="J21" s="2722"/>
      <c r="K21" s="2722"/>
      <c r="L21" s="2722"/>
      <c r="M21" s="2722"/>
      <c r="N21" s="2722"/>
      <c r="O21" s="2722"/>
      <c r="P21" s="2722"/>
      <c r="Q21" s="2722"/>
      <c r="R21" s="2722"/>
      <c r="S21" s="2722"/>
      <c r="T21" s="2722"/>
      <c r="U21" s="2722"/>
      <c r="V21" s="2722"/>
      <c r="W21" s="2722"/>
      <c r="X21" s="2722"/>
      <c r="Y21" s="2722"/>
      <c r="Z21" s="2722"/>
      <c r="AA21" s="2722"/>
      <c r="AB21" s="2723"/>
      <c r="AC21" s="2724">
        <f>B21+1</f>
        <v>4</v>
      </c>
      <c r="AD21" s="2725"/>
      <c r="AE21" s="2721" t="s">
        <v>1067</v>
      </c>
      <c r="AF21" s="2726"/>
      <c r="AG21" s="2726"/>
      <c r="AH21" s="2726"/>
      <c r="AI21" s="2726"/>
      <c r="AJ21" s="2726"/>
      <c r="AK21" s="2726"/>
      <c r="AL21" s="2726"/>
      <c r="AM21" s="2726"/>
      <c r="AN21" s="2726"/>
      <c r="AO21" s="2726"/>
      <c r="AP21" s="2726"/>
      <c r="AQ21" s="2726"/>
      <c r="AR21" s="2726"/>
      <c r="AS21" s="2726"/>
      <c r="AT21" s="2726"/>
      <c r="AU21" s="2726"/>
      <c r="AV21" s="2726"/>
      <c r="AW21" s="2726"/>
      <c r="AX21" s="2726"/>
      <c r="AY21" s="2726"/>
      <c r="AZ21" s="2726"/>
      <c r="BA21" s="2726"/>
      <c r="BB21" s="2726"/>
      <c r="BC21" s="2727"/>
      <c r="BD21" s="199"/>
    </row>
    <row r="22" spans="1:56" s="99" customFormat="1" ht="23.1" customHeight="1">
      <c r="A22" s="354"/>
      <c r="B22" s="2708" t="str">
        <f t="shared" ref="B22:U22" si="0">B5</f>
        <v>M/C Type
机器
Loại máy</v>
      </c>
      <c r="C22" s="2709"/>
      <c r="D22" s="2709"/>
      <c r="E22" s="2709"/>
      <c r="F22" s="2710"/>
      <c r="G22" s="2714" t="str">
        <f t="shared" si="0"/>
        <v xml:space="preserve">Needle
System
针类 Loại kim </v>
      </c>
      <c r="H22" s="2714"/>
      <c r="I22" s="2714"/>
      <c r="J22" s="2714" t="str">
        <f t="shared" si="0"/>
        <v>Needle Size
尺寸
Kích cỡ kim</v>
      </c>
      <c r="K22" s="2714"/>
      <c r="L22" s="2714"/>
      <c r="M22" s="2716" t="str">
        <f t="shared" si="0"/>
        <v xml:space="preserve">Needle Point Type
针型头类
Loại đầu kim  </v>
      </c>
      <c r="N22" s="2716"/>
      <c r="O22" s="2716"/>
      <c r="P22" s="2716"/>
      <c r="Q22" s="2686" t="str">
        <f t="shared" si="0"/>
        <v>Thread Type
车线
Loại chỉ</v>
      </c>
      <c r="R22" s="2686"/>
      <c r="S22" s="2686"/>
      <c r="T22" s="2686"/>
      <c r="U22" s="2686" t="str">
        <f t="shared" si="0"/>
        <v>Stitching Margin 边距
 Cách biên  (mm)</v>
      </c>
      <c r="V22" s="2686"/>
      <c r="W22" s="2686"/>
      <c r="X22" s="2686"/>
      <c r="Y22" s="2772" t="str">
        <f>Y5</f>
        <v>SPI (Stitch Per Inch)
针数/英寸
Số mũi/inch</v>
      </c>
      <c r="Z22" s="2773"/>
      <c r="AA22" s="2773"/>
      <c r="AB22" s="2774"/>
      <c r="AC22" s="2708" t="str">
        <f t="shared" ref="AC22:AK22" si="1">B5</f>
        <v>M/C Type
机器
Loại máy</v>
      </c>
      <c r="AD22" s="2709"/>
      <c r="AE22" s="2709"/>
      <c r="AF22" s="2709"/>
      <c r="AG22" s="2710"/>
      <c r="AH22" s="2714" t="str">
        <f t="shared" si="1"/>
        <v xml:space="preserve">Needle
System
针类 Loại kim </v>
      </c>
      <c r="AI22" s="2714"/>
      <c r="AJ22" s="2714"/>
      <c r="AK22" s="2714" t="str">
        <f t="shared" si="1"/>
        <v>Needle Size
尺寸
Kích cỡ kim</v>
      </c>
      <c r="AL22" s="2714"/>
      <c r="AM22" s="2714"/>
      <c r="AN22" s="2716" t="str">
        <f t="shared" ref="AN22:AV22" si="2">M5</f>
        <v xml:space="preserve">Needle Point Type
针型头类
Loại đầu kim  </v>
      </c>
      <c r="AO22" s="2716"/>
      <c r="AP22" s="2716"/>
      <c r="AQ22" s="2716"/>
      <c r="AR22" s="2686" t="str">
        <f t="shared" si="2"/>
        <v>Thread Type
车线
Loại chỉ</v>
      </c>
      <c r="AS22" s="2686"/>
      <c r="AT22" s="2686"/>
      <c r="AU22" s="2686"/>
      <c r="AV22" s="2686" t="str">
        <f t="shared" si="2"/>
        <v>Stitching Margin 边距
 Cách biên  (mm)</v>
      </c>
      <c r="AW22" s="2686"/>
      <c r="AX22" s="2686"/>
      <c r="AY22" s="2686"/>
      <c r="AZ22" s="2772" t="str">
        <f t="shared" ref="AZ22" si="3">Y5</f>
        <v>SPI (Stitch Per Inch)
针数/英寸
Số mũi/inch</v>
      </c>
      <c r="BA22" s="2773"/>
      <c r="BB22" s="2773"/>
      <c r="BC22" s="2774"/>
      <c r="BD22" s="505"/>
    </row>
    <row r="23" spans="1:56" s="99" customFormat="1" ht="23.1" customHeight="1">
      <c r="A23" s="354"/>
      <c r="B23" s="2711"/>
      <c r="C23" s="2712"/>
      <c r="D23" s="2712"/>
      <c r="E23" s="2712"/>
      <c r="F23" s="2713"/>
      <c r="G23" s="2715"/>
      <c r="H23" s="2715"/>
      <c r="I23" s="2715"/>
      <c r="J23" s="2715"/>
      <c r="K23" s="2715"/>
      <c r="L23" s="2715"/>
      <c r="M23" s="2717"/>
      <c r="N23" s="2717"/>
      <c r="O23" s="2717"/>
      <c r="P23" s="2717"/>
      <c r="Q23" s="2687"/>
      <c r="R23" s="2687"/>
      <c r="S23" s="2687"/>
      <c r="T23" s="2687"/>
      <c r="U23" s="2687"/>
      <c r="V23" s="2687"/>
      <c r="W23" s="2687"/>
      <c r="X23" s="2687"/>
      <c r="Y23" s="2775"/>
      <c r="Z23" s="2775"/>
      <c r="AA23" s="2775"/>
      <c r="AB23" s="2776"/>
      <c r="AC23" s="2711"/>
      <c r="AD23" s="2712"/>
      <c r="AE23" s="2712"/>
      <c r="AF23" s="2712"/>
      <c r="AG23" s="2713"/>
      <c r="AH23" s="2715"/>
      <c r="AI23" s="2715"/>
      <c r="AJ23" s="2715"/>
      <c r="AK23" s="2715"/>
      <c r="AL23" s="2715"/>
      <c r="AM23" s="2715"/>
      <c r="AN23" s="2717"/>
      <c r="AO23" s="2717"/>
      <c r="AP23" s="2717"/>
      <c r="AQ23" s="2717"/>
      <c r="AR23" s="2687"/>
      <c r="AS23" s="2687"/>
      <c r="AT23" s="2687"/>
      <c r="AU23" s="2687"/>
      <c r="AV23" s="2687"/>
      <c r="AW23" s="2687"/>
      <c r="AX23" s="2687"/>
      <c r="AY23" s="2687"/>
      <c r="AZ23" s="2775"/>
      <c r="BA23" s="2775"/>
      <c r="BB23" s="2775"/>
      <c r="BC23" s="2776"/>
      <c r="BD23" s="505"/>
    </row>
    <row r="24" spans="1:56" s="348" customFormat="1" ht="42.75" customHeight="1" thickBot="1">
      <c r="A24" s="1371"/>
      <c r="B24" s="2777" t="s">
        <v>470</v>
      </c>
      <c r="C24" s="2706"/>
      <c r="D24" s="2706"/>
      <c r="E24" s="2706"/>
      <c r="F24" s="2707"/>
      <c r="G24" s="2679" t="s">
        <v>97</v>
      </c>
      <c r="H24" s="2680"/>
      <c r="I24" s="2680"/>
      <c r="J24" s="2681" t="s">
        <v>97</v>
      </c>
      <c r="K24" s="2681"/>
      <c r="L24" s="2681"/>
      <c r="M24" s="2681" t="s">
        <v>97</v>
      </c>
      <c r="N24" s="2681"/>
      <c r="O24" s="2681"/>
      <c r="P24" s="2681"/>
      <c r="Q24" s="2696" t="s">
        <v>97</v>
      </c>
      <c r="R24" s="2697"/>
      <c r="S24" s="2697"/>
      <c r="T24" s="2698"/>
      <c r="U24" s="2681" t="s">
        <v>97</v>
      </c>
      <c r="V24" s="2681"/>
      <c r="W24" s="2681"/>
      <c r="X24" s="2681"/>
      <c r="Y24" s="2681" t="s">
        <v>97</v>
      </c>
      <c r="Z24" s="2681"/>
      <c r="AA24" s="2681"/>
      <c r="AB24" s="2771"/>
      <c r="AC24" s="2692" t="s">
        <v>471</v>
      </c>
      <c r="AD24" s="2693"/>
      <c r="AE24" s="2693"/>
      <c r="AF24" s="2693"/>
      <c r="AG24" s="2694"/>
      <c r="AH24" s="2679" t="s">
        <v>97</v>
      </c>
      <c r="AI24" s="2680"/>
      <c r="AJ24" s="2680"/>
      <c r="AK24" s="2681" t="s">
        <v>97</v>
      </c>
      <c r="AL24" s="2681"/>
      <c r="AM24" s="2681"/>
      <c r="AN24" s="2681" t="s">
        <v>97</v>
      </c>
      <c r="AO24" s="2681"/>
      <c r="AP24" s="2681"/>
      <c r="AQ24" s="2681"/>
      <c r="AR24" s="2696" t="s">
        <v>97</v>
      </c>
      <c r="AS24" s="2697"/>
      <c r="AT24" s="2697"/>
      <c r="AU24" s="2698"/>
      <c r="AV24" s="2681" t="s">
        <v>97</v>
      </c>
      <c r="AW24" s="2681"/>
      <c r="AX24" s="2681"/>
      <c r="AY24" s="2681"/>
      <c r="AZ24" s="2681" t="s">
        <v>97</v>
      </c>
      <c r="BA24" s="2681"/>
      <c r="BB24" s="2681"/>
      <c r="BC24" s="2771"/>
      <c r="BD24" s="463"/>
    </row>
    <row r="25" spans="1:56" s="499" customFormat="1" ht="16.5" customHeight="1">
      <c r="A25" s="226"/>
      <c r="B25" s="1362"/>
      <c r="C25" s="752"/>
      <c r="D25" s="752"/>
      <c r="E25" s="752"/>
      <c r="F25" s="752"/>
      <c r="G25" s="752"/>
      <c r="H25" s="752"/>
      <c r="I25" s="752"/>
      <c r="J25" s="752"/>
      <c r="K25" s="752"/>
      <c r="L25" s="752"/>
      <c r="M25" s="752"/>
      <c r="N25" s="752"/>
      <c r="O25" s="752"/>
      <c r="P25" s="752"/>
      <c r="Q25" s="752"/>
      <c r="R25" s="752"/>
      <c r="S25" s="752"/>
      <c r="T25" s="752"/>
      <c r="U25" s="2756"/>
      <c r="V25" s="2756"/>
      <c r="W25" s="2756"/>
      <c r="X25" s="2756"/>
      <c r="Y25" s="2756"/>
      <c r="Z25" s="2756"/>
      <c r="AA25" s="2756"/>
      <c r="AB25" s="2757"/>
      <c r="AC25" s="2760"/>
      <c r="AD25" s="2677"/>
      <c r="AE25" s="2677"/>
      <c r="AF25" s="2677"/>
      <c r="AG25" s="2677"/>
      <c r="AH25" s="2677"/>
      <c r="AI25" s="2677"/>
      <c r="AJ25" s="2677"/>
      <c r="AK25" s="2677"/>
      <c r="AL25" s="2677"/>
      <c r="AM25" s="2677"/>
      <c r="AN25" s="2677"/>
      <c r="AO25" s="2677"/>
      <c r="AP25" s="749"/>
      <c r="AQ25" s="750"/>
      <c r="AR25" s="742"/>
      <c r="AS25" s="742"/>
      <c r="AT25" s="743"/>
      <c r="AU25" s="743"/>
      <c r="AV25" s="2761"/>
      <c r="AW25" s="2761"/>
      <c r="AX25" s="2761"/>
      <c r="AY25" s="2761"/>
      <c r="AZ25" s="2761"/>
      <c r="BA25" s="2761"/>
      <c r="BB25" s="2761"/>
      <c r="BC25" s="2762"/>
      <c r="BD25" s="199"/>
    </row>
    <row r="26" spans="1:56" s="499" customFormat="1" ht="16.5" customHeight="1">
      <c r="A26" s="226"/>
      <c r="B26" s="1366"/>
      <c r="C26" s="753"/>
      <c r="D26" s="753"/>
      <c r="E26" s="753"/>
      <c r="F26" s="753"/>
      <c r="G26" s="753"/>
      <c r="H26" s="753"/>
      <c r="I26" s="753"/>
      <c r="J26" s="753"/>
      <c r="K26" s="753"/>
      <c r="L26" s="753"/>
      <c r="M26" s="753"/>
      <c r="N26" s="753"/>
      <c r="O26" s="753"/>
      <c r="P26" s="753"/>
      <c r="Q26" s="753"/>
      <c r="R26" s="753"/>
      <c r="S26" s="753"/>
      <c r="T26" s="753"/>
      <c r="U26" s="2758"/>
      <c r="V26" s="2758"/>
      <c r="W26" s="2758"/>
      <c r="X26" s="2758"/>
      <c r="Y26" s="2758"/>
      <c r="Z26" s="2758"/>
      <c r="AA26" s="2758"/>
      <c r="AB26" s="2759"/>
      <c r="AC26" s="2430"/>
      <c r="AD26" s="1995"/>
      <c r="AE26" s="1995"/>
      <c r="AF26" s="1995"/>
      <c r="AG26" s="1995"/>
      <c r="AH26" s="1995"/>
      <c r="AI26" s="1995"/>
      <c r="AJ26" s="1995"/>
      <c r="AK26" s="1995"/>
      <c r="AL26" s="1995"/>
      <c r="AM26" s="1995"/>
      <c r="AN26" s="1995"/>
      <c r="AO26" s="1995"/>
      <c r="AP26" s="751"/>
      <c r="AQ26" s="750"/>
      <c r="AR26" s="744"/>
      <c r="AS26" s="744"/>
      <c r="AT26" s="745"/>
      <c r="AU26" s="745"/>
      <c r="AV26" s="2763"/>
      <c r="AW26" s="2763"/>
      <c r="AX26" s="2763"/>
      <c r="AY26" s="2763"/>
      <c r="AZ26" s="2763"/>
      <c r="BA26" s="2763"/>
      <c r="BB26" s="2763"/>
      <c r="BC26" s="2764"/>
      <c r="BD26" s="199"/>
    </row>
    <row r="27" spans="1:56" s="499" customFormat="1" ht="16.5" customHeight="1">
      <c r="A27" s="226"/>
      <c r="B27" s="1366"/>
      <c r="C27" s="753"/>
      <c r="D27" s="753"/>
      <c r="E27" s="753"/>
      <c r="F27" s="753"/>
      <c r="G27" s="753"/>
      <c r="H27" s="753"/>
      <c r="I27" s="753"/>
      <c r="J27" s="753"/>
      <c r="K27" s="753"/>
      <c r="L27" s="753"/>
      <c r="M27" s="753"/>
      <c r="N27" s="753"/>
      <c r="O27" s="753"/>
      <c r="P27" s="753"/>
      <c r="Q27" s="753"/>
      <c r="R27" s="753"/>
      <c r="S27" s="753"/>
      <c r="T27" s="753"/>
      <c r="U27" s="2758"/>
      <c r="V27" s="2758"/>
      <c r="W27" s="2758"/>
      <c r="X27" s="2758"/>
      <c r="Y27" s="2758"/>
      <c r="Z27" s="2758"/>
      <c r="AA27" s="2758"/>
      <c r="AB27" s="2759"/>
      <c r="AC27" s="2430"/>
      <c r="AD27" s="1995"/>
      <c r="AE27" s="1995"/>
      <c r="AF27" s="1995"/>
      <c r="AG27" s="1995"/>
      <c r="AH27" s="1995"/>
      <c r="AI27" s="1995"/>
      <c r="AJ27" s="1995"/>
      <c r="AK27" s="1995"/>
      <c r="AL27" s="1995"/>
      <c r="AM27" s="1995"/>
      <c r="AN27" s="1995"/>
      <c r="AO27" s="1995"/>
      <c r="AP27" s="751"/>
      <c r="AQ27" s="750"/>
      <c r="AR27" s="744"/>
      <c r="AS27" s="744"/>
      <c r="AT27" s="745"/>
      <c r="AU27" s="745"/>
      <c r="AV27" s="2763"/>
      <c r="AW27" s="2763"/>
      <c r="AX27" s="2763"/>
      <c r="AY27" s="2763"/>
      <c r="AZ27" s="2763"/>
      <c r="BA27" s="2763"/>
      <c r="BB27" s="2763"/>
      <c r="BC27" s="2764"/>
      <c r="BD27" s="199"/>
    </row>
    <row r="28" spans="1:56" s="499" customFormat="1" ht="16.5" customHeight="1">
      <c r="A28" s="226"/>
      <c r="B28" s="1366"/>
      <c r="C28" s="753"/>
      <c r="D28" s="753"/>
      <c r="E28" s="753"/>
      <c r="F28" s="753"/>
      <c r="G28" s="753"/>
      <c r="H28" s="753"/>
      <c r="I28" s="753"/>
      <c r="J28" s="753"/>
      <c r="K28" s="753"/>
      <c r="L28" s="753"/>
      <c r="M28" s="753"/>
      <c r="N28" s="753"/>
      <c r="O28" s="753"/>
      <c r="P28" s="753"/>
      <c r="Q28" s="753"/>
      <c r="R28" s="753"/>
      <c r="S28" s="753"/>
      <c r="T28" s="753"/>
      <c r="U28" s="2758"/>
      <c r="V28" s="2758"/>
      <c r="W28" s="2758"/>
      <c r="X28" s="2758"/>
      <c r="Y28" s="2758"/>
      <c r="Z28" s="2758"/>
      <c r="AA28" s="2758"/>
      <c r="AB28" s="2759"/>
      <c r="AC28" s="1369"/>
      <c r="AD28" s="870"/>
      <c r="AE28" s="870"/>
      <c r="AF28" s="870"/>
      <c r="AG28" s="870"/>
      <c r="AH28" s="870"/>
      <c r="AI28" s="870"/>
      <c r="AJ28" s="870"/>
      <c r="AK28" s="870"/>
      <c r="AL28" s="870"/>
      <c r="AM28" s="751"/>
      <c r="AN28" s="751"/>
      <c r="AO28" s="751"/>
      <c r="AP28" s="751"/>
      <c r="AQ28" s="746"/>
      <c r="AR28" s="746"/>
      <c r="AS28" s="746"/>
      <c r="AT28" s="745"/>
      <c r="AU28" s="745"/>
      <c r="AV28" s="2763"/>
      <c r="AW28" s="2763"/>
      <c r="AX28" s="2763"/>
      <c r="AY28" s="2763"/>
      <c r="AZ28" s="2763"/>
      <c r="BA28" s="2763"/>
      <c r="BB28" s="2763"/>
      <c r="BC28" s="2764"/>
      <c r="BD28" s="199"/>
    </row>
    <row r="29" spans="1:56" s="499" customFormat="1" ht="16.5" customHeight="1">
      <c r="A29" s="226"/>
      <c r="B29" s="1366"/>
      <c r="C29" s="753"/>
      <c r="D29" s="753"/>
      <c r="E29" s="753"/>
      <c r="F29" s="753"/>
      <c r="G29" s="753"/>
      <c r="H29" s="753"/>
      <c r="I29" s="753"/>
      <c r="J29" s="753"/>
      <c r="K29" s="753"/>
      <c r="L29" s="753"/>
      <c r="M29" s="753"/>
      <c r="N29" s="753"/>
      <c r="O29" s="753"/>
      <c r="P29" s="753"/>
      <c r="Q29" s="753"/>
      <c r="R29" s="753"/>
      <c r="S29" s="753"/>
      <c r="T29" s="753"/>
      <c r="U29" s="2758"/>
      <c r="V29" s="2758"/>
      <c r="W29" s="2758"/>
      <c r="X29" s="2758"/>
      <c r="Y29" s="2758"/>
      <c r="Z29" s="2758"/>
      <c r="AA29" s="2758"/>
      <c r="AB29" s="2759"/>
      <c r="AC29" s="1369"/>
      <c r="AD29" s="870"/>
      <c r="AE29" s="870"/>
      <c r="AF29" s="870"/>
      <c r="AG29" s="870"/>
      <c r="AH29" s="870"/>
      <c r="AI29" s="870"/>
      <c r="AJ29" s="870"/>
      <c r="AK29" s="870"/>
      <c r="AL29" s="870"/>
      <c r="AM29" s="751"/>
      <c r="AN29" s="751"/>
      <c r="AO29" s="751"/>
      <c r="AP29" s="751"/>
      <c r="AQ29" s="746"/>
      <c r="AR29" s="746"/>
      <c r="AS29" s="746"/>
      <c r="AT29" s="745"/>
      <c r="AU29" s="745"/>
      <c r="AV29" s="745"/>
      <c r="AW29" s="745"/>
      <c r="AX29" s="745"/>
      <c r="AY29" s="745"/>
      <c r="AZ29" s="745"/>
      <c r="BA29" s="745"/>
      <c r="BB29" s="745"/>
      <c r="BC29" s="747"/>
      <c r="BD29" s="199"/>
    </row>
    <row r="30" spans="1:56" s="499" customFormat="1" ht="16.5" customHeight="1">
      <c r="A30" s="226"/>
      <c r="B30" s="226"/>
      <c r="C30" s="503"/>
      <c r="D30" s="500"/>
      <c r="E30" s="500"/>
      <c r="F30" s="500"/>
      <c r="G30" s="500"/>
      <c r="H30" s="500"/>
      <c r="I30" s="500"/>
      <c r="J30" s="500"/>
      <c r="K30" s="500"/>
      <c r="L30" s="500"/>
      <c r="M30" s="500"/>
      <c r="N30" s="500"/>
      <c r="O30" s="40"/>
      <c r="P30" s="500"/>
      <c r="Q30" s="500"/>
      <c r="R30" s="500"/>
      <c r="S30" s="500"/>
      <c r="T30" s="500"/>
      <c r="U30" s="500"/>
      <c r="V30" s="500"/>
      <c r="W30" s="500"/>
      <c r="X30" s="985"/>
      <c r="Y30" s="985"/>
      <c r="Z30" s="985"/>
      <c r="AA30" s="985"/>
      <c r="AB30" s="986"/>
      <c r="AC30" s="226"/>
      <c r="AD30" s="500"/>
      <c r="AE30" s="500"/>
      <c r="AF30" s="500"/>
      <c r="AG30" s="500"/>
      <c r="AH30" s="500"/>
      <c r="AI30" s="500"/>
      <c r="AJ30" s="500"/>
      <c r="AK30" s="500"/>
      <c r="AL30" s="500"/>
      <c r="AM30" s="748"/>
      <c r="AN30" s="748"/>
      <c r="AO30" s="748"/>
      <c r="AP30" s="748"/>
      <c r="AQ30" s="748"/>
      <c r="AR30" s="748"/>
      <c r="AS30" s="748"/>
      <c r="AT30" s="748"/>
      <c r="AU30" s="748"/>
      <c r="AV30" s="748"/>
      <c r="AW30" s="748"/>
      <c r="AX30" s="748"/>
      <c r="AY30" s="987"/>
      <c r="AZ30" s="987"/>
      <c r="BA30" s="987"/>
      <c r="BB30" s="987"/>
      <c r="BC30" s="988"/>
      <c r="BD30" s="199"/>
    </row>
    <row r="31" spans="1:56" s="499" customFormat="1" ht="16.5" customHeight="1">
      <c r="A31" s="226"/>
      <c r="B31" s="1370"/>
      <c r="C31" s="761"/>
      <c r="D31" s="748"/>
      <c r="E31" s="748"/>
      <c r="F31" s="748"/>
      <c r="G31" s="748"/>
      <c r="H31" s="748"/>
      <c r="I31" s="748"/>
      <c r="J31" s="748"/>
      <c r="K31" s="748"/>
      <c r="L31" s="748"/>
      <c r="M31" s="748"/>
      <c r="N31" s="748"/>
      <c r="O31" s="746"/>
      <c r="P31" s="748"/>
      <c r="Q31" s="748"/>
      <c r="R31" s="748"/>
      <c r="S31" s="748"/>
      <c r="T31" s="748"/>
      <c r="U31" s="748"/>
      <c r="V31" s="748"/>
      <c r="W31" s="748"/>
      <c r="X31" s="2753" t="str">
        <f>$X$14</f>
        <v xml:space="preserve">Attaching Method
贴法 Phương pháp dán </v>
      </c>
      <c r="Y31" s="2754"/>
      <c r="Z31" s="2754"/>
      <c r="AA31" s="2754"/>
      <c r="AB31" s="2755"/>
      <c r="AC31" s="503"/>
      <c r="AD31" s="500"/>
      <c r="AE31" s="500"/>
      <c r="AF31" s="500"/>
      <c r="AG31" s="500"/>
      <c r="AH31" s="500"/>
      <c r="AI31" s="500"/>
      <c r="AJ31" s="500"/>
      <c r="AK31" s="500"/>
      <c r="AL31" s="500"/>
      <c r="AM31" s="748"/>
      <c r="AN31" s="748"/>
      <c r="AO31" s="748"/>
      <c r="AP31" s="748"/>
      <c r="AQ31" s="748"/>
      <c r="AR31" s="748"/>
      <c r="AS31" s="748"/>
      <c r="AT31" s="748"/>
      <c r="AU31" s="500"/>
      <c r="AV31" s="500"/>
      <c r="AW31" s="500"/>
      <c r="AX31" s="500"/>
      <c r="AY31" s="2753" t="str">
        <f>$X$14</f>
        <v xml:space="preserve">Attaching Method
贴法 Phương pháp dán </v>
      </c>
      <c r="AZ31" s="2754"/>
      <c r="BA31" s="2754"/>
      <c r="BB31" s="2754"/>
      <c r="BC31" s="2755"/>
      <c r="BD31" s="199"/>
    </row>
    <row r="32" spans="1:56" s="499" customFormat="1" ht="16.5" customHeight="1">
      <c r="A32" s="226"/>
      <c r="B32" s="1370"/>
      <c r="C32" s="761"/>
      <c r="D32" s="748"/>
      <c r="E32" s="748"/>
      <c r="F32" s="748"/>
      <c r="G32" s="748"/>
      <c r="H32" s="748"/>
      <c r="I32" s="748"/>
      <c r="J32" s="746"/>
      <c r="K32" s="746"/>
      <c r="L32" s="746"/>
      <c r="M32" s="746"/>
      <c r="N32" s="746"/>
      <c r="O32" s="746"/>
      <c r="P32" s="746"/>
      <c r="Q32" s="746"/>
      <c r="R32" s="746"/>
      <c r="S32" s="748"/>
      <c r="T32" s="748"/>
      <c r="U32" s="748"/>
      <c r="V32" s="748"/>
      <c r="W32" s="748"/>
      <c r="X32" s="2735"/>
      <c r="Y32" s="2736"/>
      <c r="Z32" s="2736"/>
      <c r="AA32" s="2736"/>
      <c r="AB32" s="2737"/>
      <c r="AC32" s="503"/>
      <c r="AD32" s="500"/>
      <c r="AE32" s="500"/>
      <c r="AF32" s="500"/>
      <c r="AG32" s="500"/>
      <c r="AH32" s="500"/>
      <c r="AI32" s="500"/>
      <c r="AJ32" s="500"/>
      <c r="AK32" s="500"/>
      <c r="AL32" s="500"/>
      <c r="AM32" s="500"/>
      <c r="AN32" s="500"/>
      <c r="AO32" s="500"/>
      <c r="AP32" s="500"/>
      <c r="AQ32" s="500"/>
      <c r="AR32" s="500"/>
      <c r="AS32" s="500"/>
      <c r="AT32" s="500"/>
      <c r="AU32" s="500"/>
      <c r="AV32" s="500"/>
      <c r="AW32" s="500"/>
      <c r="AX32" s="500"/>
      <c r="AY32" s="2735"/>
      <c r="AZ32" s="2736"/>
      <c r="BA32" s="2736"/>
      <c r="BB32" s="2736"/>
      <c r="BC32" s="2737"/>
      <c r="BD32" s="199"/>
    </row>
    <row r="33" spans="1:65" s="499" customFormat="1" ht="16.5" customHeight="1">
      <c r="A33" s="226"/>
      <c r="B33" s="1370"/>
      <c r="C33" s="761"/>
      <c r="D33" s="748"/>
      <c r="E33" s="748"/>
      <c r="F33" s="748"/>
      <c r="G33" s="748"/>
      <c r="H33" s="748"/>
      <c r="I33" s="748"/>
      <c r="J33" s="746"/>
      <c r="K33" s="746"/>
      <c r="L33" s="746"/>
      <c r="M33" s="746"/>
      <c r="N33" s="746"/>
      <c r="O33" s="746"/>
      <c r="P33" s="746"/>
      <c r="Q33" s="746"/>
      <c r="R33" s="746"/>
      <c r="S33" s="748"/>
      <c r="T33" s="748"/>
      <c r="U33" s="748"/>
      <c r="V33" s="748"/>
      <c r="W33" s="748"/>
      <c r="X33" s="2765" t="s">
        <v>481</v>
      </c>
      <c r="Y33" s="2766"/>
      <c r="Z33" s="2766"/>
      <c r="AA33" s="2766"/>
      <c r="AB33" s="2767"/>
      <c r="AC33" s="503"/>
      <c r="AD33" s="500"/>
      <c r="AE33" s="500"/>
      <c r="AF33" s="500"/>
      <c r="AG33" s="500"/>
      <c r="AH33" s="500"/>
      <c r="AI33" s="500"/>
      <c r="AJ33" s="500"/>
      <c r="AK33" s="500"/>
      <c r="AL33" s="500"/>
      <c r="AM33" s="500"/>
      <c r="AN33" s="500"/>
      <c r="AO33" s="500"/>
      <c r="AP33" s="500"/>
      <c r="AQ33" s="500"/>
      <c r="AR33" s="500"/>
      <c r="AS33" s="500"/>
      <c r="AT33" s="500"/>
      <c r="AU33" s="500"/>
      <c r="AV33" s="500"/>
      <c r="AW33" s="500"/>
      <c r="AX33" s="500"/>
      <c r="AY33" s="2738" t="s">
        <v>97</v>
      </c>
      <c r="AZ33" s="2739"/>
      <c r="BA33" s="2739"/>
      <c r="BB33" s="2739"/>
      <c r="BC33" s="2740"/>
      <c r="BD33" s="199"/>
    </row>
    <row r="34" spans="1:65" s="499" customFormat="1" ht="16.5" customHeight="1">
      <c r="A34" s="226"/>
      <c r="B34" s="2784"/>
      <c r="C34" s="2785"/>
      <c r="D34" s="2785"/>
      <c r="E34" s="2785"/>
      <c r="F34" s="2785"/>
      <c r="G34" s="2785"/>
      <c r="H34" s="2785"/>
      <c r="I34" s="2785"/>
      <c r="J34" s="2785"/>
      <c r="K34" s="2785"/>
      <c r="L34" s="2785"/>
      <c r="M34" s="748"/>
      <c r="N34" s="748"/>
      <c r="O34" s="748"/>
      <c r="P34" s="748"/>
      <c r="Q34" s="748"/>
      <c r="R34" s="748"/>
      <c r="S34" s="748"/>
      <c r="T34" s="748"/>
      <c r="U34" s="748"/>
      <c r="V34" s="748"/>
      <c r="W34" s="748"/>
      <c r="X34" s="2768"/>
      <c r="Y34" s="2769"/>
      <c r="Z34" s="2769"/>
      <c r="AA34" s="2769"/>
      <c r="AB34" s="2770"/>
      <c r="AC34" s="503"/>
      <c r="AD34" s="500"/>
      <c r="AE34" s="500"/>
      <c r="AF34" s="500"/>
      <c r="AG34" s="500"/>
      <c r="AH34" s="500"/>
      <c r="AI34" s="500"/>
      <c r="AJ34" s="500"/>
      <c r="AK34" s="500"/>
      <c r="AL34" s="500"/>
      <c r="AM34" s="500"/>
      <c r="AN34" s="500"/>
      <c r="AO34" s="500"/>
      <c r="AP34" s="500"/>
      <c r="AQ34" s="500"/>
      <c r="AR34" s="500"/>
      <c r="AS34" s="500"/>
      <c r="AT34" s="500"/>
      <c r="AU34" s="500"/>
      <c r="AV34" s="500"/>
      <c r="AW34" s="500"/>
      <c r="AX34" s="500"/>
      <c r="AY34" s="2741"/>
      <c r="AZ34" s="2742"/>
      <c r="BA34" s="2742"/>
      <c r="BB34" s="2742"/>
      <c r="BC34" s="2743"/>
      <c r="BD34" s="199"/>
    </row>
    <row r="35" spans="1:65" s="499" customFormat="1" ht="16.5" customHeight="1">
      <c r="A35" s="226"/>
      <c r="B35" s="2784"/>
      <c r="C35" s="2785"/>
      <c r="D35" s="2785"/>
      <c r="E35" s="2785"/>
      <c r="F35" s="2785"/>
      <c r="G35" s="2785"/>
      <c r="H35" s="2785"/>
      <c r="I35" s="2785"/>
      <c r="J35" s="2785"/>
      <c r="K35" s="2785"/>
      <c r="L35" s="2785"/>
      <c r="M35" s="748"/>
      <c r="N35" s="748"/>
      <c r="O35" s="748"/>
      <c r="P35" s="1177"/>
      <c r="Q35" s="1178"/>
      <c r="R35" s="1178"/>
      <c r="S35" s="1178"/>
      <c r="T35" s="1178"/>
      <c r="U35" s="1178"/>
      <c r="V35" s="1178"/>
      <c r="W35" s="1179"/>
      <c r="X35" s="2753" t="str">
        <f>$X$18</f>
        <v>Stitching Guide Name  靠边机名称Tên cử may</v>
      </c>
      <c r="Y35" s="2754"/>
      <c r="Z35" s="2754"/>
      <c r="AA35" s="2754"/>
      <c r="AB35" s="2755"/>
      <c r="AC35" s="226"/>
      <c r="AD35" s="503"/>
      <c r="AE35" s="503"/>
      <c r="AF35" s="503"/>
      <c r="AG35" s="503"/>
      <c r="AH35" s="503"/>
      <c r="AI35" s="503"/>
      <c r="AJ35" s="503"/>
      <c r="AK35" s="503"/>
      <c r="AL35" s="2108"/>
      <c r="AM35" s="1683"/>
      <c r="AN35" s="1683"/>
      <c r="AO35" s="1683"/>
      <c r="AP35" s="1683"/>
      <c r="AQ35" s="1683"/>
      <c r="AR35" s="1683"/>
      <c r="AS35" s="503"/>
      <c r="AT35" s="503"/>
      <c r="AU35" s="503"/>
      <c r="AV35" s="503"/>
      <c r="AW35" s="503"/>
      <c r="AX35" s="503"/>
      <c r="AY35" s="2753" t="str">
        <f>$X$18</f>
        <v>Stitching Guide Name  靠边机名称Tên cử may</v>
      </c>
      <c r="AZ35" s="2754"/>
      <c r="BA35" s="2754"/>
      <c r="BB35" s="2754"/>
      <c r="BC35" s="2755"/>
      <c r="BD35" s="199"/>
    </row>
    <row r="36" spans="1:65" s="499" customFormat="1" ht="16.5" customHeight="1">
      <c r="A36" s="226"/>
      <c r="B36" s="2784"/>
      <c r="C36" s="2785"/>
      <c r="D36" s="2785"/>
      <c r="E36" s="2785"/>
      <c r="F36" s="2785"/>
      <c r="G36" s="2785"/>
      <c r="H36" s="2785"/>
      <c r="I36" s="2785"/>
      <c r="J36" s="2785"/>
      <c r="K36" s="2785"/>
      <c r="L36" s="2785"/>
      <c r="M36" s="748"/>
      <c r="N36" s="748"/>
      <c r="O36" s="748"/>
      <c r="P36" s="1178"/>
      <c r="Q36" s="1178"/>
      <c r="R36" s="1178"/>
      <c r="S36" s="1178"/>
      <c r="T36" s="1178"/>
      <c r="U36" s="1178"/>
      <c r="V36" s="1178"/>
      <c r="W36" s="1179"/>
      <c r="X36" s="2735"/>
      <c r="Y36" s="2736"/>
      <c r="Z36" s="2736"/>
      <c r="AA36" s="2736"/>
      <c r="AB36" s="2737"/>
      <c r="AC36" s="226"/>
      <c r="AD36" s="503"/>
      <c r="AE36" s="503"/>
      <c r="AF36" s="503"/>
      <c r="AG36" s="503"/>
      <c r="AH36" s="503"/>
      <c r="AI36" s="503"/>
      <c r="AJ36" s="503"/>
      <c r="AK36" s="503"/>
      <c r="AL36" s="1683"/>
      <c r="AM36" s="1683"/>
      <c r="AN36" s="1683"/>
      <c r="AO36" s="1683"/>
      <c r="AP36" s="1683"/>
      <c r="AQ36" s="1683"/>
      <c r="AR36" s="1683"/>
      <c r="AS36" s="503"/>
      <c r="AT36" s="503"/>
      <c r="AU36" s="503"/>
      <c r="AV36" s="503"/>
      <c r="AW36" s="503"/>
      <c r="AX36" s="503"/>
      <c r="AY36" s="2735"/>
      <c r="AZ36" s="2736"/>
      <c r="BA36" s="2736"/>
      <c r="BB36" s="2736"/>
      <c r="BC36" s="2737"/>
      <c r="BD36" s="199"/>
    </row>
    <row r="37" spans="1:65" s="499" customFormat="1" ht="16.5" customHeight="1" thickBot="1">
      <c r="A37" s="1372"/>
      <c r="B37" s="2786"/>
      <c r="C37" s="2787"/>
      <c r="D37" s="2787"/>
      <c r="E37" s="2787"/>
      <c r="F37" s="2787"/>
      <c r="G37" s="2787"/>
      <c r="H37" s="2787"/>
      <c r="I37" s="2787"/>
      <c r="J37" s="2787"/>
      <c r="K37" s="2787"/>
      <c r="L37" s="2787"/>
      <c r="M37" s="1373"/>
      <c r="N37" s="1373"/>
      <c r="O37" s="1373"/>
      <c r="P37" s="1180"/>
      <c r="Q37" s="1180"/>
      <c r="R37" s="1180"/>
      <c r="S37" s="1180"/>
      <c r="T37" s="1180"/>
      <c r="U37" s="1180"/>
      <c r="V37" s="1180"/>
      <c r="W37" s="1181"/>
      <c r="X37" s="2718" t="s">
        <v>97</v>
      </c>
      <c r="Y37" s="2719"/>
      <c r="Z37" s="2719"/>
      <c r="AA37" s="2719"/>
      <c r="AB37" s="2720"/>
      <c r="AC37" s="990"/>
      <c r="AD37" s="911"/>
      <c r="AE37" s="911"/>
      <c r="AF37" s="911"/>
      <c r="AG37" s="911"/>
      <c r="AH37" s="911"/>
      <c r="AI37" s="911"/>
      <c r="AJ37" s="911"/>
      <c r="AK37" s="911"/>
      <c r="AL37" s="2604"/>
      <c r="AM37" s="2604"/>
      <c r="AN37" s="2604"/>
      <c r="AO37" s="2604"/>
      <c r="AP37" s="2604"/>
      <c r="AQ37" s="2604"/>
      <c r="AR37" s="2604"/>
      <c r="AS37" s="911"/>
      <c r="AT37" s="911"/>
      <c r="AU37" s="911"/>
      <c r="AV37" s="911"/>
      <c r="AW37" s="911"/>
      <c r="AX37" s="911"/>
      <c r="AY37" s="2718" t="s">
        <v>97</v>
      </c>
      <c r="AZ37" s="2719"/>
      <c r="BA37" s="2719"/>
      <c r="BB37" s="2719"/>
      <c r="BC37" s="2720"/>
      <c r="BD37" s="199"/>
    </row>
    <row r="38" spans="1:65" s="353" customFormat="1" ht="20.100000000000001" customHeight="1" thickBot="1">
      <c r="A38" s="1329"/>
      <c r="B38" s="1330" t="s">
        <v>110</v>
      </c>
      <c r="C38" s="1330"/>
      <c r="D38" s="1330"/>
      <c r="E38" s="1330"/>
      <c r="F38" s="1330"/>
      <c r="G38" s="1330"/>
      <c r="H38" s="1330"/>
      <c r="I38" s="1330"/>
      <c r="J38" s="1330"/>
      <c r="K38" s="1330"/>
      <c r="L38" s="1330"/>
      <c r="M38" s="1330"/>
      <c r="N38" s="1330"/>
      <c r="O38" s="1330"/>
      <c r="P38" s="1330"/>
      <c r="Q38" s="1330"/>
      <c r="R38" s="1330"/>
      <c r="S38" s="1330"/>
      <c r="T38" s="1330"/>
      <c r="U38" s="1330"/>
      <c r="V38" s="1330"/>
      <c r="W38" s="1330"/>
      <c r="X38" s="1330"/>
      <c r="Y38" s="1330"/>
      <c r="Z38" s="1020" t="s">
        <v>1068</v>
      </c>
      <c r="AA38" s="1330"/>
      <c r="AB38" s="1330"/>
      <c r="AC38" s="1330"/>
      <c r="AD38" s="1330"/>
      <c r="AE38" s="1330"/>
      <c r="AF38" s="1330"/>
      <c r="AG38" s="1330"/>
      <c r="AH38" s="1330"/>
      <c r="AI38" s="1330"/>
      <c r="AJ38" s="1330"/>
      <c r="AK38" s="1330"/>
      <c r="AL38" s="1330"/>
      <c r="AM38" s="1330"/>
      <c r="AN38" s="1330"/>
      <c r="AO38" s="1330"/>
      <c r="AP38" s="1330"/>
      <c r="AQ38" s="1330"/>
      <c r="AR38" s="1330"/>
      <c r="AS38" s="1330"/>
      <c r="AT38" s="1330"/>
      <c r="AU38" s="1330"/>
      <c r="AV38" s="1330"/>
      <c r="AW38" s="1330" t="str">
        <f>'Stitching Overview Sketch'!BH46</f>
        <v>COMPILER: LIÊN/A-KT-WQ826</v>
      </c>
      <c r="AX38" s="1330"/>
      <c r="AY38" s="1330"/>
      <c r="AZ38" s="1330"/>
      <c r="BA38" s="1330"/>
      <c r="BB38" s="1330"/>
      <c r="BC38" s="1330"/>
      <c r="BD38" s="1253"/>
    </row>
    <row r="39" spans="1:65" s="499" customFormat="1" ht="20.100000000000001" customHeight="1" thickBot="1">
      <c r="A39" s="1353"/>
      <c r="B39" s="2663" t="str">
        <f>$B$1</f>
        <v>PRODUCTION CONFIRMATION</v>
      </c>
      <c r="C39" s="2664"/>
      <c r="D39" s="2664"/>
      <c r="E39" s="2664"/>
      <c r="F39" s="2664"/>
      <c r="G39" s="2664"/>
      <c r="H39" s="2664"/>
      <c r="I39" s="2664"/>
      <c r="J39" s="2664"/>
      <c r="K39" s="2664"/>
      <c r="L39" s="2664"/>
      <c r="M39" s="2664"/>
      <c r="N39" s="2665"/>
      <c r="O39" s="709"/>
      <c r="P39" s="709"/>
      <c r="Q39" s="1821" t="s">
        <v>1069</v>
      </c>
      <c r="R39" s="1821"/>
      <c r="S39" s="1821"/>
      <c r="T39" s="1821"/>
      <c r="U39" s="1821"/>
      <c r="V39" s="1821"/>
      <c r="W39" s="1821"/>
      <c r="X39" s="1821"/>
      <c r="Y39" s="1821"/>
      <c r="Z39" s="1821"/>
      <c r="AA39" s="1821"/>
      <c r="AB39" s="1821"/>
      <c r="AC39" s="1821"/>
      <c r="AD39" s="1821"/>
      <c r="AE39" s="1821"/>
      <c r="AF39" s="1821"/>
      <c r="AG39" s="1821"/>
      <c r="AH39" s="1821"/>
      <c r="AI39" s="1821"/>
      <c r="AJ39" s="1821"/>
      <c r="AK39" s="1821"/>
      <c r="AL39" s="1821"/>
      <c r="AM39" s="1821"/>
      <c r="AN39" s="1821"/>
      <c r="AO39" s="1821"/>
      <c r="AP39" s="1821"/>
      <c r="AQ39" s="709"/>
      <c r="AR39" s="709"/>
      <c r="AS39" s="709"/>
      <c r="AT39" s="916"/>
      <c r="AU39" s="916"/>
      <c r="AV39" s="916"/>
      <c r="AW39" s="518"/>
      <c r="AX39" s="518"/>
      <c r="AY39" s="518"/>
      <c r="AZ39" s="978"/>
      <c r="BA39" s="978"/>
      <c r="BB39" s="979"/>
      <c r="BC39" s="979"/>
      <c r="BD39" s="1354"/>
    </row>
    <row r="40" spans="1:65" s="499" customFormat="1" ht="15.95" customHeight="1">
      <c r="A40" s="226"/>
      <c r="B40" s="1355" t="s">
        <v>19</v>
      </c>
      <c r="C40" s="109"/>
      <c r="D40" s="109"/>
      <c r="E40" s="109"/>
      <c r="F40" s="109"/>
      <c r="G40" s="1374" t="str">
        <f>$G$2</f>
        <v>Chuck Taylor All Star Street</v>
      </c>
      <c r="H40" s="109"/>
      <c r="I40" s="107"/>
      <c r="J40" s="107"/>
      <c r="K40" s="107"/>
      <c r="L40" s="107"/>
      <c r="M40" s="709"/>
      <c r="N40" s="739"/>
      <c r="O40" s="455"/>
      <c r="P40" s="455"/>
      <c r="Q40" s="1822"/>
      <c r="R40" s="1822"/>
      <c r="S40" s="1822"/>
      <c r="T40" s="1822"/>
      <c r="U40" s="1822"/>
      <c r="V40" s="1822"/>
      <c r="W40" s="1822"/>
      <c r="X40" s="1822"/>
      <c r="Y40" s="1822"/>
      <c r="Z40" s="1822"/>
      <c r="AA40" s="1822"/>
      <c r="AB40" s="1822"/>
      <c r="AC40" s="1822"/>
      <c r="AD40" s="1822"/>
      <c r="AE40" s="1822"/>
      <c r="AF40" s="1822"/>
      <c r="AG40" s="1822"/>
      <c r="AH40" s="1822"/>
      <c r="AI40" s="1822"/>
      <c r="AJ40" s="1822"/>
      <c r="AK40" s="1822"/>
      <c r="AL40" s="1822"/>
      <c r="AM40" s="1822"/>
      <c r="AN40" s="1822"/>
      <c r="AO40" s="1822"/>
      <c r="AP40" s="1822"/>
      <c r="AQ40" s="455"/>
      <c r="AR40" s="455"/>
      <c r="AS40" s="455"/>
      <c r="AT40" s="267"/>
      <c r="AU40" s="267"/>
      <c r="AV40" s="267"/>
      <c r="AW40" s="20"/>
      <c r="AY40" s="2666" t="s">
        <v>137</v>
      </c>
      <c r="AZ40" s="1834"/>
      <c r="BA40" s="2273">
        <f>$BA$2</f>
        <v>15</v>
      </c>
      <c r="BB40" s="2475">
        <f>BB2-1</f>
        <v>-2</v>
      </c>
      <c r="BC40" s="2668"/>
      <c r="BD40" s="199"/>
    </row>
    <row r="41" spans="1:65" s="499" customFormat="1" ht="15.95" customHeight="1" thickBot="1">
      <c r="A41" s="226"/>
      <c r="B41" s="539" t="s">
        <v>96</v>
      </c>
      <c r="C41" s="1356"/>
      <c r="D41" s="1356"/>
      <c r="E41" s="1356"/>
      <c r="F41" s="1356"/>
      <c r="G41" s="1356"/>
      <c r="H41" s="1356"/>
      <c r="I41" s="1375" t="str">
        <f>$I$3</f>
        <v>669288C/F</v>
      </c>
      <c r="J41" s="1356"/>
      <c r="K41" s="1357"/>
      <c r="L41" s="1358"/>
      <c r="M41" s="1013"/>
      <c r="N41" s="1359"/>
      <c r="O41" s="1013"/>
      <c r="P41" s="1013"/>
      <c r="Q41" s="1823"/>
      <c r="R41" s="1823"/>
      <c r="S41" s="1823"/>
      <c r="T41" s="1823"/>
      <c r="U41" s="1823"/>
      <c r="V41" s="1823"/>
      <c r="W41" s="1823"/>
      <c r="X41" s="1823"/>
      <c r="Y41" s="1823"/>
      <c r="Z41" s="1823"/>
      <c r="AA41" s="1823"/>
      <c r="AB41" s="1823"/>
      <c r="AC41" s="1823"/>
      <c r="AD41" s="1823"/>
      <c r="AE41" s="1823"/>
      <c r="AF41" s="1823"/>
      <c r="AG41" s="1823"/>
      <c r="AH41" s="1823"/>
      <c r="AI41" s="1823"/>
      <c r="AJ41" s="1823"/>
      <c r="AK41" s="1823"/>
      <c r="AL41" s="1823"/>
      <c r="AM41" s="1823"/>
      <c r="AN41" s="1823"/>
      <c r="AO41" s="1823"/>
      <c r="AP41" s="1823"/>
      <c r="AQ41" s="1013"/>
      <c r="AR41" s="1013"/>
      <c r="AS41" s="1013"/>
      <c r="AT41" s="930"/>
      <c r="AU41" s="930"/>
      <c r="AV41" s="930"/>
      <c r="AW41" s="911"/>
      <c r="AX41" s="1360"/>
      <c r="AY41" s="2667"/>
      <c r="AZ41" s="2060"/>
      <c r="BA41" s="2274"/>
      <c r="BB41" s="2669"/>
      <c r="BC41" s="2670"/>
      <c r="BD41" s="199"/>
    </row>
    <row r="42" spans="1:65" s="499" customFormat="1" ht="30" customHeight="1">
      <c r="A42" s="226"/>
      <c r="B42" s="2671">
        <v>5</v>
      </c>
      <c r="C42" s="2672"/>
      <c r="D42" s="2721" t="s">
        <v>1070</v>
      </c>
      <c r="E42" s="2722"/>
      <c r="F42" s="2722"/>
      <c r="G42" s="2722"/>
      <c r="H42" s="2722"/>
      <c r="I42" s="2722"/>
      <c r="J42" s="2722"/>
      <c r="K42" s="2722"/>
      <c r="L42" s="2722"/>
      <c r="M42" s="2722"/>
      <c r="N42" s="2722"/>
      <c r="O42" s="2722"/>
      <c r="P42" s="2722"/>
      <c r="Q42" s="2722"/>
      <c r="R42" s="2722"/>
      <c r="S42" s="2722"/>
      <c r="T42" s="2722"/>
      <c r="U42" s="2722"/>
      <c r="V42" s="2722"/>
      <c r="W42" s="2722"/>
      <c r="X42" s="2722"/>
      <c r="Y42" s="2722"/>
      <c r="Z42" s="2722"/>
      <c r="AA42" s="2722"/>
      <c r="AB42" s="2723"/>
      <c r="AC42" s="2724">
        <f>B42+1</f>
        <v>6</v>
      </c>
      <c r="AD42" s="2725"/>
      <c r="AE42" s="2721" t="s">
        <v>812</v>
      </c>
      <c r="AF42" s="2726"/>
      <c r="AG42" s="2726"/>
      <c r="AH42" s="2726"/>
      <c r="AI42" s="2726"/>
      <c r="AJ42" s="2726"/>
      <c r="AK42" s="2726"/>
      <c r="AL42" s="2726"/>
      <c r="AM42" s="2726"/>
      <c r="AN42" s="2726"/>
      <c r="AO42" s="2726"/>
      <c r="AP42" s="2726"/>
      <c r="AQ42" s="2726"/>
      <c r="AR42" s="2726"/>
      <c r="AS42" s="2726"/>
      <c r="AT42" s="2726"/>
      <c r="AU42" s="2726"/>
      <c r="AV42" s="2726"/>
      <c r="AW42" s="2726"/>
      <c r="AX42" s="2726"/>
      <c r="AY42" s="2726"/>
      <c r="AZ42" s="2726"/>
      <c r="BA42" s="2726"/>
      <c r="BB42" s="2726"/>
      <c r="BC42" s="2727"/>
      <c r="BD42" s="199"/>
    </row>
    <row r="43" spans="1:65" s="738" customFormat="1" ht="23.1" customHeight="1">
      <c r="A43" s="1361"/>
      <c r="B43" s="2708" t="str">
        <f t="shared" ref="B43:U43" si="4">B22</f>
        <v>M/C Type
机器
Loại máy</v>
      </c>
      <c r="C43" s="2709"/>
      <c r="D43" s="2709"/>
      <c r="E43" s="2709"/>
      <c r="F43" s="2710"/>
      <c r="G43" s="2819" t="str">
        <f t="shared" si="4"/>
        <v xml:space="preserve">Needle
System
针类 Loại kim </v>
      </c>
      <c r="H43" s="2709"/>
      <c r="I43" s="2710"/>
      <c r="J43" s="2819" t="str">
        <f t="shared" si="4"/>
        <v>Needle Size
尺寸
Kích cỡ kim</v>
      </c>
      <c r="K43" s="2709"/>
      <c r="L43" s="2710"/>
      <c r="M43" s="2821" t="str">
        <f>M22</f>
        <v xml:space="preserve">Needle Point Type
针型头类
Loại đầu kim  </v>
      </c>
      <c r="N43" s="2822"/>
      <c r="O43" s="2822"/>
      <c r="P43" s="2823"/>
      <c r="Q43" s="2778" t="str">
        <f t="shared" si="4"/>
        <v>Thread Type
车线
Loại chỉ</v>
      </c>
      <c r="R43" s="2779"/>
      <c r="S43" s="2779"/>
      <c r="T43" s="2780"/>
      <c r="U43" s="2778" t="str">
        <f t="shared" si="4"/>
        <v>Stitching Margin 边距
 Cách biên  (mm)</v>
      </c>
      <c r="V43" s="2779"/>
      <c r="W43" s="2779"/>
      <c r="X43" s="2780"/>
      <c r="Y43" s="2732" t="str">
        <f>Y22</f>
        <v>SPI (Stitch Per Inch)
针数/英寸
Số mũi/inch</v>
      </c>
      <c r="Z43" s="2733"/>
      <c r="AA43" s="2733"/>
      <c r="AB43" s="2812"/>
      <c r="AC43" s="2817" t="str">
        <f>$B$43</f>
        <v>M/C Type
机器
Loại máy</v>
      </c>
      <c r="AD43" s="2709"/>
      <c r="AE43" s="2709"/>
      <c r="AF43" s="2709"/>
      <c r="AG43" s="2710"/>
      <c r="AH43" s="2819" t="str">
        <f>$G$43</f>
        <v xml:space="preserve">Needle
System
针类 Loại kim </v>
      </c>
      <c r="AI43" s="2709"/>
      <c r="AJ43" s="2710"/>
      <c r="AK43" s="2819" t="str">
        <f>$J$43</f>
        <v>Needle Size
尺寸
Kích cỡ kim</v>
      </c>
      <c r="AL43" s="2709"/>
      <c r="AM43" s="2710"/>
      <c r="AN43" s="2821" t="str">
        <f>$M$43</f>
        <v xml:space="preserve">Needle Point Type
针型头类
Loại đầu kim  </v>
      </c>
      <c r="AO43" s="2822"/>
      <c r="AP43" s="2822"/>
      <c r="AQ43" s="2823"/>
      <c r="AR43" s="2778" t="str">
        <f>$Q$43</f>
        <v>Thread Type
车线
Loại chỉ</v>
      </c>
      <c r="AS43" s="2779"/>
      <c r="AT43" s="2779"/>
      <c r="AU43" s="2780"/>
      <c r="AV43" s="2778" t="str">
        <f>$U$43</f>
        <v>Stitching Margin 边距
 Cách biên  (mm)</v>
      </c>
      <c r="AW43" s="2779"/>
      <c r="AX43" s="2779"/>
      <c r="AY43" s="2780"/>
      <c r="AZ43" s="2732" t="str">
        <f>$Y$43</f>
        <v>SPI (Stitch Per Inch)
针数/英寸
Số mũi/inch</v>
      </c>
      <c r="BA43" s="2733"/>
      <c r="BB43" s="2733"/>
      <c r="BC43" s="2812"/>
      <c r="BD43" s="982"/>
    </row>
    <row r="44" spans="1:65" s="738" customFormat="1" ht="23.1" customHeight="1">
      <c r="A44" s="1361"/>
      <c r="B44" s="2711"/>
      <c r="C44" s="2712"/>
      <c r="D44" s="2712"/>
      <c r="E44" s="2712"/>
      <c r="F44" s="2713"/>
      <c r="G44" s="2820"/>
      <c r="H44" s="2712"/>
      <c r="I44" s="2713"/>
      <c r="J44" s="2820"/>
      <c r="K44" s="2712"/>
      <c r="L44" s="2713"/>
      <c r="M44" s="2824"/>
      <c r="N44" s="2825"/>
      <c r="O44" s="2825"/>
      <c r="P44" s="2826"/>
      <c r="Q44" s="2781"/>
      <c r="R44" s="2782"/>
      <c r="S44" s="2782"/>
      <c r="T44" s="2783"/>
      <c r="U44" s="2781"/>
      <c r="V44" s="2782"/>
      <c r="W44" s="2782"/>
      <c r="X44" s="2783"/>
      <c r="Y44" s="2735"/>
      <c r="Z44" s="2736"/>
      <c r="AA44" s="2736"/>
      <c r="AB44" s="2813"/>
      <c r="AC44" s="2818"/>
      <c r="AD44" s="2712"/>
      <c r="AE44" s="2712"/>
      <c r="AF44" s="2712"/>
      <c r="AG44" s="2713"/>
      <c r="AH44" s="2820"/>
      <c r="AI44" s="2712"/>
      <c r="AJ44" s="2713"/>
      <c r="AK44" s="2820"/>
      <c r="AL44" s="2712"/>
      <c r="AM44" s="2713"/>
      <c r="AN44" s="2824"/>
      <c r="AO44" s="2825"/>
      <c r="AP44" s="2825"/>
      <c r="AQ44" s="2826"/>
      <c r="AR44" s="2781"/>
      <c r="AS44" s="2782"/>
      <c r="AT44" s="2782"/>
      <c r="AU44" s="2783"/>
      <c r="AV44" s="2781"/>
      <c r="AW44" s="2782"/>
      <c r="AX44" s="2782"/>
      <c r="AY44" s="2783"/>
      <c r="AZ44" s="2735"/>
      <c r="BA44" s="2736"/>
      <c r="BB44" s="2736"/>
      <c r="BC44" s="2813"/>
      <c r="BD44" s="982"/>
    </row>
    <row r="45" spans="1:65" s="52" customFormat="1" ht="42.95" customHeight="1" thickBot="1">
      <c r="A45" s="815"/>
      <c r="B45" s="2777" t="s">
        <v>470</v>
      </c>
      <c r="C45" s="2706"/>
      <c r="D45" s="2706"/>
      <c r="E45" s="2706"/>
      <c r="F45" s="2707"/>
      <c r="G45" s="2679" t="s">
        <v>97</v>
      </c>
      <c r="H45" s="2680"/>
      <c r="I45" s="2680"/>
      <c r="J45" s="2681" t="s">
        <v>97</v>
      </c>
      <c r="K45" s="2681"/>
      <c r="L45" s="2681"/>
      <c r="M45" s="2681" t="s">
        <v>97</v>
      </c>
      <c r="N45" s="2681"/>
      <c r="O45" s="2681"/>
      <c r="P45" s="2681"/>
      <c r="Q45" s="2696" t="s">
        <v>97</v>
      </c>
      <c r="R45" s="2697"/>
      <c r="S45" s="2697"/>
      <c r="T45" s="2698"/>
      <c r="U45" s="2681" t="s">
        <v>97</v>
      </c>
      <c r="V45" s="2681"/>
      <c r="W45" s="2681"/>
      <c r="X45" s="2681"/>
      <c r="Y45" s="2681" t="s">
        <v>97</v>
      </c>
      <c r="Z45" s="2681"/>
      <c r="AA45" s="2681"/>
      <c r="AB45" s="2771"/>
      <c r="AC45" s="2814" t="s">
        <v>465</v>
      </c>
      <c r="AD45" s="2815"/>
      <c r="AE45" s="2815"/>
      <c r="AF45" s="2815"/>
      <c r="AG45" s="2816"/>
      <c r="AH45" s="2679" t="s">
        <v>117</v>
      </c>
      <c r="AI45" s="2680"/>
      <c r="AJ45" s="2680"/>
      <c r="AK45" s="2681" t="s">
        <v>129</v>
      </c>
      <c r="AL45" s="2681"/>
      <c r="AM45" s="2681"/>
      <c r="AN45" s="2681" t="s">
        <v>116</v>
      </c>
      <c r="AO45" s="2681"/>
      <c r="AP45" s="2681"/>
      <c r="AQ45" s="2681"/>
      <c r="AR45" s="2811" t="s">
        <v>157</v>
      </c>
      <c r="AS45" s="2681"/>
      <c r="AT45" s="2681"/>
      <c r="AU45" s="2681"/>
      <c r="AV45" s="2683" t="s">
        <v>236</v>
      </c>
      <c r="AW45" s="2684"/>
      <c r="AX45" s="2684"/>
      <c r="AY45" s="2684"/>
      <c r="AZ45" s="2683" t="s">
        <v>233</v>
      </c>
      <c r="BA45" s="2684"/>
      <c r="BB45" s="2684"/>
      <c r="BC45" s="2685"/>
      <c r="BD45" s="642"/>
    </row>
    <row r="46" spans="1:65" s="499" customFormat="1" ht="16.5" customHeight="1">
      <c r="A46" s="226"/>
      <c r="B46" s="1362"/>
      <c r="C46" s="752"/>
      <c r="D46" s="752"/>
      <c r="E46" s="752"/>
      <c r="F46" s="752"/>
      <c r="G46" s="752"/>
      <c r="H46" s="752"/>
      <c r="I46" s="752"/>
      <c r="J46" s="752"/>
      <c r="K46" s="752"/>
      <c r="L46" s="752"/>
      <c r="M46" s="752"/>
      <c r="N46" s="752"/>
      <c r="O46" s="752"/>
      <c r="P46" s="752"/>
      <c r="Q46" s="2788" t="s">
        <v>811</v>
      </c>
      <c r="R46" s="2788"/>
      <c r="S46" s="2788"/>
      <c r="T46" s="2788"/>
      <c r="U46" s="2788"/>
      <c r="V46" s="2788"/>
      <c r="W46" s="2788"/>
      <c r="X46" s="2788"/>
      <c r="Y46" s="2788"/>
      <c r="Z46" s="2788"/>
      <c r="AA46" s="2788"/>
      <c r="AB46" s="2789"/>
      <c r="AC46" s="1365"/>
      <c r="AD46" s="622"/>
      <c r="AE46" s="622"/>
      <c r="AF46" s="622"/>
      <c r="AG46" s="622"/>
      <c r="AH46" s="622"/>
      <c r="AI46" s="622"/>
      <c r="AJ46" s="622"/>
      <c r="AK46" s="622"/>
      <c r="AL46" s="622"/>
      <c r="AM46" s="749"/>
      <c r="AN46" s="749"/>
      <c r="AO46" s="749"/>
      <c r="AP46" s="749"/>
      <c r="AQ46" s="750"/>
      <c r="AR46" s="2791" t="s">
        <v>469</v>
      </c>
      <c r="AS46" s="2791"/>
      <c r="AT46" s="2791"/>
      <c r="AU46" s="2791"/>
      <c r="AV46" s="2791"/>
      <c r="AW46" s="2791"/>
      <c r="AX46" s="2791"/>
      <c r="AY46" s="2791"/>
      <c r="AZ46" s="2791"/>
      <c r="BA46" s="2791"/>
      <c r="BB46" s="2791"/>
      <c r="BC46" s="2792"/>
      <c r="BD46" s="199"/>
      <c r="BF46" s="752"/>
      <c r="BG46" s="752"/>
      <c r="BH46" s="752"/>
      <c r="BI46" s="752"/>
      <c r="BJ46" s="752"/>
      <c r="BK46" s="752"/>
      <c r="BL46" s="752"/>
      <c r="BM46" s="1376"/>
    </row>
    <row r="47" spans="1:65" s="499" customFormat="1" ht="16.5" customHeight="1">
      <c r="A47" s="226"/>
      <c r="B47" s="1366"/>
      <c r="C47" s="753"/>
      <c r="D47" s="753"/>
      <c r="E47" s="753"/>
      <c r="F47" s="753"/>
      <c r="G47" s="753"/>
      <c r="H47" s="753"/>
      <c r="I47" s="753"/>
      <c r="J47" s="753"/>
      <c r="K47" s="753"/>
      <c r="L47" s="753"/>
      <c r="M47" s="753"/>
      <c r="N47" s="753"/>
      <c r="O47" s="753"/>
      <c r="P47" s="753"/>
      <c r="Q47" s="2556"/>
      <c r="R47" s="2556"/>
      <c r="S47" s="2556"/>
      <c r="T47" s="2556"/>
      <c r="U47" s="2556"/>
      <c r="V47" s="2556"/>
      <c r="W47" s="2556"/>
      <c r="X47" s="2556"/>
      <c r="Y47" s="2556"/>
      <c r="Z47" s="2556"/>
      <c r="AA47" s="2556"/>
      <c r="AB47" s="2790"/>
      <c r="AC47" s="1369"/>
      <c r="AD47" s="870"/>
      <c r="AE47" s="870"/>
      <c r="AF47" s="870"/>
      <c r="AG47" s="870"/>
      <c r="AH47" s="870"/>
      <c r="AI47" s="870"/>
      <c r="AJ47" s="870"/>
      <c r="AK47" s="870"/>
      <c r="AL47" s="870"/>
      <c r="AM47" s="751"/>
      <c r="AN47" s="751"/>
      <c r="AO47" s="751"/>
      <c r="AP47" s="751"/>
      <c r="AQ47" s="750"/>
      <c r="AR47" s="2793"/>
      <c r="AS47" s="2793"/>
      <c r="AT47" s="2793"/>
      <c r="AU47" s="2793"/>
      <c r="AV47" s="2793"/>
      <c r="AW47" s="2793"/>
      <c r="AX47" s="2793"/>
      <c r="AY47" s="2793"/>
      <c r="AZ47" s="2793"/>
      <c r="BA47" s="2793"/>
      <c r="BB47" s="2793"/>
      <c r="BC47" s="2794"/>
      <c r="BD47" s="199"/>
      <c r="BF47" s="753"/>
      <c r="BG47" s="753"/>
      <c r="BH47" s="753"/>
      <c r="BI47" s="753"/>
      <c r="BJ47" s="753"/>
      <c r="BK47" s="753"/>
      <c r="BL47" s="753"/>
      <c r="BM47" s="754"/>
    </row>
    <row r="48" spans="1:65" s="499" customFormat="1" ht="16.5" customHeight="1">
      <c r="A48" s="226"/>
      <c r="B48" s="1366"/>
      <c r="C48" s="753"/>
      <c r="D48" s="753"/>
      <c r="E48" s="753"/>
      <c r="F48" s="753"/>
      <c r="G48" s="753"/>
      <c r="H48" s="753"/>
      <c r="I48" s="753"/>
      <c r="J48" s="753"/>
      <c r="K48" s="753"/>
      <c r="L48" s="753"/>
      <c r="M48" s="753"/>
      <c r="N48" s="753"/>
      <c r="O48" s="753"/>
      <c r="P48" s="753"/>
      <c r="Q48" s="2556"/>
      <c r="R48" s="2556"/>
      <c r="S48" s="2556"/>
      <c r="T48" s="2556"/>
      <c r="U48" s="2556"/>
      <c r="V48" s="2556"/>
      <c r="W48" s="2556"/>
      <c r="X48" s="2556"/>
      <c r="Y48" s="2556"/>
      <c r="Z48" s="2556"/>
      <c r="AA48" s="2556"/>
      <c r="AB48" s="2790"/>
      <c r="AC48" s="1369"/>
      <c r="AD48" s="870"/>
      <c r="AE48" s="870"/>
      <c r="AF48" s="870"/>
      <c r="AG48" s="870"/>
      <c r="AH48" s="870"/>
      <c r="AI48" s="870"/>
      <c r="AJ48" s="870"/>
      <c r="AK48" s="870"/>
      <c r="AL48" s="870"/>
      <c r="AM48" s="751"/>
      <c r="AN48" s="751"/>
      <c r="AO48" s="751"/>
      <c r="AP48" s="751"/>
      <c r="AQ48" s="750"/>
      <c r="AR48" s="2793"/>
      <c r="AS48" s="2793"/>
      <c r="AT48" s="2793"/>
      <c r="AU48" s="2793"/>
      <c r="AV48" s="2793"/>
      <c r="AW48" s="2793"/>
      <c r="AX48" s="2793"/>
      <c r="AY48" s="2793"/>
      <c r="AZ48" s="2793"/>
      <c r="BA48" s="2793"/>
      <c r="BB48" s="2793"/>
      <c r="BC48" s="2794"/>
      <c r="BD48" s="199"/>
      <c r="BF48" s="753"/>
      <c r="BG48" s="753"/>
      <c r="BH48" s="753"/>
      <c r="BI48" s="753"/>
      <c r="BJ48" s="753"/>
      <c r="BK48" s="753"/>
      <c r="BL48" s="753"/>
      <c r="BM48" s="754"/>
    </row>
    <row r="49" spans="1:111" s="499" customFormat="1" ht="16.5" customHeight="1">
      <c r="A49" s="226"/>
      <c r="B49" s="1366"/>
      <c r="C49" s="753"/>
      <c r="D49" s="753"/>
      <c r="E49" s="753"/>
      <c r="F49" s="753"/>
      <c r="G49" s="753"/>
      <c r="H49" s="753"/>
      <c r="I49" s="753"/>
      <c r="J49" s="753"/>
      <c r="K49" s="753"/>
      <c r="L49" s="753"/>
      <c r="M49" s="753"/>
      <c r="N49" s="753"/>
      <c r="O49" s="753"/>
      <c r="P49" s="753"/>
      <c r="Q49" s="2556"/>
      <c r="R49" s="2556"/>
      <c r="S49" s="2556"/>
      <c r="T49" s="2556"/>
      <c r="U49" s="2556"/>
      <c r="V49" s="2556"/>
      <c r="W49" s="2556"/>
      <c r="X49" s="2556"/>
      <c r="Y49" s="2556"/>
      <c r="Z49" s="2556"/>
      <c r="AA49" s="2556"/>
      <c r="AB49" s="2790"/>
      <c r="AC49" s="1369"/>
      <c r="AD49" s="870"/>
      <c r="AE49" s="870"/>
      <c r="AF49" s="870"/>
      <c r="AG49" s="870"/>
      <c r="AH49" s="870"/>
      <c r="AI49" s="870"/>
      <c r="AJ49" s="870"/>
      <c r="AK49" s="870"/>
      <c r="AL49" s="870"/>
      <c r="AM49" s="751"/>
      <c r="AN49" s="751"/>
      <c r="AO49" s="751"/>
      <c r="AP49" s="751"/>
      <c r="AQ49" s="746"/>
      <c r="AR49" s="2793"/>
      <c r="AS49" s="2793"/>
      <c r="AT49" s="2793"/>
      <c r="AU49" s="2793"/>
      <c r="AV49" s="2793"/>
      <c r="AW49" s="2793"/>
      <c r="AX49" s="2793"/>
      <c r="AY49" s="2793"/>
      <c r="AZ49" s="2793"/>
      <c r="BA49" s="2793"/>
      <c r="BB49" s="2793"/>
      <c r="BC49" s="2794"/>
      <c r="BD49" s="199"/>
      <c r="BF49" s="753"/>
      <c r="BG49" s="753"/>
      <c r="BH49" s="753"/>
      <c r="BI49" s="753"/>
      <c r="BJ49" s="753"/>
      <c r="BK49" s="753"/>
      <c r="BL49" s="753"/>
      <c r="BM49" s="754"/>
    </row>
    <row r="50" spans="1:111" s="499" customFormat="1" ht="16.5" customHeight="1">
      <c r="A50" s="226"/>
      <c r="B50" s="1366"/>
      <c r="C50" s="753"/>
      <c r="D50" s="753"/>
      <c r="E50" s="753"/>
      <c r="F50" s="753"/>
      <c r="G50" s="753"/>
      <c r="H50" s="753"/>
      <c r="I50" s="753"/>
      <c r="J50" s="753"/>
      <c r="K50" s="753"/>
      <c r="L50" s="753"/>
      <c r="M50" s="753"/>
      <c r="N50" s="753"/>
      <c r="O50" s="753"/>
      <c r="P50" s="753"/>
      <c r="Q50" s="2556"/>
      <c r="R50" s="2556"/>
      <c r="S50" s="2556"/>
      <c r="T50" s="2556"/>
      <c r="U50" s="2556"/>
      <c r="V50" s="2556"/>
      <c r="W50" s="2556"/>
      <c r="X50" s="2556"/>
      <c r="Y50" s="2556"/>
      <c r="Z50" s="2556"/>
      <c r="AA50" s="2556"/>
      <c r="AB50" s="2790"/>
      <c r="AC50" s="1369"/>
      <c r="AD50" s="870"/>
      <c r="AE50" s="870"/>
      <c r="AF50" s="870"/>
      <c r="AG50" s="870"/>
      <c r="AH50" s="870"/>
      <c r="AI50" s="870"/>
      <c r="AJ50" s="870"/>
      <c r="AK50" s="870"/>
      <c r="AL50" s="870"/>
      <c r="AM50" s="751"/>
      <c r="AN50" s="751"/>
      <c r="AO50" s="751"/>
      <c r="AP50" s="751"/>
      <c r="AQ50" s="746"/>
      <c r="AR50" s="2793"/>
      <c r="AS50" s="2793"/>
      <c r="AT50" s="2793"/>
      <c r="AU50" s="2793"/>
      <c r="AV50" s="2793"/>
      <c r="AW50" s="2793"/>
      <c r="AX50" s="2793"/>
      <c r="AY50" s="2793"/>
      <c r="AZ50" s="2793"/>
      <c r="BA50" s="2793"/>
      <c r="BB50" s="2793"/>
      <c r="BC50" s="2794"/>
      <c r="BD50" s="199"/>
      <c r="BF50" s="753"/>
      <c r="BG50" s="851" t="s">
        <v>240</v>
      </c>
      <c r="BH50" s="753"/>
      <c r="BI50" s="753"/>
      <c r="BJ50" s="753"/>
      <c r="BK50" s="753"/>
      <c r="BL50" s="753"/>
      <c r="BM50" s="754"/>
    </row>
    <row r="51" spans="1:111" s="499" customFormat="1" ht="16.5" customHeight="1">
      <c r="A51" s="226"/>
      <c r="B51" s="226"/>
      <c r="C51" s="503"/>
      <c r="D51" s="500"/>
      <c r="E51" s="500"/>
      <c r="F51" s="500"/>
      <c r="G51" s="500"/>
      <c r="H51" s="500"/>
      <c r="I51" s="500"/>
      <c r="J51" s="500"/>
      <c r="K51" s="500"/>
      <c r="L51" s="500"/>
      <c r="M51" s="500"/>
      <c r="N51" s="500"/>
      <c r="O51" s="500"/>
      <c r="P51" s="748"/>
      <c r="Q51" s="2556"/>
      <c r="R51" s="2556"/>
      <c r="S51" s="2556"/>
      <c r="T51" s="2556"/>
      <c r="U51" s="2556"/>
      <c r="V51" s="2556"/>
      <c r="W51" s="2556"/>
      <c r="X51" s="2556"/>
      <c r="Y51" s="2556"/>
      <c r="Z51" s="2556"/>
      <c r="AA51" s="2556"/>
      <c r="AB51" s="2790"/>
      <c r="AC51" s="226"/>
      <c r="AD51" s="500"/>
      <c r="AE51" s="500"/>
      <c r="AF51" s="500"/>
      <c r="AG51" s="500"/>
      <c r="AH51" s="500"/>
      <c r="AI51" s="500"/>
      <c r="AJ51" s="500"/>
      <c r="AK51" s="500"/>
      <c r="AL51" s="500"/>
      <c r="AM51" s="500"/>
      <c r="AN51" s="500"/>
      <c r="AO51" s="500"/>
      <c r="AP51" s="500"/>
      <c r="AQ51" s="500"/>
      <c r="AR51" s="2793"/>
      <c r="AS51" s="2793"/>
      <c r="AT51" s="2793"/>
      <c r="AU51" s="2793"/>
      <c r="AV51" s="2793"/>
      <c r="AW51" s="2793"/>
      <c r="AX51" s="2793"/>
      <c r="AY51" s="2793"/>
      <c r="AZ51" s="2793"/>
      <c r="BA51" s="2793"/>
      <c r="BB51" s="2793"/>
      <c r="BC51" s="2794"/>
      <c r="BD51" s="199"/>
    </row>
    <row r="52" spans="1:111" s="499" customFormat="1" ht="16.5" customHeight="1">
      <c r="A52" s="226"/>
      <c r="B52" s="226"/>
      <c r="C52" s="503"/>
      <c r="D52" s="500"/>
      <c r="E52" s="500"/>
      <c r="F52" s="500"/>
      <c r="G52" s="500"/>
      <c r="H52" s="500"/>
      <c r="I52" s="500"/>
      <c r="J52" s="500"/>
      <c r="K52" s="500"/>
      <c r="L52" s="500"/>
      <c r="M52" s="500"/>
      <c r="N52" s="500"/>
      <c r="O52" s="500"/>
      <c r="P52" s="748"/>
      <c r="Q52" s="748"/>
      <c r="R52" s="748"/>
      <c r="S52" s="748"/>
      <c r="T52" s="748"/>
      <c r="U52" s="748"/>
      <c r="V52" s="748"/>
      <c r="W52" s="748"/>
      <c r="X52" s="2795" t="str">
        <f>$X$14</f>
        <v xml:space="preserve">Attaching Method
贴法 Phương pháp dán </v>
      </c>
      <c r="Y52" s="2796"/>
      <c r="Z52" s="2796"/>
      <c r="AA52" s="2796"/>
      <c r="AB52" s="2797"/>
      <c r="AC52" s="226"/>
      <c r="AD52" s="500"/>
      <c r="AE52" s="500"/>
      <c r="AF52" s="500"/>
      <c r="AG52" s="500"/>
      <c r="AH52" s="500"/>
      <c r="AI52" s="500"/>
      <c r="AJ52" s="500"/>
      <c r="AK52" s="500"/>
      <c r="AL52" s="500"/>
      <c r="AM52" s="500"/>
      <c r="AN52" s="500"/>
      <c r="AO52" s="500"/>
      <c r="AP52" s="500"/>
      <c r="AQ52" s="500"/>
      <c r="AR52" s="500"/>
      <c r="AS52" s="500"/>
      <c r="AT52" s="500"/>
      <c r="AU52" s="500"/>
      <c r="AV52" s="500"/>
      <c r="AW52" s="500"/>
      <c r="AX52" s="500"/>
      <c r="AY52" s="2732" t="str">
        <f>$X$14</f>
        <v xml:space="preserve">Attaching Method
贴法 Phương pháp dán </v>
      </c>
      <c r="AZ52" s="2733"/>
      <c r="BA52" s="2733"/>
      <c r="BB52" s="2733"/>
      <c r="BC52" s="2801"/>
      <c r="BD52" s="199"/>
    </row>
    <row r="53" spans="1:111" s="499" customFormat="1" ht="16.5" customHeight="1">
      <c r="A53" s="226"/>
      <c r="B53" s="226"/>
      <c r="C53" s="503"/>
      <c r="D53" s="500"/>
      <c r="E53" s="500"/>
      <c r="F53" s="500"/>
      <c r="G53" s="500"/>
      <c r="H53" s="500"/>
      <c r="I53" s="500"/>
      <c r="J53" s="500"/>
      <c r="K53" s="500"/>
      <c r="L53" s="500"/>
      <c r="M53" s="500"/>
      <c r="N53" s="500"/>
      <c r="O53" s="500"/>
      <c r="P53" s="748"/>
      <c r="Q53" s="748"/>
      <c r="R53" s="748"/>
      <c r="S53" s="748"/>
      <c r="T53" s="748"/>
      <c r="U53" s="748"/>
      <c r="V53" s="748"/>
      <c r="W53" s="748"/>
      <c r="X53" s="2798"/>
      <c r="Y53" s="2799"/>
      <c r="Z53" s="2799"/>
      <c r="AA53" s="2799"/>
      <c r="AB53" s="2800"/>
      <c r="AC53" s="503"/>
      <c r="AD53" s="500"/>
      <c r="AE53" s="500"/>
      <c r="AF53" s="500"/>
      <c r="AG53" s="500"/>
      <c r="AH53" s="500"/>
      <c r="AI53" s="500"/>
      <c r="AJ53" s="500"/>
      <c r="AK53" s="500"/>
      <c r="AL53" s="500"/>
      <c r="AM53" s="500"/>
      <c r="AN53" s="500"/>
      <c r="AO53" s="500"/>
      <c r="AP53" s="500"/>
      <c r="AQ53" s="500"/>
      <c r="AR53" s="500"/>
      <c r="AS53" s="500"/>
      <c r="AT53" s="500"/>
      <c r="AU53" s="500"/>
      <c r="AV53" s="500"/>
      <c r="AW53" s="500"/>
      <c r="AX53" s="500"/>
      <c r="AY53" s="2735"/>
      <c r="AZ53" s="2736"/>
      <c r="BA53" s="2736"/>
      <c r="BB53" s="2736"/>
      <c r="BC53" s="2737"/>
      <c r="BD53" s="199"/>
    </row>
    <row r="54" spans="1:111" s="499" customFormat="1" ht="16.5" customHeight="1">
      <c r="A54" s="226"/>
      <c r="B54" s="226"/>
      <c r="C54" s="503"/>
      <c r="D54" s="500"/>
      <c r="E54" s="500"/>
      <c r="F54" s="500"/>
      <c r="G54" s="500"/>
      <c r="H54" s="500"/>
      <c r="I54" s="500"/>
      <c r="J54" s="500"/>
      <c r="K54" s="500"/>
      <c r="L54" s="500"/>
      <c r="M54" s="500"/>
      <c r="N54" s="500"/>
      <c r="O54" s="500"/>
      <c r="P54" s="748"/>
      <c r="Q54" s="748"/>
      <c r="R54" s="748"/>
      <c r="S54" s="748"/>
      <c r="T54" s="748"/>
      <c r="U54" s="748"/>
      <c r="V54" s="748"/>
      <c r="W54" s="748"/>
      <c r="X54" s="2802" t="s">
        <v>97</v>
      </c>
      <c r="Y54" s="2803"/>
      <c r="Z54" s="2803"/>
      <c r="AA54" s="2803"/>
      <c r="AB54" s="2804"/>
      <c r="AC54" s="628"/>
      <c r="AD54" s="871"/>
      <c r="AE54" s="871"/>
      <c r="AF54" s="871"/>
      <c r="AG54" s="871"/>
      <c r="AH54" s="871"/>
      <c r="AI54" s="871"/>
      <c r="AJ54" s="871"/>
      <c r="AK54" s="871"/>
      <c r="AL54" s="871"/>
      <c r="AM54" s="871"/>
      <c r="AN54" s="871"/>
      <c r="AO54" s="871"/>
      <c r="AP54" s="871"/>
      <c r="AQ54" s="871"/>
      <c r="AR54" s="871"/>
      <c r="AS54" s="871"/>
      <c r="AT54" s="871"/>
      <c r="AU54" s="871"/>
      <c r="AV54" s="871"/>
      <c r="AW54" s="871"/>
      <c r="AX54" s="871"/>
      <c r="AY54" s="2808" t="s">
        <v>97</v>
      </c>
      <c r="AZ54" s="2809"/>
      <c r="BA54" s="2809"/>
      <c r="BB54" s="2809"/>
      <c r="BC54" s="2810"/>
      <c r="BD54" s="199"/>
    </row>
    <row r="55" spans="1:111" s="499" customFormat="1" ht="16.5" customHeight="1">
      <c r="A55" s="226"/>
      <c r="B55" s="1377"/>
      <c r="C55" s="1378"/>
      <c r="D55" s="1378"/>
      <c r="E55" s="1378"/>
      <c r="F55" s="1378"/>
      <c r="G55" s="1378"/>
      <c r="H55" s="1378"/>
      <c r="I55" s="1378"/>
      <c r="J55" s="1378"/>
      <c r="K55" s="1378"/>
      <c r="L55" s="1378"/>
      <c r="M55" s="500"/>
      <c r="N55" s="500"/>
      <c r="O55" s="500"/>
      <c r="P55" s="748"/>
      <c r="Q55" s="748"/>
      <c r="R55" s="748"/>
      <c r="S55" s="748"/>
      <c r="T55" s="748"/>
      <c r="U55" s="748"/>
      <c r="V55" s="748"/>
      <c r="W55" s="748"/>
      <c r="X55" s="2805"/>
      <c r="Y55" s="2806"/>
      <c r="Z55" s="2806"/>
      <c r="AA55" s="2806"/>
      <c r="AB55" s="2807"/>
      <c r="AC55" s="1379"/>
      <c r="AD55" s="843"/>
      <c r="AE55" s="843"/>
      <c r="AF55" s="843"/>
      <c r="AG55" s="843"/>
      <c r="AH55" s="843"/>
      <c r="AI55" s="843"/>
      <c r="AJ55" s="843"/>
      <c r="AK55" s="843"/>
      <c r="AL55" s="843"/>
      <c r="AM55" s="843"/>
      <c r="AN55" s="871"/>
      <c r="AO55" s="871"/>
      <c r="AP55" s="871"/>
      <c r="AQ55" s="871"/>
      <c r="AR55" s="871"/>
      <c r="AS55" s="871"/>
      <c r="AT55" s="871"/>
      <c r="AU55" s="871"/>
      <c r="AV55" s="871"/>
      <c r="AW55" s="871"/>
      <c r="AX55" s="871"/>
      <c r="AY55" s="2741"/>
      <c r="AZ55" s="2742"/>
      <c r="BA55" s="2742"/>
      <c r="BB55" s="2742"/>
      <c r="BC55" s="2743"/>
      <c r="BD55" s="199"/>
    </row>
    <row r="56" spans="1:111" s="499" customFormat="1" ht="16.5" customHeight="1">
      <c r="A56" s="226"/>
      <c r="B56" s="2376" t="s">
        <v>1071</v>
      </c>
      <c r="C56" s="2763"/>
      <c r="D56" s="2763"/>
      <c r="E56" s="2763"/>
      <c r="F56" s="2763"/>
      <c r="G56" s="2763"/>
      <c r="H56" s="2763"/>
      <c r="I56" s="2763"/>
      <c r="J56" s="2763"/>
      <c r="K56" s="2763"/>
      <c r="L56" s="2763"/>
      <c r="M56" s="2763"/>
      <c r="N56" s="2763"/>
      <c r="O56" s="2763"/>
      <c r="P56" s="2763"/>
      <c r="Q56" s="2763"/>
      <c r="R56" s="748"/>
      <c r="S56" s="748"/>
      <c r="T56" s="748"/>
      <c r="U56" s="748"/>
      <c r="V56" s="748"/>
      <c r="W56" s="748"/>
      <c r="X56" s="2795" t="str">
        <f>$X$18</f>
        <v>Stitching Guide Name  靠边机名称Tên cử may</v>
      </c>
      <c r="Y56" s="2796"/>
      <c r="Z56" s="2796"/>
      <c r="AA56" s="2796"/>
      <c r="AB56" s="2797"/>
      <c r="AC56" s="1379"/>
      <c r="AD56" s="843"/>
      <c r="AE56" s="843"/>
      <c r="AF56" s="843"/>
      <c r="AG56" s="843"/>
      <c r="AH56" s="843"/>
      <c r="AI56" s="843"/>
      <c r="AJ56" s="843"/>
      <c r="AK56" s="843"/>
      <c r="AL56" s="843"/>
      <c r="AM56" s="843"/>
      <c r="AN56" s="503"/>
      <c r="AO56" s="503"/>
      <c r="AP56" s="503"/>
      <c r="AQ56" s="503"/>
      <c r="AR56" s="503"/>
      <c r="AS56" s="503"/>
      <c r="AT56" s="503"/>
      <c r="AU56" s="503"/>
      <c r="AV56" s="503"/>
      <c r="AW56" s="503"/>
      <c r="AX56" s="503"/>
      <c r="AY56" s="2732" t="str">
        <f>$X$18</f>
        <v>Stitching Guide Name  靠边机名称Tên cử may</v>
      </c>
      <c r="AZ56" s="2733"/>
      <c r="BA56" s="2733"/>
      <c r="BB56" s="2733"/>
      <c r="BC56" s="2801"/>
      <c r="BD56" s="199"/>
    </row>
    <row r="57" spans="1:111" s="499" customFormat="1" ht="16.5" customHeight="1">
      <c r="A57" s="226"/>
      <c r="B57" s="2376"/>
      <c r="C57" s="2763"/>
      <c r="D57" s="2763"/>
      <c r="E57" s="2763"/>
      <c r="F57" s="2763"/>
      <c r="G57" s="2763"/>
      <c r="H57" s="2763"/>
      <c r="I57" s="2763"/>
      <c r="J57" s="2763"/>
      <c r="K57" s="2763"/>
      <c r="L57" s="2763"/>
      <c r="M57" s="2763"/>
      <c r="N57" s="2763"/>
      <c r="O57" s="2763"/>
      <c r="P57" s="2763"/>
      <c r="Q57" s="2763"/>
      <c r="R57" s="748"/>
      <c r="S57" s="748"/>
      <c r="T57" s="748"/>
      <c r="U57" s="748"/>
      <c r="V57" s="748"/>
      <c r="W57" s="748"/>
      <c r="X57" s="2798"/>
      <c r="Y57" s="2799"/>
      <c r="Z57" s="2799"/>
      <c r="AA57" s="2799"/>
      <c r="AB57" s="2800"/>
      <c r="AC57" s="1379"/>
      <c r="AD57" s="843"/>
      <c r="AE57" s="843"/>
      <c r="AF57" s="843"/>
      <c r="AG57" s="843"/>
      <c r="AH57" s="843"/>
      <c r="AI57" s="843"/>
      <c r="AJ57" s="843"/>
      <c r="AK57" s="843"/>
      <c r="AL57" s="843"/>
      <c r="AM57" s="843"/>
      <c r="AN57" s="503"/>
      <c r="AO57" s="503"/>
      <c r="AP57" s="503"/>
      <c r="AQ57" s="503"/>
      <c r="AR57" s="503"/>
      <c r="AS57" s="503"/>
      <c r="AT57" s="503"/>
      <c r="AU57" s="503"/>
      <c r="AV57" s="503"/>
      <c r="AW57" s="503"/>
      <c r="AX57" s="503"/>
      <c r="AY57" s="2735"/>
      <c r="AZ57" s="2736"/>
      <c r="BA57" s="2736"/>
      <c r="BB57" s="2736"/>
      <c r="BC57" s="2737"/>
      <c r="BD57" s="199"/>
    </row>
    <row r="58" spans="1:111" s="499" customFormat="1" ht="16.5" customHeight="1" thickBot="1">
      <c r="A58" s="1372"/>
      <c r="B58" s="2833"/>
      <c r="C58" s="2834"/>
      <c r="D58" s="2834"/>
      <c r="E58" s="2834"/>
      <c r="F58" s="2834"/>
      <c r="G58" s="2834"/>
      <c r="H58" s="2834"/>
      <c r="I58" s="2834"/>
      <c r="J58" s="2834"/>
      <c r="K58" s="2834"/>
      <c r="L58" s="2834"/>
      <c r="M58" s="2834"/>
      <c r="N58" s="2834"/>
      <c r="O58" s="2834"/>
      <c r="P58" s="2834"/>
      <c r="Q58" s="2834"/>
      <c r="R58" s="1373"/>
      <c r="S58" s="1373"/>
      <c r="T58" s="1373"/>
      <c r="U58" s="1373"/>
      <c r="V58" s="1373"/>
      <c r="W58" s="1373"/>
      <c r="X58" s="2835" t="s">
        <v>97</v>
      </c>
      <c r="Y58" s="2836"/>
      <c r="Z58" s="2836"/>
      <c r="AA58" s="2836"/>
      <c r="AB58" s="2837"/>
      <c r="AC58" s="993"/>
      <c r="AD58" s="1380"/>
      <c r="AE58" s="1380"/>
      <c r="AF58" s="1380"/>
      <c r="AG58" s="1380"/>
      <c r="AH58" s="1380"/>
      <c r="AI58" s="1380"/>
      <c r="AJ58" s="1380"/>
      <c r="AK58" s="1380"/>
      <c r="AL58" s="1380"/>
      <c r="AM58" s="1380"/>
      <c r="AN58" s="911"/>
      <c r="AO58" s="911"/>
      <c r="AP58" s="911"/>
      <c r="AQ58" s="911"/>
      <c r="AR58" s="911"/>
      <c r="AS58" s="911"/>
      <c r="AT58" s="911"/>
      <c r="AU58" s="911"/>
      <c r="AV58" s="911"/>
      <c r="AW58" s="911"/>
      <c r="AX58" s="911"/>
      <c r="AY58" s="2835" t="s">
        <v>97</v>
      </c>
      <c r="AZ58" s="2836"/>
      <c r="BA58" s="2836"/>
      <c r="BB58" s="2836"/>
      <c r="BC58" s="2837"/>
      <c r="BD58" s="199"/>
    </row>
    <row r="59" spans="1:111" s="499" customFormat="1" ht="30" customHeight="1">
      <c r="A59" s="226"/>
      <c r="B59" s="2671">
        <f>AC42+1</f>
        <v>7</v>
      </c>
      <c r="C59" s="2672"/>
      <c r="D59" s="2721" t="s">
        <v>1072</v>
      </c>
      <c r="E59" s="2722"/>
      <c r="F59" s="2722"/>
      <c r="G59" s="2722"/>
      <c r="H59" s="2722"/>
      <c r="I59" s="2722"/>
      <c r="J59" s="2722"/>
      <c r="K59" s="2722"/>
      <c r="L59" s="2722"/>
      <c r="M59" s="2722"/>
      <c r="N59" s="2722"/>
      <c r="O59" s="2722"/>
      <c r="P59" s="2722"/>
      <c r="Q59" s="2722"/>
      <c r="R59" s="2722"/>
      <c r="S59" s="2722"/>
      <c r="T59" s="2722"/>
      <c r="U59" s="2722"/>
      <c r="V59" s="2722"/>
      <c r="W59" s="2722"/>
      <c r="X59" s="2722"/>
      <c r="Y59" s="2722"/>
      <c r="Z59" s="2722"/>
      <c r="AA59" s="2722"/>
      <c r="AB59" s="2723"/>
      <c r="AC59" s="2724">
        <f>B59+1</f>
        <v>8</v>
      </c>
      <c r="AD59" s="2725"/>
      <c r="AE59" s="2673" t="s">
        <v>1073</v>
      </c>
      <c r="AF59" s="2674"/>
      <c r="AG59" s="2674"/>
      <c r="AH59" s="2674"/>
      <c r="AI59" s="2674"/>
      <c r="AJ59" s="2674"/>
      <c r="AK59" s="2674"/>
      <c r="AL59" s="2674"/>
      <c r="AM59" s="2674"/>
      <c r="AN59" s="2674"/>
      <c r="AO59" s="2674"/>
      <c r="AP59" s="2674"/>
      <c r="AQ59" s="2674"/>
      <c r="AR59" s="2674"/>
      <c r="AS59" s="2674"/>
      <c r="AT59" s="2674"/>
      <c r="AU59" s="2674"/>
      <c r="AV59" s="2674"/>
      <c r="AW59" s="2674"/>
      <c r="AX59" s="2674"/>
      <c r="AY59" s="2674"/>
      <c r="AZ59" s="2674"/>
      <c r="BA59" s="2674"/>
      <c r="BB59" s="2674"/>
      <c r="BC59" s="2676"/>
      <c r="BD59" s="199"/>
      <c r="BF59" s="2671">
        <v>7</v>
      </c>
      <c r="BG59" s="2672"/>
      <c r="BH59" s="2827" t="s">
        <v>813</v>
      </c>
      <c r="BI59" s="2828"/>
      <c r="BJ59" s="2828"/>
      <c r="BK59" s="2828"/>
      <c r="BL59" s="2828"/>
      <c r="BM59" s="2828"/>
      <c r="BN59" s="2828"/>
      <c r="BO59" s="2828"/>
      <c r="BP59" s="2828"/>
      <c r="BQ59" s="2828"/>
      <c r="BR59" s="2828"/>
      <c r="BS59" s="2828"/>
      <c r="BT59" s="2828"/>
      <c r="BU59" s="2828"/>
      <c r="BV59" s="2828"/>
      <c r="BW59" s="2828"/>
      <c r="BX59" s="2828"/>
      <c r="BY59" s="2828"/>
      <c r="BZ59" s="2828"/>
      <c r="CA59" s="2828"/>
      <c r="CB59" s="2828"/>
      <c r="CC59" s="2828"/>
      <c r="CD59" s="2828"/>
      <c r="CE59" s="2828"/>
      <c r="CF59" s="2829"/>
      <c r="CG59" s="2724">
        <f>BF59+1</f>
        <v>8</v>
      </c>
      <c r="CH59" s="2725"/>
      <c r="CI59" s="2827" t="s">
        <v>814</v>
      </c>
      <c r="CJ59" s="2830"/>
      <c r="CK59" s="2830"/>
      <c r="CL59" s="2830"/>
      <c r="CM59" s="2830"/>
      <c r="CN59" s="2830"/>
      <c r="CO59" s="2830"/>
      <c r="CP59" s="2830"/>
      <c r="CQ59" s="2830"/>
      <c r="CR59" s="2830"/>
      <c r="CS59" s="2830"/>
      <c r="CT59" s="2830"/>
      <c r="CU59" s="2830"/>
      <c r="CV59" s="2830"/>
      <c r="CW59" s="2830"/>
      <c r="CX59" s="2830"/>
      <c r="CY59" s="2830"/>
      <c r="CZ59" s="2830"/>
      <c r="DA59" s="2830"/>
      <c r="DB59" s="2830"/>
      <c r="DC59" s="2830"/>
      <c r="DD59" s="2830"/>
      <c r="DE59" s="2830"/>
      <c r="DF59" s="2830"/>
      <c r="DG59" s="2831"/>
    </row>
    <row r="60" spans="1:111" s="99" customFormat="1" ht="23.1" customHeight="1">
      <c r="A60" s="354"/>
      <c r="B60" s="2832" t="str">
        <f>$B$43</f>
        <v>M/C Type
机器
Loại máy</v>
      </c>
      <c r="C60" s="2709"/>
      <c r="D60" s="2709"/>
      <c r="E60" s="2709"/>
      <c r="F60" s="2710"/>
      <c r="G60" s="2714" t="str">
        <f>$G$43</f>
        <v xml:space="preserve">Needle
System
针类 Loại kim </v>
      </c>
      <c r="H60" s="2714"/>
      <c r="I60" s="2714"/>
      <c r="J60" s="2714" t="str">
        <f>$J$43</f>
        <v>Needle Size
尺寸
Kích cỡ kim</v>
      </c>
      <c r="K60" s="2714"/>
      <c r="L60" s="2714"/>
      <c r="M60" s="2714" t="str">
        <f>$M$43</f>
        <v xml:space="preserve">Needle Point Type
针型头类
Loại đầu kim  </v>
      </c>
      <c r="N60" s="2714"/>
      <c r="O60" s="2714"/>
      <c r="P60" s="2714"/>
      <c r="Q60" s="2686" t="str">
        <f>$Q$43</f>
        <v>Thread Type
车线
Loại chỉ</v>
      </c>
      <c r="R60" s="2686"/>
      <c r="S60" s="2686"/>
      <c r="T60" s="2686"/>
      <c r="U60" s="2686" t="str">
        <f>$U$43</f>
        <v>Stitching Margin 边距
 Cách biên  (mm)</v>
      </c>
      <c r="V60" s="2686"/>
      <c r="W60" s="2686"/>
      <c r="X60" s="2686"/>
      <c r="Y60" s="2686" t="str">
        <f>$Y$43</f>
        <v>SPI (Stitch Per Inch)
针数/英寸
Số mũi/inch</v>
      </c>
      <c r="Z60" s="2688"/>
      <c r="AA60" s="2688"/>
      <c r="AB60" s="2689"/>
      <c r="AC60" s="2832" t="str">
        <f>$B$43</f>
        <v>M/C Type
机器
Loại máy</v>
      </c>
      <c r="AD60" s="2709"/>
      <c r="AE60" s="2709"/>
      <c r="AF60" s="2709"/>
      <c r="AG60" s="2710"/>
      <c r="AH60" s="2714" t="str">
        <f>$G$43</f>
        <v xml:space="preserve">Needle
System
针类 Loại kim </v>
      </c>
      <c r="AI60" s="2714"/>
      <c r="AJ60" s="2714"/>
      <c r="AK60" s="2714" t="str">
        <f>$J$43</f>
        <v>Needle Size
尺寸
Kích cỡ kim</v>
      </c>
      <c r="AL60" s="2714"/>
      <c r="AM60" s="2714"/>
      <c r="AN60" s="2714" t="str">
        <f>$M$43</f>
        <v xml:space="preserve">Needle Point Type
针型头类
Loại đầu kim  </v>
      </c>
      <c r="AO60" s="2714"/>
      <c r="AP60" s="2714"/>
      <c r="AQ60" s="2714"/>
      <c r="AR60" s="2686" t="str">
        <f>$Q$43</f>
        <v>Thread Type
车线
Loại chỉ</v>
      </c>
      <c r="AS60" s="2686"/>
      <c r="AT60" s="2686"/>
      <c r="AU60" s="2686"/>
      <c r="AV60" s="2686" t="str">
        <f>$U$43</f>
        <v>Stitching Margin 边距
 Cách biên  (mm)</v>
      </c>
      <c r="AW60" s="2686"/>
      <c r="AX60" s="2686"/>
      <c r="AY60" s="2686"/>
      <c r="AZ60" s="2686" t="str">
        <f>$Y$43</f>
        <v>SPI (Stitch Per Inch)
针数/英寸
Số mũi/inch</v>
      </c>
      <c r="BA60" s="2688"/>
      <c r="BB60" s="2688"/>
      <c r="BC60" s="2689"/>
      <c r="BD60" s="505"/>
      <c r="BF60" s="2832">
        <f t="shared" ref="BF60" si="5">BF22</f>
        <v>0</v>
      </c>
      <c r="BG60" s="2709"/>
      <c r="BH60" s="2709"/>
      <c r="BI60" s="2709"/>
      <c r="BJ60" s="2710"/>
      <c r="BK60" s="2714">
        <f t="shared" ref="BK60" si="6">BK22</f>
        <v>0</v>
      </c>
      <c r="BL60" s="2714"/>
      <c r="BM60" s="2714"/>
      <c r="BN60" s="2714">
        <f t="shared" ref="BN60" si="7">BN22</f>
        <v>0</v>
      </c>
      <c r="BO60" s="2714"/>
      <c r="BP60" s="2714"/>
      <c r="BQ60" s="2714">
        <f t="shared" ref="BQ60" si="8">BQ22</f>
        <v>0</v>
      </c>
      <c r="BR60" s="2714"/>
      <c r="BS60" s="2714"/>
      <c r="BT60" s="2714"/>
      <c r="BU60" s="2686">
        <f t="shared" ref="BU60" si="9">BU22</f>
        <v>0</v>
      </c>
      <c r="BV60" s="2686"/>
      <c r="BW60" s="2686"/>
      <c r="BX60" s="2686"/>
      <c r="BY60" s="2686">
        <f t="shared" ref="BY60" si="10">BY22</f>
        <v>0</v>
      </c>
      <c r="BZ60" s="2686"/>
      <c r="CA60" s="2686"/>
      <c r="CB60" s="2686"/>
      <c r="CC60" s="2686">
        <f t="shared" ref="CC60" si="11">CC22</f>
        <v>0</v>
      </c>
      <c r="CD60" s="2688"/>
      <c r="CE60" s="2688"/>
      <c r="CF60" s="2689"/>
      <c r="CG60" s="2832">
        <f t="shared" ref="CG60" si="12">BF22</f>
        <v>0</v>
      </c>
      <c r="CH60" s="2709"/>
      <c r="CI60" s="2709"/>
      <c r="CJ60" s="2709"/>
      <c r="CK60" s="2710"/>
      <c r="CL60" s="2714">
        <f t="shared" ref="CL60" si="13">BK22</f>
        <v>0</v>
      </c>
      <c r="CM60" s="2714"/>
      <c r="CN60" s="2714"/>
      <c r="CO60" s="2714">
        <f t="shared" ref="CO60" si="14">BN22</f>
        <v>0</v>
      </c>
      <c r="CP60" s="2714"/>
      <c r="CQ60" s="2714"/>
      <c r="CR60" s="2714">
        <f t="shared" ref="CR60" si="15">BQ22</f>
        <v>0</v>
      </c>
      <c r="CS60" s="2714"/>
      <c r="CT60" s="2714"/>
      <c r="CU60" s="2714"/>
      <c r="CV60" s="2686">
        <f t="shared" ref="CV60" si="16">BU22</f>
        <v>0</v>
      </c>
      <c r="CW60" s="2686"/>
      <c r="CX60" s="2686"/>
      <c r="CY60" s="2686"/>
      <c r="CZ60" s="2686">
        <f t="shared" ref="CZ60" si="17">BY22</f>
        <v>0</v>
      </c>
      <c r="DA60" s="2686"/>
      <c r="DB60" s="2686"/>
      <c r="DC60" s="2686"/>
      <c r="DD60" s="2686">
        <f t="shared" ref="DD60" si="18">CC22</f>
        <v>0</v>
      </c>
      <c r="DE60" s="2688"/>
      <c r="DF60" s="2688"/>
      <c r="DG60" s="2689"/>
    </row>
    <row r="61" spans="1:111" s="99" customFormat="1" ht="23.1" customHeight="1">
      <c r="A61" s="354"/>
      <c r="B61" s="2711"/>
      <c r="C61" s="2712"/>
      <c r="D61" s="2712"/>
      <c r="E61" s="2712"/>
      <c r="F61" s="2713"/>
      <c r="G61" s="2715"/>
      <c r="H61" s="2715"/>
      <c r="I61" s="2715"/>
      <c r="J61" s="2715"/>
      <c r="K61" s="2715"/>
      <c r="L61" s="2715"/>
      <c r="M61" s="2715"/>
      <c r="N61" s="2715"/>
      <c r="O61" s="2715"/>
      <c r="P61" s="2715"/>
      <c r="Q61" s="2687"/>
      <c r="R61" s="2687"/>
      <c r="S61" s="2687"/>
      <c r="T61" s="2687"/>
      <c r="U61" s="2687"/>
      <c r="V61" s="2687"/>
      <c r="W61" s="2687"/>
      <c r="X61" s="2687"/>
      <c r="Y61" s="2690"/>
      <c r="Z61" s="2690"/>
      <c r="AA61" s="2690"/>
      <c r="AB61" s="2691"/>
      <c r="AC61" s="2711"/>
      <c r="AD61" s="2712"/>
      <c r="AE61" s="2712"/>
      <c r="AF61" s="2712"/>
      <c r="AG61" s="2713"/>
      <c r="AH61" s="2715"/>
      <c r="AI61" s="2715"/>
      <c r="AJ61" s="2715"/>
      <c r="AK61" s="2715"/>
      <c r="AL61" s="2715"/>
      <c r="AM61" s="2715"/>
      <c r="AN61" s="2715"/>
      <c r="AO61" s="2715"/>
      <c r="AP61" s="2715"/>
      <c r="AQ61" s="2715"/>
      <c r="AR61" s="2687"/>
      <c r="AS61" s="2687"/>
      <c r="AT61" s="2687"/>
      <c r="AU61" s="2687"/>
      <c r="AV61" s="2687"/>
      <c r="AW61" s="2687"/>
      <c r="AX61" s="2687"/>
      <c r="AY61" s="2687"/>
      <c r="AZ61" s="2690"/>
      <c r="BA61" s="2690"/>
      <c r="BB61" s="2690"/>
      <c r="BC61" s="2691"/>
      <c r="BD61" s="505"/>
      <c r="BF61" s="2711"/>
      <c r="BG61" s="2712"/>
      <c r="BH61" s="2712"/>
      <c r="BI61" s="2712"/>
      <c r="BJ61" s="2713"/>
      <c r="BK61" s="2715"/>
      <c r="BL61" s="2715"/>
      <c r="BM61" s="2715"/>
      <c r="BN61" s="2715"/>
      <c r="BO61" s="2715"/>
      <c r="BP61" s="2715"/>
      <c r="BQ61" s="2715"/>
      <c r="BR61" s="2715"/>
      <c r="BS61" s="2715"/>
      <c r="BT61" s="2715"/>
      <c r="BU61" s="2687"/>
      <c r="BV61" s="2687"/>
      <c r="BW61" s="2687"/>
      <c r="BX61" s="2687"/>
      <c r="BY61" s="2687"/>
      <c r="BZ61" s="2687"/>
      <c r="CA61" s="2687"/>
      <c r="CB61" s="2687"/>
      <c r="CC61" s="2690"/>
      <c r="CD61" s="2690"/>
      <c r="CE61" s="2690"/>
      <c r="CF61" s="2691"/>
      <c r="CG61" s="2711"/>
      <c r="CH61" s="2712"/>
      <c r="CI61" s="2712"/>
      <c r="CJ61" s="2712"/>
      <c r="CK61" s="2713"/>
      <c r="CL61" s="2715"/>
      <c r="CM61" s="2715"/>
      <c r="CN61" s="2715"/>
      <c r="CO61" s="2715"/>
      <c r="CP61" s="2715"/>
      <c r="CQ61" s="2715"/>
      <c r="CR61" s="2715"/>
      <c r="CS61" s="2715"/>
      <c r="CT61" s="2715"/>
      <c r="CU61" s="2715"/>
      <c r="CV61" s="2687"/>
      <c r="CW61" s="2687"/>
      <c r="CX61" s="2687"/>
      <c r="CY61" s="2687"/>
      <c r="CZ61" s="2687"/>
      <c r="DA61" s="2687"/>
      <c r="DB61" s="2687"/>
      <c r="DC61" s="2687"/>
      <c r="DD61" s="2690"/>
      <c r="DE61" s="2690"/>
      <c r="DF61" s="2690"/>
      <c r="DG61" s="2691"/>
    </row>
    <row r="62" spans="1:111" s="348" customFormat="1" ht="42.95" customHeight="1" thickBot="1">
      <c r="A62" s="1371"/>
      <c r="B62" s="2777" t="s">
        <v>470</v>
      </c>
      <c r="C62" s="2706"/>
      <c r="D62" s="2706"/>
      <c r="E62" s="2706"/>
      <c r="F62" s="2707"/>
      <c r="G62" s="2679" t="s">
        <v>97</v>
      </c>
      <c r="H62" s="2680"/>
      <c r="I62" s="2680"/>
      <c r="J62" s="2681" t="s">
        <v>97</v>
      </c>
      <c r="K62" s="2681"/>
      <c r="L62" s="2681"/>
      <c r="M62" s="2681" t="s">
        <v>97</v>
      </c>
      <c r="N62" s="2681"/>
      <c r="O62" s="2681"/>
      <c r="P62" s="2681"/>
      <c r="Q62" s="2696" t="s">
        <v>97</v>
      </c>
      <c r="R62" s="2697"/>
      <c r="S62" s="2697"/>
      <c r="T62" s="2698"/>
      <c r="U62" s="2681" t="s">
        <v>97</v>
      </c>
      <c r="V62" s="2681"/>
      <c r="W62" s="2681"/>
      <c r="X62" s="2681"/>
      <c r="Y62" s="2681" t="s">
        <v>97</v>
      </c>
      <c r="Z62" s="2681"/>
      <c r="AA62" s="2681"/>
      <c r="AB62" s="2771"/>
      <c r="AC62" s="2777" t="s">
        <v>467</v>
      </c>
      <c r="AD62" s="2706"/>
      <c r="AE62" s="2706"/>
      <c r="AF62" s="2706"/>
      <c r="AG62" s="2707"/>
      <c r="AH62" s="2679" t="s">
        <v>117</v>
      </c>
      <c r="AI62" s="2680"/>
      <c r="AJ62" s="2680"/>
      <c r="AK62" s="2681" t="s">
        <v>129</v>
      </c>
      <c r="AL62" s="2681"/>
      <c r="AM62" s="2681"/>
      <c r="AN62" s="2681" t="s">
        <v>116</v>
      </c>
      <c r="AO62" s="2681"/>
      <c r="AP62" s="2681"/>
      <c r="AQ62" s="2681"/>
      <c r="AR62" s="2699" t="s">
        <v>807</v>
      </c>
      <c r="AS62" s="2700"/>
      <c r="AT62" s="2700"/>
      <c r="AU62" s="2701"/>
      <c r="AV62" s="2683" t="s">
        <v>97</v>
      </c>
      <c r="AW62" s="2684"/>
      <c r="AX62" s="2684"/>
      <c r="AY62" s="2684"/>
      <c r="AZ62" s="2683" t="s">
        <v>817</v>
      </c>
      <c r="BA62" s="2684"/>
      <c r="BB62" s="2684"/>
      <c r="BC62" s="2857"/>
      <c r="BD62" s="463"/>
      <c r="BF62" s="2814" t="s">
        <v>465</v>
      </c>
      <c r="BG62" s="2815"/>
      <c r="BH62" s="2815"/>
      <c r="BI62" s="2815"/>
      <c r="BJ62" s="2816"/>
      <c r="BK62" s="2679" t="s">
        <v>117</v>
      </c>
      <c r="BL62" s="2680"/>
      <c r="BM62" s="2680"/>
      <c r="BN62" s="2681" t="s">
        <v>129</v>
      </c>
      <c r="BO62" s="2681"/>
      <c r="BP62" s="2681"/>
      <c r="BQ62" s="2681" t="s">
        <v>116</v>
      </c>
      <c r="BR62" s="2681"/>
      <c r="BS62" s="2681"/>
      <c r="BT62" s="2681"/>
      <c r="BU62" s="2699" t="s">
        <v>807</v>
      </c>
      <c r="BV62" s="2700"/>
      <c r="BW62" s="2700"/>
      <c r="BX62" s="2701"/>
      <c r="BY62" s="2683" t="s">
        <v>236</v>
      </c>
      <c r="BZ62" s="2684"/>
      <c r="CA62" s="2684"/>
      <c r="CB62" s="2684"/>
      <c r="CC62" s="2683" t="s">
        <v>816</v>
      </c>
      <c r="CD62" s="2684"/>
      <c r="CE62" s="2684"/>
      <c r="CF62" s="2685"/>
      <c r="CG62" s="2705" t="s">
        <v>467</v>
      </c>
      <c r="CH62" s="2706"/>
      <c r="CI62" s="2706"/>
      <c r="CJ62" s="2706"/>
      <c r="CK62" s="2707"/>
      <c r="CL62" s="2679" t="s">
        <v>117</v>
      </c>
      <c r="CM62" s="2680"/>
      <c r="CN62" s="2680"/>
      <c r="CO62" s="2681" t="s">
        <v>129</v>
      </c>
      <c r="CP62" s="2681"/>
      <c r="CQ62" s="2681"/>
      <c r="CR62" s="2681" t="s">
        <v>116</v>
      </c>
      <c r="CS62" s="2681"/>
      <c r="CT62" s="2681"/>
      <c r="CU62" s="2681"/>
      <c r="CV62" s="2699" t="s">
        <v>807</v>
      </c>
      <c r="CW62" s="2700"/>
      <c r="CX62" s="2700"/>
      <c r="CY62" s="2701"/>
      <c r="CZ62" s="2683" t="s">
        <v>97</v>
      </c>
      <c r="DA62" s="2684"/>
      <c r="DB62" s="2684"/>
      <c r="DC62" s="2684"/>
      <c r="DD62" s="2683" t="s">
        <v>233</v>
      </c>
      <c r="DE62" s="2684"/>
      <c r="DF62" s="2684"/>
      <c r="DG62" s="2685"/>
    </row>
    <row r="63" spans="1:111" s="499" customFormat="1" ht="16.5" customHeight="1">
      <c r="A63" s="226"/>
      <c r="B63" s="1362"/>
      <c r="C63" s="752"/>
      <c r="D63" s="752"/>
      <c r="E63" s="752"/>
      <c r="F63" s="752"/>
      <c r="G63" s="752"/>
      <c r="H63" s="752"/>
      <c r="I63" s="752"/>
      <c r="J63" s="752"/>
      <c r="K63" s="752"/>
      <c r="L63" s="752"/>
      <c r="M63" s="752"/>
      <c r="N63" s="752"/>
      <c r="O63" s="752"/>
      <c r="P63" s="752"/>
      <c r="Q63" s="752"/>
      <c r="R63" s="752"/>
      <c r="S63" s="752"/>
      <c r="T63" s="752"/>
      <c r="U63" s="1381"/>
      <c r="V63" s="1381"/>
      <c r="W63" s="1381"/>
      <c r="X63" s="1381"/>
      <c r="Y63" s="1381"/>
      <c r="Z63" s="1381"/>
      <c r="AA63" s="1381"/>
      <c r="AB63" s="1382"/>
      <c r="AC63" s="1383"/>
      <c r="AD63" s="741"/>
      <c r="AE63" s="741"/>
      <c r="AF63" s="741"/>
      <c r="AG63" s="741"/>
      <c r="AH63" s="741"/>
      <c r="AI63" s="741"/>
      <c r="AJ63" s="741"/>
      <c r="AK63" s="741"/>
      <c r="AL63" s="741"/>
      <c r="AM63" s="741"/>
      <c r="AN63" s="741"/>
      <c r="AO63" s="741"/>
      <c r="AP63" s="60"/>
      <c r="AQ63" s="60"/>
      <c r="AR63" s="2847" t="s">
        <v>915</v>
      </c>
      <c r="AS63" s="2847"/>
      <c r="AT63" s="2847"/>
      <c r="AU63" s="2847"/>
      <c r="AV63" s="2847"/>
      <c r="AW63" s="2847"/>
      <c r="AX63" s="2847"/>
      <c r="AY63" s="2847"/>
      <c r="AZ63" s="2847"/>
      <c r="BA63" s="2847"/>
      <c r="BB63" s="2847"/>
      <c r="BC63" s="2848"/>
      <c r="BD63" s="199"/>
      <c r="BF63" s="2677" t="s">
        <v>478</v>
      </c>
      <c r="BG63" s="2677"/>
      <c r="BH63" s="2677"/>
      <c r="BI63" s="2677"/>
      <c r="BJ63" s="2677"/>
      <c r="BK63" s="2677"/>
      <c r="BL63" s="2677"/>
      <c r="BM63" s="2851"/>
      <c r="BN63" s="622"/>
      <c r="BO63" s="622"/>
      <c r="BP63" s="622"/>
      <c r="BQ63" s="622"/>
      <c r="BR63" s="622"/>
      <c r="BS63" s="749"/>
      <c r="BT63" s="750"/>
      <c r="BU63" s="742"/>
      <c r="BV63" s="742"/>
      <c r="BW63" s="743"/>
      <c r="BX63" s="743"/>
      <c r="BY63" s="749"/>
      <c r="BZ63" s="749"/>
      <c r="CA63" s="749"/>
      <c r="CB63" s="749"/>
      <c r="CC63" s="749"/>
      <c r="CD63" s="749"/>
      <c r="CE63" s="749"/>
      <c r="CF63" s="1384"/>
      <c r="CG63" s="1383"/>
      <c r="CH63" s="741"/>
      <c r="CI63" s="741"/>
      <c r="CJ63" s="741"/>
      <c r="CK63" s="741"/>
      <c r="CL63" s="741"/>
      <c r="CM63" s="741"/>
      <c r="CN63" s="741"/>
      <c r="CO63" s="741"/>
      <c r="CP63" s="741"/>
      <c r="CQ63" s="741"/>
      <c r="CR63" s="741"/>
      <c r="CS63" s="741"/>
      <c r="CV63" s="621"/>
      <c r="CW63" s="591"/>
      <c r="CX63" s="591"/>
      <c r="CY63" s="591"/>
      <c r="CZ63" s="2852" t="s">
        <v>815</v>
      </c>
      <c r="DA63" s="2853"/>
      <c r="DB63" s="2853"/>
      <c r="DC63" s="2853"/>
      <c r="DD63" s="2853"/>
      <c r="DE63" s="2853"/>
      <c r="DF63" s="2853"/>
      <c r="DG63" s="2854"/>
    </row>
    <row r="64" spans="1:111" s="499" customFormat="1" ht="16.5" customHeight="1">
      <c r="A64" s="226"/>
      <c r="B64" s="1366"/>
      <c r="C64" s="753"/>
      <c r="D64" s="753"/>
      <c r="E64" s="753"/>
      <c r="F64" s="753"/>
      <c r="G64" s="753"/>
      <c r="H64" s="753"/>
      <c r="I64" s="753"/>
      <c r="J64" s="753"/>
      <c r="K64" s="753"/>
      <c r="L64" s="753"/>
      <c r="M64" s="753"/>
      <c r="N64" s="753"/>
      <c r="O64" s="753"/>
      <c r="P64" s="753"/>
      <c r="Q64" s="753"/>
      <c r="R64" s="753"/>
      <c r="S64" s="753"/>
      <c r="T64" s="753"/>
      <c r="U64" s="843"/>
      <c r="V64" s="843"/>
      <c r="W64" s="843"/>
      <c r="X64" s="843"/>
      <c r="Y64" s="843"/>
      <c r="Z64" s="843"/>
      <c r="AA64" s="843"/>
      <c r="AB64" s="470"/>
      <c r="AC64" s="1385"/>
      <c r="AD64" s="360"/>
      <c r="AE64" s="360"/>
      <c r="AF64" s="360"/>
      <c r="AG64" s="360"/>
      <c r="AH64" s="360"/>
      <c r="AI64" s="360"/>
      <c r="AJ64" s="360"/>
      <c r="AK64" s="360"/>
      <c r="AL64" s="360"/>
      <c r="AM64" s="360"/>
      <c r="AN64" s="360"/>
      <c r="AO64" s="360"/>
      <c r="AP64" s="871"/>
      <c r="AQ64" s="871"/>
      <c r="AR64" s="2849"/>
      <c r="AS64" s="2849"/>
      <c r="AT64" s="2849"/>
      <c r="AU64" s="2849"/>
      <c r="AV64" s="2849"/>
      <c r="AW64" s="2849"/>
      <c r="AX64" s="2849"/>
      <c r="AY64" s="2849"/>
      <c r="AZ64" s="2849"/>
      <c r="BA64" s="2849"/>
      <c r="BB64" s="2849"/>
      <c r="BC64" s="2850"/>
      <c r="BD64" s="199"/>
      <c r="BF64" s="1995"/>
      <c r="BG64" s="1995"/>
      <c r="BH64" s="1995"/>
      <c r="BI64" s="1995"/>
      <c r="BJ64" s="1995"/>
      <c r="BK64" s="1995"/>
      <c r="BL64" s="1995"/>
      <c r="BM64" s="2431"/>
      <c r="BN64" s="870"/>
      <c r="BO64" s="870"/>
      <c r="BP64" s="870"/>
      <c r="BQ64" s="870"/>
      <c r="BR64" s="870"/>
      <c r="BS64" s="751"/>
      <c r="BT64" s="750"/>
      <c r="BU64" s="744"/>
      <c r="BV64" s="744"/>
      <c r="BW64" s="745"/>
      <c r="BX64" s="745"/>
      <c r="BY64" s="751"/>
      <c r="BZ64" s="751"/>
      <c r="CA64" s="751"/>
      <c r="CB64" s="751"/>
      <c r="CC64" s="751"/>
      <c r="CD64" s="751"/>
      <c r="CE64" s="751"/>
      <c r="CF64" s="1182"/>
      <c r="CG64" s="1385"/>
      <c r="CH64" s="360"/>
      <c r="CI64" s="360"/>
      <c r="CJ64" s="360"/>
      <c r="CK64" s="360"/>
      <c r="CL64" s="360"/>
      <c r="CM64" s="360"/>
      <c r="CN64" s="360"/>
      <c r="CO64" s="360"/>
      <c r="CP64" s="360"/>
      <c r="CQ64" s="360"/>
      <c r="CR64" s="360"/>
      <c r="CS64" s="360"/>
      <c r="CT64" s="40"/>
      <c r="CU64" s="40"/>
      <c r="CV64" s="52"/>
      <c r="CW64" s="52"/>
      <c r="CX64" s="52"/>
      <c r="CY64" s="52"/>
      <c r="CZ64" s="2855"/>
      <c r="DA64" s="2855"/>
      <c r="DB64" s="2855"/>
      <c r="DC64" s="2855"/>
      <c r="DD64" s="2855"/>
      <c r="DE64" s="2855"/>
      <c r="DF64" s="2855"/>
      <c r="DG64" s="2856"/>
    </row>
    <row r="65" spans="1:111" s="499" customFormat="1" ht="16.5" customHeight="1">
      <c r="A65" s="226"/>
      <c r="B65" s="1366"/>
      <c r="C65" s="753"/>
      <c r="D65" s="753"/>
      <c r="E65" s="753"/>
      <c r="F65" s="753"/>
      <c r="G65" s="753"/>
      <c r="H65" s="753"/>
      <c r="I65" s="753"/>
      <c r="J65" s="753"/>
      <c r="K65" s="753"/>
      <c r="L65" s="753"/>
      <c r="M65" s="753"/>
      <c r="N65" s="753"/>
      <c r="O65" s="753"/>
      <c r="P65" s="753"/>
      <c r="Q65" s="753"/>
      <c r="R65" s="753"/>
      <c r="S65" s="753"/>
      <c r="T65" s="753"/>
      <c r="U65" s="843"/>
      <c r="V65" s="843"/>
      <c r="W65" s="843"/>
      <c r="X65" s="843"/>
      <c r="Y65" s="843"/>
      <c r="Z65" s="843"/>
      <c r="AA65" s="843"/>
      <c r="AB65" s="470"/>
      <c r="AC65" s="1385"/>
      <c r="AD65" s="360"/>
      <c r="AE65" s="360"/>
      <c r="AF65" s="360"/>
      <c r="AG65" s="360"/>
      <c r="AH65" s="360"/>
      <c r="AI65" s="360"/>
      <c r="AJ65" s="360"/>
      <c r="AK65" s="360"/>
      <c r="AL65" s="360"/>
      <c r="AM65" s="360"/>
      <c r="AN65" s="360"/>
      <c r="AO65" s="360"/>
      <c r="AP65" s="871"/>
      <c r="AQ65" s="871"/>
      <c r="AR65" s="2849"/>
      <c r="AS65" s="2849"/>
      <c r="AT65" s="2849"/>
      <c r="AU65" s="2849"/>
      <c r="AV65" s="2849"/>
      <c r="AW65" s="2849"/>
      <c r="AX65" s="2849"/>
      <c r="AY65" s="2849"/>
      <c r="AZ65" s="2849"/>
      <c r="BA65" s="2849"/>
      <c r="BB65" s="2849"/>
      <c r="BC65" s="2850"/>
      <c r="BD65" s="199"/>
      <c r="BF65" s="1995"/>
      <c r="BG65" s="1995"/>
      <c r="BH65" s="1995"/>
      <c r="BI65" s="1995"/>
      <c r="BJ65" s="1995"/>
      <c r="BK65" s="1995"/>
      <c r="BL65" s="1995"/>
      <c r="BM65" s="2431"/>
      <c r="BN65" s="870"/>
      <c r="BO65" s="870"/>
      <c r="BP65" s="870"/>
      <c r="BQ65" s="870"/>
      <c r="BR65" s="870"/>
      <c r="BS65" s="751"/>
      <c r="BT65" s="750"/>
      <c r="BU65" s="744"/>
      <c r="BV65" s="744"/>
      <c r="BW65" s="745"/>
      <c r="BX65" s="745"/>
      <c r="BY65" s="751"/>
      <c r="BZ65" s="751"/>
      <c r="CA65" s="751"/>
      <c r="CB65" s="751"/>
      <c r="CC65" s="751"/>
      <c r="CD65" s="751"/>
      <c r="CE65" s="751"/>
      <c r="CF65" s="1182"/>
      <c r="CG65" s="1385"/>
      <c r="CH65" s="360"/>
      <c r="CI65" s="360"/>
      <c r="CJ65" s="360"/>
      <c r="CK65" s="360"/>
      <c r="CL65" s="360"/>
      <c r="CM65" s="360"/>
      <c r="CN65" s="360"/>
      <c r="CO65" s="360"/>
      <c r="CP65" s="360"/>
      <c r="CQ65" s="360"/>
      <c r="CR65" s="360"/>
      <c r="CS65" s="360"/>
      <c r="CT65" s="40"/>
      <c r="CU65" s="40"/>
      <c r="CV65" s="52"/>
      <c r="CW65" s="52"/>
      <c r="CX65" s="52"/>
      <c r="CY65" s="52"/>
      <c r="CZ65" s="2855"/>
      <c r="DA65" s="2855"/>
      <c r="DB65" s="2855"/>
      <c r="DC65" s="2855"/>
      <c r="DD65" s="2855"/>
      <c r="DE65" s="2855"/>
      <c r="DF65" s="2855"/>
      <c r="DG65" s="2856"/>
    </row>
    <row r="66" spans="1:111" s="499" customFormat="1" ht="16.5" customHeight="1">
      <c r="A66" s="226"/>
      <c r="B66" s="1366"/>
      <c r="C66" s="753"/>
      <c r="D66" s="753"/>
      <c r="E66" s="753"/>
      <c r="F66" s="753"/>
      <c r="G66" s="753"/>
      <c r="H66" s="753"/>
      <c r="I66" s="753"/>
      <c r="J66" s="753"/>
      <c r="K66" s="753"/>
      <c r="L66" s="753"/>
      <c r="M66" s="753"/>
      <c r="N66" s="753"/>
      <c r="O66" s="753"/>
      <c r="P66" s="753"/>
      <c r="Q66" s="753"/>
      <c r="R66" s="753"/>
      <c r="S66" s="753"/>
      <c r="T66" s="753"/>
      <c r="U66" s="843"/>
      <c r="V66" s="843"/>
      <c r="W66" s="843"/>
      <c r="X66" s="843"/>
      <c r="Y66" s="843"/>
      <c r="Z66" s="843"/>
      <c r="AA66" s="843"/>
      <c r="AB66" s="470"/>
      <c r="AC66" s="1386"/>
      <c r="AD66" s="1328"/>
      <c r="AE66" s="871"/>
      <c r="AF66" s="871"/>
      <c r="AG66" s="871"/>
      <c r="AH66" s="871"/>
      <c r="AI66" s="871"/>
      <c r="AJ66" s="871"/>
      <c r="AK66" s="871"/>
      <c r="AL66" s="871"/>
      <c r="AM66" s="871"/>
      <c r="AN66" s="871"/>
      <c r="AO66" s="871"/>
      <c r="AP66" s="871"/>
      <c r="AQ66" s="871"/>
      <c r="AR66" s="2849"/>
      <c r="AS66" s="2849"/>
      <c r="AT66" s="2849"/>
      <c r="AU66" s="2849"/>
      <c r="AV66" s="2849"/>
      <c r="AW66" s="2849"/>
      <c r="AX66" s="2849"/>
      <c r="AY66" s="2849"/>
      <c r="AZ66" s="2849"/>
      <c r="BA66" s="2849"/>
      <c r="BB66" s="2849"/>
      <c r="BC66" s="2850"/>
      <c r="BD66" s="199"/>
      <c r="BF66" s="1995"/>
      <c r="BG66" s="1995"/>
      <c r="BH66" s="1995"/>
      <c r="BI66" s="1995"/>
      <c r="BJ66" s="1995"/>
      <c r="BK66" s="1995"/>
      <c r="BL66" s="1995"/>
      <c r="BM66" s="2431"/>
      <c r="BN66" s="870"/>
      <c r="BO66" s="870"/>
      <c r="BP66" s="870"/>
      <c r="BQ66" s="870"/>
      <c r="BR66" s="870"/>
      <c r="BS66" s="751"/>
      <c r="BT66" s="746"/>
      <c r="BU66" s="746"/>
      <c r="BV66" s="746"/>
      <c r="BW66" s="745"/>
      <c r="BX66" s="745"/>
      <c r="BY66" s="745"/>
      <c r="BZ66" s="745"/>
      <c r="CA66" s="745"/>
      <c r="CB66" s="745"/>
      <c r="CC66" s="745"/>
      <c r="CD66" s="745"/>
      <c r="CE66" s="745"/>
      <c r="CF66" s="747"/>
      <c r="CG66" s="1386"/>
      <c r="CH66" s="1328"/>
      <c r="CI66" s="40"/>
      <c r="CJ66" s="40"/>
      <c r="CK66" s="40"/>
      <c r="CL66" s="40"/>
      <c r="CM66" s="40"/>
      <c r="CN66" s="40"/>
      <c r="CO66" s="40"/>
      <c r="CP66" s="40"/>
      <c r="CQ66" s="40"/>
      <c r="CR66" s="40"/>
      <c r="CS66" s="40"/>
      <c r="CT66" s="40"/>
      <c r="CU66" s="40"/>
      <c r="CV66" s="40"/>
      <c r="CW66" s="40"/>
      <c r="CX66" s="40"/>
      <c r="CY66" s="40"/>
      <c r="CZ66" s="2855"/>
      <c r="DA66" s="2855"/>
      <c r="DB66" s="2855"/>
      <c r="DC66" s="2855"/>
      <c r="DD66" s="2855"/>
      <c r="DE66" s="2855"/>
      <c r="DF66" s="2855"/>
      <c r="DG66" s="2856"/>
    </row>
    <row r="67" spans="1:111" s="499" customFormat="1" ht="16.5" customHeight="1">
      <c r="A67" s="226"/>
      <c r="B67" s="1366"/>
      <c r="C67" s="753"/>
      <c r="D67" s="753"/>
      <c r="E67" s="753"/>
      <c r="F67" s="753"/>
      <c r="G67" s="753"/>
      <c r="H67" s="753"/>
      <c r="I67" s="753"/>
      <c r="J67" s="753"/>
      <c r="K67" s="753"/>
      <c r="L67" s="753"/>
      <c r="M67" s="753"/>
      <c r="N67" s="753"/>
      <c r="O67" s="753"/>
      <c r="P67" s="753"/>
      <c r="Q67" s="753"/>
      <c r="R67" s="753"/>
      <c r="S67" s="753"/>
      <c r="T67" s="753"/>
      <c r="U67" s="753"/>
      <c r="V67" s="851"/>
      <c r="W67" s="753"/>
      <c r="X67" s="753"/>
      <c r="Y67" s="753"/>
      <c r="Z67" s="753"/>
      <c r="AA67" s="753"/>
      <c r="AB67" s="754"/>
      <c r="AC67" s="1386"/>
      <c r="AD67" s="1328"/>
      <c r="AE67" s="871"/>
      <c r="AF67" s="871"/>
      <c r="AG67" s="871"/>
      <c r="AH67" s="871"/>
      <c r="AI67" s="871"/>
      <c r="AJ67" s="871"/>
      <c r="AK67" s="871"/>
      <c r="AL67" s="871"/>
      <c r="AM67" s="871"/>
      <c r="AN67" s="871"/>
      <c r="AO67" s="871"/>
      <c r="AP67" s="871"/>
      <c r="AQ67" s="871"/>
      <c r="AR67" s="2849"/>
      <c r="AS67" s="2849"/>
      <c r="AT67" s="2849"/>
      <c r="AU67" s="2849"/>
      <c r="AV67" s="2849"/>
      <c r="AW67" s="2849"/>
      <c r="AX67" s="2849"/>
      <c r="AY67" s="2849"/>
      <c r="AZ67" s="2849"/>
      <c r="BA67" s="2849"/>
      <c r="BB67" s="2849"/>
      <c r="BC67" s="2850"/>
      <c r="BD67" s="199"/>
      <c r="BF67" s="1387"/>
      <c r="BG67" s="846"/>
      <c r="BH67" s="846"/>
      <c r="BI67" s="846"/>
      <c r="BJ67" s="846"/>
      <c r="BK67" s="846"/>
      <c r="BL67" s="846"/>
      <c r="BM67" s="846"/>
      <c r="BN67" s="846"/>
      <c r="BO67" s="846"/>
      <c r="BP67" s="846"/>
      <c r="BQ67" s="846"/>
      <c r="BR67" s="846"/>
      <c r="BS67" s="846"/>
      <c r="BT67" s="848"/>
      <c r="BU67" s="848"/>
      <c r="BV67" s="848"/>
      <c r="BW67" s="847"/>
      <c r="BX67" s="847"/>
      <c r="BY67" s="847"/>
      <c r="BZ67" s="847"/>
      <c r="CA67" s="847"/>
      <c r="CB67" s="745"/>
      <c r="CC67" s="745"/>
      <c r="CD67" s="745"/>
      <c r="CE67" s="745"/>
      <c r="CF67" s="747"/>
      <c r="CG67" s="1386"/>
      <c r="CH67" s="1328"/>
      <c r="CI67" s="40"/>
      <c r="CJ67" s="40"/>
      <c r="CK67" s="40"/>
      <c r="CL67" s="40"/>
      <c r="CM67" s="40"/>
      <c r="CN67" s="40"/>
      <c r="CO67" s="40"/>
      <c r="CP67" s="40"/>
      <c r="CQ67" s="40"/>
      <c r="CR67" s="40"/>
      <c r="CS67" s="40"/>
      <c r="CT67" s="40"/>
      <c r="CU67" s="40"/>
      <c r="CV67" s="40"/>
      <c r="CW67" s="40"/>
      <c r="CX67" s="40"/>
      <c r="CY67" s="40"/>
      <c r="CZ67" s="2855"/>
      <c r="DA67" s="2855"/>
      <c r="DB67" s="2855"/>
      <c r="DC67" s="2855"/>
      <c r="DD67" s="2855"/>
      <c r="DE67" s="2855"/>
      <c r="DF67" s="2855"/>
      <c r="DG67" s="2856"/>
    </row>
    <row r="68" spans="1:111" s="499" customFormat="1" ht="16.5" customHeight="1">
      <c r="A68" s="226"/>
      <c r="B68" s="226"/>
      <c r="C68" s="503"/>
      <c r="D68" s="500"/>
      <c r="E68" s="500"/>
      <c r="F68" s="500"/>
      <c r="G68" s="500"/>
      <c r="H68" s="500"/>
      <c r="I68" s="500"/>
      <c r="J68" s="500"/>
      <c r="K68" s="500"/>
      <c r="L68" s="500"/>
      <c r="M68" s="500"/>
      <c r="N68" s="500"/>
      <c r="O68" s="500"/>
      <c r="P68" s="748"/>
      <c r="Q68" s="748"/>
      <c r="R68" s="748"/>
      <c r="S68" s="748"/>
      <c r="T68" s="748"/>
      <c r="U68" s="748"/>
      <c r="V68" s="748"/>
      <c r="W68" s="748"/>
      <c r="X68" s="748"/>
      <c r="Y68" s="748"/>
      <c r="Z68" s="748"/>
      <c r="AA68" s="748"/>
      <c r="AB68" s="991"/>
      <c r="AC68" s="226"/>
      <c r="AD68" s="503"/>
      <c r="AE68" s="503"/>
      <c r="AF68" s="503"/>
      <c r="AG68" s="503"/>
      <c r="AH68" s="503"/>
      <c r="AI68" s="503"/>
      <c r="AJ68" s="503"/>
      <c r="AK68" s="503"/>
      <c r="AL68" s="503"/>
      <c r="AM68" s="503"/>
      <c r="AN68" s="503"/>
      <c r="AO68" s="503"/>
      <c r="AP68" s="503"/>
      <c r="AQ68" s="503"/>
      <c r="AR68" s="2849"/>
      <c r="AS68" s="2849"/>
      <c r="AT68" s="2849"/>
      <c r="AU68" s="2849"/>
      <c r="AV68" s="2849"/>
      <c r="AW68" s="2849"/>
      <c r="AX68" s="2849"/>
      <c r="AY68" s="2849"/>
      <c r="AZ68" s="2849"/>
      <c r="BA68" s="2849"/>
      <c r="BB68" s="2849"/>
      <c r="BC68" s="2850"/>
      <c r="BD68" s="199"/>
      <c r="BF68" s="857"/>
      <c r="BG68" s="855"/>
      <c r="BH68" s="845"/>
      <c r="BI68" s="845"/>
      <c r="BJ68" s="845"/>
      <c r="BK68" s="845"/>
      <c r="BL68" s="845"/>
      <c r="BM68" s="845"/>
      <c r="BN68" s="845"/>
      <c r="BO68" s="845"/>
      <c r="BP68" s="845"/>
      <c r="BQ68" s="845"/>
      <c r="BR68" s="845"/>
      <c r="BS68" s="848"/>
      <c r="BT68" s="845"/>
      <c r="BU68" s="845"/>
      <c r="BV68" s="845"/>
      <c r="BW68" s="845"/>
      <c r="BX68" s="845"/>
      <c r="BY68" s="845"/>
      <c r="BZ68" s="845"/>
      <c r="CA68" s="845"/>
      <c r="CB68" s="987"/>
      <c r="CC68" s="987"/>
      <c r="CD68" s="987"/>
      <c r="CE68" s="987"/>
      <c r="CF68" s="988"/>
      <c r="CG68" s="226"/>
      <c r="CH68" s="500"/>
      <c r="CI68" s="500"/>
      <c r="CJ68" s="500"/>
      <c r="CK68" s="500"/>
      <c r="CL68" s="500"/>
      <c r="CM68" s="500"/>
      <c r="CN68" s="500"/>
      <c r="CO68" s="500"/>
      <c r="CP68" s="500"/>
      <c r="CQ68" s="500"/>
      <c r="CR68" s="500"/>
      <c r="CS68" s="500"/>
      <c r="CT68" s="500"/>
      <c r="CU68" s="500"/>
      <c r="CV68" s="500"/>
      <c r="CW68" s="500"/>
      <c r="CX68" s="500"/>
      <c r="CY68" s="500"/>
      <c r="CZ68" s="500"/>
      <c r="DA68" s="500"/>
      <c r="DB68" s="500"/>
      <c r="DC68" s="985"/>
      <c r="DD68" s="985"/>
      <c r="DE68" s="985"/>
      <c r="DF68" s="985"/>
      <c r="DG68" s="986"/>
    </row>
    <row r="69" spans="1:111" s="499" customFormat="1" ht="16.5" customHeight="1">
      <c r="A69" s="226"/>
      <c r="B69" s="226"/>
      <c r="C69" s="503"/>
      <c r="D69" s="500"/>
      <c r="E69" s="500"/>
      <c r="F69" s="500"/>
      <c r="G69" s="500"/>
      <c r="H69" s="500"/>
      <c r="I69" s="500"/>
      <c r="J69" s="500"/>
      <c r="K69" s="500"/>
      <c r="L69" s="500"/>
      <c r="M69" s="500"/>
      <c r="N69" s="500"/>
      <c r="O69" s="500"/>
      <c r="P69" s="748"/>
      <c r="Q69" s="748"/>
      <c r="R69" s="748"/>
      <c r="S69" s="748"/>
      <c r="T69" s="748"/>
      <c r="U69" s="748"/>
      <c r="V69" s="748"/>
      <c r="W69" s="748"/>
      <c r="X69" s="2795" t="str">
        <f>$X$14</f>
        <v xml:space="preserve">Attaching Method
贴法 Phương pháp dán </v>
      </c>
      <c r="Y69" s="2796"/>
      <c r="Z69" s="2796"/>
      <c r="AA69" s="2796"/>
      <c r="AB69" s="2797"/>
      <c r="AC69" s="226"/>
      <c r="AD69" s="500"/>
      <c r="AE69" s="500"/>
      <c r="AF69" s="500"/>
      <c r="AG69" s="500"/>
      <c r="AH69" s="500"/>
      <c r="AI69" s="500"/>
      <c r="AJ69" s="500"/>
      <c r="AK69" s="500"/>
      <c r="AL69" s="500"/>
      <c r="AM69" s="500"/>
      <c r="AN69" s="500"/>
      <c r="AO69" s="500"/>
      <c r="AP69" s="500"/>
      <c r="AQ69" s="500"/>
      <c r="AR69" s="500"/>
      <c r="AS69" s="500"/>
      <c r="AT69" s="500"/>
      <c r="AU69" s="500"/>
      <c r="AV69" s="500"/>
      <c r="AW69" s="500"/>
      <c r="AX69" s="500"/>
      <c r="AY69" s="2732" t="str">
        <f>$X$14</f>
        <v xml:space="preserve">Attaching Method
贴法 Phương pháp dán </v>
      </c>
      <c r="AZ69" s="2733"/>
      <c r="BA69" s="2733"/>
      <c r="BB69" s="2733"/>
      <c r="BC69" s="2801"/>
      <c r="BD69" s="199"/>
      <c r="BF69" s="857"/>
      <c r="BG69" s="855"/>
      <c r="BH69" s="845"/>
      <c r="BI69" s="845"/>
      <c r="BJ69" s="845"/>
      <c r="BK69" s="845"/>
      <c r="BL69" s="845"/>
      <c r="BM69" s="845"/>
      <c r="BN69" s="845"/>
      <c r="BO69" s="845"/>
      <c r="BP69" s="845"/>
      <c r="BQ69" s="845"/>
      <c r="BR69" s="845"/>
      <c r="BS69" s="848"/>
      <c r="BT69" s="845"/>
      <c r="BU69" s="845"/>
      <c r="BV69" s="845"/>
      <c r="BW69" s="845"/>
      <c r="BX69" s="845"/>
      <c r="BY69" s="845"/>
      <c r="BZ69" s="845"/>
      <c r="CA69" s="845"/>
      <c r="CB69" s="2753" t="str">
        <f>$X$14</f>
        <v xml:space="preserve">Attaching Method
贴法 Phương pháp dán </v>
      </c>
      <c r="CC69" s="2754"/>
      <c r="CD69" s="2754"/>
      <c r="CE69" s="2754"/>
      <c r="CF69" s="2755"/>
      <c r="CG69" s="503"/>
      <c r="CH69" s="500"/>
      <c r="CI69" s="500"/>
      <c r="CJ69" s="500"/>
      <c r="CK69" s="500"/>
      <c r="CL69" s="500"/>
      <c r="CM69" s="500"/>
      <c r="CN69" s="500"/>
      <c r="CO69" s="500"/>
      <c r="CP69" s="500"/>
      <c r="CQ69" s="500"/>
      <c r="CR69" s="500"/>
      <c r="CS69" s="500"/>
      <c r="CT69" s="500"/>
      <c r="CU69" s="500"/>
      <c r="CV69" s="500"/>
      <c r="CW69" s="500"/>
      <c r="CX69" s="500"/>
      <c r="CY69" s="500"/>
      <c r="CZ69" s="500"/>
      <c r="DA69" s="500"/>
      <c r="DB69" s="500"/>
      <c r="DC69" s="2753" t="str">
        <f>$X$14</f>
        <v xml:space="preserve">Attaching Method
贴法 Phương pháp dán </v>
      </c>
      <c r="DD69" s="2754"/>
      <c r="DE69" s="2754"/>
      <c r="DF69" s="2754"/>
      <c r="DG69" s="2755"/>
    </row>
    <row r="70" spans="1:111" s="499" customFormat="1" ht="16.5" customHeight="1">
      <c r="A70" s="226"/>
      <c r="B70" s="226"/>
      <c r="C70" s="503"/>
      <c r="D70" s="500"/>
      <c r="E70" s="500"/>
      <c r="F70" s="500"/>
      <c r="G70" s="500"/>
      <c r="H70" s="500"/>
      <c r="I70" s="500"/>
      <c r="J70" s="500"/>
      <c r="K70" s="500"/>
      <c r="L70" s="500"/>
      <c r="M70" s="500"/>
      <c r="N70" s="500"/>
      <c r="O70" s="500"/>
      <c r="P70" s="748"/>
      <c r="Q70" s="748"/>
      <c r="R70" s="748"/>
      <c r="S70" s="748"/>
      <c r="T70" s="748"/>
      <c r="U70" s="748"/>
      <c r="V70" s="748"/>
      <c r="W70" s="748"/>
      <c r="X70" s="2798"/>
      <c r="Y70" s="2799"/>
      <c r="Z70" s="2799"/>
      <c r="AA70" s="2799"/>
      <c r="AB70" s="2800"/>
      <c r="AC70" s="503"/>
      <c r="AD70" s="500"/>
      <c r="AE70" s="500"/>
      <c r="AF70" s="500"/>
      <c r="AG70" s="500"/>
      <c r="AH70" s="500"/>
      <c r="AI70" s="500"/>
      <c r="AJ70" s="500"/>
      <c r="AK70" s="500"/>
      <c r="AL70" s="500"/>
      <c r="AM70" s="500"/>
      <c r="AN70" s="500"/>
      <c r="AO70" s="500"/>
      <c r="AP70" s="500"/>
      <c r="AQ70" s="500"/>
      <c r="AR70" s="500"/>
      <c r="AS70" s="500"/>
      <c r="AT70" s="500"/>
      <c r="AU70" s="500"/>
      <c r="AV70" s="500"/>
      <c r="AW70" s="500"/>
      <c r="AX70" s="500"/>
      <c r="AY70" s="2735"/>
      <c r="AZ70" s="2736"/>
      <c r="BA70" s="2736"/>
      <c r="BB70" s="2736"/>
      <c r="BC70" s="2737"/>
      <c r="BD70" s="199"/>
      <c r="BF70" s="857"/>
      <c r="BG70" s="855"/>
      <c r="BH70" s="845"/>
      <c r="BI70" s="845"/>
      <c r="BJ70" s="845"/>
      <c r="BK70" s="845"/>
      <c r="BL70" s="845"/>
      <c r="BM70" s="845"/>
      <c r="BN70" s="848"/>
      <c r="BO70" s="848"/>
      <c r="BP70" s="848"/>
      <c r="BQ70" s="848"/>
      <c r="BR70" s="848"/>
      <c r="BS70" s="848"/>
      <c r="BT70" s="848"/>
      <c r="BU70" s="848"/>
      <c r="BV70" s="848"/>
      <c r="BW70" s="845"/>
      <c r="BX70" s="845"/>
      <c r="BY70" s="845"/>
      <c r="BZ70" s="845"/>
      <c r="CA70" s="845"/>
      <c r="CB70" s="2735"/>
      <c r="CC70" s="2736"/>
      <c r="CD70" s="2736"/>
      <c r="CE70" s="2736"/>
      <c r="CF70" s="2737"/>
      <c r="CG70" s="503"/>
      <c r="CH70" s="500"/>
      <c r="CI70" s="500"/>
      <c r="CJ70" s="500"/>
      <c r="CK70" s="500"/>
      <c r="CL70" s="500"/>
      <c r="CM70" s="500"/>
      <c r="CN70" s="500"/>
      <c r="CO70" s="500"/>
      <c r="CP70" s="500"/>
      <c r="CQ70" s="500"/>
      <c r="CR70" s="500"/>
      <c r="CS70" s="500"/>
      <c r="CT70" s="500"/>
      <c r="CU70" s="500"/>
      <c r="CV70" s="500"/>
      <c r="CW70" s="500"/>
      <c r="CX70" s="500"/>
      <c r="CY70" s="500"/>
      <c r="CZ70" s="500"/>
      <c r="DA70" s="500"/>
      <c r="DB70" s="500"/>
      <c r="DC70" s="2735"/>
      <c r="DD70" s="2736"/>
      <c r="DE70" s="2736"/>
      <c r="DF70" s="2736"/>
      <c r="DG70" s="2737"/>
    </row>
    <row r="71" spans="1:111" s="499" customFormat="1" ht="16.5" customHeight="1">
      <c r="A71" s="226"/>
      <c r="B71" s="226"/>
      <c r="C71" s="503"/>
      <c r="D71" s="500"/>
      <c r="E71" s="500"/>
      <c r="F71" s="500"/>
      <c r="G71" s="500"/>
      <c r="H71" s="500"/>
      <c r="I71" s="500"/>
      <c r="J71" s="500"/>
      <c r="K71" s="500"/>
      <c r="L71" s="500"/>
      <c r="M71" s="500"/>
      <c r="N71" s="500"/>
      <c r="O71" s="500"/>
      <c r="P71" s="748"/>
      <c r="Q71" s="748"/>
      <c r="R71" s="748"/>
      <c r="S71" s="748"/>
      <c r="T71" s="748"/>
      <c r="U71" s="748"/>
      <c r="V71" s="748"/>
      <c r="W71" s="748"/>
      <c r="X71" s="2765" t="s">
        <v>1074</v>
      </c>
      <c r="Y71" s="2838"/>
      <c r="Z71" s="2838"/>
      <c r="AA71" s="2838"/>
      <c r="AB71" s="2839"/>
      <c r="AC71" s="628"/>
      <c r="AD71" s="871"/>
      <c r="AE71" s="871"/>
      <c r="AF71" s="871"/>
      <c r="AG71" s="871"/>
      <c r="AH71" s="871"/>
      <c r="AI71" s="871"/>
      <c r="AJ71" s="871"/>
      <c r="AK71" s="871"/>
      <c r="AL71" s="871"/>
      <c r="AM71" s="871"/>
      <c r="AN71" s="871"/>
      <c r="AO71" s="871"/>
      <c r="AP71" s="871"/>
      <c r="AQ71" s="871"/>
      <c r="AR71" s="871"/>
      <c r="AS71" s="871"/>
      <c r="AT71" s="871"/>
      <c r="AU71" s="871"/>
      <c r="AV71" s="871"/>
      <c r="AW71" s="871"/>
      <c r="AX71" s="871"/>
      <c r="AY71" s="2808" t="s">
        <v>97</v>
      </c>
      <c r="AZ71" s="2809"/>
      <c r="BA71" s="2809"/>
      <c r="BB71" s="2809"/>
      <c r="BC71" s="2810"/>
      <c r="BD71" s="199"/>
      <c r="BF71" s="857"/>
      <c r="BG71" s="855"/>
      <c r="BH71" s="855"/>
      <c r="BI71" s="855"/>
      <c r="BJ71" s="855"/>
      <c r="BK71" s="855"/>
      <c r="BL71" s="855"/>
      <c r="BM71" s="855"/>
      <c r="BN71" s="862"/>
      <c r="BO71" s="862"/>
      <c r="BP71" s="862"/>
      <c r="BQ71" s="862"/>
      <c r="BR71" s="862"/>
      <c r="BS71" s="862"/>
      <c r="BT71" s="862"/>
      <c r="BU71" s="862"/>
      <c r="BV71" s="862"/>
      <c r="BW71" s="855"/>
      <c r="BX71" s="855"/>
      <c r="BY71" s="855"/>
      <c r="BZ71" s="855"/>
      <c r="CA71" s="855"/>
      <c r="CB71" s="2802" t="s">
        <v>97</v>
      </c>
      <c r="CC71" s="2803"/>
      <c r="CD71" s="2803"/>
      <c r="CE71" s="2803"/>
      <c r="CF71" s="2804"/>
      <c r="CG71" s="503"/>
      <c r="CH71" s="500"/>
      <c r="CI71" s="500"/>
      <c r="CJ71" s="500"/>
      <c r="CK71" s="500"/>
      <c r="CL71" s="500"/>
      <c r="CM71" s="500"/>
      <c r="CN71" s="500"/>
      <c r="CO71" s="500"/>
      <c r="CP71" s="500"/>
      <c r="CQ71" s="500"/>
      <c r="CR71" s="500"/>
      <c r="CS71" s="500"/>
      <c r="CT71" s="500"/>
      <c r="CU71" s="500"/>
      <c r="CV71" s="500"/>
      <c r="CW71" s="500"/>
      <c r="CX71" s="500"/>
      <c r="CY71" s="500"/>
      <c r="CZ71" s="500"/>
      <c r="DA71" s="500"/>
      <c r="DB71" s="500"/>
      <c r="DC71" s="2808" t="s">
        <v>97</v>
      </c>
      <c r="DD71" s="2809"/>
      <c r="DE71" s="2809"/>
      <c r="DF71" s="2809"/>
      <c r="DG71" s="2810"/>
    </row>
    <row r="72" spans="1:111" s="499" customFormat="1" ht="16.5" customHeight="1">
      <c r="A72" s="226"/>
      <c r="B72" s="226"/>
      <c r="C72" s="503"/>
      <c r="D72" s="500"/>
      <c r="E72" s="500"/>
      <c r="F72" s="500"/>
      <c r="G72" s="500"/>
      <c r="H72" s="500"/>
      <c r="I72" s="500"/>
      <c r="J72" s="500"/>
      <c r="K72" s="500"/>
      <c r="L72" s="500"/>
      <c r="M72" s="500"/>
      <c r="N72" s="500"/>
      <c r="O72" s="500"/>
      <c r="P72" s="748"/>
      <c r="Q72" s="748"/>
      <c r="R72" s="748"/>
      <c r="S72" s="748"/>
      <c r="T72" s="748"/>
      <c r="U72" s="748"/>
      <c r="V72" s="748"/>
      <c r="W72" s="748"/>
      <c r="X72" s="2840"/>
      <c r="Y72" s="2841"/>
      <c r="Z72" s="2841"/>
      <c r="AA72" s="2841"/>
      <c r="AB72" s="2842"/>
      <c r="AC72" s="1379"/>
      <c r="AD72" s="843"/>
      <c r="AE72" s="843"/>
      <c r="AF72" s="843"/>
      <c r="AG72" s="843"/>
      <c r="AH72" s="843"/>
      <c r="AI72" s="843"/>
      <c r="AJ72" s="843"/>
      <c r="AK72" s="843"/>
      <c r="AL72" s="843"/>
      <c r="AM72" s="843"/>
      <c r="AN72" s="871"/>
      <c r="AO72" s="871"/>
      <c r="AP72" s="871"/>
      <c r="AQ72" s="871"/>
      <c r="AR72" s="871"/>
      <c r="AS72" s="871"/>
      <c r="AT72" s="871"/>
      <c r="AU72" s="871"/>
      <c r="AV72" s="871"/>
      <c r="AW72" s="871"/>
      <c r="AX72" s="871"/>
      <c r="AY72" s="2741"/>
      <c r="AZ72" s="2742"/>
      <c r="BA72" s="2742"/>
      <c r="BB72" s="2742"/>
      <c r="BC72" s="2743"/>
      <c r="BD72" s="199"/>
      <c r="BF72" s="2843"/>
      <c r="BG72" s="2844"/>
      <c r="BH72" s="2844"/>
      <c r="BI72" s="2844"/>
      <c r="BJ72" s="2844"/>
      <c r="BK72" s="2844"/>
      <c r="BL72" s="2844"/>
      <c r="BM72" s="2844"/>
      <c r="BN72" s="2844"/>
      <c r="BO72" s="2844"/>
      <c r="BP72" s="2844"/>
      <c r="BQ72" s="855"/>
      <c r="BR72" s="855"/>
      <c r="BS72" s="855"/>
      <c r="BT72" s="855"/>
      <c r="BU72" s="855"/>
      <c r="BV72" s="855"/>
      <c r="BW72" s="855"/>
      <c r="BX72" s="855"/>
      <c r="BY72" s="855"/>
      <c r="BZ72" s="855"/>
      <c r="CA72" s="855"/>
      <c r="CB72" s="2805"/>
      <c r="CC72" s="2806"/>
      <c r="CD72" s="2806"/>
      <c r="CE72" s="2806"/>
      <c r="CF72" s="2807"/>
      <c r="CG72" s="503"/>
      <c r="CH72" s="500"/>
      <c r="CI72" s="500"/>
      <c r="CJ72" s="500"/>
      <c r="CK72" s="500"/>
      <c r="CL72" s="500"/>
      <c r="CM72" s="500"/>
      <c r="CN72" s="500"/>
      <c r="CO72" s="500"/>
      <c r="CP72" s="500"/>
      <c r="CQ72" s="500"/>
      <c r="CR72" s="500"/>
      <c r="CS72" s="500"/>
      <c r="CT72" s="500"/>
      <c r="CU72" s="500"/>
      <c r="CV72" s="500"/>
      <c r="CW72" s="500"/>
      <c r="CX72" s="500"/>
      <c r="CY72" s="500"/>
      <c r="CZ72" s="500"/>
      <c r="DA72" s="500"/>
      <c r="DB72" s="500"/>
      <c r="DC72" s="2741"/>
      <c r="DD72" s="2742"/>
      <c r="DE72" s="2742"/>
      <c r="DF72" s="2742"/>
      <c r="DG72" s="2743"/>
    </row>
    <row r="73" spans="1:111" s="499" customFormat="1" ht="16.5" customHeight="1">
      <c r="A73" s="226"/>
      <c r="B73" s="226"/>
      <c r="C73" s="503"/>
      <c r="D73" s="500"/>
      <c r="E73" s="500"/>
      <c r="F73" s="500"/>
      <c r="G73" s="500"/>
      <c r="H73" s="500"/>
      <c r="I73" s="500"/>
      <c r="J73" s="500"/>
      <c r="K73" s="500"/>
      <c r="L73" s="500"/>
      <c r="M73" s="500"/>
      <c r="N73" s="500"/>
      <c r="O73" s="500"/>
      <c r="P73" s="748"/>
      <c r="Q73" s="748"/>
      <c r="R73" s="748"/>
      <c r="S73" s="748"/>
      <c r="T73" s="748"/>
      <c r="U73" s="748"/>
      <c r="V73" s="748"/>
      <c r="W73" s="748"/>
      <c r="X73" s="2795" t="str">
        <f>$X$18</f>
        <v>Stitching Guide Name  靠边机名称Tên cử may</v>
      </c>
      <c r="Y73" s="2796"/>
      <c r="Z73" s="2796"/>
      <c r="AA73" s="2796"/>
      <c r="AB73" s="2797"/>
      <c r="AC73" s="1379"/>
      <c r="AD73" s="843"/>
      <c r="AE73" s="843"/>
      <c r="AF73" s="843"/>
      <c r="AG73" s="843"/>
      <c r="AH73" s="843"/>
      <c r="AI73" s="843"/>
      <c r="AJ73" s="843"/>
      <c r="AK73" s="843"/>
      <c r="AL73" s="843"/>
      <c r="AM73" s="843"/>
      <c r="AN73" s="503"/>
      <c r="AO73" s="503"/>
      <c r="AP73" s="503"/>
      <c r="AQ73" s="503"/>
      <c r="AR73" s="503"/>
      <c r="AS73" s="503"/>
      <c r="AT73" s="503"/>
      <c r="AU73" s="503"/>
      <c r="AV73" s="503"/>
      <c r="AW73" s="503"/>
      <c r="AX73" s="503"/>
      <c r="AY73" s="2732" t="str">
        <f>$X$18</f>
        <v>Stitching Guide Name  靠边机名称Tên cử may</v>
      </c>
      <c r="AZ73" s="2733"/>
      <c r="BA73" s="2733"/>
      <c r="BB73" s="2733"/>
      <c r="BC73" s="2801"/>
      <c r="BD73" s="199"/>
      <c r="BF73" s="2843"/>
      <c r="BG73" s="2844"/>
      <c r="BH73" s="2844"/>
      <c r="BI73" s="2844"/>
      <c r="BJ73" s="2844"/>
      <c r="BK73" s="2844"/>
      <c r="BL73" s="2844"/>
      <c r="BM73" s="2844"/>
      <c r="BN73" s="2844"/>
      <c r="BO73" s="2844"/>
      <c r="BP73" s="2844"/>
      <c r="BQ73" s="855"/>
      <c r="BR73" s="855"/>
      <c r="BS73" s="855"/>
      <c r="BT73" s="2844"/>
      <c r="BU73" s="2858"/>
      <c r="BV73" s="2858"/>
      <c r="BW73" s="2858"/>
      <c r="BX73" s="2858"/>
      <c r="BY73" s="2858"/>
      <c r="BZ73" s="2858"/>
      <c r="CA73" s="2859"/>
      <c r="CB73" s="2753" t="str">
        <f>$X$35</f>
        <v>Stitching Guide Name  靠边机名称Tên cử may</v>
      </c>
      <c r="CC73" s="2754"/>
      <c r="CD73" s="2754"/>
      <c r="CE73" s="2754"/>
      <c r="CF73" s="2755"/>
      <c r="CG73" s="226"/>
      <c r="CH73" s="503"/>
      <c r="CI73" s="503"/>
      <c r="CJ73" s="503"/>
      <c r="CK73" s="503"/>
      <c r="CL73" s="503"/>
      <c r="CM73" s="503"/>
      <c r="CN73" s="503"/>
      <c r="CO73" s="503"/>
      <c r="CP73" s="2108"/>
      <c r="CQ73" s="1683"/>
      <c r="CR73" s="1683"/>
      <c r="CS73" s="1683"/>
      <c r="CT73" s="1683"/>
      <c r="CU73" s="1683"/>
      <c r="CV73" s="1683"/>
      <c r="CW73" s="503"/>
      <c r="CX73" s="503"/>
      <c r="CY73" s="503"/>
      <c r="CZ73" s="503"/>
      <c r="DA73" s="503"/>
      <c r="DB73" s="503"/>
      <c r="DC73" s="2753" t="str">
        <f>$X$18</f>
        <v>Stitching Guide Name  靠边机名称Tên cử may</v>
      </c>
      <c r="DD73" s="2754"/>
      <c r="DE73" s="2754"/>
      <c r="DF73" s="2754"/>
      <c r="DG73" s="2755"/>
    </row>
    <row r="74" spans="1:111" s="499" customFormat="1" ht="16.5" customHeight="1">
      <c r="A74" s="226"/>
      <c r="B74" s="226"/>
      <c r="C74" s="503"/>
      <c r="D74" s="500"/>
      <c r="E74" s="500"/>
      <c r="F74" s="500"/>
      <c r="G74" s="500"/>
      <c r="H74" s="500"/>
      <c r="I74" s="500"/>
      <c r="J74" s="500"/>
      <c r="K74" s="500"/>
      <c r="L74" s="500"/>
      <c r="M74" s="500"/>
      <c r="N74" s="500"/>
      <c r="O74" s="500"/>
      <c r="P74" s="748"/>
      <c r="Q74" s="748"/>
      <c r="R74" s="748"/>
      <c r="S74" s="748"/>
      <c r="T74" s="748"/>
      <c r="U74" s="748"/>
      <c r="V74" s="748"/>
      <c r="W74" s="748"/>
      <c r="X74" s="2798"/>
      <c r="Y74" s="2799"/>
      <c r="Z74" s="2799"/>
      <c r="AA74" s="2799"/>
      <c r="AB74" s="2800"/>
      <c r="AC74" s="1379"/>
      <c r="AD74" s="843"/>
      <c r="AE74" s="843"/>
      <c r="AF74" s="843"/>
      <c r="AG74" s="843"/>
      <c r="AH74" s="843"/>
      <c r="AI74" s="843"/>
      <c r="AJ74" s="843"/>
      <c r="AK74" s="843"/>
      <c r="AL74" s="843"/>
      <c r="AM74" s="843"/>
      <c r="AN74" s="503"/>
      <c r="AO74" s="503"/>
      <c r="AP74" s="503"/>
      <c r="AQ74" s="503"/>
      <c r="AR74" s="503"/>
      <c r="AS74" s="503"/>
      <c r="AT74" s="503"/>
      <c r="AU74" s="503"/>
      <c r="AV74" s="503"/>
      <c r="AW74" s="503"/>
      <c r="AX74" s="503"/>
      <c r="AY74" s="2735"/>
      <c r="AZ74" s="2736"/>
      <c r="BA74" s="2736"/>
      <c r="BB74" s="2736"/>
      <c r="BC74" s="2737"/>
      <c r="BD74" s="199"/>
      <c r="BF74" s="2843"/>
      <c r="BG74" s="2844"/>
      <c r="BH74" s="2844"/>
      <c r="BI74" s="2844"/>
      <c r="BJ74" s="2844"/>
      <c r="BK74" s="2844"/>
      <c r="BL74" s="2844"/>
      <c r="BM74" s="2844"/>
      <c r="BN74" s="2844"/>
      <c r="BO74" s="2844"/>
      <c r="BP74" s="2844"/>
      <c r="BQ74" s="855"/>
      <c r="BR74" s="855"/>
      <c r="BS74" s="855"/>
      <c r="BT74" s="2858"/>
      <c r="BU74" s="2858"/>
      <c r="BV74" s="2858"/>
      <c r="BW74" s="2858"/>
      <c r="BX74" s="2858"/>
      <c r="BY74" s="2858"/>
      <c r="BZ74" s="2858"/>
      <c r="CA74" s="2859"/>
      <c r="CB74" s="2735"/>
      <c r="CC74" s="2736"/>
      <c r="CD74" s="2736"/>
      <c r="CE74" s="2736"/>
      <c r="CF74" s="2737"/>
      <c r="CG74" s="226"/>
      <c r="CH74" s="503"/>
      <c r="CI74" s="503"/>
      <c r="CJ74" s="503"/>
      <c r="CK74" s="503"/>
      <c r="CL74" s="503"/>
      <c r="CM74" s="503"/>
      <c r="CN74" s="503"/>
      <c r="CO74" s="503"/>
      <c r="CP74" s="1683"/>
      <c r="CQ74" s="1683"/>
      <c r="CR74" s="1683"/>
      <c r="CS74" s="1683"/>
      <c r="CT74" s="1683"/>
      <c r="CU74" s="1683"/>
      <c r="CV74" s="1683"/>
      <c r="CW74" s="503"/>
      <c r="CX74" s="503"/>
      <c r="CY74" s="503"/>
      <c r="CZ74" s="503"/>
      <c r="DA74" s="503"/>
      <c r="DB74" s="503"/>
      <c r="DC74" s="2735"/>
      <c r="DD74" s="2736"/>
      <c r="DE74" s="2736"/>
      <c r="DF74" s="2736"/>
      <c r="DG74" s="2737"/>
    </row>
    <row r="75" spans="1:111" s="499" customFormat="1" ht="16.5" customHeight="1" thickBot="1">
      <c r="A75" s="1372"/>
      <c r="B75" s="911"/>
      <c r="C75" s="911"/>
      <c r="D75" s="911"/>
      <c r="E75" s="911"/>
      <c r="F75" s="911"/>
      <c r="G75" s="911"/>
      <c r="H75" s="911"/>
      <c r="I75" s="911"/>
      <c r="J75" s="911"/>
      <c r="K75" s="911"/>
      <c r="L75" s="911"/>
      <c r="M75" s="911"/>
      <c r="N75" s="911"/>
      <c r="O75" s="911"/>
      <c r="P75" s="1373"/>
      <c r="Q75" s="1373"/>
      <c r="R75" s="1373"/>
      <c r="S75" s="1373"/>
      <c r="T75" s="1373"/>
      <c r="U75" s="1373"/>
      <c r="V75" s="1373"/>
      <c r="W75" s="1373"/>
      <c r="X75" s="2835" t="s">
        <v>97</v>
      </c>
      <c r="Y75" s="2836"/>
      <c r="Z75" s="2836"/>
      <c r="AA75" s="2836"/>
      <c r="AB75" s="2837"/>
      <c r="AC75" s="993"/>
      <c r="AD75" s="1380"/>
      <c r="AE75" s="1380"/>
      <c r="AF75" s="1380"/>
      <c r="AG75" s="1380"/>
      <c r="AH75" s="1380"/>
      <c r="AI75" s="1380"/>
      <c r="AJ75" s="1380"/>
      <c r="AK75" s="1380"/>
      <c r="AL75" s="1380"/>
      <c r="AM75" s="1380"/>
      <c r="AN75" s="911"/>
      <c r="AO75" s="911"/>
      <c r="AP75" s="911"/>
      <c r="AQ75" s="911"/>
      <c r="AR75" s="911"/>
      <c r="AS75" s="911"/>
      <c r="AT75" s="911"/>
      <c r="AU75" s="911"/>
      <c r="AV75" s="911"/>
      <c r="AW75" s="911"/>
      <c r="AX75" s="911"/>
      <c r="AY75" s="2835" t="s">
        <v>97</v>
      </c>
      <c r="AZ75" s="2836"/>
      <c r="BA75" s="2836"/>
      <c r="BB75" s="2836"/>
      <c r="BC75" s="2837"/>
      <c r="BD75" s="199"/>
      <c r="BF75" s="2845"/>
      <c r="BG75" s="2846"/>
      <c r="BH75" s="2846"/>
      <c r="BI75" s="2846"/>
      <c r="BJ75" s="2846"/>
      <c r="BK75" s="2846"/>
      <c r="BL75" s="2846"/>
      <c r="BM75" s="2846"/>
      <c r="BN75" s="2846"/>
      <c r="BO75" s="2846"/>
      <c r="BP75" s="2846"/>
      <c r="BQ75" s="1388"/>
      <c r="BR75" s="1388"/>
      <c r="BS75" s="1388"/>
      <c r="BT75" s="2860"/>
      <c r="BU75" s="2860"/>
      <c r="BV75" s="2860"/>
      <c r="BW75" s="2860"/>
      <c r="BX75" s="2860"/>
      <c r="BY75" s="2860"/>
      <c r="BZ75" s="2860"/>
      <c r="CA75" s="2861"/>
      <c r="CB75" s="2835" t="s">
        <v>97</v>
      </c>
      <c r="CC75" s="2836"/>
      <c r="CD75" s="2836"/>
      <c r="CE75" s="2836"/>
      <c r="CF75" s="2837"/>
      <c r="CG75" s="990"/>
      <c r="CH75" s="911"/>
      <c r="CI75" s="911"/>
      <c r="CJ75" s="911"/>
      <c r="CK75" s="911"/>
      <c r="CL75" s="911"/>
      <c r="CM75" s="911"/>
      <c r="CN75" s="911"/>
      <c r="CO75" s="911"/>
      <c r="CP75" s="2604"/>
      <c r="CQ75" s="2604"/>
      <c r="CR75" s="2604"/>
      <c r="CS75" s="2604"/>
      <c r="CT75" s="2604"/>
      <c r="CU75" s="2604"/>
      <c r="CV75" s="2604"/>
      <c r="CW75" s="911"/>
      <c r="CX75" s="911"/>
      <c r="CY75" s="911"/>
      <c r="CZ75" s="911"/>
      <c r="DA75" s="911"/>
      <c r="DB75" s="911"/>
      <c r="DC75" s="2718" t="s">
        <v>97</v>
      </c>
      <c r="DD75" s="2719"/>
      <c r="DE75" s="2719"/>
      <c r="DF75" s="2719"/>
      <c r="DG75" s="2720"/>
    </row>
    <row r="76" spans="1:111" s="353" customFormat="1" ht="20.100000000000001" customHeight="1" thickBot="1">
      <c r="A76" s="1329"/>
      <c r="B76" s="1330" t="s">
        <v>110</v>
      </c>
      <c r="C76" s="1330"/>
      <c r="D76" s="1330"/>
      <c r="E76" s="1330"/>
      <c r="F76" s="1330"/>
      <c r="G76" s="1330"/>
      <c r="H76" s="1330"/>
      <c r="I76" s="1330"/>
      <c r="J76" s="1330"/>
      <c r="K76" s="1330"/>
      <c r="L76" s="1330"/>
      <c r="M76" s="1330"/>
      <c r="N76" s="1330"/>
      <c r="O76" s="1330"/>
      <c r="P76" s="1330"/>
      <c r="Q76" s="1330"/>
      <c r="R76" s="1330"/>
      <c r="S76" s="1330"/>
      <c r="T76" s="1330"/>
      <c r="U76" s="1330"/>
      <c r="V76" s="1330"/>
      <c r="W76" s="1330"/>
      <c r="X76" s="1330"/>
      <c r="Y76" s="1330"/>
      <c r="Z76" s="1020" t="s">
        <v>1068</v>
      </c>
      <c r="AA76" s="1330"/>
      <c r="AB76" s="1330"/>
      <c r="AC76" s="1330"/>
      <c r="AD76" s="1330"/>
      <c r="AE76" s="1330"/>
      <c r="AF76" s="1330"/>
      <c r="AG76" s="1330"/>
      <c r="AH76" s="1330"/>
      <c r="AI76" s="1330"/>
      <c r="AJ76" s="1330"/>
      <c r="AK76" s="1330"/>
      <c r="AL76" s="1330"/>
      <c r="AM76" s="1330"/>
      <c r="AN76" s="1330"/>
      <c r="AO76" s="1330"/>
      <c r="AP76" s="1330"/>
      <c r="AQ76" s="1330"/>
      <c r="AR76" s="1330"/>
      <c r="AS76" s="1330"/>
      <c r="AT76" s="1330"/>
      <c r="AU76" s="1330"/>
      <c r="AV76" s="1330"/>
      <c r="AW76" s="1330" t="str">
        <f>$AW$38</f>
        <v>COMPILER: LIÊN/A-KT-WQ826</v>
      </c>
      <c r="AX76" s="1330"/>
      <c r="AY76" s="1330"/>
      <c r="AZ76" s="1330"/>
      <c r="BA76" s="1330"/>
      <c r="BB76" s="1330"/>
      <c r="BC76" s="1330"/>
      <c r="BD76" s="1253"/>
    </row>
    <row r="77" spans="1:111" s="499" customFormat="1" ht="20.100000000000001" customHeight="1" thickBot="1">
      <c r="A77" s="1353"/>
      <c r="B77" s="2663" t="str">
        <f>$B$1</f>
        <v>PRODUCTION CONFIRMATION</v>
      </c>
      <c r="C77" s="2664"/>
      <c r="D77" s="2664"/>
      <c r="E77" s="2664"/>
      <c r="F77" s="2664"/>
      <c r="G77" s="2664"/>
      <c r="H77" s="2664"/>
      <c r="I77" s="2664"/>
      <c r="J77" s="2664"/>
      <c r="K77" s="2664"/>
      <c r="L77" s="2664"/>
      <c r="M77" s="2664"/>
      <c r="N77" s="2665"/>
      <c r="O77" s="709"/>
      <c r="P77" s="709"/>
      <c r="Q77" s="1821" t="s">
        <v>1075</v>
      </c>
      <c r="R77" s="1821"/>
      <c r="S77" s="1821"/>
      <c r="T77" s="1821"/>
      <c r="U77" s="1821"/>
      <c r="V77" s="1821"/>
      <c r="W77" s="1821"/>
      <c r="X77" s="1821"/>
      <c r="Y77" s="1821"/>
      <c r="Z77" s="1821"/>
      <c r="AA77" s="1821"/>
      <c r="AB77" s="1821"/>
      <c r="AC77" s="1821"/>
      <c r="AD77" s="1821"/>
      <c r="AE77" s="1821"/>
      <c r="AF77" s="1821"/>
      <c r="AG77" s="1821"/>
      <c r="AH77" s="1821"/>
      <c r="AI77" s="1821"/>
      <c r="AJ77" s="1821"/>
      <c r="AK77" s="1821"/>
      <c r="AL77" s="1821"/>
      <c r="AM77" s="1821"/>
      <c r="AN77" s="1821"/>
      <c r="AO77" s="1821"/>
      <c r="AP77" s="1821"/>
      <c r="AQ77" s="709"/>
      <c r="AR77" s="709"/>
      <c r="AS77" s="709"/>
      <c r="AT77" s="916"/>
      <c r="AU77" s="916"/>
      <c r="AV77" s="916"/>
      <c r="AW77" s="518"/>
      <c r="AX77" s="518"/>
      <c r="AY77" s="518"/>
      <c r="AZ77" s="978"/>
      <c r="BA77" s="978"/>
      <c r="BB77" s="979"/>
      <c r="BC77" s="979"/>
      <c r="BD77" s="1354"/>
    </row>
    <row r="78" spans="1:111" s="499" customFormat="1" ht="15.95" customHeight="1">
      <c r="A78" s="226"/>
      <c r="B78" s="1355" t="s">
        <v>19</v>
      </c>
      <c r="C78" s="109"/>
      <c r="D78" s="109"/>
      <c r="E78" s="109"/>
      <c r="F78" s="109"/>
      <c r="G78" s="1374" t="str">
        <f>$G$2</f>
        <v>Chuck Taylor All Star Street</v>
      </c>
      <c r="H78" s="109"/>
      <c r="I78" s="107"/>
      <c r="J78" s="107"/>
      <c r="K78" s="107"/>
      <c r="L78" s="107"/>
      <c r="M78" s="709"/>
      <c r="N78" s="739"/>
      <c r="O78" s="455"/>
      <c r="P78" s="455"/>
      <c r="Q78" s="1822"/>
      <c r="R78" s="1822"/>
      <c r="S78" s="1822"/>
      <c r="T78" s="1822"/>
      <c r="U78" s="1822"/>
      <c r="V78" s="1822"/>
      <c r="W78" s="1822"/>
      <c r="X78" s="1822"/>
      <c r="Y78" s="1822"/>
      <c r="Z78" s="1822"/>
      <c r="AA78" s="1822"/>
      <c r="AB78" s="1822"/>
      <c r="AC78" s="1822"/>
      <c r="AD78" s="1822"/>
      <c r="AE78" s="1822"/>
      <c r="AF78" s="1822"/>
      <c r="AG78" s="1822"/>
      <c r="AH78" s="1822"/>
      <c r="AI78" s="1822"/>
      <c r="AJ78" s="1822"/>
      <c r="AK78" s="1822"/>
      <c r="AL78" s="1822"/>
      <c r="AM78" s="1822"/>
      <c r="AN78" s="1822"/>
      <c r="AO78" s="1822"/>
      <c r="AP78" s="1822"/>
      <c r="AQ78" s="455"/>
      <c r="AR78" s="455"/>
      <c r="AS78" s="455"/>
      <c r="AT78" s="267"/>
      <c r="AU78" s="267"/>
      <c r="AV78" s="267"/>
      <c r="AW78" s="20"/>
      <c r="AY78" s="2666" t="s">
        <v>137</v>
      </c>
      <c r="AZ78" s="1834"/>
      <c r="BA78" s="2273">
        <f>$BA$2</f>
        <v>15</v>
      </c>
      <c r="BB78" s="2475">
        <f>BB40-1</f>
        <v>-3</v>
      </c>
      <c r="BC78" s="2668"/>
      <c r="BD78" s="199"/>
    </row>
    <row r="79" spans="1:111" s="499" customFormat="1" ht="15.95" customHeight="1" thickBot="1">
      <c r="A79" s="226"/>
      <c r="B79" s="539" t="s">
        <v>96</v>
      </c>
      <c r="C79" s="1356"/>
      <c r="D79" s="1356"/>
      <c r="E79" s="1356"/>
      <c r="F79" s="1356"/>
      <c r="G79" s="1356"/>
      <c r="H79" s="1356"/>
      <c r="I79" s="1375" t="str">
        <f>$I$3</f>
        <v>669288C/F</v>
      </c>
      <c r="J79" s="1356"/>
      <c r="K79" s="1357"/>
      <c r="L79" s="1358"/>
      <c r="M79" s="1013"/>
      <c r="N79" s="1359"/>
      <c r="O79" s="1013"/>
      <c r="P79" s="1013"/>
      <c r="Q79" s="1823"/>
      <c r="R79" s="1823"/>
      <c r="S79" s="1823"/>
      <c r="T79" s="1823"/>
      <c r="U79" s="1823"/>
      <c r="V79" s="1823"/>
      <c r="W79" s="1823"/>
      <c r="X79" s="1823"/>
      <c r="Y79" s="1823"/>
      <c r="Z79" s="1823"/>
      <c r="AA79" s="1823"/>
      <c r="AB79" s="1823"/>
      <c r="AC79" s="1823"/>
      <c r="AD79" s="1823"/>
      <c r="AE79" s="1823"/>
      <c r="AF79" s="1823"/>
      <c r="AG79" s="1823"/>
      <c r="AH79" s="1823"/>
      <c r="AI79" s="1823"/>
      <c r="AJ79" s="1823"/>
      <c r="AK79" s="1823"/>
      <c r="AL79" s="1823"/>
      <c r="AM79" s="1823"/>
      <c r="AN79" s="1823"/>
      <c r="AO79" s="1823"/>
      <c r="AP79" s="1823"/>
      <c r="AQ79" s="1013"/>
      <c r="AR79" s="1013"/>
      <c r="AS79" s="1013"/>
      <c r="AT79" s="930"/>
      <c r="AU79" s="930"/>
      <c r="AV79" s="930"/>
      <c r="AW79" s="911"/>
      <c r="AX79" s="1360"/>
      <c r="AY79" s="2667"/>
      <c r="AZ79" s="2060"/>
      <c r="BA79" s="2274"/>
      <c r="BB79" s="2669"/>
      <c r="BC79" s="2670"/>
      <c r="BD79" s="199"/>
    </row>
    <row r="80" spans="1:111" s="499" customFormat="1" ht="39.950000000000003" customHeight="1">
      <c r="A80" s="226"/>
      <c r="B80" s="2671">
        <f>AC59+1</f>
        <v>9</v>
      </c>
      <c r="C80" s="2672"/>
      <c r="D80" s="2827" t="s">
        <v>1076</v>
      </c>
      <c r="E80" s="2828"/>
      <c r="F80" s="2828"/>
      <c r="G80" s="2828"/>
      <c r="H80" s="2828"/>
      <c r="I80" s="2828"/>
      <c r="J80" s="2828"/>
      <c r="K80" s="2828"/>
      <c r="L80" s="2828"/>
      <c r="M80" s="2828"/>
      <c r="N80" s="2828"/>
      <c r="O80" s="2828"/>
      <c r="P80" s="2828"/>
      <c r="Q80" s="2828"/>
      <c r="R80" s="2828"/>
      <c r="S80" s="2828"/>
      <c r="T80" s="2828"/>
      <c r="U80" s="2828"/>
      <c r="V80" s="2828"/>
      <c r="W80" s="2828"/>
      <c r="X80" s="2828"/>
      <c r="Y80" s="2828"/>
      <c r="Z80" s="2828"/>
      <c r="AA80" s="2828"/>
      <c r="AB80" s="2829"/>
      <c r="AC80" s="2671">
        <f>B80+1</f>
        <v>10</v>
      </c>
      <c r="AD80" s="2672"/>
      <c r="AE80" s="2827" t="s">
        <v>916</v>
      </c>
      <c r="AF80" s="2828"/>
      <c r="AG80" s="2828"/>
      <c r="AH80" s="2828"/>
      <c r="AI80" s="2828"/>
      <c r="AJ80" s="2828"/>
      <c r="AK80" s="2828"/>
      <c r="AL80" s="2828"/>
      <c r="AM80" s="2828"/>
      <c r="AN80" s="2828"/>
      <c r="AO80" s="2828"/>
      <c r="AP80" s="2828"/>
      <c r="AQ80" s="2828"/>
      <c r="AR80" s="2828"/>
      <c r="AS80" s="2828"/>
      <c r="AT80" s="2828"/>
      <c r="AU80" s="2828"/>
      <c r="AV80" s="2828"/>
      <c r="AW80" s="2828"/>
      <c r="AX80" s="2828"/>
      <c r="AY80" s="2828"/>
      <c r="AZ80" s="2828"/>
      <c r="BA80" s="2828"/>
      <c r="BB80" s="2828"/>
      <c r="BC80" s="2829"/>
      <c r="BD80" s="199"/>
    </row>
    <row r="81" spans="1:56" s="738" customFormat="1" ht="23.1" customHeight="1">
      <c r="A81" s="1361"/>
      <c r="B81" s="2832" t="str">
        <f>$B$43</f>
        <v>M/C Type
机器
Loại máy</v>
      </c>
      <c r="C81" s="2709"/>
      <c r="D81" s="2709"/>
      <c r="E81" s="2709"/>
      <c r="F81" s="2710"/>
      <c r="G81" s="2714" t="str">
        <f>$G$43</f>
        <v xml:space="preserve">Needle
System
针类 Loại kim </v>
      </c>
      <c r="H81" s="2714"/>
      <c r="I81" s="2714"/>
      <c r="J81" s="2714" t="str">
        <f>$J$43</f>
        <v>Needle Size
尺寸
Kích cỡ kim</v>
      </c>
      <c r="K81" s="2714"/>
      <c r="L81" s="2714"/>
      <c r="M81" s="2716" t="str">
        <f>$M$43</f>
        <v xml:space="preserve">Needle Point Type
针型头类
Loại đầu kim  </v>
      </c>
      <c r="N81" s="2716"/>
      <c r="O81" s="2716"/>
      <c r="P81" s="2716"/>
      <c r="Q81" s="2686" t="str">
        <f>$Q$43</f>
        <v>Thread Type
车线
Loại chỉ</v>
      </c>
      <c r="R81" s="2686"/>
      <c r="S81" s="2686"/>
      <c r="T81" s="2686"/>
      <c r="U81" s="2686" t="str">
        <f>$U$43</f>
        <v>Stitching Margin 边距
 Cách biên  (mm)</v>
      </c>
      <c r="V81" s="2686"/>
      <c r="W81" s="2686"/>
      <c r="X81" s="2686"/>
      <c r="Y81" s="2772" t="str">
        <f>$Y$43</f>
        <v>SPI (Stitch Per Inch)
针数/英寸
Số mũi/inch</v>
      </c>
      <c r="Z81" s="2773"/>
      <c r="AA81" s="2773"/>
      <c r="AB81" s="2774"/>
      <c r="AC81" s="2832" t="str">
        <f>$B$43</f>
        <v>M/C Type
机器
Loại máy</v>
      </c>
      <c r="AD81" s="2709"/>
      <c r="AE81" s="2709"/>
      <c r="AF81" s="2709"/>
      <c r="AG81" s="2710"/>
      <c r="AH81" s="2714" t="str">
        <f>$G$43</f>
        <v xml:space="preserve">Needle
System
针类 Loại kim </v>
      </c>
      <c r="AI81" s="2714"/>
      <c r="AJ81" s="2714"/>
      <c r="AK81" s="2714" t="str">
        <f>$J$43</f>
        <v>Needle Size
尺寸
Kích cỡ kim</v>
      </c>
      <c r="AL81" s="2714"/>
      <c r="AM81" s="2714"/>
      <c r="AN81" s="2716" t="str">
        <f>$M$43</f>
        <v xml:space="preserve">Needle Point Type
针型头类
Loại đầu kim  </v>
      </c>
      <c r="AO81" s="2716"/>
      <c r="AP81" s="2716"/>
      <c r="AQ81" s="2716"/>
      <c r="AR81" s="2686" t="str">
        <f>$Q$43</f>
        <v>Thread Type
车线
Loại chỉ</v>
      </c>
      <c r="AS81" s="2686"/>
      <c r="AT81" s="2686"/>
      <c r="AU81" s="2686"/>
      <c r="AV81" s="2686" t="str">
        <f>$U$43</f>
        <v>Stitching Margin 边距
 Cách biên  (mm)</v>
      </c>
      <c r="AW81" s="2686"/>
      <c r="AX81" s="2686"/>
      <c r="AY81" s="2686"/>
      <c r="AZ81" s="2772" t="str">
        <f>$Y$43</f>
        <v>SPI (Stitch Per Inch)
针数/英寸
Số mũi/inch</v>
      </c>
      <c r="BA81" s="2773"/>
      <c r="BB81" s="2773"/>
      <c r="BC81" s="2774"/>
      <c r="BD81" s="982"/>
    </row>
    <row r="82" spans="1:56" s="738" customFormat="1" ht="23.1" customHeight="1">
      <c r="A82" s="1361"/>
      <c r="B82" s="2711"/>
      <c r="C82" s="2712"/>
      <c r="D82" s="2712"/>
      <c r="E82" s="2712"/>
      <c r="F82" s="2713"/>
      <c r="G82" s="2715"/>
      <c r="H82" s="2715"/>
      <c r="I82" s="2715"/>
      <c r="J82" s="2715"/>
      <c r="K82" s="2715"/>
      <c r="L82" s="2715"/>
      <c r="M82" s="2717"/>
      <c r="N82" s="2717"/>
      <c r="O82" s="2717"/>
      <c r="P82" s="2717"/>
      <c r="Q82" s="2687"/>
      <c r="R82" s="2687"/>
      <c r="S82" s="2687"/>
      <c r="T82" s="2687"/>
      <c r="U82" s="2687"/>
      <c r="V82" s="2687"/>
      <c r="W82" s="2687"/>
      <c r="X82" s="2687"/>
      <c r="Y82" s="2775"/>
      <c r="Z82" s="2775"/>
      <c r="AA82" s="2775"/>
      <c r="AB82" s="2776"/>
      <c r="AC82" s="2711"/>
      <c r="AD82" s="2712"/>
      <c r="AE82" s="2712"/>
      <c r="AF82" s="2712"/>
      <c r="AG82" s="2713"/>
      <c r="AH82" s="2715"/>
      <c r="AI82" s="2715"/>
      <c r="AJ82" s="2715"/>
      <c r="AK82" s="2715"/>
      <c r="AL82" s="2715"/>
      <c r="AM82" s="2715"/>
      <c r="AN82" s="2717"/>
      <c r="AO82" s="2717"/>
      <c r="AP82" s="2717"/>
      <c r="AQ82" s="2717"/>
      <c r="AR82" s="2687"/>
      <c r="AS82" s="2687"/>
      <c r="AT82" s="2687"/>
      <c r="AU82" s="2687"/>
      <c r="AV82" s="2687"/>
      <c r="AW82" s="2687"/>
      <c r="AX82" s="2687"/>
      <c r="AY82" s="2687"/>
      <c r="AZ82" s="2775"/>
      <c r="BA82" s="2775"/>
      <c r="BB82" s="2775"/>
      <c r="BC82" s="2776"/>
      <c r="BD82" s="982"/>
    </row>
    <row r="83" spans="1:56" s="52" customFormat="1" ht="42.95" customHeight="1" thickBot="1">
      <c r="A83" s="815"/>
      <c r="B83" s="2705" t="s">
        <v>467</v>
      </c>
      <c r="C83" s="2706"/>
      <c r="D83" s="2706"/>
      <c r="E83" s="2706"/>
      <c r="F83" s="2707"/>
      <c r="G83" s="2679" t="s">
        <v>117</v>
      </c>
      <c r="H83" s="2680"/>
      <c r="I83" s="2680"/>
      <c r="J83" s="2681" t="s">
        <v>129</v>
      </c>
      <c r="K83" s="2681"/>
      <c r="L83" s="2681"/>
      <c r="M83" s="2681" t="s">
        <v>116</v>
      </c>
      <c r="N83" s="2681"/>
      <c r="O83" s="2681"/>
      <c r="P83" s="2681"/>
      <c r="Q83" s="2682" t="s">
        <v>305</v>
      </c>
      <c r="R83" s="2681"/>
      <c r="S83" s="2681"/>
      <c r="T83" s="2681"/>
      <c r="U83" s="2683" t="s">
        <v>231</v>
      </c>
      <c r="V83" s="2684"/>
      <c r="W83" s="2684"/>
      <c r="X83" s="2684"/>
      <c r="Y83" s="2683" t="s">
        <v>235</v>
      </c>
      <c r="Z83" s="2684"/>
      <c r="AA83" s="2684"/>
      <c r="AB83" s="2685"/>
      <c r="AC83" s="2862" t="s">
        <v>470</v>
      </c>
      <c r="AD83" s="2706"/>
      <c r="AE83" s="2706"/>
      <c r="AF83" s="2706"/>
      <c r="AG83" s="2707"/>
      <c r="AH83" s="2679" t="s">
        <v>97</v>
      </c>
      <c r="AI83" s="2680"/>
      <c r="AJ83" s="2680"/>
      <c r="AK83" s="2681" t="s">
        <v>97</v>
      </c>
      <c r="AL83" s="2681"/>
      <c r="AM83" s="2681"/>
      <c r="AN83" s="2681" t="s">
        <v>97</v>
      </c>
      <c r="AO83" s="2681"/>
      <c r="AP83" s="2681"/>
      <c r="AQ83" s="2681"/>
      <c r="AR83" s="2696" t="s">
        <v>97</v>
      </c>
      <c r="AS83" s="2697"/>
      <c r="AT83" s="2697"/>
      <c r="AU83" s="2698"/>
      <c r="AV83" s="2681" t="s">
        <v>97</v>
      </c>
      <c r="AW83" s="2681"/>
      <c r="AX83" s="2681"/>
      <c r="AY83" s="2681"/>
      <c r="AZ83" s="2681" t="s">
        <v>97</v>
      </c>
      <c r="BA83" s="2681"/>
      <c r="BB83" s="2681"/>
      <c r="BC83" s="2771"/>
      <c r="BD83" s="642"/>
    </row>
    <row r="84" spans="1:56" s="499" customFormat="1" ht="16.5" customHeight="1">
      <c r="A84" s="226"/>
      <c r="B84" s="1365"/>
      <c r="C84" s="622"/>
      <c r="D84" s="622"/>
      <c r="E84" s="622"/>
      <c r="F84" s="622"/>
      <c r="G84" s="622"/>
      <c r="H84" s="622"/>
      <c r="I84" s="622"/>
      <c r="J84" s="622"/>
      <c r="K84" s="622"/>
      <c r="L84" s="749"/>
      <c r="M84" s="749"/>
      <c r="N84" s="749"/>
      <c r="O84" s="749"/>
      <c r="P84" s="750"/>
      <c r="Q84" s="2791"/>
      <c r="R84" s="2791"/>
      <c r="S84" s="2791"/>
      <c r="T84" s="2791"/>
      <c r="U84" s="2791"/>
      <c r="V84" s="2791"/>
      <c r="W84" s="2791"/>
      <c r="X84" s="2791"/>
      <c r="Y84" s="2791"/>
      <c r="Z84" s="2791"/>
      <c r="AA84" s="2791"/>
      <c r="AB84" s="2792"/>
      <c r="AC84" s="1365"/>
      <c r="AD84" s="622"/>
      <c r="AE84" s="622"/>
      <c r="AF84" s="622"/>
      <c r="AG84" s="622"/>
      <c r="AH84" s="622"/>
      <c r="AI84" s="622"/>
      <c r="AJ84" s="622"/>
      <c r="AK84" s="622"/>
      <c r="AL84" s="622"/>
      <c r="AM84" s="749"/>
      <c r="AN84" s="749"/>
      <c r="AO84" s="749"/>
      <c r="AP84" s="749"/>
      <c r="AQ84" s="750"/>
      <c r="AR84" s="770"/>
      <c r="AS84" s="770"/>
      <c r="AT84" s="770"/>
      <c r="AU84" s="770"/>
      <c r="AV84" s="770"/>
      <c r="AW84" s="770"/>
      <c r="AX84" s="770"/>
      <c r="AY84" s="770"/>
      <c r="AZ84" s="770"/>
      <c r="BA84" s="770"/>
      <c r="BB84" s="770"/>
      <c r="BC84" s="1389"/>
      <c r="BD84" s="199"/>
    </row>
    <row r="85" spans="1:56" s="499" customFormat="1" ht="16.5" customHeight="1">
      <c r="A85" s="226"/>
      <c r="B85" s="1369"/>
      <c r="C85" s="870"/>
      <c r="D85" s="870"/>
      <c r="E85" s="870"/>
      <c r="F85" s="870"/>
      <c r="G85" s="870"/>
      <c r="H85" s="870"/>
      <c r="I85" s="870"/>
      <c r="J85" s="870"/>
      <c r="K85" s="870"/>
      <c r="L85" s="751"/>
      <c r="M85" s="751"/>
      <c r="N85" s="751"/>
      <c r="O85" s="751"/>
      <c r="P85" s="750"/>
      <c r="Q85" s="2793"/>
      <c r="R85" s="2793"/>
      <c r="S85" s="2793"/>
      <c r="T85" s="2793"/>
      <c r="U85" s="2793"/>
      <c r="V85" s="2793"/>
      <c r="W85" s="2793"/>
      <c r="X85" s="2793"/>
      <c r="Y85" s="2793"/>
      <c r="Z85" s="2793"/>
      <c r="AA85" s="2793"/>
      <c r="AB85" s="2794"/>
      <c r="AC85" s="1369"/>
      <c r="AD85" s="870"/>
      <c r="AE85" s="870"/>
      <c r="AF85" s="870"/>
      <c r="AG85" s="870"/>
      <c r="AH85" s="870"/>
      <c r="AI85" s="870"/>
      <c r="AJ85" s="870"/>
      <c r="AK85" s="870"/>
      <c r="AL85" s="870"/>
      <c r="AM85" s="751"/>
      <c r="AN85" s="751"/>
      <c r="AO85" s="751"/>
      <c r="AP85" s="751"/>
      <c r="AQ85" s="750"/>
      <c r="AR85" s="765"/>
      <c r="AS85" s="765"/>
      <c r="AT85" s="765"/>
      <c r="AU85" s="765"/>
      <c r="AV85" s="765"/>
      <c r="AW85" s="765"/>
      <c r="AX85" s="765"/>
      <c r="AY85" s="765"/>
      <c r="AZ85" s="765"/>
      <c r="BA85" s="765"/>
      <c r="BB85" s="765"/>
      <c r="BC85" s="771"/>
      <c r="BD85" s="199"/>
    </row>
    <row r="86" spans="1:56" s="499" customFormat="1" ht="16.5" customHeight="1">
      <c r="A86" s="226"/>
      <c r="B86" s="1369"/>
      <c r="C86" s="870"/>
      <c r="D86" s="870"/>
      <c r="E86" s="870"/>
      <c r="F86" s="870"/>
      <c r="G86" s="870"/>
      <c r="H86" s="870"/>
      <c r="I86" s="870"/>
      <c r="J86" s="870"/>
      <c r="K86" s="870"/>
      <c r="L86" s="751"/>
      <c r="M86" s="751"/>
      <c r="N86" s="751"/>
      <c r="O86" s="751"/>
      <c r="P86" s="750"/>
      <c r="Q86" s="2793"/>
      <c r="R86" s="2793"/>
      <c r="S86" s="2793"/>
      <c r="T86" s="2793"/>
      <c r="U86" s="2793"/>
      <c r="V86" s="2793"/>
      <c r="W86" s="2793"/>
      <c r="X86" s="2793"/>
      <c r="Y86" s="2793"/>
      <c r="Z86" s="2793"/>
      <c r="AA86" s="2793"/>
      <c r="AB86" s="2794"/>
      <c r="AC86" s="1369"/>
      <c r="AD86" s="870"/>
      <c r="AE86" s="870"/>
      <c r="AF86" s="870"/>
      <c r="AG86" s="870"/>
      <c r="AH86" s="870"/>
      <c r="AI86" s="870"/>
      <c r="AJ86" s="870"/>
      <c r="AK86" s="870"/>
      <c r="AL86" s="870"/>
      <c r="AM86" s="751"/>
      <c r="AN86" s="751"/>
      <c r="AO86" s="751"/>
      <c r="AP86" s="751"/>
      <c r="AQ86" s="750"/>
      <c r="AR86" s="765"/>
      <c r="AS86" s="765"/>
      <c r="AT86" s="765"/>
      <c r="AU86" s="765"/>
      <c r="AV86" s="765"/>
      <c r="AW86" s="765"/>
      <c r="AX86" s="765"/>
      <c r="AY86" s="765"/>
      <c r="AZ86" s="765"/>
      <c r="BA86" s="765"/>
      <c r="BB86" s="765"/>
      <c r="BC86" s="771"/>
      <c r="BD86" s="199"/>
    </row>
    <row r="87" spans="1:56" s="499" customFormat="1" ht="16.5" customHeight="1">
      <c r="A87" s="226"/>
      <c r="B87" s="1369"/>
      <c r="C87" s="870"/>
      <c r="D87" s="870"/>
      <c r="E87" s="870"/>
      <c r="F87" s="870"/>
      <c r="G87" s="870"/>
      <c r="H87" s="870"/>
      <c r="I87" s="870"/>
      <c r="J87" s="870"/>
      <c r="K87" s="870"/>
      <c r="L87" s="751"/>
      <c r="M87" s="751"/>
      <c r="N87" s="751"/>
      <c r="O87" s="751"/>
      <c r="P87" s="746"/>
      <c r="Q87" s="2793"/>
      <c r="R87" s="2793"/>
      <c r="S87" s="2793"/>
      <c r="T87" s="2793"/>
      <c r="U87" s="2793"/>
      <c r="V87" s="2793"/>
      <c r="W87" s="2793"/>
      <c r="X87" s="2793"/>
      <c r="Y87" s="2793"/>
      <c r="Z87" s="2793"/>
      <c r="AA87" s="2793"/>
      <c r="AB87" s="2794"/>
      <c r="AC87" s="1369"/>
      <c r="AD87" s="870"/>
      <c r="AE87" s="870"/>
      <c r="AF87" s="870"/>
      <c r="AG87" s="870"/>
      <c r="AH87" s="870"/>
      <c r="AI87" s="870"/>
      <c r="AJ87" s="870"/>
      <c r="AK87" s="870"/>
      <c r="AL87" s="870"/>
      <c r="AM87" s="751"/>
      <c r="AN87" s="751"/>
      <c r="AO87" s="751"/>
      <c r="AP87" s="751"/>
      <c r="AQ87" s="746"/>
      <c r="AR87" s="765"/>
      <c r="AS87" s="765"/>
      <c r="AT87" s="765"/>
      <c r="AU87" s="765"/>
      <c r="AV87" s="765"/>
      <c r="AW87" s="765"/>
      <c r="AX87" s="765"/>
      <c r="AY87" s="765"/>
      <c r="AZ87" s="765"/>
      <c r="BA87" s="765"/>
      <c r="BB87" s="765"/>
      <c r="BC87" s="771"/>
      <c r="BD87" s="199"/>
    </row>
    <row r="88" spans="1:56" s="499" customFormat="1" ht="16.5" customHeight="1">
      <c r="A88" s="226"/>
      <c r="B88" s="1369"/>
      <c r="C88" s="870"/>
      <c r="D88" s="870"/>
      <c r="E88" s="870"/>
      <c r="F88" s="870"/>
      <c r="G88" s="870"/>
      <c r="H88" s="870"/>
      <c r="I88" s="870"/>
      <c r="J88" s="870"/>
      <c r="K88" s="870"/>
      <c r="L88" s="751"/>
      <c r="M88" s="751"/>
      <c r="N88" s="751"/>
      <c r="O88" s="751"/>
      <c r="P88" s="746"/>
      <c r="Q88" s="2793"/>
      <c r="R88" s="2793"/>
      <c r="S88" s="2793"/>
      <c r="T88" s="2793"/>
      <c r="U88" s="2793"/>
      <c r="V88" s="2793"/>
      <c r="W88" s="2793"/>
      <c r="X88" s="2793"/>
      <c r="Y88" s="2793"/>
      <c r="Z88" s="2793"/>
      <c r="AA88" s="2793"/>
      <c r="AB88" s="2794"/>
      <c r="AC88" s="1369"/>
      <c r="AD88" s="870"/>
      <c r="AE88" s="870"/>
      <c r="AF88" s="870"/>
      <c r="AG88" s="870"/>
      <c r="AH88" s="870"/>
      <c r="AI88" s="870"/>
      <c r="AJ88" s="870"/>
      <c r="AK88" s="870"/>
      <c r="AL88" s="870"/>
      <c r="AM88" s="751"/>
      <c r="AN88" s="751"/>
      <c r="AO88" s="751"/>
      <c r="AP88" s="751"/>
      <c r="AQ88" s="746"/>
      <c r="AR88" s="765"/>
      <c r="AS88" s="765"/>
      <c r="AT88" s="765"/>
      <c r="AU88" s="765"/>
      <c r="AV88" s="765"/>
      <c r="AW88" s="765"/>
      <c r="AX88" s="765"/>
      <c r="AY88" s="765"/>
      <c r="AZ88" s="765"/>
      <c r="BA88" s="765"/>
      <c r="BB88" s="765"/>
      <c r="BC88" s="771"/>
      <c r="BD88" s="199"/>
    </row>
    <row r="89" spans="1:56" s="499" customFormat="1" ht="16.5" customHeight="1">
      <c r="A89" s="226"/>
      <c r="B89" s="226"/>
      <c r="C89" s="500"/>
      <c r="D89" s="500"/>
      <c r="E89" s="500"/>
      <c r="F89" s="500"/>
      <c r="G89" s="500"/>
      <c r="H89" s="500"/>
      <c r="I89" s="500"/>
      <c r="J89" s="500"/>
      <c r="K89" s="500"/>
      <c r="L89" s="500"/>
      <c r="M89" s="500"/>
      <c r="N89" s="500"/>
      <c r="O89" s="500"/>
      <c r="P89" s="500"/>
      <c r="Q89" s="2793"/>
      <c r="R89" s="2793"/>
      <c r="S89" s="2793"/>
      <c r="T89" s="2793"/>
      <c r="U89" s="2793"/>
      <c r="V89" s="2793"/>
      <c r="W89" s="2793"/>
      <c r="X89" s="2793"/>
      <c r="Y89" s="2793"/>
      <c r="Z89" s="2793"/>
      <c r="AA89" s="2793"/>
      <c r="AB89" s="2794"/>
      <c r="AC89" s="226"/>
      <c r="AD89" s="500"/>
      <c r="AE89" s="500"/>
      <c r="AF89" s="500"/>
      <c r="AG89" s="500"/>
      <c r="AH89" s="500"/>
      <c r="AI89" s="500"/>
      <c r="AJ89" s="500"/>
      <c r="AK89" s="500"/>
      <c r="AL89" s="500"/>
      <c r="AM89" s="500"/>
      <c r="AN89" s="500"/>
      <c r="AO89" s="500"/>
      <c r="AP89" s="500"/>
      <c r="AQ89" s="500"/>
      <c r="AR89" s="765"/>
      <c r="AS89" s="765"/>
      <c r="AT89" s="765"/>
      <c r="AU89" s="765"/>
      <c r="AV89" s="765"/>
      <c r="AW89" s="765"/>
      <c r="AX89" s="765"/>
      <c r="AY89" s="765"/>
      <c r="AZ89" s="765"/>
      <c r="BA89" s="765"/>
      <c r="BB89" s="765"/>
      <c r="BC89" s="771"/>
      <c r="BD89" s="199"/>
    </row>
    <row r="90" spans="1:56" s="499" customFormat="1" ht="16.5" customHeight="1">
      <c r="A90" s="226"/>
      <c r="B90" s="226"/>
      <c r="C90" s="503"/>
      <c r="D90" s="500"/>
      <c r="E90" s="500"/>
      <c r="F90" s="500"/>
      <c r="G90" s="500"/>
      <c r="H90" s="500"/>
      <c r="I90" s="500"/>
      <c r="J90" s="500"/>
      <c r="K90" s="500"/>
      <c r="L90" s="500"/>
      <c r="M90" s="500"/>
      <c r="N90" s="500"/>
      <c r="O90" s="500"/>
      <c r="P90" s="500"/>
      <c r="Q90" s="500"/>
      <c r="R90" s="500"/>
      <c r="S90" s="500"/>
      <c r="T90" s="500"/>
      <c r="U90" s="500"/>
      <c r="V90" s="500"/>
      <c r="W90" s="500"/>
      <c r="X90" s="2732" t="str">
        <f>$X$14</f>
        <v xml:space="preserve">Attaching Method
贴法 Phương pháp dán </v>
      </c>
      <c r="Y90" s="2733"/>
      <c r="Z90" s="2733"/>
      <c r="AA90" s="2733"/>
      <c r="AB90" s="2801"/>
      <c r="AC90" s="857"/>
      <c r="AD90" s="855"/>
      <c r="AE90" s="845"/>
      <c r="AF90" s="845"/>
      <c r="AG90" s="845"/>
      <c r="AH90" s="845"/>
      <c r="AI90" s="845"/>
      <c r="AJ90" s="845"/>
      <c r="AK90" s="845"/>
      <c r="AL90" s="845"/>
      <c r="AM90" s="845"/>
      <c r="AN90" s="845"/>
      <c r="AO90" s="845"/>
      <c r="AP90" s="848"/>
      <c r="AQ90" s="845"/>
      <c r="AR90" s="845"/>
      <c r="AS90" s="845"/>
      <c r="AT90" s="845"/>
      <c r="AU90" s="845"/>
      <c r="AV90" s="845"/>
      <c r="AW90" s="845"/>
      <c r="AX90" s="845"/>
      <c r="AY90" s="2732" t="str">
        <f>$X$14</f>
        <v xml:space="preserve">Attaching Method
贴法 Phương pháp dán </v>
      </c>
      <c r="AZ90" s="2733"/>
      <c r="BA90" s="2733"/>
      <c r="BB90" s="2733"/>
      <c r="BC90" s="2801"/>
      <c r="BD90" s="199"/>
    </row>
    <row r="91" spans="1:56" s="499" customFormat="1" ht="16.5" customHeight="1">
      <c r="A91" s="226"/>
      <c r="B91" s="226"/>
      <c r="C91" s="503"/>
      <c r="D91" s="500"/>
      <c r="E91" s="500"/>
      <c r="F91" s="500"/>
      <c r="G91" s="500"/>
      <c r="H91" s="500"/>
      <c r="I91" s="500"/>
      <c r="J91" s="500"/>
      <c r="K91" s="500"/>
      <c r="L91" s="500"/>
      <c r="M91" s="500"/>
      <c r="N91" s="500"/>
      <c r="O91" s="500"/>
      <c r="P91" s="500"/>
      <c r="Q91" s="500"/>
      <c r="R91" s="500"/>
      <c r="S91" s="500"/>
      <c r="T91" s="500"/>
      <c r="U91" s="500"/>
      <c r="V91" s="500"/>
      <c r="W91" s="500"/>
      <c r="X91" s="2735"/>
      <c r="Y91" s="2736"/>
      <c r="Z91" s="2736"/>
      <c r="AA91" s="2736"/>
      <c r="AB91" s="2737"/>
      <c r="AC91" s="857"/>
      <c r="AD91" s="855"/>
      <c r="AE91" s="845"/>
      <c r="AF91" s="845"/>
      <c r="AG91" s="845"/>
      <c r="AH91" s="845"/>
      <c r="AI91" s="845"/>
      <c r="AJ91" s="845"/>
      <c r="AK91" s="848"/>
      <c r="AL91" s="848"/>
      <c r="AM91" s="848"/>
      <c r="AN91" s="848"/>
      <c r="AO91" s="848"/>
      <c r="AP91" s="848"/>
      <c r="AQ91" s="848"/>
      <c r="AR91" s="848"/>
      <c r="AS91" s="848"/>
      <c r="AT91" s="845"/>
      <c r="AU91" s="845"/>
      <c r="AV91" s="845"/>
      <c r="AW91" s="845"/>
      <c r="AX91" s="845"/>
      <c r="AY91" s="2735"/>
      <c r="AZ91" s="2736"/>
      <c r="BA91" s="2736"/>
      <c r="BB91" s="2736"/>
      <c r="BC91" s="2737"/>
      <c r="BD91" s="199"/>
    </row>
    <row r="92" spans="1:56" s="499" customFormat="1" ht="16.5" customHeight="1">
      <c r="A92" s="226"/>
      <c r="B92" s="226"/>
      <c r="C92" s="503"/>
      <c r="D92" s="500"/>
      <c r="E92" s="500"/>
      <c r="F92" s="500"/>
      <c r="G92" s="500"/>
      <c r="H92" s="500"/>
      <c r="I92" s="500"/>
      <c r="J92" s="500"/>
      <c r="K92" s="500"/>
      <c r="L92" s="500"/>
      <c r="M92" s="500"/>
      <c r="N92" s="500"/>
      <c r="O92" s="500"/>
      <c r="P92" s="500"/>
      <c r="Q92" s="500"/>
      <c r="R92" s="500"/>
      <c r="S92" s="500"/>
      <c r="T92" s="500"/>
      <c r="U92" s="500"/>
      <c r="V92" s="503"/>
      <c r="W92" s="503"/>
      <c r="X92" s="2765" t="s">
        <v>1074</v>
      </c>
      <c r="Y92" s="2838"/>
      <c r="Z92" s="2838"/>
      <c r="AA92" s="2838"/>
      <c r="AB92" s="2839"/>
      <c r="AC92" s="857"/>
      <c r="AD92" s="855"/>
      <c r="AE92" s="855"/>
      <c r="AF92" s="855"/>
      <c r="AG92" s="855"/>
      <c r="AH92" s="855"/>
      <c r="AI92" s="855"/>
      <c r="AJ92" s="855"/>
      <c r="AK92" s="862"/>
      <c r="AL92" s="862"/>
      <c r="AM92" s="862"/>
      <c r="AN92" s="862"/>
      <c r="AO92" s="862"/>
      <c r="AP92" s="862"/>
      <c r="AQ92" s="862"/>
      <c r="AR92" s="862"/>
      <c r="AS92" s="862"/>
      <c r="AT92" s="855"/>
      <c r="AU92" s="855"/>
      <c r="AV92" s="855"/>
      <c r="AW92" s="855"/>
      <c r="AX92" s="855"/>
      <c r="AY92" s="2765" t="s">
        <v>1074</v>
      </c>
      <c r="AZ92" s="2838"/>
      <c r="BA92" s="2838"/>
      <c r="BB92" s="2838"/>
      <c r="BC92" s="2839"/>
      <c r="BD92" s="199"/>
    </row>
    <row r="93" spans="1:56" s="499" customFormat="1" ht="16.5" customHeight="1">
      <c r="A93" s="226"/>
      <c r="B93" s="226"/>
      <c r="C93" s="503"/>
      <c r="D93" s="500"/>
      <c r="E93" s="500"/>
      <c r="F93" s="500"/>
      <c r="G93" s="500"/>
      <c r="H93" s="500"/>
      <c r="I93" s="500"/>
      <c r="J93" s="500"/>
      <c r="K93" s="500"/>
      <c r="L93" s="500"/>
      <c r="M93" s="500"/>
      <c r="N93" s="500"/>
      <c r="O93" s="500"/>
      <c r="P93" s="500"/>
      <c r="Q93" s="500"/>
      <c r="R93" s="500"/>
      <c r="S93" s="500"/>
      <c r="T93" s="500"/>
      <c r="U93" s="500"/>
      <c r="V93" s="503"/>
      <c r="W93" s="503"/>
      <c r="X93" s="2840"/>
      <c r="Y93" s="2841"/>
      <c r="Z93" s="2841"/>
      <c r="AA93" s="2841"/>
      <c r="AB93" s="2842"/>
      <c r="AC93" s="1390"/>
      <c r="AD93" s="1183"/>
      <c r="AE93" s="1183"/>
      <c r="AF93" s="1183"/>
      <c r="AG93" s="1183"/>
      <c r="AH93" s="1183"/>
      <c r="AI93" s="1183"/>
      <c r="AJ93" s="1183"/>
      <c r="AK93" s="1183"/>
      <c r="AL93" s="1183"/>
      <c r="AM93" s="1183"/>
      <c r="AN93" s="855"/>
      <c r="AO93" s="855"/>
      <c r="AP93" s="855"/>
      <c r="AQ93" s="855"/>
      <c r="AR93" s="855"/>
      <c r="AS93" s="855"/>
      <c r="AT93" s="855"/>
      <c r="AU93" s="855"/>
      <c r="AV93" s="855"/>
      <c r="AW93" s="855"/>
      <c r="AX93" s="855"/>
      <c r="AY93" s="2840"/>
      <c r="AZ93" s="2841"/>
      <c r="BA93" s="2841"/>
      <c r="BB93" s="2841"/>
      <c r="BC93" s="2842"/>
      <c r="BD93" s="199"/>
    </row>
    <row r="94" spans="1:56" s="499" customFormat="1" ht="16.5" customHeight="1">
      <c r="A94" s="226"/>
      <c r="B94" s="226"/>
      <c r="C94" s="503"/>
      <c r="D94" s="500"/>
      <c r="E94" s="500"/>
      <c r="F94" s="500"/>
      <c r="G94" s="500"/>
      <c r="H94" s="500"/>
      <c r="I94" s="500"/>
      <c r="J94" s="500"/>
      <c r="K94" s="500"/>
      <c r="L94" s="500"/>
      <c r="M94" s="500"/>
      <c r="N94" s="500"/>
      <c r="O94" s="500"/>
      <c r="P94" s="500"/>
      <c r="Q94" s="500"/>
      <c r="R94" s="500"/>
      <c r="S94" s="500"/>
      <c r="T94" s="500"/>
      <c r="U94" s="500"/>
      <c r="V94" s="503"/>
      <c r="W94" s="503"/>
      <c r="X94" s="2732" t="str">
        <f>$X$18</f>
        <v>Stitching Guide Name  靠边机名称Tên cử may</v>
      </c>
      <c r="Y94" s="2733"/>
      <c r="Z94" s="2733"/>
      <c r="AA94" s="2733"/>
      <c r="AB94" s="2801"/>
      <c r="AC94" s="1390"/>
      <c r="AD94" s="1183"/>
      <c r="AE94" s="1183"/>
      <c r="AF94" s="1183"/>
      <c r="AG94" s="1183"/>
      <c r="AH94" s="1183"/>
      <c r="AI94" s="1183"/>
      <c r="AJ94" s="1183"/>
      <c r="AK94" s="1183"/>
      <c r="AL94" s="1183"/>
      <c r="AM94" s="1183"/>
      <c r="AN94" s="855"/>
      <c r="AO94" s="855"/>
      <c r="AP94" s="855"/>
      <c r="AQ94" s="1183"/>
      <c r="AR94" s="1391"/>
      <c r="AS94" s="1391"/>
      <c r="AT94" s="1391"/>
      <c r="AU94" s="1391"/>
      <c r="AV94" s="1391"/>
      <c r="AW94" s="1391"/>
      <c r="AX94" s="1392"/>
      <c r="AY94" s="2753" t="str">
        <f>$X$35</f>
        <v>Stitching Guide Name  靠边机名称Tên cử may</v>
      </c>
      <c r="AZ94" s="2754"/>
      <c r="BA94" s="2754"/>
      <c r="BB94" s="2754"/>
      <c r="BC94" s="2755"/>
      <c r="BD94" s="199"/>
    </row>
    <row r="95" spans="1:56" s="499" customFormat="1" ht="16.5" customHeight="1">
      <c r="A95" s="226"/>
      <c r="B95" s="226"/>
      <c r="C95" s="503"/>
      <c r="D95" s="500"/>
      <c r="E95" s="500"/>
      <c r="F95" s="500"/>
      <c r="G95" s="500"/>
      <c r="H95" s="500"/>
      <c r="I95" s="500"/>
      <c r="J95" s="500"/>
      <c r="K95" s="500"/>
      <c r="L95" s="500"/>
      <c r="M95" s="500"/>
      <c r="N95" s="500"/>
      <c r="O95" s="500"/>
      <c r="P95" s="500"/>
      <c r="Q95" s="500"/>
      <c r="R95" s="500"/>
      <c r="S95" s="500"/>
      <c r="T95" s="500"/>
      <c r="U95" s="500"/>
      <c r="V95" s="503"/>
      <c r="W95" s="503"/>
      <c r="X95" s="2735"/>
      <c r="Y95" s="2736"/>
      <c r="Z95" s="2736"/>
      <c r="AA95" s="2736"/>
      <c r="AB95" s="2737"/>
      <c r="AC95" s="1390"/>
      <c r="AD95" s="1183"/>
      <c r="AE95" s="1183"/>
      <c r="AF95" s="1183"/>
      <c r="AG95" s="1183"/>
      <c r="AH95" s="1183"/>
      <c r="AI95" s="1183"/>
      <c r="AJ95" s="1183"/>
      <c r="AK95" s="1183"/>
      <c r="AL95" s="1183"/>
      <c r="AM95" s="1183"/>
      <c r="AN95" s="855"/>
      <c r="AO95" s="855"/>
      <c r="AP95" s="855"/>
      <c r="AQ95" s="1391"/>
      <c r="AR95" s="1391"/>
      <c r="AS95" s="1391"/>
      <c r="AT95" s="1391"/>
      <c r="AU95" s="1391"/>
      <c r="AV95" s="1391"/>
      <c r="AW95" s="1391"/>
      <c r="AX95" s="1392"/>
      <c r="AY95" s="2735"/>
      <c r="AZ95" s="2736"/>
      <c r="BA95" s="2736"/>
      <c r="BB95" s="2736"/>
      <c r="BC95" s="2737"/>
      <c r="BD95" s="199"/>
    </row>
    <row r="96" spans="1:56" s="499" customFormat="1" ht="16.5" customHeight="1" thickBot="1">
      <c r="A96" s="226"/>
      <c r="B96" s="990"/>
      <c r="C96" s="911"/>
      <c r="D96" s="911"/>
      <c r="E96" s="911"/>
      <c r="F96" s="911"/>
      <c r="G96" s="911"/>
      <c r="H96" s="911"/>
      <c r="I96" s="911"/>
      <c r="J96" s="911"/>
      <c r="K96" s="911"/>
      <c r="L96" s="911"/>
      <c r="M96" s="911"/>
      <c r="N96" s="911"/>
      <c r="O96" s="911"/>
      <c r="P96" s="911"/>
      <c r="Q96" s="911"/>
      <c r="R96" s="911"/>
      <c r="S96" s="911"/>
      <c r="T96" s="911"/>
      <c r="U96" s="911"/>
      <c r="V96" s="911"/>
      <c r="W96" s="911"/>
      <c r="X96" s="2718" t="s">
        <v>97</v>
      </c>
      <c r="Y96" s="2719"/>
      <c r="Z96" s="2719"/>
      <c r="AA96" s="2719"/>
      <c r="AB96" s="2720"/>
      <c r="AC96" s="1184"/>
      <c r="AD96" s="1185"/>
      <c r="AE96" s="1185"/>
      <c r="AF96" s="1185"/>
      <c r="AG96" s="1185"/>
      <c r="AH96" s="1185"/>
      <c r="AI96" s="1185"/>
      <c r="AJ96" s="1185"/>
      <c r="AK96" s="1185"/>
      <c r="AL96" s="1185"/>
      <c r="AM96" s="1185"/>
      <c r="AN96" s="1388"/>
      <c r="AO96" s="1388"/>
      <c r="AP96" s="1388"/>
      <c r="AQ96" s="1393"/>
      <c r="AR96" s="1393"/>
      <c r="AS96" s="1393"/>
      <c r="AT96" s="1393"/>
      <c r="AU96" s="1393"/>
      <c r="AV96" s="1393"/>
      <c r="AW96" s="1393"/>
      <c r="AX96" s="1394"/>
      <c r="AY96" s="2835" t="s">
        <v>97</v>
      </c>
      <c r="AZ96" s="2836"/>
      <c r="BA96" s="2836"/>
      <c r="BB96" s="2836"/>
      <c r="BC96" s="2837"/>
      <c r="BD96" s="199"/>
    </row>
    <row r="97" spans="1:56" s="499" customFormat="1" ht="30" customHeight="1">
      <c r="A97" s="226"/>
      <c r="B97" s="2724">
        <f>AC80+1</f>
        <v>11</v>
      </c>
      <c r="C97" s="2725"/>
      <c r="D97" s="2721" t="s">
        <v>818</v>
      </c>
      <c r="E97" s="2726"/>
      <c r="F97" s="2726"/>
      <c r="G97" s="2726"/>
      <c r="H97" s="2726"/>
      <c r="I97" s="2726"/>
      <c r="J97" s="2726"/>
      <c r="K97" s="2726"/>
      <c r="L97" s="2726"/>
      <c r="M97" s="2726"/>
      <c r="N97" s="2726"/>
      <c r="O97" s="2726"/>
      <c r="P97" s="2726"/>
      <c r="Q97" s="2726"/>
      <c r="R97" s="2726"/>
      <c r="S97" s="2726"/>
      <c r="T97" s="2726"/>
      <c r="U97" s="2726"/>
      <c r="V97" s="2726"/>
      <c r="W97" s="2726"/>
      <c r="X97" s="2726"/>
      <c r="Y97" s="2726"/>
      <c r="Z97" s="2726"/>
      <c r="AA97" s="2726"/>
      <c r="AB97" s="2727"/>
      <c r="AC97" s="2671">
        <f>B97+1</f>
        <v>12</v>
      </c>
      <c r="AD97" s="2672"/>
      <c r="AE97" s="2827" t="s">
        <v>819</v>
      </c>
      <c r="AF97" s="2830"/>
      <c r="AG97" s="2830"/>
      <c r="AH97" s="2830"/>
      <c r="AI97" s="2830"/>
      <c r="AJ97" s="2830"/>
      <c r="AK97" s="2830"/>
      <c r="AL97" s="2830"/>
      <c r="AM97" s="2830"/>
      <c r="AN97" s="2863"/>
      <c r="AO97" s="2863"/>
      <c r="AP97" s="2830"/>
      <c r="AQ97" s="2830"/>
      <c r="AR97" s="2830"/>
      <c r="AS97" s="2830"/>
      <c r="AT97" s="2830"/>
      <c r="AU97" s="2830"/>
      <c r="AV97" s="2830"/>
      <c r="AW97" s="2830"/>
      <c r="AX97" s="2830"/>
      <c r="AY97" s="2830"/>
      <c r="AZ97" s="2830"/>
      <c r="BA97" s="2830"/>
      <c r="BB97" s="2830"/>
      <c r="BC97" s="2831"/>
      <c r="BD97" s="199"/>
    </row>
    <row r="98" spans="1:56" s="99" customFormat="1" ht="23.1" customHeight="1">
      <c r="A98" s="354"/>
      <c r="B98" s="2832" t="str">
        <f>$B$43</f>
        <v>M/C Type
机器
Loại máy</v>
      </c>
      <c r="C98" s="2709"/>
      <c r="D98" s="2709"/>
      <c r="E98" s="2709"/>
      <c r="F98" s="2710"/>
      <c r="G98" s="2714" t="str">
        <f>$G$43</f>
        <v xml:space="preserve">Needle
System
针类 Loại kim </v>
      </c>
      <c r="H98" s="2714"/>
      <c r="I98" s="2714"/>
      <c r="J98" s="2714" t="str">
        <f>$J$43</f>
        <v>Needle Size
尺寸
Kích cỡ kim</v>
      </c>
      <c r="K98" s="2714"/>
      <c r="L98" s="2714"/>
      <c r="M98" s="2714" t="str">
        <f>$M$43</f>
        <v xml:space="preserve">Needle Point Type
针型头类
Loại đầu kim  </v>
      </c>
      <c r="N98" s="2714"/>
      <c r="O98" s="2714"/>
      <c r="P98" s="2714"/>
      <c r="Q98" s="2686" t="str">
        <f>$Q$43</f>
        <v>Thread Type
车线
Loại chỉ</v>
      </c>
      <c r="R98" s="2686"/>
      <c r="S98" s="2686"/>
      <c r="T98" s="2686"/>
      <c r="U98" s="2686" t="str">
        <f>$U$43</f>
        <v>Stitching Margin 边距
 Cách biên  (mm)</v>
      </c>
      <c r="V98" s="2686"/>
      <c r="W98" s="2686"/>
      <c r="X98" s="2686"/>
      <c r="Y98" s="2686" t="str">
        <f>$Y$43</f>
        <v>SPI (Stitch Per Inch)
针数/英寸
Số mũi/inch</v>
      </c>
      <c r="Z98" s="2688"/>
      <c r="AA98" s="2688"/>
      <c r="AB98" s="2689"/>
      <c r="AC98" s="2832" t="str">
        <f>$B$43</f>
        <v>M/C Type
机器
Loại máy</v>
      </c>
      <c r="AD98" s="2709"/>
      <c r="AE98" s="2709"/>
      <c r="AF98" s="2709"/>
      <c r="AG98" s="2710"/>
      <c r="AH98" s="2714" t="str">
        <f>$G$43</f>
        <v xml:space="preserve">Needle
System
针类 Loại kim </v>
      </c>
      <c r="AI98" s="2714"/>
      <c r="AJ98" s="2714"/>
      <c r="AK98" s="2714" t="str">
        <f>$J$43</f>
        <v>Needle Size
尺寸
Kích cỡ kim</v>
      </c>
      <c r="AL98" s="2714"/>
      <c r="AM98" s="2714"/>
      <c r="AN98" s="2714" t="str">
        <f>$M$43</f>
        <v xml:space="preserve">Needle Point Type
针型头类
Loại đầu kim  </v>
      </c>
      <c r="AO98" s="2714"/>
      <c r="AP98" s="2714"/>
      <c r="AQ98" s="2714"/>
      <c r="AR98" s="2686" t="str">
        <f>$Q$43</f>
        <v>Thread Type
车线
Loại chỉ</v>
      </c>
      <c r="AS98" s="2686"/>
      <c r="AT98" s="2686"/>
      <c r="AU98" s="2686"/>
      <c r="AV98" s="2686" t="str">
        <f>$U$43</f>
        <v>Stitching Margin 边距
 Cách biên  (mm)</v>
      </c>
      <c r="AW98" s="2686"/>
      <c r="AX98" s="2686"/>
      <c r="AY98" s="2686"/>
      <c r="AZ98" s="2686" t="str">
        <f>$Y$43</f>
        <v>SPI (Stitch Per Inch)
针数/英寸
Số mũi/inch</v>
      </c>
      <c r="BA98" s="2688"/>
      <c r="BB98" s="2688"/>
      <c r="BC98" s="2689"/>
      <c r="BD98" s="505"/>
    </row>
    <row r="99" spans="1:56" s="99" customFormat="1" ht="23.1" customHeight="1">
      <c r="A99" s="354"/>
      <c r="B99" s="2711"/>
      <c r="C99" s="2712"/>
      <c r="D99" s="2712"/>
      <c r="E99" s="2712"/>
      <c r="F99" s="2713"/>
      <c r="G99" s="2715"/>
      <c r="H99" s="2715"/>
      <c r="I99" s="2715"/>
      <c r="J99" s="2715"/>
      <c r="K99" s="2715"/>
      <c r="L99" s="2715"/>
      <c r="M99" s="2715"/>
      <c r="N99" s="2715"/>
      <c r="O99" s="2715"/>
      <c r="P99" s="2715"/>
      <c r="Q99" s="2687"/>
      <c r="R99" s="2687"/>
      <c r="S99" s="2687"/>
      <c r="T99" s="2687"/>
      <c r="U99" s="2687"/>
      <c r="V99" s="2687"/>
      <c r="W99" s="2687"/>
      <c r="X99" s="2687"/>
      <c r="Y99" s="2690"/>
      <c r="Z99" s="2690"/>
      <c r="AA99" s="2690"/>
      <c r="AB99" s="2691"/>
      <c r="AC99" s="2711"/>
      <c r="AD99" s="2712"/>
      <c r="AE99" s="2712"/>
      <c r="AF99" s="2712"/>
      <c r="AG99" s="2713"/>
      <c r="AH99" s="2715"/>
      <c r="AI99" s="2715"/>
      <c r="AJ99" s="2715"/>
      <c r="AK99" s="2715"/>
      <c r="AL99" s="2715"/>
      <c r="AM99" s="2715"/>
      <c r="AN99" s="2715"/>
      <c r="AO99" s="2715"/>
      <c r="AP99" s="2715"/>
      <c r="AQ99" s="2715"/>
      <c r="AR99" s="2687"/>
      <c r="AS99" s="2687"/>
      <c r="AT99" s="2687"/>
      <c r="AU99" s="2687"/>
      <c r="AV99" s="2687"/>
      <c r="AW99" s="2687"/>
      <c r="AX99" s="2687"/>
      <c r="AY99" s="2687"/>
      <c r="AZ99" s="2690"/>
      <c r="BA99" s="2690"/>
      <c r="BB99" s="2690"/>
      <c r="BC99" s="2691"/>
      <c r="BD99" s="505"/>
    </row>
    <row r="100" spans="1:56" s="348" customFormat="1" ht="42.95" customHeight="1" thickBot="1">
      <c r="A100" s="1371"/>
      <c r="B100" s="2692" t="s">
        <v>774</v>
      </c>
      <c r="C100" s="2693"/>
      <c r="D100" s="2693"/>
      <c r="E100" s="2693"/>
      <c r="F100" s="2694"/>
      <c r="G100" s="2679" t="s">
        <v>172</v>
      </c>
      <c r="H100" s="2680"/>
      <c r="I100" s="2695"/>
      <c r="J100" s="2696" t="s">
        <v>129</v>
      </c>
      <c r="K100" s="2697"/>
      <c r="L100" s="2698"/>
      <c r="M100" s="2681" t="s">
        <v>116</v>
      </c>
      <c r="N100" s="2681"/>
      <c r="O100" s="2681"/>
      <c r="P100" s="2681"/>
      <c r="Q100" s="2699" t="s">
        <v>807</v>
      </c>
      <c r="R100" s="2700"/>
      <c r="S100" s="2700"/>
      <c r="T100" s="2701"/>
      <c r="U100" s="2872">
        <v>1.5</v>
      </c>
      <c r="V100" s="2681"/>
      <c r="W100" s="2681"/>
      <c r="X100" s="2681"/>
      <c r="Y100" s="2683" t="s">
        <v>1077</v>
      </c>
      <c r="Z100" s="2684"/>
      <c r="AA100" s="2684"/>
      <c r="AB100" s="2685"/>
      <c r="AC100" s="2705" t="s">
        <v>467</v>
      </c>
      <c r="AD100" s="2706"/>
      <c r="AE100" s="2706"/>
      <c r="AF100" s="2706"/>
      <c r="AG100" s="2707"/>
      <c r="AH100" s="2679" t="s">
        <v>117</v>
      </c>
      <c r="AI100" s="2680"/>
      <c r="AJ100" s="2680"/>
      <c r="AK100" s="2681" t="s">
        <v>130</v>
      </c>
      <c r="AL100" s="2681"/>
      <c r="AM100" s="2681"/>
      <c r="AN100" s="2681" t="s">
        <v>116</v>
      </c>
      <c r="AO100" s="2681"/>
      <c r="AP100" s="2681"/>
      <c r="AQ100" s="2681"/>
      <c r="AR100" s="2699" t="s">
        <v>807</v>
      </c>
      <c r="AS100" s="2700"/>
      <c r="AT100" s="2700"/>
      <c r="AU100" s="2701"/>
      <c r="AV100" s="2683" t="s">
        <v>231</v>
      </c>
      <c r="AW100" s="2684"/>
      <c r="AX100" s="2684"/>
      <c r="AY100" s="2684"/>
      <c r="AZ100" s="2683" t="s">
        <v>232</v>
      </c>
      <c r="BA100" s="2684"/>
      <c r="BB100" s="2684"/>
      <c r="BC100" s="2685"/>
      <c r="BD100" s="463"/>
    </row>
    <row r="101" spans="1:56" s="499" customFormat="1" ht="16.5" customHeight="1">
      <c r="A101" s="226"/>
      <c r="B101" s="1362"/>
      <c r="C101" s="752"/>
      <c r="D101" s="752"/>
      <c r="E101" s="752"/>
      <c r="F101" s="752"/>
      <c r="G101" s="1363"/>
      <c r="H101" s="1363"/>
      <c r="I101" s="1363"/>
      <c r="J101" s="1363"/>
      <c r="K101" s="1363"/>
      <c r="L101" s="1363"/>
      <c r="M101" s="1363"/>
      <c r="N101" s="1363"/>
      <c r="O101" s="1363"/>
      <c r="P101" s="1363"/>
      <c r="Q101" s="2864" t="s">
        <v>1078</v>
      </c>
      <c r="R101" s="2864"/>
      <c r="S101" s="2864"/>
      <c r="T101" s="2864"/>
      <c r="U101" s="2864"/>
      <c r="V101" s="2864"/>
      <c r="W101" s="2864"/>
      <c r="X101" s="2864"/>
      <c r="Y101" s="2864"/>
      <c r="Z101" s="2864"/>
      <c r="AA101" s="2864"/>
      <c r="AB101" s="2865"/>
      <c r="AC101" s="1365"/>
      <c r="AD101" s="622"/>
      <c r="AE101" s="622"/>
      <c r="AF101" s="622"/>
      <c r="AG101" s="622"/>
      <c r="AH101" s="622"/>
      <c r="AI101" s="622"/>
      <c r="AJ101" s="622"/>
      <c r="AK101" s="622"/>
      <c r="AL101" s="622"/>
      <c r="AM101" s="622"/>
      <c r="AN101" s="622"/>
      <c r="AO101" s="622"/>
      <c r="AP101" s="622"/>
      <c r="AQ101" s="622"/>
      <c r="AR101" s="2868" t="s">
        <v>469</v>
      </c>
      <c r="AS101" s="2868"/>
      <c r="AT101" s="2868"/>
      <c r="AU101" s="2868"/>
      <c r="AV101" s="2868"/>
      <c r="AW101" s="2868"/>
      <c r="AX101" s="2868"/>
      <c r="AY101" s="2868"/>
      <c r="AZ101" s="2868"/>
      <c r="BA101" s="2868"/>
      <c r="BB101" s="2868"/>
      <c r="BC101" s="2869"/>
      <c r="BD101" s="199"/>
    </row>
    <row r="102" spans="1:56" s="499" customFormat="1" ht="16.5" customHeight="1">
      <c r="A102" s="226"/>
      <c r="B102" s="1366"/>
      <c r="C102" s="753"/>
      <c r="D102" s="753"/>
      <c r="E102" s="753"/>
      <c r="F102" s="753"/>
      <c r="G102" s="1367"/>
      <c r="H102" s="1271" t="s">
        <v>914</v>
      </c>
      <c r="I102" s="1367"/>
      <c r="J102" s="1367"/>
      <c r="K102" s="1367"/>
      <c r="L102" s="1367"/>
      <c r="M102" s="1367"/>
      <c r="N102" s="1367"/>
      <c r="O102" s="1367"/>
      <c r="P102" s="1367"/>
      <c r="Q102" s="2866"/>
      <c r="R102" s="2866"/>
      <c r="S102" s="2866"/>
      <c r="T102" s="2866"/>
      <c r="U102" s="2866"/>
      <c r="V102" s="2866"/>
      <c r="W102" s="2866"/>
      <c r="X102" s="2866"/>
      <c r="Y102" s="2866"/>
      <c r="Z102" s="2866"/>
      <c r="AA102" s="2866"/>
      <c r="AB102" s="2867"/>
      <c r="AC102" s="1369"/>
      <c r="AD102" s="870"/>
      <c r="AE102" s="870"/>
      <c r="AF102" s="870"/>
      <c r="AG102" s="870"/>
      <c r="AH102" s="870"/>
      <c r="AI102" s="870"/>
      <c r="AJ102" s="870"/>
      <c r="AK102" s="870"/>
      <c r="AL102" s="870"/>
      <c r="AM102" s="870"/>
      <c r="AN102" s="870"/>
      <c r="AO102" s="870"/>
      <c r="AP102" s="870"/>
      <c r="AQ102" s="870"/>
      <c r="AR102" s="2870"/>
      <c r="AS102" s="2870"/>
      <c r="AT102" s="2870"/>
      <c r="AU102" s="2870"/>
      <c r="AV102" s="2870"/>
      <c r="AW102" s="2870"/>
      <c r="AX102" s="2870"/>
      <c r="AY102" s="2870"/>
      <c r="AZ102" s="2870"/>
      <c r="BA102" s="2870"/>
      <c r="BB102" s="2870"/>
      <c r="BC102" s="2871"/>
      <c r="BD102" s="199"/>
    </row>
    <row r="103" spans="1:56" s="499" customFormat="1" ht="16.5" customHeight="1">
      <c r="A103" s="226"/>
      <c r="B103" s="1366"/>
      <c r="C103" s="753"/>
      <c r="D103" s="753"/>
      <c r="E103" s="753"/>
      <c r="F103" s="753"/>
      <c r="G103" s="1367"/>
      <c r="H103" s="1367"/>
      <c r="I103" s="1367"/>
      <c r="J103" s="1367"/>
      <c r="K103" s="1367"/>
      <c r="L103" s="1367"/>
      <c r="M103" s="1367"/>
      <c r="N103" s="1367"/>
      <c r="O103" s="1367"/>
      <c r="P103" s="1367"/>
      <c r="Q103" s="2866"/>
      <c r="R103" s="2866"/>
      <c r="S103" s="2866"/>
      <c r="T103" s="2866"/>
      <c r="U103" s="2866"/>
      <c r="V103" s="2866"/>
      <c r="W103" s="2866"/>
      <c r="X103" s="2866"/>
      <c r="Y103" s="2866"/>
      <c r="Z103" s="2866"/>
      <c r="AA103" s="2866"/>
      <c r="AB103" s="2867"/>
      <c r="AC103" s="1369"/>
      <c r="AD103" s="870"/>
      <c r="AE103" s="870"/>
      <c r="AF103" s="870"/>
      <c r="AG103" s="870"/>
      <c r="AH103" s="870"/>
      <c r="AI103" s="870"/>
      <c r="AJ103" s="870"/>
      <c r="AK103" s="870"/>
      <c r="AL103" s="870"/>
      <c r="AM103" s="870"/>
      <c r="AN103" s="870"/>
      <c r="AO103" s="870"/>
      <c r="AP103" s="870"/>
      <c r="AQ103" s="870"/>
      <c r="AR103" s="2870"/>
      <c r="AS103" s="2870"/>
      <c r="AT103" s="2870"/>
      <c r="AU103" s="2870"/>
      <c r="AV103" s="2870"/>
      <c r="AW103" s="2870"/>
      <c r="AX103" s="2870"/>
      <c r="AY103" s="2870"/>
      <c r="AZ103" s="2870"/>
      <c r="BA103" s="2870"/>
      <c r="BB103" s="2870"/>
      <c r="BC103" s="2871"/>
      <c r="BD103" s="199"/>
    </row>
    <row r="104" spans="1:56" s="499" customFormat="1" ht="16.5" customHeight="1">
      <c r="A104" s="226"/>
      <c r="B104" s="1366"/>
      <c r="C104" s="753"/>
      <c r="D104" s="753"/>
      <c r="E104" s="753"/>
      <c r="F104" s="753"/>
      <c r="G104" s="753"/>
      <c r="H104" s="753"/>
      <c r="I104" s="753"/>
      <c r="J104" s="1271"/>
      <c r="K104" s="753"/>
      <c r="L104" s="753"/>
      <c r="M104" s="753"/>
      <c r="N104" s="753"/>
      <c r="O104" s="753"/>
      <c r="P104" s="753"/>
      <c r="Q104" s="2866"/>
      <c r="R104" s="2866"/>
      <c r="S104" s="2866"/>
      <c r="T104" s="2866"/>
      <c r="U104" s="2866"/>
      <c r="V104" s="2866"/>
      <c r="W104" s="2866"/>
      <c r="X104" s="2866"/>
      <c r="Y104" s="2866"/>
      <c r="Z104" s="2866"/>
      <c r="AA104" s="2866"/>
      <c r="AB104" s="2867"/>
      <c r="AC104" s="1369"/>
      <c r="AD104" s="870"/>
      <c r="AE104" s="870"/>
      <c r="AF104" s="870"/>
      <c r="AG104" s="870"/>
      <c r="AH104" s="870"/>
      <c r="AI104" s="870"/>
      <c r="AJ104" s="870"/>
      <c r="AK104" s="870"/>
      <c r="AL104" s="870"/>
      <c r="AM104" s="870"/>
      <c r="AN104" s="870"/>
      <c r="AO104" s="870"/>
      <c r="AP104" s="870"/>
      <c r="AQ104" s="870"/>
      <c r="AR104" s="2870"/>
      <c r="AS104" s="2870"/>
      <c r="AT104" s="2870"/>
      <c r="AU104" s="2870"/>
      <c r="AV104" s="2870"/>
      <c r="AW104" s="2870"/>
      <c r="AX104" s="2870"/>
      <c r="AY104" s="2870"/>
      <c r="AZ104" s="2870"/>
      <c r="BA104" s="2870"/>
      <c r="BB104" s="2870"/>
      <c r="BC104" s="2871"/>
      <c r="BD104" s="199"/>
    </row>
    <row r="105" spans="1:56" s="499" customFormat="1" ht="16.5" customHeight="1">
      <c r="A105" s="226"/>
      <c r="B105" s="1366"/>
      <c r="C105" s="753"/>
      <c r="D105" s="753"/>
      <c r="E105" s="753"/>
      <c r="F105" s="753"/>
      <c r="G105" s="753"/>
      <c r="I105" s="753"/>
      <c r="K105" s="753"/>
      <c r="L105" s="753"/>
      <c r="M105" s="753"/>
      <c r="N105" s="753"/>
      <c r="O105" s="753"/>
      <c r="P105" s="753"/>
      <c r="Q105" s="2866"/>
      <c r="R105" s="2866"/>
      <c r="S105" s="2866"/>
      <c r="T105" s="2866"/>
      <c r="U105" s="2866"/>
      <c r="V105" s="2866"/>
      <c r="W105" s="2866"/>
      <c r="X105" s="2866"/>
      <c r="Y105" s="2866"/>
      <c r="Z105" s="2866"/>
      <c r="AA105" s="2866"/>
      <c r="AB105" s="2867"/>
      <c r="AC105" s="1369"/>
      <c r="AD105" s="870"/>
      <c r="AE105" s="870"/>
      <c r="AF105" s="870"/>
      <c r="AG105" s="870"/>
      <c r="AH105" s="870"/>
      <c r="AI105" s="870"/>
      <c r="AJ105" s="870"/>
      <c r="AK105" s="870"/>
      <c r="AL105" s="870"/>
      <c r="AM105" s="870"/>
      <c r="AN105" s="870"/>
      <c r="AO105" s="870"/>
      <c r="AP105" s="870"/>
      <c r="AQ105" s="870"/>
      <c r="AR105" s="2870"/>
      <c r="AS105" s="2870"/>
      <c r="AT105" s="2870"/>
      <c r="AU105" s="2870"/>
      <c r="AV105" s="2870"/>
      <c r="AW105" s="2870"/>
      <c r="AX105" s="2870"/>
      <c r="AY105" s="2870"/>
      <c r="AZ105" s="2870"/>
      <c r="BA105" s="2870"/>
      <c r="BB105" s="2870"/>
      <c r="BC105" s="2871"/>
      <c r="BD105" s="199"/>
    </row>
    <row r="106" spans="1:56" s="499" customFormat="1" ht="16.5" customHeight="1">
      <c r="A106" s="226"/>
      <c r="B106" s="226"/>
      <c r="C106" s="503"/>
      <c r="D106" s="503"/>
      <c r="E106" s="503"/>
      <c r="F106" s="503"/>
      <c r="G106" s="503"/>
      <c r="H106" s="503"/>
      <c r="I106" s="503"/>
      <c r="J106" s="503"/>
      <c r="K106" s="503"/>
      <c r="L106" s="503"/>
      <c r="M106" s="503"/>
      <c r="N106" s="503"/>
      <c r="O106" s="871"/>
      <c r="P106" s="503"/>
      <c r="Q106" s="2866"/>
      <c r="R106" s="2866"/>
      <c r="S106" s="2866"/>
      <c r="T106" s="2866"/>
      <c r="U106" s="2866"/>
      <c r="V106" s="2866"/>
      <c r="W106" s="2866"/>
      <c r="X106" s="2866"/>
      <c r="Y106" s="2866"/>
      <c r="Z106" s="2866"/>
      <c r="AA106" s="2866"/>
      <c r="AB106" s="2867"/>
      <c r="AC106" s="226"/>
      <c r="AD106" s="503"/>
      <c r="AE106" s="503"/>
      <c r="AF106" s="503"/>
      <c r="AG106" s="503"/>
      <c r="AH106" s="503"/>
      <c r="AI106" s="503"/>
      <c r="AJ106" s="503"/>
      <c r="AK106" s="503"/>
      <c r="AL106" s="503"/>
      <c r="AM106" s="503"/>
      <c r="AN106" s="503"/>
      <c r="AO106" s="503"/>
      <c r="AP106" s="503"/>
      <c r="AQ106" s="503"/>
      <c r="AR106" s="2870"/>
      <c r="AS106" s="2870"/>
      <c r="AT106" s="2870"/>
      <c r="AU106" s="2870"/>
      <c r="AV106" s="2870"/>
      <c r="AW106" s="2870"/>
      <c r="AX106" s="2870"/>
      <c r="AY106" s="2870"/>
      <c r="AZ106" s="2870"/>
      <c r="BA106" s="2870"/>
      <c r="BB106" s="2870"/>
      <c r="BC106" s="2871"/>
      <c r="BD106" s="199"/>
    </row>
    <row r="107" spans="1:56" s="499" customFormat="1" ht="16.5" customHeight="1">
      <c r="A107" s="226"/>
      <c r="B107" s="226"/>
      <c r="C107" s="503"/>
      <c r="D107" s="503"/>
      <c r="E107" s="503"/>
      <c r="F107" s="503"/>
      <c r="G107" s="503"/>
      <c r="H107" s="503"/>
      <c r="I107" s="503"/>
      <c r="J107" s="503"/>
      <c r="K107" s="503"/>
      <c r="L107" s="503"/>
      <c r="M107" s="503"/>
      <c r="N107" s="503"/>
      <c r="O107" s="503"/>
      <c r="P107" s="503"/>
      <c r="Q107" s="503"/>
      <c r="R107" s="503"/>
      <c r="S107" s="503"/>
      <c r="T107" s="503"/>
      <c r="U107" s="503"/>
      <c r="V107" s="503"/>
      <c r="W107" s="503"/>
      <c r="X107" s="2732" t="str">
        <f>$X$14</f>
        <v xml:space="preserve">Attaching Method
贴法 Phương pháp dán </v>
      </c>
      <c r="Y107" s="2733"/>
      <c r="Z107" s="2733"/>
      <c r="AA107" s="2733"/>
      <c r="AB107" s="2801"/>
      <c r="AC107" s="226"/>
      <c r="AD107" s="503"/>
      <c r="AE107" s="500"/>
      <c r="AF107" s="500"/>
      <c r="AG107" s="500"/>
      <c r="AH107" s="500"/>
      <c r="AI107" s="500"/>
      <c r="AJ107" s="500"/>
      <c r="AK107" s="500"/>
      <c r="AL107" s="500"/>
      <c r="AM107" s="500"/>
      <c r="AN107" s="500"/>
      <c r="AO107" s="500"/>
      <c r="AP107" s="40"/>
      <c r="AQ107" s="500"/>
      <c r="AR107" s="500"/>
      <c r="AS107" s="500"/>
      <c r="AT107" s="500"/>
      <c r="AU107" s="500"/>
      <c r="AV107" s="500"/>
      <c r="AW107" s="500"/>
      <c r="AX107" s="500"/>
      <c r="AY107" s="2732" t="str">
        <f>$X$14</f>
        <v xml:space="preserve">Attaching Method
贴法 Phương pháp dán </v>
      </c>
      <c r="AZ107" s="2733"/>
      <c r="BA107" s="2733"/>
      <c r="BB107" s="2733"/>
      <c r="BC107" s="2801"/>
      <c r="BD107" s="199"/>
    </row>
    <row r="108" spans="1:56" s="499" customFormat="1" ht="16.5" customHeight="1">
      <c r="A108" s="1372"/>
      <c r="B108" s="226"/>
      <c r="C108" s="503"/>
      <c r="D108" s="503"/>
      <c r="E108" s="503"/>
      <c r="F108" s="503"/>
      <c r="G108" s="503"/>
      <c r="H108" s="503"/>
      <c r="I108" s="503"/>
      <c r="J108" s="503"/>
      <c r="K108" s="503"/>
      <c r="L108" s="503"/>
      <c r="M108" s="503"/>
      <c r="N108" s="503"/>
      <c r="O108" s="503"/>
      <c r="P108" s="503"/>
      <c r="Q108" s="503"/>
      <c r="R108" s="503"/>
      <c r="S108" s="503"/>
      <c r="T108" s="503"/>
      <c r="U108" s="503"/>
      <c r="V108" s="503"/>
      <c r="W108" s="503"/>
      <c r="X108" s="2735"/>
      <c r="Y108" s="2736"/>
      <c r="Z108" s="2736"/>
      <c r="AA108" s="2736"/>
      <c r="AB108" s="2737"/>
      <c r="AC108" s="226"/>
      <c r="AD108" s="503"/>
      <c r="AE108" s="500"/>
      <c r="AF108" s="500"/>
      <c r="AG108" s="500"/>
      <c r="AH108" s="500"/>
      <c r="AI108" s="500"/>
      <c r="AJ108" s="500"/>
      <c r="AK108" s="40"/>
      <c r="AL108" s="40"/>
      <c r="AM108" s="40"/>
      <c r="AN108" s="40"/>
      <c r="AO108" s="40"/>
      <c r="AP108" s="40"/>
      <c r="AQ108" s="40"/>
      <c r="AR108" s="40"/>
      <c r="AS108" s="40"/>
      <c r="AT108" s="500"/>
      <c r="AU108" s="500"/>
      <c r="AV108" s="500"/>
      <c r="AW108" s="500"/>
      <c r="AX108" s="500"/>
      <c r="AY108" s="2735"/>
      <c r="AZ108" s="2736"/>
      <c r="BA108" s="2736"/>
      <c r="BB108" s="2736"/>
      <c r="BC108" s="2737"/>
      <c r="BD108" s="199"/>
    </row>
    <row r="109" spans="1:56" s="499" customFormat="1" ht="16.5" customHeight="1">
      <c r="A109" s="1372"/>
      <c r="B109" s="226"/>
      <c r="C109" s="503"/>
      <c r="D109" s="503"/>
      <c r="E109" s="503"/>
      <c r="F109" s="503"/>
      <c r="G109" s="503"/>
      <c r="H109" s="503"/>
      <c r="I109" s="503"/>
      <c r="J109" s="503"/>
      <c r="K109" s="503"/>
      <c r="L109" s="503"/>
      <c r="M109" s="503"/>
      <c r="N109" s="503"/>
      <c r="O109" s="503"/>
      <c r="P109" s="503"/>
      <c r="Q109" s="503"/>
      <c r="R109" s="503"/>
      <c r="S109" s="503"/>
      <c r="T109" s="503"/>
      <c r="U109" s="503"/>
      <c r="V109" s="503"/>
      <c r="W109" s="503"/>
      <c r="X109" s="2808" t="s">
        <v>97</v>
      </c>
      <c r="Y109" s="2809"/>
      <c r="Z109" s="2809"/>
      <c r="AA109" s="2809"/>
      <c r="AB109" s="2810"/>
      <c r="AC109" s="226"/>
      <c r="AD109" s="503"/>
      <c r="AE109" s="500"/>
      <c r="AF109" s="500"/>
      <c r="AG109" s="500"/>
      <c r="AH109" s="500"/>
      <c r="AI109" s="500"/>
      <c r="AJ109" s="500"/>
      <c r="AK109" s="40"/>
      <c r="AL109" s="40"/>
      <c r="AM109" s="40"/>
      <c r="AN109" s="40"/>
      <c r="AO109" s="40"/>
      <c r="AP109" s="40"/>
      <c r="AQ109" s="40"/>
      <c r="AR109" s="40"/>
      <c r="AS109" s="40"/>
      <c r="AT109" s="500"/>
      <c r="AU109" s="500"/>
      <c r="AV109" s="500"/>
      <c r="AW109" s="500"/>
      <c r="AX109" s="500"/>
      <c r="AY109" s="2808" t="s">
        <v>97</v>
      </c>
      <c r="AZ109" s="2809"/>
      <c r="BA109" s="2809"/>
      <c r="BB109" s="2809"/>
      <c r="BC109" s="2810"/>
      <c r="BD109" s="199"/>
    </row>
    <row r="110" spans="1:56" s="499" customFormat="1" ht="16.5" customHeight="1">
      <c r="A110" s="1372"/>
      <c r="B110" s="226"/>
      <c r="C110" s="503"/>
      <c r="D110" s="503"/>
      <c r="E110" s="503"/>
      <c r="F110" s="503"/>
      <c r="G110" s="503"/>
      <c r="H110" s="503"/>
      <c r="I110" s="503"/>
      <c r="J110" s="503"/>
      <c r="K110" s="503"/>
      <c r="L110" s="503"/>
      <c r="M110" s="503"/>
      <c r="N110" s="503"/>
      <c r="O110" s="503"/>
      <c r="P110" s="503"/>
      <c r="Q110" s="503"/>
      <c r="R110" s="503"/>
      <c r="S110" s="503"/>
      <c r="T110" s="503"/>
      <c r="U110" s="503"/>
      <c r="V110" s="503"/>
      <c r="W110" s="503"/>
      <c r="X110" s="2741"/>
      <c r="Y110" s="2742"/>
      <c r="Z110" s="2742"/>
      <c r="AA110" s="2742"/>
      <c r="AB110" s="2743"/>
      <c r="AC110" s="1385"/>
      <c r="AD110" s="360"/>
      <c r="AE110" s="360"/>
      <c r="AF110" s="360"/>
      <c r="AG110" s="360"/>
      <c r="AH110" s="360"/>
      <c r="AI110" s="360"/>
      <c r="AJ110" s="360"/>
      <c r="AK110" s="360"/>
      <c r="AL110" s="360"/>
      <c r="AM110" s="360"/>
      <c r="AT110" s="500"/>
      <c r="AU110" s="500"/>
      <c r="AV110" s="500"/>
      <c r="AW110" s="500"/>
      <c r="AX110" s="500"/>
      <c r="AY110" s="2741"/>
      <c r="AZ110" s="2742"/>
      <c r="BA110" s="2742"/>
      <c r="BB110" s="2742"/>
      <c r="BC110" s="2743"/>
      <c r="BD110" s="199"/>
    </row>
    <row r="111" spans="1:56" s="499" customFormat="1" ht="16.5" customHeight="1">
      <c r="A111" s="226"/>
      <c r="B111" s="1379"/>
      <c r="C111" s="843"/>
      <c r="D111" s="843"/>
      <c r="E111" s="843"/>
      <c r="F111" s="843"/>
      <c r="G111" s="843"/>
      <c r="H111" s="843"/>
      <c r="I111" s="843"/>
      <c r="J111" s="843"/>
      <c r="K111" s="843"/>
      <c r="L111" s="843"/>
      <c r="M111" s="843"/>
      <c r="N111" s="843"/>
      <c r="O111" s="843"/>
      <c r="P111" s="843"/>
      <c r="Q111" s="843"/>
      <c r="R111" s="843"/>
      <c r="S111" s="843"/>
      <c r="T111" s="843"/>
      <c r="U111" s="843"/>
      <c r="V111" s="843"/>
      <c r="W111" s="1395"/>
      <c r="X111" s="2753" t="str">
        <f>$X$18</f>
        <v>Stitching Guide Name  靠边机名称Tên cử may</v>
      </c>
      <c r="Y111" s="2754"/>
      <c r="Z111" s="2754"/>
      <c r="AA111" s="2754"/>
      <c r="AB111" s="2755"/>
      <c r="AC111" s="1385"/>
      <c r="AD111" s="360"/>
      <c r="AE111" s="360"/>
      <c r="AF111" s="360"/>
      <c r="AG111" s="360"/>
      <c r="AH111" s="360"/>
      <c r="AI111" s="360"/>
      <c r="AJ111" s="360"/>
      <c r="AK111" s="360"/>
      <c r="AL111" s="360"/>
      <c r="AM111" s="360"/>
      <c r="AQ111" s="2875"/>
      <c r="AR111" s="2876"/>
      <c r="AS111" s="2876"/>
      <c r="AT111" s="2876"/>
      <c r="AU111" s="2876"/>
      <c r="AV111" s="2876"/>
      <c r="AW111" s="2876"/>
      <c r="AX111" s="2877"/>
      <c r="AY111" s="2753" t="str">
        <f>$X$35</f>
        <v>Stitching Guide Name  靠边机名称Tên cử may</v>
      </c>
      <c r="AZ111" s="2754"/>
      <c r="BA111" s="2754"/>
      <c r="BB111" s="2754"/>
      <c r="BC111" s="2755"/>
      <c r="BD111" s="199"/>
    </row>
    <row r="112" spans="1:56" s="499" customFormat="1" ht="16.5" customHeight="1">
      <c r="A112" s="226"/>
      <c r="B112" s="1379"/>
      <c r="C112" s="843"/>
      <c r="D112" s="843"/>
      <c r="E112" s="843"/>
      <c r="F112" s="843"/>
      <c r="G112" s="843"/>
      <c r="H112" s="843"/>
      <c r="I112" s="843"/>
      <c r="J112" s="843"/>
      <c r="K112" s="843"/>
      <c r="L112" s="843"/>
      <c r="M112" s="843"/>
      <c r="N112" s="843"/>
      <c r="O112" s="843"/>
      <c r="P112" s="843"/>
      <c r="Q112" s="843"/>
      <c r="R112" s="843"/>
      <c r="S112" s="843"/>
      <c r="T112" s="843"/>
      <c r="U112" s="843"/>
      <c r="V112" s="843"/>
      <c r="W112" s="1395"/>
      <c r="X112" s="2735"/>
      <c r="Y112" s="2736"/>
      <c r="Z112" s="2736"/>
      <c r="AA112" s="2736"/>
      <c r="AB112" s="2737"/>
      <c r="AC112" s="1385"/>
      <c r="AD112" s="360"/>
      <c r="AE112" s="360"/>
      <c r="AF112" s="360"/>
      <c r="AG112" s="360"/>
      <c r="AH112" s="360"/>
      <c r="AI112" s="360"/>
      <c r="AJ112" s="360"/>
      <c r="AK112" s="360"/>
      <c r="AL112" s="360"/>
      <c r="AM112" s="360"/>
      <c r="AN112" s="500"/>
      <c r="AO112" s="500"/>
      <c r="AP112" s="500"/>
      <c r="AQ112" s="2876"/>
      <c r="AR112" s="2876"/>
      <c r="AS112" s="2876"/>
      <c r="AT112" s="2876"/>
      <c r="AU112" s="2876"/>
      <c r="AV112" s="2876"/>
      <c r="AW112" s="2876"/>
      <c r="AX112" s="2877"/>
      <c r="AY112" s="2735"/>
      <c r="AZ112" s="2736"/>
      <c r="BA112" s="2736"/>
      <c r="BB112" s="2736"/>
      <c r="BC112" s="2737"/>
      <c r="BD112" s="199"/>
    </row>
    <row r="113" spans="1:56" s="499" customFormat="1" ht="16.5" customHeight="1" thickBot="1">
      <c r="A113" s="1372"/>
      <c r="B113" s="993"/>
      <c r="C113" s="1380"/>
      <c r="D113" s="1380"/>
      <c r="E113" s="1380"/>
      <c r="F113" s="1380"/>
      <c r="G113" s="1380"/>
      <c r="H113" s="1380"/>
      <c r="I113" s="1380"/>
      <c r="J113" s="1380"/>
      <c r="K113" s="1380"/>
      <c r="L113" s="1380"/>
      <c r="M113" s="1380"/>
      <c r="N113" s="1380"/>
      <c r="O113" s="1380"/>
      <c r="P113" s="1380"/>
      <c r="Q113" s="1380"/>
      <c r="R113" s="1380"/>
      <c r="S113" s="1380"/>
      <c r="T113" s="1380"/>
      <c r="U113" s="1380"/>
      <c r="V113" s="1380"/>
      <c r="W113" s="1396"/>
      <c r="X113" s="2718" t="s">
        <v>97</v>
      </c>
      <c r="Y113" s="2719"/>
      <c r="Z113" s="2719"/>
      <c r="AA113" s="2719"/>
      <c r="AB113" s="2720"/>
      <c r="AC113" s="1397"/>
      <c r="AD113" s="1398"/>
      <c r="AE113" s="1398"/>
      <c r="AF113" s="1398"/>
      <c r="AG113" s="1398"/>
      <c r="AH113" s="1398"/>
      <c r="AI113" s="1398"/>
      <c r="AJ113" s="1398"/>
      <c r="AK113" s="1398"/>
      <c r="AL113" s="1398"/>
      <c r="AM113" s="1398"/>
      <c r="AN113" s="911"/>
      <c r="AO113" s="911"/>
      <c r="AP113" s="911"/>
      <c r="AQ113" s="2878"/>
      <c r="AR113" s="2878"/>
      <c r="AS113" s="2878"/>
      <c r="AT113" s="2878"/>
      <c r="AU113" s="2878"/>
      <c r="AV113" s="2878"/>
      <c r="AW113" s="2878"/>
      <c r="AX113" s="2879"/>
      <c r="AY113" s="2718" t="s">
        <v>118</v>
      </c>
      <c r="AZ113" s="2719"/>
      <c r="BA113" s="2719"/>
      <c r="BB113" s="2719"/>
      <c r="BC113" s="2720"/>
      <c r="BD113" s="199"/>
    </row>
    <row r="114" spans="1:56" s="353" customFormat="1" ht="20.100000000000001" customHeight="1" thickBot="1">
      <c r="A114" s="1329"/>
      <c r="B114" s="1330" t="s">
        <v>110</v>
      </c>
      <c r="C114" s="1330"/>
      <c r="D114" s="1330"/>
      <c r="E114" s="1330"/>
      <c r="F114" s="1330"/>
      <c r="G114" s="1330"/>
      <c r="H114" s="1330"/>
      <c r="I114" s="1330"/>
      <c r="J114" s="1330"/>
      <c r="K114" s="1330"/>
      <c r="L114" s="1330"/>
      <c r="M114" s="1330"/>
      <c r="N114" s="1330"/>
      <c r="O114" s="1330"/>
      <c r="P114" s="1330"/>
      <c r="Q114" s="1330"/>
      <c r="R114" s="1330"/>
      <c r="S114" s="1330"/>
      <c r="T114" s="1330"/>
      <c r="U114" s="1330"/>
      <c r="V114" s="1330"/>
      <c r="W114" s="1330"/>
      <c r="X114" s="1330"/>
      <c r="Y114" s="1330"/>
      <c r="Z114" s="1020" t="s">
        <v>1068</v>
      </c>
      <c r="AA114" s="1330"/>
      <c r="AB114" s="1330"/>
      <c r="AC114" s="1330"/>
      <c r="AD114" s="1330"/>
      <c r="AE114" s="1330"/>
      <c r="AF114" s="1330"/>
      <c r="AG114" s="1330"/>
      <c r="AH114" s="1330"/>
      <c r="AI114" s="1330"/>
      <c r="AJ114" s="1330"/>
      <c r="AK114" s="1330"/>
      <c r="AL114" s="1330"/>
      <c r="AM114" s="1330"/>
      <c r="AN114" s="1330"/>
      <c r="AO114" s="1330"/>
      <c r="AP114" s="1330"/>
      <c r="AQ114" s="1330"/>
      <c r="AR114" s="1330"/>
      <c r="AS114" s="1330"/>
      <c r="AT114" s="1330"/>
      <c r="AU114" s="1330"/>
      <c r="AV114" s="1330"/>
      <c r="AW114" s="1330" t="str">
        <f>$AW$38</f>
        <v>COMPILER: LIÊN/A-KT-WQ826</v>
      </c>
      <c r="AX114" s="1330"/>
      <c r="AY114" s="1330"/>
      <c r="AZ114" s="1330"/>
      <c r="BA114" s="1330"/>
      <c r="BB114" s="1330"/>
      <c r="BC114" s="1330"/>
      <c r="BD114" s="1253"/>
    </row>
    <row r="115" spans="1:56" s="146" customFormat="1" ht="20.100000000000001" customHeight="1" thickBot="1">
      <c r="A115" s="1399"/>
      <c r="B115" s="2663" t="str">
        <f>$B$1</f>
        <v>PRODUCTION CONFIRMATION</v>
      </c>
      <c r="C115" s="2664"/>
      <c r="D115" s="2664"/>
      <c r="E115" s="2664"/>
      <c r="F115" s="2664"/>
      <c r="G115" s="2664"/>
      <c r="H115" s="2664"/>
      <c r="I115" s="2664"/>
      <c r="J115" s="2664"/>
      <c r="K115" s="2664"/>
      <c r="L115" s="2664"/>
      <c r="M115" s="2664"/>
      <c r="N115" s="2665"/>
      <c r="O115" s="709"/>
      <c r="P115" s="709"/>
      <c r="Q115" s="1821" t="s">
        <v>1079</v>
      </c>
      <c r="R115" s="1821"/>
      <c r="S115" s="1821"/>
      <c r="T115" s="1821"/>
      <c r="U115" s="1821"/>
      <c r="V115" s="1821"/>
      <c r="W115" s="1821"/>
      <c r="X115" s="1821"/>
      <c r="Y115" s="1821"/>
      <c r="Z115" s="1821"/>
      <c r="AA115" s="1821"/>
      <c r="AB115" s="1821"/>
      <c r="AC115" s="1821"/>
      <c r="AD115" s="1821"/>
      <c r="AE115" s="1821"/>
      <c r="AF115" s="1821"/>
      <c r="AG115" s="1821"/>
      <c r="AH115" s="1821"/>
      <c r="AI115" s="1821"/>
      <c r="AJ115" s="1821"/>
      <c r="AK115" s="1821"/>
      <c r="AL115" s="1821"/>
      <c r="AM115" s="1821"/>
      <c r="AN115" s="1821"/>
      <c r="AO115" s="1821"/>
      <c r="AP115" s="1821"/>
      <c r="AQ115" s="709"/>
      <c r="AR115" s="709"/>
      <c r="AS115" s="709"/>
      <c r="AT115" s="916"/>
      <c r="AU115" s="916"/>
      <c r="AV115" s="916"/>
      <c r="AW115" s="559"/>
      <c r="AX115" s="559"/>
      <c r="AY115" s="559"/>
      <c r="AZ115" s="994"/>
      <c r="BA115" s="994"/>
      <c r="BB115" s="995"/>
      <c r="BC115" s="995"/>
      <c r="BD115" s="1400"/>
    </row>
    <row r="116" spans="1:56" s="146" customFormat="1" ht="15.95" customHeight="1">
      <c r="A116" s="628"/>
      <c r="B116" s="1401" t="s">
        <v>19</v>
      </c>
      <c r="C116" s="333"/>
      <c r="D116" s="333"/>
      <c r="E116" s="333"/>
      <c r="F116" s="333"/>
      <c r="G116" s="1402" t="str">
        <f>$G$2</f>
        <v>Chuck Taylor All Star Street</v>
      </c>
      <c r="H116" s="333"/>
      <c r="I116" s="515"/>
      <c r="J116" s="515"/>
      <c r="K116" s="515"/>
      <c r="L116" s="515"/>
      <c r="M116" s="709"/>
      <c r="N116" s="739"/>
      <c r="O116" s="455"/>
      <c r="P116" s="455"/>
      <c r="Q116" s="1822"/>
      <c r="R116" s="1822"/>
      <c r="S116" s="1822"/>
      <c r="T116" s="1822"/>
      <c r="U116" s="1822"/>
      <c r="V116" s="1822"/>
      <c r="W116" s="1822"/>
      <c r="X116" s="1822"/>
      <c r="Y116" s="1822"/>
      <c r="Z116" s="1822"/>
      <c r="AA116" s="1822"/>
      <c r="AB116" s="1822"/>
      <c r="AC116" s="1822"/>
      <c r="AD116" s="1822"/>
      <c r="AE116" s="1822"/>
      <c r="AF116" s="1822"/>
      <c r="AG116" s="1822"/>
      <c r="AH116" s="1822"/>
      <c r="AI116" s="1822"/>
      <c r="AJ116" s="1822"/>
      <c r="AK116" s="1822"/>
      <c r="AL116" s="1822"/>
      <c r="AM116" s="1822"/>
      <c r="AN116" s="1822"/>
      <c r="AO116" s="1822"/>
      <c r="AP116" s="1822"/>
      <c r="AQ116" s="455"/>
      <c r="AR116" s="455"/>
      <c r="AS116" s="455"/>
      <c r="AT116" s="267"/>
      <c r="AU116" s="267"/>
      <c r="AV116" s="267"/>
      <c r="AW116" s="53"/>
      <c r="AY116" s="2666" t="s">
        <v>137</v>
      </c>
      <c r="AZ116" s="1834"/>
      <c r="BA116" s="2273">
        <f>$BA$2</f>
        <v>15</v>
      </c>
      <c r="BB116" s="2475">
        <f>BB78-1</f>
        <v>-4</v>
      </c>
      <c r="BC116" s="2668"/>
      <c r="BD116" s="189"/>
    </row>
    <row r="117" spans="1:56" s="146" customFormat="1" ht="15.95" customHeight="1" thickBot="1">
      <c r="A117" s="628"/>
      <c r="B117" s="554" t="s">
        <v>96</v>
      </c>
      <c r="C117" s="1358"/>
      <c r="D117" s="1358"/>
      <c r="E117" s="1358"/>
      <c r="F117" s="1358"/>
      <c r="G117" s="1358"/>
      <c r="H117" s="1358"/>
      <c r="I117" s="1357" t="str">
        <f>$I$3</f>
        <v>669288C/F</v>
      </c>
      <c r="J117" s="1358"/>
      <c r="K117" s="1357"/>
      <c r="L117" s="1358"/>
      <c r="M117" s="1013"/>
      <c r="N117" s="1359"/>
      <c r="O117" s="1013"/>
      <c r="P117" s="1013"/>
      <c r="Q117" s="1823"/>
      <c r="R117" s="1823"/>
      <c r="S117" s="1823"/>
      <c r="T117" s="1823"/>
      <c r="U117" s="1823"/>
      <c r="V117" s="1823"/>
      <c r="W117" s="1823"/>
      <c r="X117" s="1823"/>
      <c r="Y117" s="1823"/>
      <c r="Z117" s="1823"/>
      <c r="AA117" s="1823"/>
      <c r="AB117" s="1823"/>
      <c r="AC117" s="1823"/>
      <c r="AD117" s="1823"/>
      <c r="AE117" s="1823"/>
      <c r="AF117" s="1823"/>
      <c r="AG117" s="1823"/>
      <c r="AH117" s="1823"/>
      <c r="AI117" s="1823"/>
      <c r="AJ117" s="1823"/>
      <c r="AK117" s="1823"/>
      <c r="AL117" s="1823"/>
      <c r="AM117" s="1823"/>
      <c r="AN117" s="1823"/>
      <c r="AO117" s="1823"/>
      <c r="AP117" s="1823"/>
      <c r="AQ117" s="1013"/>
      <c r="AR117" s="1013"/>
      <c r="AS117" s="1013"/>
      <c r="AT117" s="930"/>
      <c r="AU117" s="930"/>
      <c r="AV117" s="930"/>
      <c r="AW117" s="1331"/>
      <c r="AX117" s="1403"/>
      <c r="AY117" s="2667"/>
      <c r="AZ117" s="2060"/>
      <c r="BA117" s="2274"/>
      <c r="BB117" s="2669"/>
      <c r="BC117" s="2670"/>
      <c r="BD117" s="189"/>
    </row>
    <row r="118" spans="1:56" s="499" customFormat="1" ht="30" customHeight="1">
      <c r="A118" s="226"/>
      <c r="B118" s="2873">
        <v>13</v>
      </c>
      <c r="C118" s="2874"/>
      <c r="D118" s="2673" t="s">
        <v>820</v>
      </c>
      <c r="E118" s="2674"/>
      <c r="F118" s="2674"/>
      <c r="G118" s="2674"/>
      <c r="H118" s="2674"/>
      <c r="I118" s="2674"/>
      <c r="J118" s="2674"/>
      <c r="K118" s="2674"/>
      <c r="L118" s="2674"/>
      <c r="M118" s="2674"/>
      <c r="N118" s="2674"/>
      <c r="O118" s="2674"/>
      <c r="P118" s="2674"/>
      <c r="Q118" s="2674"/>
      <c r="R118" s="2674"/>
      <c r="S118" s="2674"/>
      <c r="T118" s="2674"/>
      <c r="U118" s="2674"/>
      <c r="V118" s="2674"/>
      <c r="W118" s="2674"/>
      <c r="X118" s="2674"/>
      <c r="Y118" s="2674"/>
      <c r="Z118" s="2674"/>
      <c r="AA118" s="2674"/>
      <c r="AB118" s="2676"/>
      <c r="AC118" s="2724">
        <f>B118+1</f>
        <v>14</v>
      </c>
      <c r="AD118" s="2725"/>
      <c r="AE118" s="2721" t="s">
        <v>821</v>
      </c>
      <c r="AF118" s="2726"/>
      <c r="AG118" s="2726"/>
      <c r="AH118" s="2726"/>
      <c r="AI118" s="2726"/>
      <c r="AJ118" s="2726"/>
      <c r="AK118" s="2726"/>
      <c r="AL118" s="2726"/>
      <c r="AM118" s="2726"/>
      <c r="AN118" s="2726"/>
      <c r="AO118" s="2726"/>
      <c r="AP118" s="2726"/>
      <c r="AQ118" s="2726"/>
      <c r="AR118" s="2726"/>
      <c r="AS118" s="2726"/>
      <c r="AT118" s="2726"/>
      <c r="AU118" s="2726"/>
      <c r="AV118" s="2726"/>
      <c r="AW118" s="2726"/>
      <c r="AX118" s="2726"/>
      <c r="AY118" s="2726"/>
      <c r="AZ118" s="2726"/>
      <c r="BA118" s="2726"/>
      <c r="BB118" s="2726"/>
      <c r="BC118" s="2727"/>
      <c r="BD118" s="199"/>
    </row>
    <row r="119" spans="1:56" s="738" customFormat="1" ht="23.1" customHeight="1">
      <c r="A119" s="1361"/>
      <c r="B119" s="2832" t="str">
        <f>$B$43</f>
        <v>M/C Type
机器
Loại máy</v>
      </c>
      <c r="C119" s="2709"/>
      <c r="D119" s="2709"/>
      <c r="E119" s="2709"/>
      <c r="F119" s="2710"/>
      <c r="G119" s="2714" t="str">
        <f>$G$43</f>
        <v xml:space="preserve">Needle
System
针类 Loại kim </v>
      </c>
      <c r="H119" s="2714"/>
      <c r="I119" s="2714"/>
      <c r="J119" s="2714" t="str">
        <f>$J$43</f>
        <v>Needle Size
尺寸
Kích cỡ kim</v>
      </c>
      <c r="K119" s="2714"/>
      <c r="L119" s="2714"/>
      <c r="M119" s="2714" t="str">
        <f>$M$43</f>
        <v xml:space="preserve">Needle Point Type
针型头类
Loại đầu kim  </v>
      </c>
      <c r="N119" s="2714"/>
      <c r="O119" s="2714"/>
      <c r="P119" s="2714"/>
      <c r="Q119" s="2686" t="str">
        <f>$Q$43</f>
        <v>Thread Type
车线
Loại chỉ</v>
      </c>
      <c r="R119" s="2686"/>
      <c r="S119" s="2686"/>
      <c r="T119" s="2686"/>
      <c r="U119" s="2686" t="str">
        <f>$U$43</f>
        <v>Stitching Margin 边距
 Cách biên  (mm)</v>
      </c>
      <c r="V119" s="2686"/>
      <c r="W119" s="2686"/>
      <c r="X119" s="2686"/>
      <c r="Y119" s="2686" t="str">
        <f>$Y$43</f>
        <v>SPI (Stitch Per Inch)
针数/英寸
Số mũi/inch</v>
      </c>
      <c r="Z119" s="2688"/>
      <c r="AA119" s="2688"/>
      <c r="AB119" s="2689"/>
      <c r="AC119" s="2832" t="str">
        <f>$B$43</f>
        <v>M/C Type
机器
Loại máy</v>
      </c>
      <c r="AD119" s="2709"/>
      <c r="AE119" s="2709"/>
      <c r="AF119" s="2709"/>
      <c r="AG119" s="2710"/>
      <c r="AH119" s="2714" t="str">
        <f>$G$43</f>
        <v xml:space="preserve">Needle
System
针类 Loại kim </v>
      </c>
      <c r="AI119" s="2714"/>
      <c r="AJ119" s="2714"/>
      <c r="AK119" s="2714" t="str">
        <f>$J$43</f>
        <v>Needle Size
尺寸
Kích cỡ kim</v>
      </c>
      <c r="AL119" s="2714"/>
      <c r="AM119" s="2714"/>
      <c r="AN119" s="2714" t="str">
        <f>$M$43</f>
        <v xml:space="preserve">Needle Point Type
针型头类
Loại đầu kim  </v>
      </c>
      <c r="AO119" s="2714"/>
      <c r="AP119" s="2714"/>
      <c r="AQ119" s="2714"/>
      <c r="AR119" s="2686" t="str">
        <f>$Q$43</f>
        <v>Thread Type
车线
Loại chỉ</v>
      </c>
      <c r="AS119" s="2686"/>
      <c r="AT119" s="2686"/>
      <c r="AU119" s="2686"/>
      <c r="AV119" s="2686" t="str">
        <f>$U$43</f>
        <v>Stitching Margin 边距
 Cách biên  (mm)</v>
      </c>
      <c r="AW119" s="2686"/>
      <c r="AX119" s="2686"/>
      <c r="AY119" s="2686"/>
      <c r="AZ119" s="2686" t="str">
        <f>$Y$43</f>
        <v>SPI (Stitch Per Inch)
针数/英寸
Số mũi/inch</v>
      </c>
      <c r="BA119" s="2688"/>
      <c r="BB119" s="2688"/>
      <c r="BC119" s="2689"/>
      <c r="BD119" s="982"/>
    </row>
    <row r="120" spans="1:56" s="738" customFormat="1" ht="23.1" customHeight="1">
      <c r="A120" s="1361"/>
      <c r="B120" s="2711"/>
      <c r="C120" s="2712"/>
      <c r="D120" s="2712"/>
      <c r="E120" s="2712"/>
      <c r="F120" s="2713"/>
      <c r="G120" s="2715"/>
      <c r="H120" s="2715"/>
      <c r="I120" s="2715"/>
      <c r="J120" s="2715"/>
      <c r="K120" s="2715"/>
      <c r="L120" s="2715"/>
      <c r="M120" s="2715"/>
      <c r="N120" s="2715"/>
      <c r="O120" s="2715"/>
      <c r="P120" s="2715"/>
      <c r="Q120" s="2687"/>
      <c r="R120" s="2687"/>
      <c r="S120" s="2687"/>
      <c r="T120" s="2687"/>
      <c r="U120" s="2687"/>
      <c r="V120" s="2687"/>
      <c r="W120" s="2687"/>
      <c r="X120" s="2687"/>
      <c r="Y120" s="2690"/>
      <c r="Z120" s="2690"/>
      <c r="AA120" s="2690"/>
      <c r="AB120" s="2691"/>
      <c r="AC120" s="2711"/>
      <c r="AD120" s="2712"/>
      <c r="AE120" s="2712"/>
      <c r="AF120" s="2712"/>
      <c r="AG120" s="2713"/>
      <c r="AH120" s="2715"/>
      <c r="AI120" s="2715"/>
      <c r="AJ120" s="2715"/>
      <c r="AK120" s="2715"/>
      <c r="AL120" s="2715"/>
      <c r="AM120" s="2715"/>
      <c r="AN120" s="2715"/>
      <c r="AO120" s="2715"/>
      <c r="AP120" s="2715"/>
      <c r="AQ120" s="2715"/>
      <c r="AR120" s="2687"/>
      <c r="AS120" s="2687"/>
      <c r="AT120" s="2687"/>
      <c r="AU120" s="2687"/>
      <c r="AV120" s="2687"/>
      <c r="AW120" s="2687"/>
      <c r="AX120" s="2687"/>
      <c r="AY120" s="2687"/>
      <c r="AZ120" s="2690"/>
      <c r="BA120" s="2690"/>
      <c r="BB120" s="2690"/>
      <c r="BC120" s="2691"/>
      <c r="BD120" s="982"/>
    </row>
    <row r="121" spans="1:56" s="52" customFormat="1" ht="42.95" customHeight="1" thickBot="1">
      <c r="A121" s="815"/>
      <c r="B121" s="2692" t="s">
        <v>471</v>
      </c>
      <c r="C121" s="2693"/>
      <c r="D121" s="2693"/>
      <c r="E121" s="2693"/>
      <c r="F121" s="2694"/>
      <c r="G121" s="2679" t="s">
        <v>97</v>
      </c>
      <c r="H121" s="2680"/>
      <c r="I121" s="2680"/>
      <c r="J121" s="2681" t="s">
        <v>97</v>
      </c>
      <c r="K121" s="2681"/>
      <c r="L121" s="2681"/>
      <c r="M121" s="2681" t="s">
        <v>97</v>
      </c>
      <c r="N121" s="2681"/>
      <c r="O121" s="2681"/>
      <c r="P121" s="2681"/>
      <c r="Q121" s="2696" t="s">
        <v>97</v>
      </c>
      <c r="R121" s="2697"/>
      <c r="S121" s="2697"/>
      <c r="T121" s="2698"/>
      <c r="U121" s="2681" t="s">
        <v>97</v>
      </c>
      <c r="V121" s="2681"/>
      <c r="W121" s="2681"/>
      <c r="X121" s="2681"/>
      <c r="Y121" s="2681" t="s">
        <v>97</v>
      </c>
      <c r="Z121" s="2681"/>
      <c r="AA121" s="2681"/>
      <c r="AB121" s="2771"/>
      <c r="AC121" s="2777" t="s">
        <v>470</v>
      </c>
      <c r="AD121" s="2706"/>
      <c r="AE121" s="2706"/>
      <c r="AF121" s="2706"/>
      <c r="AG121" s="2707"/>
      <c r="AH121" s="2679" t="s">
        <v>97</v>
      </c>
      <c r="AI121" s="2680"/>
      <c r="AJ121" s="2680"/>
      <c r="AK121" s="2681" t="s">
        <v>97</v>
      </c>
      <c r="AL121" s="2681"/>
      <c r="AM121" s="2681"/>
      <c r="AN121" s="2681" t="s">
        <v>97</v>
      </c>
      <c r="AO121" s="2681"/>
      <c r="AP121" s="2681"/>
      <c r="AQ121" s="2681"/>
      <c r="AR121" s="2696" t="s">
        <v>97</v>
      </c>
      <c r="AS121" s="2697"/>
      <c r="AT121" s="2697"/>
      <c r="AU121" s="2698"/>
      <c r="AV121" s="2681" t="s">
        <v>97</v>
      </c>
      <c r="AW121" s="2681"/>
      <c r="AX121" s="2681"/>
      <c r="AY121" s="2681"/>
      <c r="AZ121" s="2681" t="s">
        <v>97</v>
      </c>
      <c r="BA121" s="2681"/>
      <c r="BB121" s="2681"/>
      <c r="BC121" s="2771"/>
      <c r="BD121" s="642"/>
    </row>
    <row r="122" spans="1:56" s="499" customFormat="1" ht="16.5" customHeight="1">
      <c r="A122" s="226"/>
      <c r="B122" s="1365"/>
      <c r="C122" s="622"/>
      <c r="D122" s="622"/>
      <c r="E122" s="622"/>
      <c r="F122" s="622"/>
      <c r="G122" s="622"/>
      <c r="H122" s="622"/>
      <c r="I122" s="622"/>
      <c r="J122" s="622"/>
      <c r="K122" s="622"/>
      <c r="L122" s="622"/>
      <c r="M122" s="622"/>
      <c r="N122" s="749"/>
      <c r="O122" s="749"/>
      <c r="P122" s="748"/>
      <c r="Q122" s="2791"/>
      <c r="R122" s="2791"/>
      <c r="S122" s="2791"/>
      <c r="T122" s="2791"/>
      <c r="U122" s="2791"/>
      <c r="V122" s="2791"/>
      <c r="W122" s="2791"/>
      <c r="X122" s="2791"/>
      <c r="Y122" s="2791"/>
      <c r="Z122" s="2791"/>
      <c r="AA122" s="2791"/>
      <c r="AB122" s="2792"/>
      <c r="AC122" s="1362"/>
      <c r="AD122" s="752"/>
      <c r="AE122" s="752"/>
      <c r="AF122" s="752"/>
      <c r="AG122" s="752"/>
      <c r="AH122" s="1363"/>
      <c r="AI122" s="1363"/>
      <c r="AJ122" s="1363"/>
      <c r="AK122" s="1363"/>
      <c r="AL122" s="1363"/>
      <c r="AM122" s="1363"/>
      <c r="AN122" s="1363"/>
      <c r="AO122" s="1363"/>
      <c r="AP122" s="1363"/>
      <c r="AQ122" s="1363"/>
      <c r="AR122" s="2864"/>
      <c r="AS122" s="2864"/>
      <c r="AT122" s="2864"/>
      <c r="AU122" s="2864"/>
      <c r="AV122" s="2864"/>
      <c r="AW122" s="2864"/>
      <c r="AX122" s="2864"/>
      <c r="AY122" s="2864"/>
      <c r="AZ122" s="2864"/>
      <c r="BA122" s="2864"/>
      <c r="BB122" s="2864"/>
      <c r="BC122" s="2865"/>
      <c r="BD122" s="199"/>
    </row>
    <row r="123" spans="1:56" s="499" customFormat="1" ht="16.5" customHeight="1">
      <c r="A123" s="226"/>
      <c r="B123" s="1369"/>
      <c r="C123" s="870"/>
      <c r="D123" s="870"/>
      <c r="E123" s="870"/>
      <c r="F123" s="870"/>
      <c r="G123" s="870"/>
      <c r="H123" s="870"/>
      <c r="I123" s="870"/>
      <c r="J123" s="870"/>
      <c r="K123" s="870"/>
      <c r="L123" s="870"/>
      <c r="M123" s="870"/>
      <c r="N123" s="751"/>
      <c r="O123" s="751"/>
      <c r="P123" s="748"/>
      <c r="Q123" s="2793"/>
      <c r="R123" s="2793"/>
      <c r="S123" s="2793"/>
      <c r="T123" s="2793"/>
      <c r="U123" s="2793"/>
      <c r="V123" s="2793"/>
      <c r="W123" s="2793"/>
      <c r="X123" s="2793"/>
      <c r="Y123" s="2793"/>
      <c r="Z123" s="2793"/>
      <c r="AA123" s="2793"/>
      <c r="AB123" s="2794"/>
      <c r="AC123" s="1366"/>
      <c r="AD123" s="753"/>
      <c r="AE123" s="753"/>
      <c r="AF123" s="753"/>
      <c r="AG123" s="753"/>
      <c r="AH123" s="1367"/>
      <c r="AI123" s="1271"/>
      <c r="AJ123" s="1367"/>
      <c r="AK123" s="1367"/>
      <c r="AL123" s="1367"/>
      <c r="AM123" s="1367"/>
      <c r="AN123" s="1367"/>
      <c r="AO123" s="1367"/>
      <c r="AP123" s="1367"/>
      <c r="AQ123" s="1367"/>
      <c r="AR123" s="2866"/>
      <c r="AS123" s="2866"/>
      <c r="AT123" s="2866"/>
      <c r="AU123" s="2866"/>
      <c r="AV123" s="2866"/>
      <c r="AW123" s="2866"/>
      <c r="AX123" s="2866"/>
      <c r="AY123" s="2866"/>
      <c r="AZ123" s="2866"/>
      <c r="BA123" s="2866"/>
      <c r="BB123" s="2866"/>
      <c r="BC123" s="2867"/>
      <c r="BD123" s="199"/>
    </row>
    <row r="124" spans="1:56" s="499" customFormat="1" ht="16.5" customHeight="1">
      <c r="A124" s="226"/>
      <c r="B124" s="1369"/>
      <c r="C124" s="870"/>
      <c r="D124" s="870"/>
      <c r="E124" s="870"/>
      <c r="F124" s="870"/>
      <c r="G124" s="870"/>
      <c r="H124" s="870"/>
      <c r="I124" s="870"/>
      <c r="J124" s="870"/>
      <c r="K124" s="870"/>
      <c r="L124" s="870"/>
      <c r="M124" s="870"/>
      <c r="N124" s="751"/>
      <c r="O124" s="751"/>
      <c r="P124" s="746"/>
      <c r="Q124" s="2793"/>
      <c r="R124" s="2793"/>
      <c r="S124" s="2793"/>
      <c r="T124" s="2793"/>
      <c r="U124" s="2793"/>
      <c r="V124" s="2793"/>
      <c r="W124" s="2793"/>
      <c r="X124" s="2793"/>
      <c r="Y124" s="2793"/>
      <c r="Z124" s="2793"/>
      <c r="AA124" s="2793"/>
      <c r="AB124" s="2794"/>
      <c r="AC124" s="1366"/>
      <c r="AD124" s="753"/>
      <c r="AE124" s="753"/>
      <c r="AF124" s="753"/>
      <c r="AG124" s="753"/>
      <c r="AH124" s="1367"/>
      <c r="AI124" s="1367"/>
      <c r="AJ124" s="1367"/>
      <c r="AK124" s="1367"/>
      <c r="AL124" s="1367"/>
      <c r="AM124" s="1367"/>
      <c r="AN124" s="1367"/>
      <c r="AO124" s="1367"/>
      <c r="AP124" s="1367"/>
      <c r="AQ124" s="1367"/>
      <c r="AR124" s="2866"/>
      <c r="AS124" s="2866"/>
      <c r="AT124" s="2866"/>
      <c r="AU124" s="2866"/>
      <c r="AV124" s="2866"/>
      <c r="AW124" s="2866"/>
      <c r="AX124" s="2866"/>
      <c r="AY124" s="2866"/>
      <c r="AZ124" s="2866"/>
      <c r="BA124" s="2866"/>
      <c r="BB124" s="2866"/>
      <c r="BC124" s="2867"/>
      <c r="BD124" s="199"/>
    </row>
    <row r="125" spans="1:56" s="499" customFormat="1" ht="16.5" customHeight="1">
      <c r="A125" s="226"/>
      <c r="B125" s="1369"/>
      <c r="C125" s="870"/>
      <c r="D125" s="870"/>
      <c r="E125" s="870"/>
      <c r="F125" s="870"/>
      <c r="G125" s="870"/>
      <c r="H125" s="870"/>
      <c r="I125" s="870"/>
      <c r="J125" s="870"/>
      <c r="K125" s="870"/>
      <c r="L125" s="870"/>
      <c r="M125" s="870"/>
      <c r="N125" s="751"/>
      <c r="O125" s="751"/>
      <c r="P125" s="746"/>
      <c r="Q125" s="2793"/>
      <c r="R125" s="2793"/>
      <c r="S125" s="2793"/>
      <c r="T125" s="2793"/>
      <c r="U125" s="2793"/>
      <c r="V125" s="2793"/>
      <c r="W125" s="2793"/>
      <c r="X125" s="2793"/>
      <c r="Y125" s="2793"/>
      <c r="Z125" s="2793"/>
      <c r="AA125" s="2793"/>
      <c r="AB125" s="2794"/>
      <c r="AC125" s="1366"/>
      <c r="AD125" s="753"/>
      <c r="AE125" s="753"/>
      <c r="AF125" s="753"/>
      <c r="AG125" s="753"/>
      <c r="AH125" s="753"/>
      <c r="AI125" s="753"/>
      <c r="AJ125" s="753"/>
      <c r="AK125" s="1271"/>
      <c r="AL125" s="753"/>
      <c r="AM125" s="753"/>
      <c r="AN125" s="753"/>
      <c r="AO125" s="753"/>
      <c r="AP125" s="753"/>
      <c r="AQ125" s="753"/>
      <c r="AR125" s="2866"/>
      <c r="AS125" s="2866"/>
      <c r="AT125" s="2866"/>
      <c r="AU125" s="2866"/>
      <c r="AV125" s="2866"/>
      <c r="AW125" s="2866"/>
      <c r="AX125" s="2866"/>
      <c r="AY125" s="2866"/>
      <c r="AZ125" s="2866"/>
      <c r="BA125" s="2866"/>
      <c r="BB125" s="2866"/>
      <c r="BC125" s="2867"/>
      <c r="BD125" s="199"/>
    </row>
    <row r="126" spans="1:56" s="499" customFormat="1" ht="16.5" customHeight="1">
      <c r="A126" s="226"/>
      <c r="B126" s="1369"/>
      <c r="C126" s="870"/>
      <c r="D126" s="870"/>
      <c r="E126" s="870"/>
      <c r="F126" s="870"/>
      <c r="G126" s="870"/>
      <c r="H126" s="870"/>
      <c r="I126" s="870"/>
      <c r="J126" s="870"/>
      <c r="K126" s="870"/>
      <c r="L126" s="870"/>
      <c r="M126" s="870"/>
      <c r="N126" s="751"/>
      <c r="O126" s="751"/>
      <c r="P126" s="746"/>
      <c r="Q126" s="2793"/>
      <c r="R126" s="2793"/>
      <c r="S126" s="2793"/>
      <c r="T126" s="2793"/>
      <c r="U126" s="2793"/>
      <c r="V126" s="2793"/>
      <c r="W126" s="2793"/>
      <c r="X126" s="2793"/>
      <c r="Y126" s="2793"/>
      <c r="Z126" s="2793"/>
      <c r="AA126" s="2793"/>
      <c r="AB126" s="2794"/>
      <c r="AC126" s="1366"/>
      <c r="AD126" s="753"/>
      <c r="AE126" s="753"/>
      <c r="AF126" s="753"/>
      <c r="AG126" s="753"/>
      <c r="AH126" s="753"/>
      <c r="AJ126" s="753"/>
      <c r="AL126" s="753"/>
      <c r="AM126" s="753"/>
      <c r="AN126" s="753"/>
      <c r="AO126" s="753"/>
      <c r="AP126" s="753"/>
      <c r="AQ126" s="753"/>
      <c r="AR126" s="2866"/>
      <c r="AS126" s="2866"/>
      <c r="AT126" s="2866"/>
      <c r="AU126" s="2866"/>
      <c r="AV126" s="2866"/>
      <c r="AW126" s="2866"/>
      <c r="AX126" s="2866"/>
      <c r="AY126" s="2866"/>
      <c r="AZ126" s="2866"/>
      <c r="BA126" s="2866"/>
      <c r="BB126" s="2866"/>
      <c r="BC126" s="2867"/>
      <c r="BD126" s="199"/>
    </row>
    <row r="127" spans="1:56" s="499" customFormat="1" ht="16.5" customHeight="1">
      <c r="A127" s="226"/>
      <c r="B127" s="226"/>
      <c r="C127" s="500"/>
      <c r="D127" s="500"/>
      <c r="E127" s="500"/>
      <c r="F127" s="500"/>
      <c r="G127" s="500"/>
      <c r="H127" s="500"/>
      <c r="I127" s="500"/>
      <c r="J127" s="500"/>
      <c r="K127" s="500"/>
      <c r="L127" s="500"/>
      <c r="M127" s="500"/>
      <c r="N127" s="748"/>
      <c r="O127" s="748"/>
      <c r="P127" s="748"/>
      <c r="Q127" s="2793"/>
      <c r="R127" s="2793"/>
      <c r="S127" s="2793"/>
      <c r="T127" s="2793"/>
      <c r="U127" s="2793"/>
      <c r="V127" s="2793"/>
      <c r="W127" s="2793"/>
      <c r="X127" s="2793"/>
      <c r="Y127" s="2793"/>
      <c r="Z127" s="2793"/>
      <c r="AA127" s="2793"/>
      <c r="AB127" s="2794"/>
      <c r="AC127" s="226"/>
      <c r="AD127" s="503"/>
      <c r="AE127" s="503"/>
      <c r="AF127" s="503"/>
      <c r="AG127" s="503"/>
      <c r="AH127" s="503"/>
      <c r="AI127" s="503"/>
      <c r="AJ127" s="503"/>
      <c r="AK127" s="503"/>
      <c r="AL127" s="503"/>
      <c r="AM127" s="503"/>
      <c r="AN127" s="503"/>
      <c r="AO127" s="503"/>
      <c r="AP127" s="871"/>
      <c r="AQ127" s="503"/>
      <c r="AR127" s="2866"/>
      <c r="AS127" s="2866"/>
      <c r="AT127" s="2866"/>
      <c r="AU127" s="2866"/>
      <c r="AV127" s="2866"/>
      <c r="AW127" s="2866"/>
      <c r="AX127" s="2866"/>
      <c r="AY127" s="2866"/>
      <c r="AZ127" s="2866"/>
      <c r="BA127" s="2866"/>
      <c r="BB127" s="2866"/>
      <c r="BC127" s="2867"/>
      <c r="BD127" s="199"/>
    </row>
    <row r="128" spans="1:56" s="499" customFormat="1" ht="16.5" customHeight="1">
      <c r="A128" s="1372"/>
      <c r="B128" s="226"/>
      <c r="C128" s="500"/>
      <c r="D128" s="500"/>
      <c r="E128" s="500"/>
      <c r="F128" s="500"/>
      <c r="G128" s="500"/>
      <c r="H128" s="500"/>
      <c r="I128" s="500"/>
      <c r="J128" s="500"/>
      <c r="K128" s="500"/>
      <c r="L128" s="500"/>
      <c r="M128" s="500"/>
      <c r="N128" s="748"/>
      <c r="O128" s="748"/>
      <c r="P128" s="748"/>
      <c r="Q128" s="748"/>
      <c r="R128" s="748"/>
      <c r="S128" s="748"/>
      <c r="T128" s="748"/>
      <c r="U128" s="748"/>
      <c r="V128" s="748"/>
      <c r="W128" s="748"/>
      <c r="X128" s="2795" t="str">
        <f>$X$14</f>
        <v xml:space="preserve">Attaching Method
贴法 Phương pháp dán </v>
      </c>
      <c r="Y128" s="2796"/>
      <c r="Z128" s="2796"/>
      <c r="AA128" s="2796"/>
      <c r="AB128" s="2797"/>
      <c r="AC128" s="226"/>
      <c r="AD128" s="503"/>
      <c r="AE128" s="503"/>
      <c r="AF128" s="503"/>
      <c r="AG128" s="503"/>
      <c r="AH128" s="503"/>
      <c r="AI128" s="503"/>
      <c r="AJ128" s="503"/>
      <c r="AK128" s="503"/>
      <c r="AL128" s="503"/>
      <c r="AM128" s="503"/>
      <c r="AN128" s="503"/>
      <c r="AO128" s="503"/>
      <c r="AP128" s="871"/>
      <c r="AQ128" s="503"/>
      <c r="AR128" s="503"/>
      <c r="AS128" s="503"/>
      <c r="AT128" s="503"/>
      <c r="AU128" s="503"/>
      <c r="AV128" s="503"/>
      <c r="AW128" s="503"/>
      <c r="AX128" s="503"/>
      <c r="AY128" s="2732" t="str">
        <f>$X$14</f>
        <v xml:space="preserve">Attaching Method
贴法 Phương pháp dán </v>
      </c>
      <c r="AZ128" s="2733"/>
      <c r="BA128" s="2733"/>
      <c r="BB128" s="2733"/>
      <c r="BC128" s="2801"/>
      <c r="BD128" s="199"/>
    </row>
    <row r="129" spans="1:56" s="499" customFormat="1" ht="13.5" customHeight="1">
      <c r="A129" s="1372"/>
      <c r="B129" s="503"/>
      <c r="C129" s="500"/>
      <c r="D129" s="500"/>
      <c r="E129" s="500"/>
      <c r="F129" s="500"/>
      <c r="G129" s="500"/>
      <c r="H129" s="500"/>
      <c r="I129" s="500"/>
      <c r="J129" s="500"/>
      <c r="K129" s="500"/>
      <c r="L129" s="500"/>
      <c r="M129" s="500"/>
      <c r="N129" s="748"/>
      <c r="O129" s="748"/>
      <c r="P129" s="748"/>
      <c r="Q129" s="748"/>
      <c r="R129" s="748"/>
      <c r="S129" s="748"/>
      <c r="T129" s="748"/>
      <c r="U129" s="748"/>
      <c r="V129" s="748"/>
      <c r="W129" s="748"/>
      <c r="X129" s="2798"/>
      <c r="Y129" s="2799"/>
      <c r="Z129" s="2799"/>
      <c r="AA129" s="2799"/>
      <c r="AB129" s="2800"/>
      <c r="AC129" s="226"/>
      <c r="AD129" s="503"/>
      <c r="AE129" s="503"/>
      <c r="AF129" s="503"/>
      <c r="AG129" s="503"/>
      <c r="AH129" s="503"/>
      <c r="AI129" s="503"/>
      <c r="AJ129" s="503"/>
      <c r="AK129" s="871"/>
      <c r="AL129" s="871"/>
      <c r="AM129" s="871"/>
      <c r="AN129" s="871"/>
      <c r="AO129" s="871"/>
      <c r="AP129" s="871"/>
      <c r="AQ129" s="871"/>
      <c r="AR129" s="871"/>
      <c r="AS129" s="871"/>
      <c r="AT129" s="503"/>
      <c r="AU129" s="503"/>
      <c r="AV129" s="503"/>
      <c r="AW129" s="503"/>
      <c r="AX129" s="503"/>
      <c r="AY129" s="2735"/>
      <c r="AZ129" s="2736"/>
      <c r="BA129" s="2736"/>
      <c r="BB129" s="2736"/>
      <c r="BC129" s="2737"/>
      <c r="BD129" s="199"/>
    </row>
    <row r="130" spans="1:56" s="499" customFormat="1" ht="27" customHeight="1">
      <c r="A130" s="1372"/>
      <c r="B130" s="871"/>
      <c r="C130" s="871"/>
      <c r="D130" s="871"/>
      <c r="E130" s="871"/>
      <c r="F130" s="871"/>
      <c r="G130" s="871"/>
      <c r="H130" s="871"/>
      <c r="I130" s="871"/>
      <c r="J130" s="871"/>
      <c r="K130" s="871"/>
      <c r="L130" s="871"/>
      <c r="M130" s="871"/>
      <c r="N130" s="871"/>
      <c r="O130" s="871"/>
      <c r="P130" s="871"/>
      <c r="Q130" s="871"/>
      <c r="R130" s="871"/>
      <c r="S130" s="871"/>
      <c r="T130" s="871"/>
      <c r="U130" s="871"/>
      <c r="V130" s="871"/>
      <c r="W130" s="871"/>
      <c r="X130" s="2884" t="s">
        <v>97</v>
      </c>
      <c r="Y130" s="2739"/>
      <c r="Z130" s="2739"/>
      <c r="AA130" s="2739"/>
      <c r="AB130" s="2740"/>
      <c r="AC130" s="226"/>
      <c r="AD130" s="503"/>
      <c r="AE130" s="503"/>
      <c r="AF130" s="503"/>
      <c r="AG130" s="503"/>
      <c r="AH130" s="503"/>
      <c r="AI130" s="503"/>
      <c r="AJ130" s="503"/>
      <c r="AK130" s="871"/>
      <c r="AL130" s="871"/>
      <c r="AM130" s="871"/>
      <c r="AN130" s="871"/>
      <c r="AO130" s="871"/>
      <c r="AP130" s="871"/>
      <c r="AQ130" s="871"/>
      <c r="AR130" s="871"/>
      <c r="AS130" s="871"/>
      <c r="AT130" s="503"/>
      <c r="AU130" s="503"/>
      <c r="AV130" s="503"/>
      <c r="AW130" s="503"/>
      <c r="AX130" s="503"/>
      <c r="AY130" s="2765" t="s">
        <v>917</v>
      </c>
      <c r="AZ130" s="2766"/>
      <c r="BA130" s="2766"/>
      <c r="BB130" s="2766"/>
      <c r="BC130" s="2885"/>
      <c r="BD130" s="199"/>
    </row>
    <row r="131" spans="1:56" s="499" customFormat="1" ht="20.25" customHeight="1">
      <c r="A131" s="1372"/>
      <c r="B131" s="1995"/>
      <c r="C131" s="1995"/>
      <c r="D131" s="1995"/>
      <c r="E131" s="1995"/>
      <c r="F131" s="1995"/>
      <c r="G131" s="1995"/>
      <c r="H131" s="1995"/>
      <c r="I131" s="1995"/>
      <c r="J131" s="1995"/>
      <c r="K131" s="1995"/>
      <c r="L131" s="1995"/>
      <c r="M131" s="871"/>
      <c r="N131" s="871"/>
      <c r="O131" s="871"/>
      <c r="P131" s="871"/>
      <c r="Q131" s="871"/>
      <c r="R131" s="871"/>
      <c r="S131" s="871"/>
      <c r="T131" s="871"/>
      <c r="U131" s="871"/>
      <c r="V131" s="871"/>
      <c r="W131" s="871"/>
      <c r="X131" s="2741"/>
      <c r="Y131" s="2742"/>
      <c r="Z131" s="2742"/>
      <c r="AA131" s="2742"/>
      <c r="AB131" s="2743"/>
      <c r="AC131" s="1379"/>
      <c r="AD131" s="843"/>
      <c r="AE131" s="843"/>
      <c r="AF131" s="843"/>
      <c r="AG131" s="843"/>
      <c r="AH131" s="843"/>
      <c r="AI131" s="843"/>
      <c r="AJ131" s="843"/>
      <c r="AK131" s="843"/>
      <c r="AL131" s="843"/>
      <c r="AM131" s="843"/>
      <c r="AN131" s="60"/>
      <c r="AO131" s="60"/>
      <c r="AP131" s="60"/>
      <c r="AQ131" s="60"/>
      <c r="AR131" s="60"/>
      <c r="AS131" s="60"/>
      <c r="AT131" s="503"/>
      <c r="AU131" s="503"/>
      <c r="AV131" s="503"/>
      <c r="AW131" s="503"/>
      <c r="AX131" s="503"/>
      <c r="AY131" s="2768"/>
      <c r="AZ131" s="2769"/>
      <c r="BA131" s="2769"/>
      <c r="BB131" s="2769"/>
      <c r="BC131" s="2770"/>
      <c r="BD131" s="199"/>
    </row>
    <row r="132" spans="1:56" s="499" customFormat="1" ht="16.5" customHeight="1">
      <c r="A132" s="1372"/>
      <c r="B132" s="2430"/>
      <c r="C132" s="1995"/>
      <c r="D132" s="1995"/>
      <c r="E132" s="1995"/>
      <c r="F132" s="1995"/>
      <c r="G132" s="1995"/>
      <c r="H132" s="1995"/>
      <c r="I132" s="1995"/>
      <c r="J132" s="1995"/>
      <c r="K132" s="1995"/>
      <c r="L132" s="1995"/>
      <c r="M132" s="503"/>
      <c r="N132" s="503"/>
      <c r="O132" s="503"/>
      <c r="P132" s="503"/>
      <c r="Q132" s="503"/>
      <c r="R132" s="503"/>
      <c r="S132" s="503"/>
      <c r="T132" s="503"/>
      <c r="U132" s="503"/>
      <c r="V132" s="503"/>
      <c r="W132" s="503"/>
      <c r="X132" s="2732" t="str">
        <f>$X$18</f>
        <v>Stitching Guide Name  靠边机名称Tên cử may</v>
      </c>
      <c r="Y132" s="2733"/>
      <c r="Z132" s="2733"/>
      <c r="AA132" s="2733"/>
      <c r="AB132" s="2801"/>
      <c r="AC132" s="2430"/>
      <c r="AD132" s="1995"/>
      <c r="AE132" s="1995"/>
      <c r="AF132" s="1995"/>
      <c r="AG132" s="1995"/>
      <c r="AH132" s="1995"/>
      <c r="AI132" s="1995"/>
      <c r="AJ132" s="1995"/>
      <c r="AK132" s="1995"/>
      <c r="AL132" s="1995"/>
      <c r="AM132" s="1995"/>
      <c r="AN132" s="1995"/>
      <c r="AO132" s="1995"/>
      <c r="AP132" s="1995"/>
      <c r="AQ132" s="1995"/>
      <c r="AR132" s="1995"/>
      <c r="AS132" s="1995"/>
      <c r="AT132" s="1995"/>
      <c r="AU132" s="1995"/>
      <c r="AV132" s="1995"/>
      <c r="AW132" s="1995"/>
      <c r="AX132" s="2881"/>
      <c r="AY132" s="2883" t="str">
        <f>$X$35</f>
        <v>Stitching Guide Name  靠边机名称Tên cử may</v>
      </c>
      <c r="AZ132" s="2754"/>
      <c r="BA132" s="2754"/>
      <c r="BB132" s="2754"/>
      <c r="BC132" s="2755"/>
      <c r="BD132" s="199"/>
    </row>
    <row r="133" spans="1:56" s="499" customFormat="1" ht="16.5" customHeight="1">
      <c r="A133" s="1372"/>
      <c r="B133" s="2430"/>
      <c r="C133" s="1995"/>
      <c r="D133" s="1995"/>
      <c r="E133" s="1995"/>
      <c r="F133" s="1995"/>
      <c r="G133" s="1995"/>
      <c r="H133" s="1995"/>
      <c r="I133" s="1995"/>
      <c r="J133" s="1995"/>
      <c r="K133" s="1995"/>
      <c r="L133" s="1995"/>
      <c r="M133" s="503"/>
      <c r="N133" s="503"/>
      <c r="O133" s="503"/>
      <c r="P133" s="503"/>
      <c r="Q133" s="503"/>
      <c r="R133" s="503"/>
      <c r="S133" s="503"/>
      <c r="T133" s="503"/>
      <c r="U133" s="503"/>
      <c r="V133" s="503"/>
      <c r="W133" s="503"/>
      <c r="X133" s="2735"/>
      <c r="Y133" s="2736"/>
      <c r="Z133" s="2736"/>
      <c r="AA133" s="2736"/>
      <c r="AB133" s="2737"/>
      <c r="AC133" s="2430"/>
      <c r="AD133" s="1995"/>
      <c r="AE133" s="1995"/>
      <c r="AF133" s="1995"/>
      <c r="AG133" s="1995"/>
      <c r="AH133" s="1995"/>
      <c r="AI133" s="1995"/>
      <c r="AJ133" s="1995"/>
      <c r="AK133" s="1995"/>
      <c r="AL133" s="1995"/>
      <c r="AM133" s="1995"/>
      <c r="AN133" s="1995"/>
      <c r="AO133" s="1995"/>
      <c r="AP133" s="1995"/>
      <c r="AQ133" s="1995"/>
      <c r="AR133" s="1995"/>
      <c r="AS133" s="1995"/>
      <c r="AT133" s="1995"/>
      <c r="AU133" s="1995"/>
      <c r="AV133" s="1995"/>
      <c r="AW133" s="1995"/>
      <c r="AX133" s="2881"/>
      <c r="AY133" s="2735"/>
      <c r="AZ133" s="2736"/>
      <c r="BA133" s="2736"/>
      <c r="BB133" s="2736"/>
      <c r="BC133" s="2737"/>
      <c r="BD133" s="199"/>
    </row>
    <row r="134" spans="1:56" s="499" customFormat="1" ht="16.5" customHeight="1" thickBot="1">
      <c r="A134" s="1372"/>
      <c r="B134" s="2880"/>
      <c r="C134" s="2001"/>
      <c r="D134" s="2001"/>
      <c r="E134" s="2001"/>
      <c r="F134" s="2001"/>
      <c r="G134" s="2001"/>
      <c r="H134" s="2001"/>
      <c r="I134" s="2001"/>
      <c r="J134" s="2001"/>
      <c r="K134" s="2001"/>
      <c r="L134" s="2001"/>
      <c r="M134" s="911"/>
      <c r="N134" s="911"/>
      <c r="O134" s="911"/>
      <c r="P134" s="911"/>
      <c r="Q134" s="911"/>
      <c r="R134" s="911"/>
      <c r="S134" s="911"/>
      <c r="T134" s="911"/>
      <c r="U134" s="911"/>
      <c r="V134" s="911"/>
      <c r="W134" s="911"/>
      <c r="X134" s="2718" t="s">
        <v>97</v>
      </c>
      <c r="Y134" s="2719"/>
      <c r="Z134" s="2719"/>
      <c r="AA134" s="2719"/>
      <c r="AB134" s="2720"/>
      <c r="AC134" s="2880"/>
      <c r="AD134" s="2001"/>
      <c r="AE134" s="2001"/>
      <c r="AF134" s="2001"/>
      <c r="AG134" s="2001"/>
      <c r="AH134" s="2001"/>
      <c r="AI134" s="2001"/>
      <c r="AJ134" s="2001"/>
      <c r="AK134" s="2001"/>
      <c r="AL134" s="2001"/>
      <c r="AM134" s="2001"/>
      <c r="AN134" s="2001"/>
      <c r="AO134" s="2001"/>
      <c r="AP134" s="2001"/>
      <c r="AQ134" s="2001"/>
      <c r="AR134" s="2001"/>
      <c r="AS134" s="2001"/>
      <c r="AT134" s="2001"/>
      <c r="AU134" s="2001"/>
      <c r="AV134" s="2001"/>
      <c r="AW134" s="2001"/>
      <c r="AX134" s="2882"/>
      <c r="AY134" s="2718" t="s">
        <v>97</v>
      </c>
      <c r="AZ134" s="2719"/>
      <c r="BA134" s="2719"/>
      <c r="BB134" s="2719"/>
      <c r="BC134" s="2720"/>
      <c r="BD134" s="199"/>
    </row>
    <row r="135" spans="1:56" s="499" customFormat="1" ht="30" customHeight="1">
      <c r="A135" s="226"/>
      <c r="B135" s="2724">
        <f>AC118+1</f>
        <v>15</v>
      </c>
      <c r="C135" s="2725"/>
      <c r="D135" s="2721" t="s">
        <v>1080</v>
      </c>
      <c r="E135" s="2726"/>
      <c r="F135" s="2726"/>
      <c r="G135" s="2726"/>
      <c r="H135" s="2726"/>
      <c r="I135" s="2726"/>
      <c r="J135" s="2726"/>
      <c r="K135" s="2726"/>
      <c r="L135" s="2726"/>
      <c r="M135" s="2726"/>
      <c r="N135" s="2726"/>
      <c r="O135" s="2726"/>
      <c r="P135" s="2726"/>
      <c r="Q135" s="2726"/>
      <c r="R135" s="2726"/>
      <c r="S135" s="2726"/>
      <c r="T135" s="2726"/>
      <c r="U135" s="2726"/>
      <c r="V135" s="2726"/>
      <c r="W135" s="2726"/>
      <c r="X135" s="2726"/>
      <c r="Y135" s="2726"/>
      <c r="Z135" s="2726"/>
      <c r="AA135" s="2726"/>
      <c r="AB135" s="2727"/>
      <c r="AC135" s="2724">
        <f>B135+1</f>
        <v>16</v>
      </c>
      <c r="AD135" s="2725"/>
      <c r="AE135" s="2721" t="s">
        <v>822</v>
      </c>
      <c r="AF135" s="2726"/>
      <c r="AG135" s="2726"/>
      <c r="AH135" s="2726"/>
      <c r="AI135" s="2726"/>
      <c r="AJ135" s="2726"/>
      <c r="AK135" s="2726"/>
      <c r="AL135" s="2726"/>
      <c r="AM135" s="2726"/>
      <c r="AN135" s="2726"/>
      <c r="AO135" s="2726"/>
      <c r="AP135" s="2726"/>
      <c r="AQ135" s="2726"/>
      <c r="AR135" s="2726"/>
      <c r="AS135" s="2726"/>
      <c r="AT135" s="2726"/>
      <c r="AU135" s="2726"/>
      <c r="AV135" s="2726"/>
      <c r="AW135" s="2726"/>
      <c r="AX135" s="2726"/>
      <c r="AY135" s="2726"/>
      <c r="AZ135" s="2726"/>
      <c r="BA135" s="2726"/>
      <c r="BB135" s="2726"/>
      <c r="BC135" s="2727"/>
      <c r="BD135" s="199"/>
    </row>
    <row r="136" spans="1:56" s="99" customFormat="1" ht="23.1" customHeight="1">
      <c r="A136" s="354"/>
      <c r="B136" s="2832" t="str">
        <f>$B$43</f>
        <v>M/C Type
机器
Loại máy</v>
      </c>
      <c r="C136" s="2709"/>
      <c r="D136" s="2709"/>
      <c r="E136" s="2709"/>
      <c r="F136" s="2710"/>
      <c r="G136" s="2714" t="str">
        <f>$G$43</f>
        <v xml:space="preserve">Needle
System
针类 Loại kim </v>
      </c>
      <c r="H136" s="2714"/>
      <c r="I136" s="2714"/>
      <c r="J136" s="2714" t="str">
        <f>$J$43</f>
        <v>Needle Size
尺寸
Kích cỡ kim</v>
      </c>
      <c r="K136" s="2714"/>
      <c r="L136" s="2714"/>
      <c r="M136" s="2714" t="str">
        <f>$M$43</f>
        <v xml:space="preserve">Needle Point Type
针型头类
Loại đầu kim  </v>
      </c>
      <c r="N136" s="2714"/>
      <c r="O136" s="2714"/>
      <c r="P136" s="2714"/>
      <c r="Q136" s="2686" t="str">
        <f>$Q$43</f>
        <v>Thread Type
车线
Loại chỉ</v>
      </c>
      <c r="R136" s="2686"/>
      <c r="S136" s="2686"/>
      <c r="T136" s="2686"/>
      <c r="U136" s="2686" t="str">
        <f>$U$43</f>
        <v>Stitching Margin 边距
 Cách biên  (mm)</v>
      </c>
      <c r="V136" s="2686"/>
      <c r="W136" s="2686"/>
      <c r="X136" s="2686"/>
      <c r="Y136" s="2686" t="str">
        <f>$Y$43</f>
        <v>SPI (Stitch Per Inch)
针数/英寸
Số mũi/inch</v>
      </c>
      <c r="Z136" s="2688"/>
      <c r="AA136" s="2688"/>
      <c r="AB136" s="2689"/>
      <c r="AC136" s="2832" t="str">
        <f>$B$43</f>
        <v>M/C Type
机器
Loại máy</v>
      </c>
      <c r="AD136" s="2709"/>
      <c r="AE136" s="2709"/>
      <c r="AF136" s="2709"/>
      <c r="AG136" s="2710"/>
      <c r="AH136" s="2714" t="str">
        <f>$G$43</f>
        <v xml:space="preserve">Needle
System
针类 Loại kim </v>
      </c>
      <c r="AI136" s="2714"/>
      <c r="AJ136" s="2714"/>
      <c r="AK136" s="2714" t="str">
        <f>$J$43</f>
        <v>Needle Size
尺寸
Kích cỡ kim</v>
      </c>
      <c r="AL136" s="2714"/>
      <c r="AM136" s="2714"/>
      <c r="AN136" s="2714" t="str">
        <f>$M$43</f>
        <v xml:space="preserve">Needle Point Type
针型头类
Loại đầu kim  </v>
      </c>
      <c r="AO136" s="2714"/>
      <c r="AP136" s="2714"/>
      <c r="AQ136" s="2714"/>
      <c r="AR136" s="2686" t="str">
        <f>$Q$43</f>
        <v>Thread Type
车线
Loại chỉ</v>
      </c>
      <c r="AS136" s="2686"/>
      <c r="AT136" s="2686"/>
      <c r="AU136" s="2686"/>
      <c r="AV136" s="2686" t="str">
        <f>$U$43</f>
        <v>Stitching Margin 边距
 Cách biên  (mm)</v>
      </c>
      <c r="AW136" s="2686"/>
      <c r="AX136" s="2686"/>
      <c r="AY136" s="2686"/>
      <c r="AZ136" s="2686" t="str">
        <f>$Y$43</f>
        <v>SPI (Stitch Per Inch)
针数/英寸
Số mũi/inch</v>
      </c>
      <c r="BA136" s="2688"/>
      <c r="BB136" s="2688"/>
      <c r="BC136" s="2689"/>
      <c r="BD136" s="505"/>
    </row>
    <row r="137" spans="1:56" s="99" customFormat="1" ht="23.1" customHeight="1">
      <c r="A137" s="354"/>
      <c r="B137" s="2711"/>
      <c r="C137" s="2712"/>
      <c r="D137" s="2712"/>
      <c r="E137" s="2712"/>
      <c r="F137" s="2713"/>
      <c r="G137" s="2715"/>
      <c r="H137" s="2715"/>
      <c r="I137" s="2715"/>
      <c r="J137" s="2715"/>
      <c r="K137" s="2715"/>
      <c r="L137" s="2715"/>
      <c r="M137" s="2715"/>
      <c r="N137" s="2715"/>
      <c r="O137" s="2715"/>
      <c r="P137" s="2715"/>
      <c r="Q137" s="2687"/>
      <c r="R137" s="2687"/>
      <c r="S137" s="2687"/>
      <c r="T137" s="2687"/>
      <c r="U137" s="2687"/>
      <c r="V137" s="2687"/>
      <c r="W137" s="2687"/>
      <c r="X137" s="2687"/>
      <c r="Y137" s="2690"/>
      <c r="Z137" s="2690"/>
      <c r="AA137" s="2690"/>
      <c r="AB137" s="2691"/>
      <c r="AC137" s="2711"/>
      <c r="AD137" s="2712"/>
      <c r="AE137" s="2712"/>
      <c r="AF137" s="2712"/>
      <c r="AG137" s="2713"/>
      <c r="AH137" s="2715"/>
      <c r="AI137" s="2715"/>
      <c r="AJ137" s="2715"/>
      <c r="AK137" s="2715"/>
      <c r="AL137" s="2715"/>
      <c r="AM137" s="2715"/>
      <c r="AN137" s="2715"/>
      <c r="AO137" s="2715"/>
      <c r="AP137" s="2715"/>
      <c r="AQ137" s="2715"/>
      <c r="AR137" s="2687"/>
      <c r="AS137" s="2687"/>
      <c r="AT137" s="2687"/>
      <c r="AU137" s="2687"/>
      <c r="AV137" s="2687"/>
      <c r="AW137" s="2687"/>
      <c r="AX137" s="2687"/>
      <c r="AY137" s="2687"/>
      <c r="AZ137" s="2690"/>
      <c r="BA137" s="2690"/>
      <c r="BB137" s="2690"/>
      <c r="BC137" s="2691"/>
      <c r="BD137" s="505"/>
    </row>
    <row r="138" spans="1:56" s="348" customFormat="1" ht="42.95" customHeight="1" thickBot="1">
      <c r="A138" s="1371"/>
      <c r="B138" s="2777" t="s">
        <v>1056</v>
      </c>
      <c r="C138" s="2706"/>
      <c r="D138" s="2706"/>
      <c r="E138" s="2706"/>
      <c r="F138" s="2707"/>
      <c r="G138" s="2679" t="s">
        <v>97</v>
      </c>
      <c r="H138" s="2680"/>
      <c r="I138" s="2680"/>
      <c r="J138" s="2681" t="s">
        <v>97</v>
      </c>
      <c r="K138" s="2681"/>
      <c r="L138" s="2681"/>
      <c r="M138" s="2681" t="s">
        <v>97</v>
      </c>
      <c r="N138" s="2681"/>
      <c r="O138" s="2681"/>
      <c r="P138" s="2681"/>
      <c r="Q138" s="2696" t="s">
        <v>97</v>
      </c>
      <c r="R138" s="2697"/>
      <c r="S138" s="2697"/>
      <c r="T138" s="2698"/>
      <c r="U138" s="2681" t="s">
        <v>97</v>
      </c>
      <c r="V138" s="2681"/>
      <c r="W138" s="2681"/>
      <c r="X138" s="2681"/>
      <c r="Y138" s="2681" t="s">
        <v>97</v>
      </c>
      <c r="Z138" s="2681"/>
      <c r="AA138" s="2681"/>
      <c r="AB138" s="2771"/>
      <c r="AC138" s="2705" t="s">
        <v>467</v>
      </c>
      <c r="AD138" s="2706"/>
      <c r="AE138" s="2706"/>
      <c r="AF138" s="2706"/>
      <c r="AG138" s="2707"/>
      <c r="AH138" s="2679" t="s">
        <v>117</v>
      </c>
      <c r="AI138" s="2680"/>
      <c r="AJ138" s="2680"/>
      <c r="AK138" s="2681" t="s">
        <v>129</v>
      </c>
      <c r="AL138" s="2681"/>
      <c r="AM138" s="2681"/>
      <c r="AN138" s="2681" t="s">
        <v>116</v>
      </c>
      <c r="AO138" s="2681"/>
      <c r="AP138" s="2681"/>
      <c r="AQ138" s="2681"/>
      <c r="AR138" s="2699" t="s">
        <v>807</v>
      </c>
      <c r="AS138" s="2700"/>
      <c r="AT138" s="2700"/>
      <c r="AU138" s="2701"/>
      <c r="AV138" s="2683" t="s">
        <v>823</v>
      </c>
      <c r="AW138" s="2684"/>
      <c r="AX138" s="2684"/>
      <c r="AY138" s="2684"/>
      <c r="AZ138" s="2683" t="s">
        <v>817</v>
      </c>
      <c r="BA138" s="2684"/>
      <c r="BB138" s="2684"/>
      <c r="BC138" s="2685"/>
      <c r="BD138" s="463"/>
    </row>
    <row r="139" spans="1:56" s="499" customFormat="1" ht="16.5" customHeight="1">
      <c r="A139" s="226"/>
      <c r="B139" s="1365"/>
      <c r="C139" s="622"/>
      <c r="D139" s="622"/>
      <c r="E139" s="622"/>
      <c r="F139" s="622"/>
      <c r="G139" s="622"/>
      <c r="H139" s="622"/>
      <c r="I139" s="622"/>
      <c r="J139" s="622"/>
      <c r="K139" s="622"/>
      <c r="L139" s="622"/>
      <c r="M139" s="622"/>
      <c r="N139" s="622"/>
      <c r="O139" s="622"/>
      <c r="P139" s="622"/>
      <c r="Q139" s="2868"/>
      <c r="R139" s="2868"/>
      <c r="S139" s="2868"/>
      <c r="T139" s="2868"/>
      <c r="U139" s="2868"/>
      <c r="V139" s="2868"/>
      <c r="W139" s="2868"/>
      <c r="X139" s="2868"/>
      <c r="Y139" s="2868"/>
      <c r="Z139" s="2868"/>
      <c r="AA139" s="2868"/>
      <c r="AB139" s="2869"/>
      <c r="AC139" s="1365"/>
      <c r="AD139" s="622"/>
      <c r="AE139" s="622"/>
      <c r="AF139" s="622"/>
      <c r="AG139" s="622"/>
      <c r="AH139" s="622"/>
      <c r="AI139" s="622"/>
      <c r="AJ139" s="622"/>
      <c r="AK139" s="622"/>
      <c r="AL139" s="622"/>
      <c r="AM139" s="622"/>
      <c r="AN139" s="622"/>
      <c r="AO139" s="622"/>
      <c r="AP139" s="622"/>
      <c r="AQ139" s="622"/>
      <c r="AR139" s="983"/>
      <c r="AS139" s="2888" t="s">
        <v>1127</v>
      </c>
      <c r="AT139" s="2888"/>
      <c r="AU139" s="2888"/>
      <c r="AV139" s="2888"/>
      <c r="AW139" s="2888"/>
      <c r="AX139" s="2888"/>
      <c r="AY139" s="2888"/>
      <c r="AZ139" s="2888"/>
      <c r="BA139" s="2888"/>
      <c r="BB139" s="2888"/>
      <c r="BC139" s="2889"/>
      <c r="BD139" s="199"/>
    </row>
    <row r="140" spans="1:56" s="499" customFormat="1" ht="16.5" customHeight="1">
      <c r="A140" s="226"/>
      <c r="B140" s="1369"/>
      <c r="C140" s="870"/>
      <c r="D140" s="870"/>
      <c r="E140" s="870"/>
      <c r="F140" s="870"/>
      <c r="G140" s="870"/>
      <c r="H140" s="870"/>
      <c r="I140" s="870"/>
      <c r="J140" s="870"/>
      <c r="K140" s="870"/>
      <c r="L140" s="870"/>
      <c r="M140" s="870"/>
      <c r="N140" s="870"/>
      <c r="O140" s="870"/>
      <c r="P140" s="870"/>
      <c r="Q140" s="2870"/>
      <c r="R140" s="2870"/>
      <c r="S140" s="2870"/>
      <c r="T140" s="2870"/>
      <c r="U140" s="2870"/>
      <c r="V140" s="2870"/>
      <c r="W140" s="2870"/>
      <c r="X140" s="2870"/>
      <c r="Y140" s="2870"/>
      <c r="Z140" s="2870"/>
      <c r="AA140" s="2870"/>
      <c r="AB140" s="2871"/>
      <c r="AC140" s="1369"/>
      <c r="AD140" s="870"/>
      <c r="AE140" s="870"/>
      <c r="AF140" s="870"/>
      <c r="AG140" s="870"/>
      <c r="AH140" s="870"/>
      <c r="AI140" s="870"/>
      <c r="AJ140" s="870"/>
      <c r="AK140" s="870"/>
      <c r="AL140" s="870"/>
      <c r="AM140" s="870"/>
      <c r="AN140" s="870"/>
      <c r="AO140" s="870"/>
      <c r="AP140" s="870"/>
      <c r="AQ140" s="870"/>
      <c r="AR140" s="521"/>
      <c r="AS140" s="2890"/>
      <c r="AT140" s="2890"/>
      <c r="AU140" s="2890"/>
      <c r="AV140" s="2890"/>
      <c r="AW140" s="2890"/>
      <c r="AX140" s="2890"/>
      <c r="AY140" s="2890"/>
      <c r="AZ140" s="2890"/>
      <c r="BA140" s="2890"/>
      <c r="BB140" s="2890"/>
      <c r="BC140" s="2891"/>
      <c r="BD140" s="199"/>
    </row>
    <row r="141" spans="1:56" s="499" customFormat="1" ht="16.5" customHeight="1">
      <c r="A141" s="226"/>
      <c r="B141" s="1369"/>
      <c r="C141" s="870"/>
      <c r="D141" s="870"/>
      <c r="E141" s="870"/>
      <c r="F141" s="870"/>
      <c r="G141" s="870"/>
      <c r="H141" s="870"/>
      <c r="I141" s="870"/>
      <c r="J141" s="870"/>
      <c r="K141" s="870"/>
      <c r="L141" s="870"/>
      <c r="M141" s="870"/>
      <c r="N141" s="870"/>
      <c r="O141" s="870"/>
      <c r="P141" s="870"/>
      <c r="Q141" s="2870"/>
      <c r="R141" s="2870"/>
      <c r="S141" s="2870"/>
      <c r="T141" s="2870"/>
      <c r="U141" s="2870"/>
      <c r="V141" s="2870"/>
      <c r="W141" s="2870"/>
      <c r="X141" s="2870"/>
      <c r="Y141" s="2870"/>
      <c r="Z141" s="2870"/>
      <c r="AA141" s="2870"/>
      <c r="AB141" s="2871"/>
      <c r="AC141" s="1369"/>
      <c r="AD141" s="870"/>
      <c r="AE141" s="870"/>
      <c r="AF141" s="870"/>
      <c r="AG141" s="870"/>
      <c r="AH141" s="870"/>
      <c r="AI141" s="870"/>
      <c r="AJ141" s="870"/>
      <c r="AK141" s="870"/>
      <c r="AL141" s="870"/>
      <c r="AM141" s="870"/>
      <c r="AN141" s="870"/>
      <c r="AO141" s="870"/>
      <c r="AP141" s="870"/>
      <c r="AQ141" s="870"/>
      <c r="AR141" s="521"/>
      <c r="AS141" s="2890"/>
      <c r="AT141" s="2890"/>
      <c r="AU141" s="2890"/>
      <c r="AV141" s="2890"/>
      <c r="AW141" s="2890"/>
      <c r="AX141" s="2890"/>
      <c r="AY141" s="2890"/>
      <c r="AZ141" s="2890"/>
      <c r="BA141" s="2890"/>
      <c r="BB141" s="2890"/>
      <c r="BC141" s="2891"/>
      <c r="BD141" s="199"/>
    </row>
    <row r="142" spans="1:56" s="499" customFormat="1" ht="16.5" customHeight="1">
      <c r="A142" s="226"/>
      <c r="B142" s="1369"/>
      <c r="C142" s="870"/>
      <c r="D142" s="870"/>
      <c r="E142" s="870"/>
      <c r="F142" s="870"/>
      <c r="G142" s="870"/>
      <c r="H142" s="870"/>
      <c r="I142" s="870"/>
      <c r="J142" s="870"/>
      <c r="K142" s="870"/>
      <c r="L142" s="870"/>
      <c r="M142" s="870"/>
      <c r="N142" s="870"/>
      <c r="O142" s="870"/>
      <c r="P142" s="870"/>
      <c r="Q142" s="2870"/>
      <c r="R142" s="2870"/>
      <c r="S142" s="2870"/>
      <c r="T142" s="2870"/>
      <c r="U142" s="2870"/>
      <c r="V142" s="2870"/>
      <c r="W142" s="2870"/>
      <c r="X142" s="2870"/>
      <c r="Y142" s="2870"/>
      <c r="Z142" s="2870"/>
      <c r="AA142" s="2870"/>
      <c r="AB142" s="2871"/>
      <c r="AC142" s="1369"/>
      <c r="AD142" s="870"/>
      <c r="AE142" s="870"/>
      <c r="AF142" s="870"/>
      <c r="AG142" s="870"/>
      <c r="AH142" s="870"/>
      <c r="AI142" s="870"/>
      <c r="AJ142" s="870"/>
      <c r="AK142" s="870"/>
      <c r="AL142" s="870"/>
      <c r="AM142" s="870"/>
      <c r="AN142" s="870"/>
      <c r="AO142" s="870"/>
      <c r="AP142" s="870"/>
      <c r="AQ142" s="870"/>
      <c r="AR142" s="871"/>
      <c r="AS142" s="2890"/>
      <c r="AT142" s="2890"/>
      <c r="AU142" s="2890"/>
      <c r="AV142" s="2890"/>
      <c r="AW142" s="2890"/>
      <c r="AX142" s="2890"/>
      <c r="AY142" s="2890"/>
      <c r="AZ142" s="2890"/>
      <c r="BA142" s="2890"/>
      <c r="BB142" s="2890"/>
      <c r="BC142" s="2891"/>
      <c r="BD142" s="199"/>
    </row>
    <row r="143" spans="1:56" s="499" customFormat="1" ht="16.5" customHeight="1">
      <c r="A143" s="226"/>
      <c r="B143" s="1369"/>
      <c r="C143" s="870"/>
      <c r="D143" s="870"/>
      <c r="E143" s="870"/>
      <c r="F143" s="870"/>
      <c r="G143" s="870"/>
      <c r="H143" s="870"/>
      <c r="I143" s="870"/>
      <c r="J143" s="870"/>
      <c r="K143" s="870"/>
      <c r="L143" s="870"/>
      <c r="M143" s="870"/>
      <c r="N143" s="870"/>
      <c r="O143" s="870"/>
      <c r="P143" s="870"/>
      <c r="Q143" s="2870"/>
      <c r="R143" s="2870"/>
      <c r="S143" s="2870"/>
      <c r="T143" s="2870"/>
      <c r="U143" s="2870"/>
      <c r="V143" s="2870"/>
      <c r="W143" s="2870"/>
      <c r="X143" s="2870"/>
      <c r="Y143" s="2870"/>
      <c r="Z143" s="2870"/>
      <c r="AA143" s="2870"/>
      <c r="AB143" s="2871"/>
      <c r="AC143" s="1369"/>
      <c r="AD143" s="870"/>
      <c r="AE143" s="870"/>
      <c r="AF143" s="870"/>
      <c r="AG143" s="870"/>
      <c r="AH143" s="870"/>
      <c r="AI143" s="870"/>
      <c r="AJ143" s="870"/>
      <c r="AK143" s="870"/>
      <c r="AL143" s="870"/>
      <c r="AM143" s="870"/>
      <c r="AN143" s="870"/>
      <c r="AO143" s="870"/>
      <c r="AP143" s="870"/>
      <c r="AQ143" s="870"/>
      <c r="AR143" s="871"/>
      <c r="AS143" s="2890"/>
      <c r="AT143" s="2890"/>
      <c r="AU143" s="2890"/>
      <c r="AV143" s="2890"/>
      <c r="AW143" s="2890"/>
      <c r="AX143" s="2890"/>
      <c r="AY143" s="2890"/>
      <c r="AZ143" s="2890"/>
      <c r="BA143" s="2890"/>
      <c r="BB143" s="2890"/>
      <c r="BC143" s="2891"/>
      <c r="BD143" s="199"/>
    </row>
    <row r="144" spans="1:56" s="499" customFormat="1" ht="16.5" customHeight="1">
      <c r="A144" s="226"/>
      <c r="B144" s="226"/>
      <c r="C144" s="503"/>
      <c r="D144" s="503"/>
      <c r="E144" s="503"/>
      <c r="F144" s="503"/>
      <c r="G144" s="503"/>
      <c r="H144" s="503"/>
      <c r="I144" s="503"/>
      <c r="J144" s="503"/>
      <c r="K144" s="503"/>
      <c r="L144" s="503"/>
      <c r="M144" s="503"/>
      <c r="N144" s="503"/>
      <c r="O144" s="503"/>
      <c r="P144" s="503"/>
      <c r="Q144" s="2870"/>
      <c r="R144" s="2870"/>
      <c r="S144" s="2870"/>
      <c r="T144" s="2870"/>
      <c r="U144" s="2870"/>
      <c r="V144" s="2870"/>
      <c r="W144" s="2870"/>
      <c r="X144" s="2870"/>
      <c r="Y144" s="2870"/>
      <c r="Z144" s="2870"/>
      <c r="AA144" s="2870"/>
      <c r="AB144" s="2871"/>
      <c r="AC144" s="226"/>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985"/>
      <c r="AZ144" s="985"/>
      <c r="BA144" s="985"/>
      <c r="BB144" s="985"/>
      <c r="BC144" s="986"/>
      <c r="BD144" s="199"/>
    </row>
    <row r="145" spans="1:56" s="499" customFormat="1" ht="16.5" customHeight="1">
      <c r="A145" s="226"/>
      <c r="B145" s="226"/>
      <c r="C145" s="503"/>
      <c r="D145" s="503"/>
      <c r="E145" s="503"/>
      <c r="F145" s="503"/>
      <c r="G145" s="503"/>
      <c r="H145" s="503"/>
      <c r="I145" s="503"/>
      <c r="J145" s="503"/>
      <c r="K145" s="503"/>
      <c r="L145" s="503"/>
      <c r="M145" s="503"/>
      <c r="N145" s="503"/>
      <c r="O145" s="503"/>
      <c r="P145" s="503"/>
      <c r="Q145" s="503"/>
      <c r="R145" s="503"/>
      <c r="S145" s="503"/>
      <c r="T145" s="503"/>
      <c r="U145" s="503"/>
      <c r="V145" s="503"/>
      <c r="W145" s="503"/>
      <c r="X145" s="2732" t="str">
        <f>$X$14</f>
        <v xml:space="preserve">Attaching Method
贴法 Phương pháp dán </v>
      </c>
      <c r="Y145" s="2733"/>
      <c r="Z145" s="2733"/>
      <c r="AA145" s="2733"/>
      <c r="AB145" s="2801"/>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2883" t="str">
        <f>$X$14</f>
        <v xml:space="preserve">Attaching Method
贴法 Phương pháp dán </v>
      </c>
      <c r="AZ145" s="2754"/>
      <c r="BA145" s="2754"/>
      <c r="BB145" s="2754"/>
      <c r="BC145" s="2755"/>
      <c r="BD145" s="199"/>
    </row>
    <row r="146" spans="1:56" s="499" customFormat="1" ht="16.5" customHeight="1">
      <c r="A146" s="226"/>
      <c r="B146" s="226"/>
      <c r="C146" s="503"/>
      <c r="D146" s="503"/>
      <c r="E146" s="503"/>
      <c r="F146" s="503"/>
      <c r="G146" s="503"/>
      <c r="H146" s="503"/>
      <c r="I146" s="503"/>
      <c r="J146" s="503"/>
      <c r="K146" s="503"/>
      <c r="L146" s="503"/>
      <c r="M146" s="503"/>
      <c r="N146" s="503"/>
      <c r="O146" s="503"/>
      <c r="P146" s="503"/>
      <c r="Q146" s="503"/>
      <c r="R146" s="503"/>
      <c r="S146" s="503"/>
      <c r="T146" s="503"/>
      <c r="U146" s="503"/>
      <c r="V146" s="503"/>
      <c r="W146" s="503"/>
      <c r="X146" s="2735"/>
      <c r="Y146" s="2736"/>
      <c r="Z146" s="2736"/>
      <c r="AA146" s="2736"/>
      <c r="AB146" s="2737"/>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2735"/>
      <c r="AZ146" s="2736"/>
      <c r="BA146" s="2736"/>
      <c r="BB146" s="2736"/>
      <c r="BC146" s="2737"/>
      <c r="BD146" s="199"/>
    </row>
    <row r="147" spans="1:56" s="499" customFormat="1" ht="21.75" customHeight="1">
      <c r="A147" s="226"/>
      <c r="B147" s="226"/>
      <c r="C147" s="503"/>
      <c r="D147" s="503"/>
      <c r="E147" s="503"/>
      <c r="F147" s="503"/>
      <c r="G147" s="503"/>
      <c r="H147" s="503"/>
      <c r="I147" s="503"/>
      <c r="J147" s="503"/>
      <c r="K147" s="503"/>
      <c r="L147" s="503"/>
      <c r="M147" s="503"/>
      <c r="N147" s="503"/>
      <c r="O147" s="503"/>
      <c r="P147" s="503"/>
      <c r="Q147" s="503"/>
      <c r="R147" s="503"/>
      <c r="S147" s="503"/>
      <c r="T147" s="503"/>
      <c r="U147" s="503"/>
      <c r="V147" s="503"/>
      <c r="W147" s="503"/>
      <c r="X147" s="2884" t="s">
        <v>97</v>
      </c>
      <c r="Y147" s="2739"/>
      <c r="Z147" s="2739"/>
      <c r="AA147" s="2739"/>
      <c r="AB147" s="2740"/>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2884" t="s">
        <v>97</v>
      </c>
      <c r="AZ147" s="2739"/>
      <c r="BA147" s="2739"/>
      <c r="BB147" s="2739"/>
      <c r="BC147" s="2740"/>
      <c r="BD147" s="199"/>
    </row>
    <row r="148" spans="1:56" s="499" customFormat="1" ht="21.75" customHeight="1">
      <c r="A148" s="226"/>
      <c r="B148" s="226"/>
      <c r="C148" s="503"/>
      <c r="D148" s="503"/>
      <c r="E148" s="503"/>
      <c r="F148" s="503"/>
      <c r="G148" s="503"/>
      <c r="H148" s="503"/>
      <c r="I148" s="503"/>
      <c r="J148" s="503"/>
      <c r="K148" s="503"/>
      <c r="L148" s="503"/>
      <c r="M148" s="503"/>
      <c r="N148" s="503"/>
      <c r="O148" s="503"/>
      <c r="P148" s="503"/>
      <c r="Q148" s="503"/>
      <c r="R148" s="503"/>
      <c r="S148" s="503"/>
      <c r="T148" s="503"/>
      <c r="U148" s="503"/>
      <c r="V148" s="503"/>
      <c r="W148" s="503"/>
      <c r="X148" s="2741"/>
      <c r="Y148" s="2742"/>
      <c r="Z148" s="2742"/>
      <c r="AA148" s="2742"/>
      <c r="AB148" s="274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2741"/>
      <c r="AZ148" s="2742"/>
      <c r="BA148" s="2742"/>
      <c r="BB148" s="2742"/>
      <c r="BC148" s="2743"/>
      <c r="BD148" s="199"/>
    </row>
    <row r="149" spans="1:56" s="499" customFormat="1" ht="16.5" customHeight="1">
      <c r="A149" s="226"/>
      <c r="B149" s="226"/>
      <c r="C149" s="503"/>
      <c r="D149" s="503"/>
      <c r="E149" s="503"/>
      <c r="F149" s="503"/>
      <c r="G149" s="503"/>
      <c r="H149" s="503"/>
      <c r="I149" s="503"/>
      <c r="J149" s="503"/>
      <c r="K149" s="2108"/>
      <c r="L149" s="1683"/>
      <c r="M149" s="1683"/>
      <c r="N149" s="1683"/>
      <c r="O149" s="1683"/>
      <c r="P149" s="1683"/>
      <c r="Q149" s="1683"/>
      <c r="R149" s="503"/>
      <c r="S149" s="503"/>
      <c r="T149" s="503"/>
      <c r="U149" s="503"/>
      <c r="V149" s="503"/>
      <c r="W149" s="503"/>
      <c r="X149" s="2883" t="str">
        <f>$X$18</f>
        <v>Stitching Guide Name  靠边机名称Tên cử may</v>
      </c>
      <c r="Y149" s="2754"/>
      <c r="Z149" s="2754"/>
      <c r="AA149" s="2754"/>
      <c r="AB149" s="2755"/>
      <c r="AC149" s="503"/>
      <c r="AD149" s="503"/>
      <c r="AE149" s="503"/>
      <c r="AF149" s="503"/>
      <c r="AG149" s="503"/>
      <c r="AH149" s="503"/>
      <c r="AI149" s="503"/>
      <c r="AJ149" s="503"/>
      <c r="AK149" s="503"/>
      <c r="AL149" s="2108"/>
      <c r="AM149" s="1683"/>
      <c r="AN149" s="1683"/>
      <c r="AO149" s="1683"/>
      <c r="AP149" s="1683"/>
      <c r="AQ149" s="1683"/>
      <c r="AR149" s="1683"/>
      <c r="AS149" s="503"/>
      <c r="AT149" s="503"/>
      <c r="AU149" s="503"/>
      <c r="AV149" s="503"/>
      <c r="AW149" s="503"/>
      <c r="AX149" s="503"/>
      <c r="AY149" s="2883" t="str">
        <f>$X$18</f>
        <v>Stitching Guide Name  靠边机名称Tên cử may</v>
      </c>
      <c r="AZ149" s="2754"/>
      <c r="BA149" s="2754"/>
      <c r="BB149" s="2754"/>
      <c r="BC149" s="2755"/>
      <c r="BD149" s="199"/>
    </row>
    <row r="150" spans="1:56" s="499" customFormat="1" ht="16.5" customHeight="1">
      <c r="A150" s="226"/>
      <c r="B150" s="226"/>
      <c r="C150" s="503"/>
      <c r="D150" s="503"/>
      <c r="E150" s="503"/>
      <c r="F150" s="503"/>
      <c r="G150" s="503"/>
      <c r="H150" s="503"/>
      <c r="I150" s="503"/>
      <c r="J150" s="503"/>
      <c r="K150" s="1683"/>
      <c r="L150" s="1683"/>
      <c r="M150" s="1683"/>
      <c r="N150" s="1683"/>
      <c r="O150" s="1683"/>
      <c r="P150" s="1683"/>
      <c r="Q150" s="1683"/>
      <c r="R150" s="503"/>
      <c r="S150" s="503"/>
      <c r="T150" s="503"/>
      <c r="U150" s="503"/>
      <c r="V150" s="503"/>
      <c r="W150" s="503"/>
      <c r="X150" s="2735"/>
      <c r="Y150" s="2736"/>
      <c r="Z150" s="2736"/>
      <c r="AA150" s="2736"/>
      <c r="AB150" s="2737"/>
      <c r="AC150" s="503"/>
      <c r="AD150" s="503"/>
      <c r="AE150" s="503"/>
      <c r="AF150" s="503"/>
      <c r="AG150" s="503"/>
      <c r="AH150" s="503"/>
      <c r="AI150" s="503"/>
      <c r="AJ150" s="503"/>
      <c r="AK150" s="503"/>
      <c r="AL150" s="1683"/>
      <c r="AM150" s="1683"/>
      <c r="AN150" s="1683"/>
      <c r="AO150" s="1683"/>
      <c r="AP150" s="1683"/>
      <c r="AQ150" s="1683"/>
      <c r="AR150" s="1683"/>
      <c r="AS150" s="503"/>
      <c r="AT150" s="503"/>
      <c r="AU150" s="503"/>
      <c r="AV150" s="503"/>
      <c r="AW150" s="503"/>
      <c r="AX150" s="503"/>
      <c r="AY150" s="2735"/>
      <c r="AZ150" s="2736"/>
      <c r="BA150" s="2736"/>
      <c r="BB150" s="2736"/>
      <c r="BC150" s="2737"/>
      <c r="BD150" s="199"/>
    </row>
    <row r="151" spans="1:56" s="499" customFormat="1" ht="16.5" customHeight="1" thickBot="1">
      <c r="A151" s="226"/>
      <c r="B151" s="990"/>
      <c r="C151" s="911"/>
      <c r="D151" s="911"/>
      <c r="E151" s="911"/>
      <c r="F151" s="911"/>
      <c r="G151" s="911"/>
      <c r="H151" s="911"/>
      <c r="I151" s="911"/>
      <c r="J151" s="911"/>
      <c r="K151" s="2604"/>
      <c r="L151" s="2604"/>
      <c r="M151" s="2604"/>
      <c r="N151" s="2604"/>
      <c r="O151" s="2604"/>
      <c r="P151" s="2604"/>
      <c r="Q151" s="2604"/>
      <c r="R151" s="911"/>
      <c r="S151" s="911"/>
      <c r="T151" s="911"/>
      <c r="U151" s="911"/>
      <c r="V151" s="911"/>
      <c r="W151" s="911"/>
      <c r="X151" s="2718" t="s">
        <v>97</v>
      </c>
      <c r="Y151" s="2719"/>
      <c r="Z151" s="2719"/>
      <c r="AA151" s="2719"/>
      <c r="AB151" s="2720"/>
      <c r="AC151" s="911"/>
      <c r="AD151" s="911"/>
      <c r="AE151" s="911"/>
      <c r="AF151" s="911"/>
      <c r="AG151" s="911"/>
      <c r="AH151" s="911"/>
      <c r="AI151" s="911"/>
      <c r="AJ151" s="911"/>
      <c r="AK151" s="911"/>
      <c r="AL151" s="2604"/>
      <c r="AM151" s="2604"/>
      <c r="AN151" s="2604"/>
      <c r="AO151" s="2604"/>
      <c r="AP151" s="2604"/>
      <c r="AQ151" s="2604"/>
      <c r="AR151" s="2604"/>
      <c r="AS151" s="911"/>
      <c r="AT151" s="911"/>
      <c r="AU151" s="911"/>
      <c r="AV151" s="911"/>
      <c r="AW151" s="911"/>
      <c r="AX151" s="911"/>
      <c r="AY151" s="2718" t="s">
        <v>97</v>
      </c>
      <c r="AZ151" s="2719"/>
      <c r="BA151" s="2719"/>
      <c r="BB151" s="2719"/>
      <c r="BC151" s="2720"/>
      <c r="BD151" s="199"/>
    </row>
    <row r="152" spans="1:56" s="353" customFormat="1" ht="20.100000000000001" customHeight="1" thickBot="1">
      <c r="A152" s="1329"/>
      <c r="B152" s="1330" t="s">
        <v>110</v>
      </c>
      <c r="C152" s="1330"/>
      <c r="D152" s="1330"/>
      <c r="E152" s="1330"/>
      <c r="F152" s="1330"/>
      <c r="G152" s="1330"/>
      <c r="H152" s="1330"/>
      <c r="I152" s="1330"/>
      <c r="J152" s="1330"/>
      <c r="K152" s="1330"/>
      <c r="L152" s="1330"/>
      <c r="M152" s="1330"/>
      <c r="N152" s="1330"/>
      <c r="O152" s="1330"/>
      <c r="P152" s="1330"/>
      <c r="Q152" s="1330"/>
      <c r="R152" s="1330"/>
      <c r="S152" s="1330"/>
      <c r="T152" s="1330"/>
      <c r="U152" s="1330"/>
      <c r="V152" s="1330"/>
      <c r="W152" s="1330"/>
      <c r="X152" s="1330"/>
      <c r="Y152" s="1330"/>
      <c r="Z152" s="1020" t="s">
        <v>1068</v>
      </c>
      <c r="AA152" s="1330"/>
      <c r="AB152" s="1330"/>
      <c r="AC152" s="1330"/>
      <c r="AD152" s="1330"/>
      <c r="AE152" s="1330"/>
      <c r="AF152" s="1330"/>
      <c r="AG152" s="1330"/>
      <c r="AH152" s="1330"/>
      <c r="AI152" s="1330"/>
      <c r="AJ152" s="1330"/>
      <c r="AK152" s="1330"/>
      <c r="AL152" s="1330"/>
      <c r="AM152" s="1330"/>
      <c r="AN152" s="1330"/>
      <c r="AO152" s="1330"/>
      <c r="AP152" s="1330"/>
      <c r="AQ152" s="1330"/>
      <c r="AR152" s="1330"/>
      <c r="AS152" s="1330"/>
      <c r="AT152" s="1330"/>
      <c r="AU152" s="1330"/>
      <c r="AV152" s="1330"/>
      <c r="AW152" s="1330" t="str">
        <f>$AW$38</f>
        <v>COMPILER: LIÊN/A-KT-WQ826</v>
      </c>
      <c r="AX152" s="1330"/>
      <c r="AY152" s="1330"/>
      <c r="AZ152" s="1330"/>
      <c r="BA152" s="1330"/>
      <c r="BB152" s="1330"/>
      <c r="BC152" s="1330"/>
      <c r="BD152" s="1253"/>
    </row>
    <row r="153" spans="1:56" s="146" customFormat="1" ht="20.100000000000001" customHeight="1" thickBot="1">
      <c r="A153" s="1399"/>
      <c r="B153" s="2663" t="str">
        <f>$B$1</f>
        <v>PRODUCTION CONFIRMATION</v>
      </c>
      <c r="C153" s="2664"/>
      <c r="D153" s="2664"/>
      <c r="E153" s="2664"/>
      <c r="F153" s="2664"/>
      <c r="G153" s="2664"/>
      <c r="H153" s="2664"/>
      <c r="I153" s="2664"/>
      <c r="J153" s="2664"/>
      <c r="K153" s="2664"/>
      <c r="L153" s="2664"/>
      <c r="M153" s="2664"/>
      <c r="N153" s="2665"/>
      <c r="O153" s="709"/>
      <c r="P153" s="709"/>
      <c r="Q153" s="1821" t="s">
        <v>1081</v>
      </c>
      <c r="R153" s="1821"/>
      <c r="S153" s="1821"/>
      <c r="T153" s="1821"/>
      <c r="U153" s="1821"/>
      <c r="V153" s="1821"/>
      <c r="W153" s="1821"/>
      <c r="X153" s="1821"/>
      <c r="Y153" s="1821"/>
      <c r="Z153" s="1821"/>
      <c r="AA153" s="1821"/>
      <c r="AB153" s="1821"/>
      <c r="AC153" s="1821"/>
      <c r="AD153" s="1821"/>
      <c r="AE153" s="1821"/>
      <c r="AF153" s="1821"/>
      <c r="AG153" s="1821"/>
      <c r="AH153" s="1821"/>
      <c r="AI153" s="1821"/>
      <c r="AJ153" s="1821"/>
      <c r="AK153" s="1821"/>
      <c r="AL153" s="1821"/>
      <c r="AM153" s="1821"/>
      <c r="AN153" s="1821"/>
      <c r="AO153" s="1821"/>
      <c r="AP153" s="1821"/>
      <c r="AQ153" s="709"/>
      <c r="AR153" s="709"/>
      <c r="AS153" s="709"/>
      <c r="AT153" s="916"/>
      <c r="AU153" s="916"/>
      <c r="AV153" s="916"/>
      <c r="AW153" s="559"/>
      <c r="AX153" s="559"/>
      <c r="AY153" s="559"/>
      <c r="AZ153" s="994"/>
      <c r="BA153" s="994"/>
      <c r="BB153" s="995"/>
      <c r="BC153" s="995"/>
      <c r="BD153" s="1400"/>
    </row>
    <row r="154" spans="1:56" s="146" customFormat="1" ht="15.95" customHeight="1">
      <c r="A154" s="628"/>
      <c r="B154" s="1401" t="s">
        <v>19</v>
      </c>
      <c r="C154" s="333"/>
      <c r="D154" s="333"/>
      <c r="E154" s="333"/>
      <c r="F154" s="333"/>
      <c r="G154" s="1402" t="str">
        <f>$G$2</f>
        <v>Chuck Taylor All Star Street</v>
      </c>
      <c r="H154" s="333"/>
      <c r="I154" s="515"/>
      <c r="J154" s="515"/>
      <c r="K154" s="515"/>
      <c r="L154" s="515"/>
      <c r="M154" s="709"/>
      <c r="N154" s="739"/>
      <c r="O154" s="455"/>
      <c r="P154" s="455"/>
      <c r="Q154" s="1822"/>
      <c r="R154" s="1822"/>
      <c r="S154" s="1822"/>
      <c r="T154" s="1822"/>
      <c r="U154" s="1822"/>
      <c r="V154" s="1822"/>
      <c r="W154" s="1822"/>
      <c r="X154" s="1822"/>
      <c r="Y154" s="1822"/>
      <c r="Z154" s="1822"/>
      <c r="AA154" s="1822"/>
      <c r="AB154" s="1822"/>
      <c r="AC154" s="1822"/>
      <c r="AD154" s="1822"/>
      <c r="AE154" s="1822"/>
      <c r="AF154" s="1822"/>
      <c r="AG154" s="1822"/>
      <c r="AH154" s="1822"/>
      <c r="AI154" s="1822"/>
      <c r="AJ154" s="1822"/>
      <c r="AK154" s="1822"/>
      <c r="AL154" s="1822"/>
      <c r="AM154" s="1822"/>
      <c r="AN154" s="1822"/>
      <c r="AO154" s="1822"/>
      <c r="AP154" s="1822"/>
      <c r="AQ154" s="455"/>
      <c r="AR154" s="455"/>
      <c r="AS154" s="455"/>
      <c r="AT154" s="267"/>
      <c r="AU154" s="267"/>
      <c r="AV154" s="267"/>
      <c r="AW154" s="53"/>
      <c r="AY154" s="2666" t="s">
        <v>137</v>
      </c>
      <c r="AZ154" s="1834"/>
      <c r="BA154" s="2273">
        <f>$BA$2</f>
        <v>15</v>
      </c>
      <c r="BB154" s="2475">
        <f>BB116-1</f>
        <v>-5</v>
      </c>
      <c r="BC154" s="2668"/>
      <c r="BD154" s="189"/>
    </row>
    <row r="155" spans="1:56" s="146" customFormat="1" ht="15.95" customHeight="1" thickBot="1">
      <c r="A155" s="628"/>
      <c r="B155" s="554" t="s">
        <v>96</v>
      </c>
      <c r="C155" s="1358"/>
      <c r="D155" s="1358"/>
      <c r="E155" s="1358"/>
      <c r="F155" s="1358"/>
      <c r="G155" s="1358"/>
      <c r="H155" s="1358"/>
      <c r="I155" s="1357" t="str">
        <f>$I$3</f>
        <v>669288C/F</v>
      </c>
      <c r="J155" s="1358"/>
      <c r="K155" s="1357"/>
      <c r="L155" s="1358"/>
      <c r="M155" s="1013"/>
      <c r="N155" s="1359"/>
      <c r="O155" s="1013"/>
      <c r="P155" s="1013"/>
      <c r="Q155" s="1823"/>
      <c r="R155" s="1823"/>
      <c r="S155" s="1823"/>
      <c r="T155" s="1823"/>
      <c r="U155" s="1823"/>
      <c r="V155" s="1823"/>
      <c r="W155" s="1823"/>
      <c r="X155" s="1823"/>
      <c r="Y155" s="1823"/>
      <c r="Z155" s="1823"/>
      <c r="AA155" s="1823"/>
      <c r="AB155" s="1823"/>
      <c r="AC155" s="1823"/>
      <c r="AD155" s="1823"/>
      <c r="AE155" s="1823"/>
      <c r="AF155" s="1823"/>
      <c r="AG155" s="1823"/>
      <c r="AH155" s="1823"/>
      <c r="AI155" s="1823"/>
      <c r="AJ155" s="1823"/>
      <c r="AK155" s="1823"/>
      <c r="AL155" s="1823"/>
      <c r="AM155" s="1823"/>
      <c r="AN155" s="1823"/>
      <c r="AO155" s="1823"/>
      <c r="AP155" s="1823"/>
      <c r="AQ155" s="1013"/>
      <c r="AR155" s="1013"/>
      <c r="AS155" s="1013"/>
      <c r="AT155" s="930"/>
      <c r="AU155" s="930"/>
      <c r="AV155" s="930"/>
      <c r="AW155" s="1331"/>
      <c r="AX155" s="1403"/>
      <c r="AY155" s="2667"/>
      <c r="AZ155" s="2060"/>
      <c r="BA155" s="2274"/>
      <c r="BB155" s="2669"/>
      <c r="BC155" s="2670"/>
      <c r="BD155" s="189"/>
    </row>
    <row r="156" spans="1:56" s="499" customFormat="1" ht="30" customHeight="1">
      <c r="A156" s="226"/>
      <c r="B156" s="2671">
        <f>AC135+1</f>
        <v>17</v>
      </c>
      <c r="C156" s="2672"/>
      <c r="D156" s="2673" t="s">
        <v>824</v>
      </c>
      <c r="E156" s="2886"/>
      <c r="F156" s="2886"/>
      <c r="G156" s="2886"/>
      <c r="H156" s="2886"/>
      <c r="I156" s="2886"/>
      <c r="J156" s="2886"/>
      <c r="K156" s="2886"/>
      <c r="L156" s="2886"/>
      <c r="M156" s="2886"/>
      <c r="N156" s="2886"/>
      <c r="O156" s="2886"/>
      <c r="P156" s="2886"/>
      <c r="Q156" s="2886"/>
      <c r="R156" s="2886"/>
      <c r="S156" s="2886"/>
      <c r="T156" s="2886"/>
      <c r="U156" s="2886"/>
      <c r="V156" s="2886"/>
      <c r="W156" s="2886"/>
      <c r="X156" s="2886"/>
      <c r="Y156" s="2886"/>
      <c r="Z156" s="2886"/>
      <c r="AA156" s="2886"/>
      <c r="AB156" s="2887"/>
      <c r="AC156" s="2724">
        <f>B156+1</f>
        <v>18</v>
      </c>
      <c r="AD156" s="2725"/>
      <c r="AE156" s="2673" t="s">
        <v>826</v>
      </c>
      <c r="AF156" s="2674"/>
      <c r="AG156" s="2674"/>
      <c r="AH156" s="2674"/>
      <c r="AI156" s="2674"/>
      <c r="AJ156" s="2674"/>
      <c r="AK156" s="2674"/>
      <c r="AL156" s="2674"/>
      <c r="AM156" s="2674"/>
      <c r="AN156" s="2674"/>
      <c r="AO156" s="2674"/>
      <c r="AP156" s="2674"/>
      <c r="AQ156" s="2674"/>
      <c r="AR156" s="2674"/>
      <c r="AS156" s="2674"/>
      <c r="AT156" s="2674"/>
      <c r="AU156" s="2674"/>
      <c r="AV156" s="2674"/>
      <c r="AW156" s="2674"/>
      <c r="AX156" s="2674"/>
      <c r="AY156" s="2674"/>
      <c r="AZ156" s="2674"/>
      <c r="BA156" s="2674"/>
      <c r="BB156" s="2674"/>
      <c r="BC156" s="2676"/>
      <c r="BD156" s="199"/>
    </row>
    <row r="157" spans="1:56" s="738" customFormat="1" ht="23.1" customHeight="1">
      <c r="A157" s="1361"/>
      <c r="B157" s="2832" t="str">
        <f>$B$43</f>
        <v>M/C Type
机器
Loại máy</v>
      </c>
      <c r="C157" s="2709"/>
      <c r="D157" s="2709"/>
      <c r="E157" s="2709"/>
      <c r="F157" s="2710"/>
      <c r="G157" s="2714" t="str">
        <f>$G$43</f>
        <v xml:space="preserve">Needle
System
针类 Loại kim </v>
      </c>
      <c r="H157" s="2714"/>
      <c r="I157" s="2714"/>
      <c r="J157" s="2714" t="str">
        <f>$J$43</f>
        <v>Needle Size
尺寸
Kích cỡ kim</v>
      </c>
      <c r="K157" s="2714"/>
      <c r="L157" s="2714"/>
      <c r="M157" s="2714" t="str">
        <f>$M$43</f>
        <v xml:space="preserve">Needle Point Type
针型头类
Loại đầu kim  </v>
      </c>
      <c r="N157" s="2714"/>
      <c r="O157" s="2714"/>
      <c r="P157" s="2714"/>
      <c r="Q157" s="2686" t="str">
        <f>$Q$43</f>
        <v>Thread Type
车线
Loại chỉ</v>
      </c>
      <c r="R157" s="2686"/>
      <c r="S157" s="2686"/>
      <c r="T157" s="2686"/>
      <c r="U157" s="2686" t="str">
        <f>$U$43</f>
        <v>Stitching Margin 边距
 Cách biên  (mm)</v>
      </c>
      <c r="V157" s="2686"/>
      <c r="W157" s="2686"/>
      <c r="X157" s="2686"/>
      <c r="Y157" s="2686" t="str">
        <f>$Y$43</f>
        <v>SPI (Stitch Per Inch)
针数/英寸
Số mũi/inch</v>
      </c>
      <c r="Z157" s="2688"/>
      <c r="AA157" s="2688"/>
      <c r="AB157" s="2689"/>
      <c r="AC157" s="2832" t="str">
        <f>$B$43</f>
        <v>M/C Type
机器
Loại máy</v>
      </c>
      <c r="AD157" s="2709"/>
      <c r="AE157" s="2709"/>
      <c r="AF157" s="2709"/>
      <c r="AG157" s="2710"/>
      <c r="AH157" s="2714" t="str">
        <f>$G$43</f>
        <v xml:space="preserve">Needle
System
针类 Loại kim </v>
      </c>
      <c r="AI157" s="2714"/>
      <c r="AJ157" s="2714"/>
      <c r="AK157" s="2714" t="str">
        <f>$J$43</f>
        <v>Needle Size
尺寸
Kích cỡ kim</v>
      </c>
      <c r="AL157" s="2714"/>
      <c r="AM157" s="2714"/>
      <c r="AN157" s="2714" t="str">
        <f>$M$43</f>
        <v xml:space="preserve">Needle Point Type
针型头类
Loại đầu kim  </v>
      </c>
      <c r="AO157" s="2714"/>
      <c r="AP157" s="2714"/>
      <c r="AQ157" s="2714"/>
      <c r="AR157" s="2686" t="str">
        <f>$Q$43</f>
        <v>Thread Type
车线
Loại chỉ</v>
      </c>
      <c r="AS157" s="2686"/>
      <c r="AT157" s="2686"/>
      <c r="AU157" s="2686"/>
      <c r="AV157" s="2686" t="str">
        <f>$U$43</f>
        <v>Stitching Margin 边距
 Cách biên  (mm)</v>
      </c>
      <c r="AW157" s="2686"/>
      <c r="AX157" s="2686"/>
      <c r="AY157" s="2686"/>
      <c r="AZ157" s="2686" t="str">
        <f>$Y$43</f>
        <v>SPI (Stitch Per Inch)
针数/英寸
Số mũi/inch</v>
      </c>
      <c r="BA157" s="2688"/>
      <c r="BB157" s="2688"/>
      <c r="BC157" s="2689"/>
      <c r="BD157" s="982"/>
    </row>
    <row r="158" spans="1:56" s="738" customFormat="1" ht="23.1" customHeight="1">
      <c r="A158" s="1361"/>
      <c r="B158" s="2711"/>
      <c r="C158" s="2712"/>
      <c r="D158" s="2712"/>
      <c r="E158" s="2712"/>
      <c r="F158" s="2713"/>
      <c r="G158" s="2715"/>
      <c r="H158" s="2715"/>
      <c r="I158" s="2715"/>
      <c r="J158" s="2715"/>
      <c r="K158" s="2715"/>
      <c r="L158" s="2715"/>
      <c r="M158" s="2715"/>
      <c r="N158" s="2715"/>
      <c r="O158" s="2715"/>
      <c r="P158" s="2715"/>
      <c r="Q158" s="2687"/>
      <c r="R158" s="2687"/>
      <c r="S158" s="2687"/>
      <c r="T158" s="2687"/>
      <c r="U158" s="2687"/>
      <c r="V158" s="2687"/>
      <c r="W158" s="2687"/>
      <c r="X158" s="2687"/>
      <c r="Y158" s="2690"/>
      <c r="Z158" s="2690"/>
      <c r="AA158" s="2690"/>
      <c r="AB158" s="2691"/>
      <c r="AC158" s="2711"/>
      <c r="AD158" s="2712"/>
      <c r="AE158" s="2712"/>
      <c r="AF158" s="2712"/>
      <c r="AG158" s="2713"/>
      <c r="AH158" s="2715"/>
      <c r="AI158" s="2715"/>
      <c r="AJ158" s="2715"/>
      <c r="AK158" s="2715"/>
      <c r="AL158" s="2715"/>
      <c r="AM158" s="2715"/>
      <c r="AN158" s="2715"/>
      <c r="AO158" s="2715"/>
      <c r="AP158" s="2715"/>
      <c r="AQ158" s="2715"/>
      <c r="AR158" s="2687"/>
      <c r="AS158" s="2687"/>
      <c r="AT158" s="2687"/>
      <c r="AU158" s="2687"/>
      <c r="AV158" s="2687"/>
      <c r="AW158" s="2687"/>
      <c r="AX158" s="2687"/>
      <c r="AY158" s="2687"/>
      <c r="AZ158" s="2690"/>
      <c r="BA158" s="2690"/>
      <c r="BB158" s="2690"/>
      <c r="BC158" s="2691"/>
      <c r="BD158" s="982"/>
    </row>
    <row r="159" spans="1:56" s="52" customFormat="1" ht="42.95" customHeight="1" thickBot="1">
      <c r="A159" s="815"/>
      <c r="B159" s="2705" t="s">
        <v>467</v>
      </c>
      <c r="C159" s="2706"/>
      <c r="D159" s="2706"/>
      <c r="E159" s="2706"/>
      <c r="F159" s="2707"/>
      <c r="G159" s="2679" t="s">
        <v>117</v>
      </c>
      <c r="H159" s="2680"/>
      <c r="I159" s="2680"/>
      <c r="J159" s="2681" t="s">
        <v>129</v>
      </c>
      <c r="K159" s="2681"/>
      <c r="L159" s="2681"/>
      <c r="M159" s="2681" t="s">
        <v>116</v>
      </c>
      <c r="N159" s="2681"/>
      <c r="O159" s="2681"/>
      <c r="P159" s="2681"/>
      <c r="Q159" s="2699" t="s">
        <v>807</v>
      </c>
      <c r="R159" s="2700"/>
      <c r="S159" s="2700"/>
      <c r="T159" s="2701"/>
      <c r="U159" s="2683" t="s">
        <v>97</v>
      </c>
      <c r="V159" s="2684"/>
      <c r="W159" s="2684"/>
      <c r="X159" s="2684"/>
      <c r="Y159" s="2683" t="s">
        <v>808</v>
      </c>
      <c r="Z159" s="2684"/>
      <c r="AA159" s="2684"/>
      <c r="AB159" s="2685"/>
      <c r="AC159" s="2814" t="s">
        <v>465</v>
      </c>
      <c r="AD159" s="2815"/>
      <c r="AE159" s="2815"/>
      <c r="AF159" s="2815"/>
      <c r="AG159" s="2816"/>
      <c r="AH159" s="2679" t="s">
        <v>117</v>
      </c>
      <c r="AI159" s="2680"/>
      <c r="AJ159" s="2695"/>
      <c r="AK159" s="2696" t="s">
        <v>129</v>
      </c>
      <c r="AL159" s="2697"/>
      <c r="AM159" s="2698"/>
      <c r="AN159" s="2696" t="s">
        <v>116</v>
      </c>
      <c r="AO159" s="2697"/>
      <c r="AP159" s="2697"/>
      <c r="AQ159" s="2698"/>
      <c r="AR159" s="2699" t="s">
        <v>157</v>
      </c>
      <c r="AS159" s="2700"/>
      <c r="AT159" s="2700"/>
      <c r="AU159" s="2701"/>
      <c r="AV159" s="2696">
        <v>3</v>
      </c>
      <c r="AW159" s="2697"/>
      <c r="AX159" s="2697"/>
      <c r="AY159" s="2698"/>
      <c r="AZ159" s="2702" t="s">
        <v>233</v>
      </c>
      <c r="BA159" s="2703"/>
      <c r="BB159" s="2703"/>
      <c r="BC159" s="2704"/>
      <c r="BD159" s="642"/>
    </row>
    <row r="160" spans="1:56" s="499" customFormat="1" ht="16.5" customHeight="1">
      <c r="A160" s="226"/>
      <c r="B160" s="1383"/>
      <c r="C160" s="741"/>
      <c r="D160" s="741"/>
      <c r="E160" s="741"/>
      <c r="F160" s="741"/>
      <c r="G160" s="741"/>
      <c r="H160" s="741"/>
      <c r="I160" s="755"/>
      <c r="J160" s="755"/>
      <c r="K160" s="755"/>
      <c r="L160" s="755"/>
      <c r="M160" s="755"/>
      <c r="N160" s="755"/>
      <c r="O160" s="748"/>
      <c r="P160" s="748"/>
      <c r="Q160" s="743"/>
      <c r="R160" s="756"/>
      <c r="S160" s="756"/>
      <c r="T160" s="756"/>
      <c r="U160" s="749"/>
      <c r="V160" s="1404"/>
      <c r="W160" s="1404"/>
      <c r="X160" s="1404"/>
      <c r="Y160" s="1404"/>
      <c r="Z160" s="1404"/>
      <c r="AA160" s="1404"/>
      <c r="AB160" s="1405"/>
      <c r="AC160" s="2894" t="s">
        <v>1294</v>
      </c>
      <c r="AD160" s="2895"/>
      <c r="AE160" s="2895"/>
      <c r="AF160" s="2895"/>
      <c r="AG160" s="2895"/>
      <c r="AH160" s="2895"/>
      <c r="AI160" s="2895"/>
      <c r="AJ160" s="2895"/>
      <c r="AK160" s="2895"/>
      <c r="AL160" s="2895"/>
      <c r="AM160" s="752"/>
      <c r="AN160" s="752"/>
      <c r="AO160" s="752"/>
      <c r="AP160" s="752"/>
      <c r="AQ160" s="752"/>
      <c r="AR160" s="2868" t="s">
        <v>469</v>
      </c>
      <c r="AS160" s="2868"/>
      <c r="AT160" s="2868"/>
      <c r="AU160" s="2868"/>
      <c r="AV160" s="2868"/>
      <c r="AW160" s="2868"/>
      <c r="AX160" s="2868"/>
      <c r="AY160" s="2868"/>
      <c r="AZ160" s="2868"/>
      <c r="BA160" s="2868"/>
      <c r="BB160" s="2868"/>
      <c r="BC160" s="2869"/>
      <c r="BD160" s="199"/>
    </row>
    <row r="161" spans="1:85" s="499" customFormat="1" ht="16.5" customHeight="1">
      <c r="A161" s="226"/>
      <c r="B161" s="1385"/>
      <c r="C161" s="360"/>
      <c r="D161" s="360"/>
      <c r="E161" s="360"/>
      <c r="F161" s="360"/>
      <c r="G161" s="360"/>
      <c r="H161" s="360"/>
      <c r="I161" s="757"/>
      <c r="J161" s="757"/>
      <c r="K161" s="757"/>
      <c r="L161" s="757"/>
      <c r="M161" s="757"/>
      <c r="N161" s="757"/>
      <c r="O161" s="746"/>
      <c r="P161" s="746"/>
      <c r="Q161" s="758"/>
      <c r="R161" s="758"/>
      <c r="S161" s="758"/>
      <c r="T161" s="758"/>
      <c r="U161" s="998"/>
      <c r="V161" s="998"/>
      <c r="W161" s="998"/>
      <c r="X161" s="998"/>
      <c r="Y161" s="998"/>
      <c r="Z161" s="998"/>
      <c r="AA161" s="998"/>
      <c r="AB161" s="1406"/>
      <c r="AC161" s="2430"/>
      <c r="AD161" s="1995"/>
      <c r="AE161" s="1995"/>
      <c r="AF161" s="1995"/>
      <c r="AG161" s="1995"/>
      <c r="AH161" s="1995"/>
      <c r="AI161" s="1995"/>
      <c r="AJ161" s="1995"/>
      <c r="AK161" s="1995"/>
      <c r="AL161" s="1995"/>
      <c r="AM161" s="753"/>
      <c r="AN161" s="753"/>
      <c r="AO161" s="753"/>
      <c r="AP161" s="753"/>
      <c r="AQ161" s="753"/>
      <c r="AR161" s="2870"/>
      <c r="AS161" s="2870"/>
      <c r="AT161" s="2870"/>
      <c r="AU161" s="2870"/>
      <c r="AV161" s="2870"/>
      <c r="AW161" s="2870"/>
      <c r="AX161" s="2870"/>
      <c r="AY161" s="2870"/>
      <c r="AZ161" s="2870"/>
      <c r="BA161" s="2870"/>
      <c r="BB161" s="2870"/>
      <c r="BC161" s="2871"/>
      <c r="BD161" s="199"/>
    </row>
    <row r="162" spans="1:85" s="499" customFormat="1" ht="16.5" customHeight="1">
      <c r="A162" s="226"/>
      <c r="B162" s="1385"/>
      <c r="C162" s="360"/>
      <c r="D162" s="360"/>
      <c r="E162" s="360"/>
      <c r="F162" s="360"/>
      <c r="G162" s="360"/>
      <c r="H162" s="360"/>
      <c r="I162" s="757"/>
      <c r="J162" s="757"/>
      <c r="K162" s="757"/>
      <c r="L162" s="757"/>
      <c r="M162" s="757"/>
      <c r="N162" s="757"/>
      <c r="O162" s="746"/>
      <c r="P162" s="746"/>
      <c r="Q162" s="758"/>
      <c r="R162" s="758"/>
      <c r="S162" s="758"/>
      <c r="T162" s="758"/>
      <c r="U162" s="998"/>
      <c r="V162" s="998"/>
      <c r="W162" s="998"/>
      <c r="X162" s="998"/>
      <c r="Y162" s="998"/>
      <c r="Z162" s="998"/>
      <c r="AA162" s="998"/>
      <c r="AB162" s="1406"/>
      <c r="AC162" s="2430"/>
      <c r="AD162" s="1995"/>
      <c r="AE162" s="1995"/>
      <c r="AF162" s="1995"/>
      <c r="AG162" s="1995"/>
      <c r="AH162" s="1995"/>
      <c r="AI162" s="1995"/>
      <c r="AJ162" s="1995"/>
      <c r="AK162" s="1995"/>
      <c r="AL162" s="1995"/>
      <c r="AM162" s="753"/>
      <c r="AN162" s="753"/>
      <c r="AO162" s="753"/>
      <c r="AP162" s="753"/>
      <c r="AQ162" s="753"/>
      <c r="AR162" s="2870"/>
      <c r="AS162" s="2870"/>
      <c r="AT162" s="2870"/>
      <c r="AU162" s="2870"/>
      <c r="AV162" s="2870"/>
      <c r="AW162" s="2870"/>
      <c r="AX162" s="2870"/>
      <c r="AY162" s="2870"/>
      <c r="AZ162" s="2870"/>
      <c r="BA162" s="2870"/>
      <c r="BB162" s="2870"/>
      <c r="BC162" s="2871"/>
      <c r="BD162" s="199"/>
    </row>
    <row r="163" spans="1:85" s="499" customFormat="1" ht="16.5" customHeight="1">
      <c r="A163" s="226"/>
      <c r="B163" s="1386"/>
      <c r="C163" s="1328"/>
      <c r="D163" s="40"/>
      <c r="E163" s="40"/>
      <c r="F163" s="40"/>
      <c r="G163" s="40"/>
      <c r="H163" s="40"/>
      <c r="I163" s="746"/>
      <c r="J163" s="746"/>
      <c r="K163" s="746"/>
      <c r="L163" s="746"/>
      <c r="M163" s="746"/>
      <c r="N163" s="746"/>
      <c r="O163" s="746"/>
      <c r="P163" s="746"/>
      <c r="Q163" s="746"/>
      <c r="R163" s="746"/>
      <c r="S163" s="746"/>
      <c r="T163" s="746"/>
      <c r="U163" s="998"/>
      <c r="V163" s="998"/>
      <c r="W163" s="998"/>
      <c r="X163" s="998"/>
      <c r="Y163" s="998"/>
      <c r="Z163" s="998"/>
      <c r="AA163" s="998"/>
      <c r="AB163" s="1406"/>
      <c r="AC163" s="1366"/>
      <c r="AD163" s="753"/>
      <c r="AE163" s="753"/>
      <c r="AF163" s="753"/>
      <c r="AG163" s="753"/>
      <c r="AH163" s="753"/>
      <c r="AI163" s="753"/>
      <c r="AJ163" s="753"/>
      <c r="AK163" s="753"/>
      <c r="AL163" s="753"/>
      <c r="AM163" s="753"/>
      <c r="AN163" s="753"/>
      <c r="AO163" s="753"/>
      <c r="AP163" s="753"/>
      <c r="AQ163" s="753"/>
      <c r="AR163" s="2870"/>
      <c r="AS163" s="2870"/>
      <c r="AT163" s="2870"/>
      <c r="AU163" s="2870"/>
      <c r="AV163" s="2870"/>
      <c r="AW163" s="2870"/>
      <c r="AX163" s="2870"/>
      <c r="AY163" s="2870"/>
      <c r="AZ163" s="2870"/>
      <c r="BA163" s="2870"/>
      <c r="BB163" s="2870"/>
      <c r="BC163" s="2871"/>
      <c r="BD163" s="199"/>
    </row>
    <row r="164" spans="1:85" s="499" customFormat="1" ht="16.5" customHeight="1">
      <c r="A164" s="226"/>
      <c r="B164" s="1386"/>
      <c r="C164" s="1328"/>
      <c r="D164" s="40"/>
      <c r="E164" s="40"/>
      <c r="F164" s="40"/>
      <c r="G164" s="40"/>
      <c r="H164" s="40"/>
      <c r="I164" s="746"/>
      <c r="J164" s="746"/>
      <c r="K164" s="746"/>
      <c r="L164" s="746"/>
      <c r="M164" s="746"/>
      <c r="N164" s="746"/>
      <c r="O164" s="746"/>
      <c r="P164" s="746"/>
      <c r="Q164" s="746"/>
      <c r="R164" s="746"/>
      <c r="S164" s="746"/>
      <c r="T164" s="746"/>
      <c r="U164" s="998"/>
      <c r="V164" s="998"/>
      <c r="W164" s="998"/>
      <c r="X164" s="998"/>
      <c r="Y164" s="998"/>
      <c r="Z164" s="998"/>
      <c r="AA164" s="998"/>
      <c r="AB164" s="1406"/>
      <c r="AC164" s="1366"/>
      <c r="AD164" s="753"/>
      <c r="AE164" s="753"/>
      <c r="AF164" s="753"/>
      <c r="AG164" s="753"/>
      <c r="AH164" s="753"/>
      <c r="AI164" s="753"/>
      <c r="AJ164" s="753"/>
      <c r="AK164" s="753"/>
      <c r="AL164" s="753"/>
      <c r="AM164" s="753"/>
      <c r="AN164" s="753"/>
      <c r="AO164" s="753"/>
      <c r="AP164" s="753"/>
      <c r="AQ164" s="753"/>
      <c r="AR164" s="2870"/>
      <c r="AS164" s="2870"/>
      <c r="AT164" s="2870"/>
      <c r="AU164" s="2870"/>
      <c r="AV164" s="2870"/>
      <c r="AW164" s="2870"/>
      <c r="AX164" s="2870"/>
      <c r="AY164" s="2870"/>
      <c r="AZ164" s="2870"/>
      <c r="BA164" s="2870"/>
      <c r="BB164" s="2870"/>
      <c r="BC164" s="2871"/>
      <c r="BD164" s="199"/>
    </row>
    <row r="165" spans="1:85" s="499" customFormat="1" ht="16.5" customHeight="1">
      <c r="A165" s="226"/>
      <c r="B165" s="226"/>
      <c r="C165" s="503"/>
      <c r="D165" s="500"/>
      <c r="E165" s="500"/>
      <c r="F165" s="500"/>
      <c r="G165" s="500"/>
      <c r="H165" s="500"/>
      <c r="I165" s="500"/>
      <c r="J165" s="500"/>
      <c r="K165" s="500"/>
      <c r="L165" s="500"/>
      <c r="M165" s="500"/>
      <c r="N165" s="500"/>
      <c r="O165" s="500"/>
      <c r="P165" s="500"/>
      <c r="Q165" s="500"/>
      <c r="R165" s="500"/>
      <c r="S165" s="500"/>
      <c r="T165" s="500"/>
      <c r="U165" s="500"/>
      <c r="V165" s="500"/>
      <c r="W165" s="500"/>
      <c r="X165" s="500"/>
      <c r="Y165" s="500"/>
      <c r="Z165" s="500"/>
      <c r="AA165" s="500"/>
      <c r="AB165" s="199"/>
      <c r="AC165" s="226"/>
      <c r="AD165" s="503"/>
      <c r="AE165" s="500"/>
      <c r="AF165" s="500"/>
      <c r="AG165" s="500"/>
      <c r="AH165" s="500"/>
      <c r="AI165" s="500"/>
      <c r="AJ165" s="500"/>
      <c r="AK165" s="500"/>
      <c r="AL165" s="500"/>
      <c r="AM165" s="500"/>
      <c r="AN165" s="500"/>
      <c r="AO165" s="500"/>
      <c r="AP165" s="40"/>
      <c r="AQ165" s="500"/>
      <c r="AR165" s="2870"/>
      <c r="AS165" s="2870"/>
      <c r="AT165" s="2870"/>
      <c r="AU165" s="2870"/>
      <c r="AV165" s="2870"/>
      <c r="AW165" s="2870"/>
      <c r="AX165" s="2870"/>
      <c r="AY165" s="2870"/>
      <c r="AZ165" s="2870"/>
      <c r="BA165" s="2870"/>
      <c r="BB165" s="2870"/>
      <c r="BC165" s="2871"/>
      <c r="BD165" s="199"/>
    </row>
    <row r="166" spans="1:85" s="499" customFormat="1" ht="16.5" customHeight="1">
      <c r="A166" s="226"/>
      <c r="B166" s="226"/>
      <c r="C166" s="503"/>
      <c r="D166" s="500"/>
      <c r="E166" s="500"/>
      <c r="F166" s="500"/>
      <c r="G166" s="500"/>
      <c r="H166" s="500"/>
      <c r="I166" s="500"/>
      <c r="J166" s="500"/>
      <c r="K166" s="500"/>
      <c r="L166" s="500"/>
      <c r="M166" s="500"/>
      <c r="N166" s="500"/>
      <c r="O166" s="500"/>
      <c r="P166" s="500"/>
      <c r="Q166" s="500"/>
      <c r="R166" s="500"/>
      <c r="S166" s="500"/>
      <c r="T166" s="500"/>
      <c r="U166" s="500"/>
      <c r="V166" s="500"/>
      <c r="W166" s="500"/>
      <c r="X166" s="2732" t="str">
        <f>$X$14</f>
        <v xml:space="preserve">Attaching Method
贴法 Phương pháp dán </v>
      </c>
      <c r="Y166" s="2733"/>
      <c r="Z166" s="2733"/>
      <c r="AA166" s="2733"/>
      <c r="AB166" s="2801"/>
      <c r="AC166" s="226"/>
      <c r="AD166" s="500"/>
      <c r="AE166" s="500"/>
      <c r="AF166" s="500"/>
      <c r="AG166" s="500"/>
      <c r="AH166" s="500"/>
      <c r="AI166" s="500"/>
      <c r="AJ166" s="500"/>
      <c r="AK166" s="500"/>
      <c r="AL166" s="500"/>
      <c r="AM166" s="500"/>
      <c r="AN166" s="500"/>
      <c r="AO166" s="500"/>
      <c r="AP166" s="500"/>
      <c r="AQ166" s="500"/>
      <c r="AR166" s="500"/>
      <c r="AS166" s="500"/>
      <c r="AT166" s="500"/>
      <c r="AU166" s="500"/>
      <c r="AV166" s="500"/>
      <c r="AW166" s="500"/>
      <c r="AX166" s="500"/>
      <c r="AY166" s="2732" t="str">
        <f>$X$14</f>
        <v xml:space="preserve">Attaching Method
贴法 Phương pháp dán </v>
      </c>
      <c r="AZ166" s="2733"/>
      <c r="BA166" s="2733"/>
      <c r="BB166" s="2733"/>
      <c r="BC166" s="2801"/>
      <c r="BD166" s="199"/>
    </row>
    <row r="167" spans="1:85" s="499" customFormat="1" ht="16.5" customHeight="1">
      <c r="A167" s="226"/>
      <c r="B167" s="226"/>
      <c r="C167" s="503"/>
      <c r="D167" s="500"/>
      <c r="E167" s="500"/>
      <c r="F167" s="500"/>
      <c r="G167" s="500"/>
      <c r="H167" s="500"/>
      <c r="I167" s="500"/>
      <c r="J167" s="500"/>
      <c r="K167" s="500"/>
      <c r="L167" s="500"/>
      <c r="M167" s="500"/>
      <c r="N167" s="500"/>
      <c r="O167" s="500"/>
      <c r="P167" s="500"/>
      <c r="Q167" s="500"/>
      <c r="R167" s="500"/>
      <c r="S167" s="500"/>
      <c r="T167" s="500"/>
      <c r="U167" s="500"/>
      <c r="V167" s="500"/>
      <c r="W167" s="500"/>
      <c r="X167" s="2735"/>
      <c r="Y167" s="2736"/>
      <c r="Z167" s="2736"/>
      <c r="AA167" s="2736"/>
      <c r="AB167" s="2737"/>
      <c r="AC167" s="503"/>
      <c r="AD167" s="500"/>
      <c r="AE167" s="500"/>
      <c r="AF167" s="500"/>
      <c r="AG167" s="500"/>
      <c r="AH167" s="500"/>
      <c r="AI167" s="500"/>
      <c r="AJ167" s="500"/>
      <c r="AK167" s="500"/>
      <c r="AL167" s="500"/>
      <c r="AM167" s="500"/>
      <c r="AN167" s="500"/>
      <c r="AO167" s="500"/>
      <c r="AP167" s="500"/>
      <c r="AQ167" s="500"/>
      <c r="AR167" s="500"/>
      <c r="AS167" s="500"/>
      <c r="AT167" s="500"/>
      <c r="AU167" s="500"/>
      <c r="AV167" s="500"/>
      <c r="AW167" s="500"/>
      <c r="AX167" s="500"/>
      <c r="AY167" s="2735"/>
      <c r="AZ167" s="2736"/>
      <c r="BA167" s="2736"/>
      <c r="BB167" s="2736"/>
      <c r="BC167" s="2737"/>
      <c r="BD167" s="199"/>
    </row>
    <row r="168" spans="1:85" s="499" customFormat="1" ht="21" customHeight="1">
      <c r="A168" s="226"/>
      <c r="B168" s="226"/>
      <c r="C168" s="503"/>
      <c r="D168" s="500"/>
      <c r="E168" s="500"/>
      <c r="F168" s="500"/>
      <c r="G168" s="500"/>
      <c r="H168" s="500"/>
      <c r="I168" s="500"/>
      <c r="J168" s="500"/>
      <c r="K168" s="500"/>
      <c r="L168" s="500"/>
      <c r="M168" s="500"/>
      <c r="N168" s="500"/>
      <c r="O168" s="500"/>
      <c r="P168" s="500"/>
      <c r="Q168" s="500"/>
      <c r="R168" s="500"/>
      <c r="S168" s="500"/>
      <c r="T168" s="500"/>
      <c r="U168" s="500"/>
      <c r="V168" s="503"/>
      <c r="W168" s="503"/>
      <c r="X168" s="2808" t="s">
        <v>97</v>
      </c>
      <c r="Y168" s="2809"/>
      <c r="Z168" s="2809"/>
      <c r="AA168" s="2809"/>
      <c r="AB168" s="2810"/>
      <c r="AC168" s="871"/>
      <c r="AD168" s="871"/>
      <c r="AE168" s="871"/>
      <c r="AF168" s="871"/>
      <c r="AG168" s="871"/>
      <c r="AH168" s="871"/>
      <c r="AI168" s="871"/>
      <c r="AJ168" s="871"/>
      <c r="AK168" s="871"/>
      <c r="AL168" s="871"/>
      <c r="AM168" s="871"/>
      <c r="AN168" s="871"/>
      <c r="AO168" s="871"/>
      <c r="AP168" s="871"/>
      <c r="AQ168" s="871"/>
      <c r="AR168" s="871"/>
      <c r="AS168" s="871"/>
      <c r="AT168" s="871"/>
      <c r="AU168" s="871"/>
      <c r="AV168" s="871"/>
      <c r="AW168" s="871"/>
      <c r="AX168" s="871"/>
      <c r="AY168" s="2808" t="s">
        <v>97</v>
      </c>
      <c r="AZ168" s="2809"/>
      <c r="BA168" s="2809"/>
      <c r="BB168" s="2809"/>
      <c r="BC168" s="2810"/>
      <c r="BD168" s="199"/>
    </row>
    <row r="169" spans="1:85" s="499" customFormat="1" ht="27" customHeight="1">
      <c r="A169" s="226"/>
      <c r="B169" s="226"/>
      <c r="C169" s="503"/>
      <c r="D169" s="500"/>
      <c r="E169" s="500"/>
      <c r="F169" s="500"/>
      <c r="G169" s="500"/>
      <c r="H169" s="500"/>
      <c r="I169" s="500"/>
      <c r="J169" s="500"/>
      <c r="K169" s="500"/>
      <c r="L169" s="500"/>
      <c r="M169" s="500"/>
      <c r="N169" s="500"/>
      <c r="O169" s="500"/>
      <c r="P169" s="500"/>
      <c r="Q169" s="500"/>
      <c r="R169" s="500"/>
      <c r="S169" s="500"/>
      <c r="T169" s="500"/>
      <c r="U169" s="500"/>
      <c r="V169" s="503"/>
      <c r="W169" s="503"/>
      <c r="X169" s="2741"/>
      <c r="Y169" s="2742"/>
      <c r="Z169" s="2742"/>
      <c r="AA169" s="2742"/>
      <c r="AB169" s="2743"/>
      <c r="AC169" s="1379"/>
      <c r="AD169" s="843"/>
      <c r="AE169" s="843"/>
      <c r="AF169" s="843"/>
      <c r="AG169" s="843"/>
      <c r="AH169" s="843"/>
      <c r="AI169" s="843"/>
      <c r="AJ169" s="843"/>
      <c r="AK169" s="843"/>
      <c r="AL169" s="843"/>
      <c r="AM169" s="843"/>
      <c r="AN169" s="871"/>
      <c r="AO169" s="871"/>
      <c r="AP169" s="871"/>
      <c r="AQ169" s="871"/>
      <c r="AR169" s="871"/>
      <c r="AS169" s="871"/>
      <c r="AT169" s="871"/>
      <c r="AU169" s="871"/>
      <c r="AV169" s="871"/>
      <c r="AW169" s="871"/>
      <c r="AX169" s="871"/>
      <c r="AY169" s="2741"/>
      <c r="AZ169" s="2742"/>
      <c r="BA169" s="2742"/>
      <c r="BB169" s="2742"/>
      <c r="BC169" s="2743"/>
      <c r="BD169" s="199"/>
    </row>
    <row r="170" spans="1:85" s="499" customFormat="1" ht="16.5" customHeight="1">
      <c r="A170" s="226"/>
      <c r="B170" s="2376" t="s">
        <v>825</v>
      </c>
      <c r="C170" s="2763"/>
      <c r="D170" s="2763"/>
      <c r="E170" s="2763"/>
      <c r="F170" s="2763"/>
      <c r="G170" s="2763"/>
      <c r="H170" s="2763"/>
      <c r="I170" s="2763"/>
      <c r="J170" s="2763"/>
      <c r="K170" s="2763"/>
      <c r="L170" s="2763"/>
      <c r="M170" s="2763"/>
      <c r="N170" s="2763"/>
      <c r="O170" s="2763"/>
      <c r="P170" s="2763"/>
      <c r="Q170" s="2763"/>
      <c r="R170" s="2763"/>
      <c r="S170" s="2763"/>
      <c r="T170" s="2763"/>
      <c r="U170" s="2763"/>
      <c r="V170" s="2763"/>
      <c r="W170" s="2892"/>
      <c r="X170" s="2732" t="str">
        <f>$X$18</f>
        <v>Stitching Guide Name  靠边机名称Tên cử may</v>
      </c>
      <c r="Y170" s="2733"/>
      <c r="Z170" s="2733"/>
      <c r="AA170" s="2733"/>
      <c r="AB170" s="2801"/>
      <c r="AC170" s="1379"/>
      <c r="AD170" s="843"/>
      <c r="AE170" s="843"/>
      <c r="AF170" s="843"/>
      <c r="AG170" s="843"/>
      <c r="AH170" s="843"/>
      <c r="AI170" s="843"/>
      <c r="AJ170" s="843"/>
      <c r="AK170" s="843"/>
      <c r="AL170" s="843"/>
      <c r="AM170" s="843"/>
      <c r="AN170" s="503"/>
      <c r="AO170" s="503"/>
      <c r="AP170" s="503"/>
      <c r="AQ170" s="503"/>
      <c r="AR170" s="503"/>
      <c r="AS170" s="503"/>
      <c r="AT170" s="503"/>
      <c r="AU170" s="503"/>
      <c r="AV170" s="503"/>
      <c r="AW170" s="503"/>
      <c r="AX170" s="503"/>
      <c r="AY170" s="2732" t="str">
        <f>$X$18</f>
        <v>Stitching Guide Name  靠边机名称Tên cử may</v>
      </c>
      <c r="AZ170" s="2733"/>
      <c r="BA170" s="2733"/>
      <c r="BB170" s="2733"/>
      <c r="BC170" s="2801"/>
      <c r="BD170" s="199"/>
    </row>
    <row r="171" spans="1:85" s="499" customFormat="1" ht="16.5" customHeight="1">
      <c r="A171" s="226"/>
      <c r="B171" s="2376"/>
      <c r="C171" s="2763"/>
      <c r="D171" s="2763"/>
      <c r="E171" s="2763"/>
      <c r="F171" s="2763"/>
      <c r="G171" s="2763"/>
      <c r="H171" s="2763"/>
      <c r="I171" s="2763"/>
      <c r="J171" s="2763"/>
      <c r="K171" s="2763"/>
      <c r="L171" s="2763"/>
      <c r="M171" s="2763"/>
      <c r="N171" s="2763"/>
      <c r="O171" s="2763"/>
      <c r="P171" s="2763"/>
      <c r="Q171" s="2763"/>
      <c r="R171" s="2763"/>
      <c r="S171" s="2763"/>
      <c r="T171" s="2763"/>
      <c r="U171" s="2763"/>
      <c r="V171" s="2763"/>
      <c r="W171" s="2892"/>
      <c r="X171" s="2735"/>
      <c r="Y171" s="2736"/>
      <c r="Z171" s="2736"/>
      <c r="AA171" s="2736"/>
      <c r="AB171" s="2737"/>
      <c r="AC171" s="1379"/>
      <c r="AD171" s="843"/>
      <c r="AE171" s="843"/>
      <c r="AF171" s="843"/>
      <c r="AG171" s="843"/>
      <c r="AH171" s="843"/>
      <c r="AI171" s="843"/>
      <c r="AJ171" s="843"/>
      <c r="AK171" s="843"/>
      <c r="AL171" s="843"/>
      <c r="AM171" s="843"/>
      <c r="AN171" s="503"/>
      <c r="AO171" s="503"/>
      <c r="AP171" s="503"/>
      <c r="AQ171" s="503"/>
      <c r="AR171" s="503"/>
      <c r="AS171" s="503"/>
      <c r="AT171" s="503"/>
      <c r="AU171" s="503"/>
      <c r="AV171" s="503"/>
      <c r="AW171" s="503"/>
      <c r="AX171" s="503"/>
      <c r="AY171" s="2735"/>
      <c r="AZ171" s="2736"/>
      <c r="BA171" s="2736"/>
      <c r="BB171" s="2736"/>
      <c r="BC171" s="2737"/>
      <c r="BD171" s="199"/>
    </row>
    <row r="172" spans="1:85" s="499" customFormat="1" ht="16.5" customHeight="1" thickBot="1">
      <c r="A172" s="226"/>
      <c r="B172" s="2833"/>
      <c r="C172" s="2834"/>
      <c r="D172" s="2834"/>
      <c r="E172" s="2834"/>
      <c r="F172" s="2834"/>
      <c r="G172" s="2834"/>
      <c r="H172" s="2834"/>
      <c r="I172" s="2834"/>
      <c r="J172" s="2834"/>
      <c r="K172" s="2834"/>
      <c r="L172" s="2834"/>
      <c r="M172" s="2834"/>
      <c r="N172" s="2834"/>
      <c r="O172" s="2834"/>
      <c r="P172" s="2834"/>
      <c r="Q172" s="2834"/>
      <c r="R172" s="2834"/>
      <c r="S172" s="2834"/>
      <c r="T172" s="2834"/>
      <c r="U172" s="2834"/>
      <c r="V172" s="2834"/>
      <c r="W172" s="2893"/>
      <c r="X172" s="2718" t="s">
        <v>97</v>
      </c>
      <c r="Y172" s="2719"/>
      <c r="Z172" s="2719"/>
      <c r="AA172" s="2719"/>
      <c r="AB172" s="2720"/>
      <c r="AC172" s="993"/>
      <c r="AD172" s="1380"/>
      <c r="AE172" s="1380"/>
      <c r="AF172" s="1380"/>
      <c r="AG172" s="1380"/>
      <c r="AH172" s="1380"/>
      <c r="AI172" s="1380"/>
      <c r="AJ172" s="1380"/>
      <c r="AK172" s="1380"/>
      <c r="AL172" s="1380"/>
      <c r="AM172" s="1380"/>
      <c r="AN172" s="911"/>
      <c r="AO172" s="911"/>
      <c r="AP172" s="911"/>
      <c r="AQ172" s="911"/>
      <c r="AR172" s="911"/>
      <c r="AS172" s="911"/>
      <c r="AT172" s="911"/>
      <c r="AU172" s="911"/>
      <c r="AV172" s="911"/>
      <c r="AW172" s="911"/>
      <c r="AX172" s="911"/>
      <c r="AY172" s="2718" t="s">
        <v>97</v>
      </c>
      <c r="AZ172" s="2719"/>
      <c r="BA172" s="2719"/>
      <c r="BB172" s="2719"/>
      <c r="BC172" s="2720"/>
      <c r="BD172" s="199"/>
    </row>
    <row r="173" spans="1:85" s="499" customFormat="1" ht="30" customHeight="1">
      <c r="A173" s="226"/>
      <c r="B173" s="2671">
        <f>AC156+1</f>
        <v>19</v>
      </c>
      <c r="C173" s="2672"/>
      <c r="D173" s="2673" t="s">
        <v>827</v>
      </c>
      <c r="E173" s="2674"/>
      <c r="F173" s="2674"/>
      <c r="G173" s="2674"/>
      <c r="H173" s="2674"/>
      <c r="I173" s="2674"/>
      <c r="J173" s="2674"/>
      <c r="K173" s="2674"/>
      <c r="L173" s="2674"/>
      <c r="M173" s="2675"/>
      <c r="N173" s="2675"/>
      <c r="O173" s="2674"/>
      <c r="P173" s="2674"/>
      <c r="Q173" s="2674"/>
      <c r="R173" s="2674"/>
      <c r="S173" s="2674"/>
      <c r="T173" s="2674"/>
      <c r="U173" s="2674"/>
      <c r="V173" s="2674"/>
      <c r="W173" s="2674"/>
      <c r="X173" s="2674"/>
      <c r="Y173" s="2674"/>
      <c r="Z173" s="2674"/>
      <c r="AA173" s="2674"/>
      <c r="AB173" s="2676"/>
      <c r="AC173" s="2724">
        <f>B173+1</f>
        <v>20</v>
      </c>
      <c r="AD173" s="2725"/>
      <c r="AE173" s="2673" t="s">
        <v>1082</v>
      </c>
      <c r="AF173" s="2886"/>
      <c r="AG173" s="2886"/>
      <c r="AH173" s="2886"/>
      <c r="AI173" s="2886"/>
      <c r="AJ173" s="2886"/>
      <c r="AK173" s="2886"/>
      <c r="AL173" s="2886"/>
      <c r="AM173" s="2886"/>
      <c r="AN173" s="2886"/>
      <c r="AO173" s="2886"/>
      <c r="AP173" s="2886"/>
      <c r="AQ173" s="2886"/>
      <c r="AR173" s="2886"/>
      <c r="AS173" s="2886"/>
      <c r="AT173" s="2886"/>
      <c r="AU173" s="2886"/>
      <c r="AV173" s="2886"/>
      <c r="AW173" s="2886"/>
      <c r="AX173" s="2886"/>
      <c r="AY173" s="2886"/>
      <c r="AZ173" s="2886"/>
      <c r="BA173" s="2886"/>
      <c r="BB173" s="2886"/>
      <c r="BC173" s="2887"/>
      <c r="BD173" s="199"/>
      <c r="BI173" s="2673" t="s">
        <v>237</v>
      </c>
      <c r="BJ173" s="2674"/>
      <c r="BK173" s="2674"/>
      <c r="BL173" s="2674"/>
      <c r="BM173" s="2674"/>
      <c r="BN173" s="2674"/>
      <c r="BO173" s="2674"/>
      <c r="BP173" s="2674"/>
      <c r="BQ173" s="2674"/>
      <c r="BR173" s="2674"/>
      <c r="BS173" s="2674"/>
      <c r="BT173" s="2674"/>
      <c r="BU173" s="2674"/>
      <c r="BV173" s="2674"/>
      <c r="BW173" s="2674"/>
      <c r="BX173" s="2674"/>
      <c r="BY173" s="2674"/>
      <c r="BZ173" s="2674"/>
      <c r="CA173" s="2674"/>
      <c r="CB173" s="2674"/>
      <c r="CC173" s="2674"/>
      <c r="CD173" s="2674"/>
      <c r="CE173" s="2674"/>
      <c r="CF173" s="2674"/>
      <c r="CG173" s="2676"/>
    </row>
    <row r="174" spans="1:85" s="99" customFormat="1" ht="23.1" customHeight="1">
      <c r="A174" s="354"/>
      <c r="B174" s="2832" t="str">
        <f>$B$43</f>
        <v>M/C Type
机器
Loại máy</v>
      </c>
      <c r="C174" s="2709"/>
      <c r="D174" s="2709"/>
      <c r="E174" s="2709"/>
      <c r="F174" s="2710"/>
      <c r="G174" s="2714" t="str">
        <f>$G$43</f>
        <v xml:space="preserve">Needle
System
针类 Loại kim </v>
      </c>
      <c r="H174" s="2714"/>
      <c r="I174" s="2714"/>
      <c r="J174" s="2714" t="str">
        <f>$J$43</f>
        <v>Needle Size
尺寸
Kích cỡ kim</v>
      </c>
      <c r="K174" s="2714"/>
      <c r="L174" s="2714"/>
      <c r="M174" s="2714" t="str">
        <f>$M$43</f>
        <v xml:space="preserve">Needle Point Type
针型头类
Loại đầu kim  </v>
      </c>
      <c r="N174" s="2714"/>
      <c r="O174" s="2714"/>
      <c r="P174" s="2714"/>
      <c r="Q174" s="2686" t="str">
        <f>$Q$43</f>
        <v>Thread Type
车线
Loại chỉ</v>
      </c>
      <c r="R174" s="2686"/>
      <c r="S174" s="2686"/>
      <c r="T174" s="2686"/>
      <c r="U174" s="2686" t="str">
        <f>$U$43</f>
        <v>Stitching Margin 边距
 Cách biên  (mm)</v>
      </c>
      <c r="V174" s="2686"/>
      <c r="W174" s="2686"/>
      <c r="X174" s="2686"/>
      <c r="Y174" s="2686" t="str">
        <f>$Y$43</f>
        <v>SPI (Stitch Per Inch)
针数/英寸
Số mũi/inch</v>
      </c>
      <c r="Z174" s="2688"/>
      <c r="AA174" s="2688"/>
      <c r="AB174" s="2689"/>
      <c r="AC174" s="2832" t="str">
        <f>$B$43</f>
        <v>M/C Type
机器
Loại máy</v>
      </c>
      <c r="AD174" s="2709"/>
      <c r="AE174" s="2709"/>
      <c r="AF174" s="2709"/>
      <c r="AG174" s="2710"/>
      <c r="AH174" s="2714" t="str">
        <f>$G$43</f>
        <v xml:space="preserve">Needle
System
针类 Loại kim </v>
      </c>
      <c r="AI174" s="2714"/>
      <c r="AJ174" s="2714"/>
      <c r="AK174" s="2714" t="str">
        <f>$J$43</f>
        <v>Needle Size
尺寸
Kích cỡ kim</v>
      </c>
      <c r="AL174" s="2714"/>
      <c r="AM174" s="2714"/>
      <c r="AN174" s="2714" t="str">
        <f>$M$43</f>
        <v xml:space="preserve">Needle Point Type
针型头类
Loại đầu kim  </v>
      </c>
      <c r="AO174" s="2714"/>
      <c r="AP174" s="2714"/>
      <c r="AQ174" s="2714"/>
      <c r="AR174" s="2686" t="str">
        <f>$Q$43</f>
        <v>Thread Type
车线
Loại chỉ</v>
      </c>
      <c r="AS174" s="2686"/>
      <c r="AT174" s="2686"/>
      <c r="AU174" s="2686"/>
      <c r="AV174" s="2686" t="str">
        <f>$U$43</f>
        <v>Stitching Margin 边距
 Cách biên  (mm)</v>
      </c>
      <c r="AW174" s="2686"/>
      <c r="AX174" s="2686"/>
      <c r="AY174" s="2686"/>
      <c r="AZ174" s="2686" t="str">
        <f>$Y$43</f>
        <v>SPI (Stitch Per Inch)
针数/英寸
Số mũi/inch</v>
      </c>
      <c r="BA174" s="2688"/>
      <c r="BB174" s="2688"/>
      <c r="BC174" s="2689"/>
      <c r="BD174" s="505"/>
    </row>
    <row r="175" spans="1:85" s="99" customFormat="1" ht="23.1" customHeight="1">
      <c r="A175" s="354"/>
      <c r="B175" s="2711"/>
      <c r="C175" s="2712"/>
      <c r="D175" s="2712"/>
      <c r="E175" s="2712"/>
      <c r="F175" s="2713"/>
      <c r="G175" s="2715"/>
      <c r="H175" s="2715"/>
      <c r="I175" s="2715"/>
      <c r="J175" s="2715"/>
      <c r="K175" s="2715"/>
      <c r="L175" s="2715"/>
      <c r="M175" s="2715"/>
      <c r="N175" s="2715"/>
      <c r="O175" s="2715"/>
      <c r="P175" s="2715"/>
      <c r="Q175" s="2687"/>
      <c r="R175" s="2687"/>
      <c r="S175" s="2687"/>
      <c r="T175" s="2687"/>
      <c r="U175" s="2687"/>
      <c r="V175" s="2687"/>
      <c r="W175" s="2687"/>
      <c r="X175" s="2687"/>
      <c r="Y175" s="2690"/>
      <c r="Z175" s="2690"/>
      <c r="AA175" s="2690"/>
      <c r="AB175" s="2691"/>
      <c r="AC175" s="2711"/>
      <c r="AD175" s="2712"/>
      <c r="AE175" s="2712"/>
      <c r="AF175" s="2712"/>
      <c r="AG175" s="2713"/>
      <c r="AH175" s="2715"/>
      <c r="AI175" s="2715"/>
      <c r="AJ175" s="2715"/>
      <c r="AK175" s="2715"/>
      <c r="AL175" s="2715"/>
      <c r="AM175" s="2715"/>
      <c r="AN175" s="2715"/>
      <c r="AO175" s="2715"/>
      <c r="AP175" s="2715"/>
      <c r="AQ175" s="2715"/>
      <c r="AR175" s="2687"/>
      <c r="AS175" s="2687"/>
      <c r="AT175" s="2687"/>
      <c r="AU175" s="2687"/>
      <c r="AV175" s="2687"/>
      <c r="AW175" s="2687"/>
      <c r="AX175" s="2687"/>
      <c r="AY175" s="2687"/>
      <c r="AZ175" s="2690"/>
      <c r="BA175" s="2690"/>
      <c r="BB175" s="2690"/>
      <c r="BC175" s="2691"/>
      <c r="BD175" s="505"/>
    </row>
    <row r="176" spans="1:85" s="348" customFormat="1" ht="42.95" customHeight="1" thickBot="1">
      <c r="A176" s="1371"/>
      <c r="B176" s="2705" t="s">
        <v>467</v>
      </c>
      <c r="C176" s="2706"/>
      <c r="D176" s="2706"/>
      <c r="E176" s="2706"/>
      <c r="F176" s="2707"/>
      <c r="G176" s="2679" t="s">
        <v>117</v>
      </c>
      <c r="H176" s="2680"/>
      <c r="I176" s="2680"/>
      <c r="J176" s="2681" t="s">
        <v>129</v>
      </c>
      <c r="K176" s="2681"/>
      <c r="L176" s="2681"/>
      <c r="M176" s="2681" t="s">
        <v>116</v>
      </c>
      <c r="N176" s="2681"/>
      <c r="O176" s="2681"/>
      <c r="P176" s="2681"/>
      <c r="Q176" s="2699" t="s">
        <v>807</v>
      </c>
      <c r="R176" s="2700"/>
      <c r="S176" s="2700"/>
      <c r="T176" s="2701"/>
      <c r="U176" s="2683" t="s">
        <v>234</v>
      </c>
      <c r="V176" s="2684"/>
      <c r="W176" s="2684"/>
      <c r="X176" s="2684"/>
      <c r="Y176" s="2683" t="s">
        <v>808</v>
      </c>
      <c r="Z176" s="2684"/>
      <c r="AA176" s="2684"/>
      <c r="AB176" s="2685"/>
      <c r="AC176" s="2692" t="s">
        <v>774</v>
      </c>
      <c r="AD176" s="2693"/>
      <c r="AE176" s="2693"/>
      <c r="AF176" s="2693"/>
      <c r="AG176" s="2694"/>
      <c r="AH176" s="2679" t="s">
        <v>172</v>
      </c>
      <c r="AI176" s="2680"/>
      <c r="AJ176" s="2680"/>
      <c r="AK176" s="2681" t="s">
        <v>129</v>
      </c>
      <c r="AL176" s="2681"/>
      <c r="AM176" s="2681"/>
      <c r="AN176" s="2681" t="s">
        <v>116</v>
      </c>
      <c r="AO176" s="2681"/>
      <c r="AP176" s="2681"/>
      <c r="AQ176" s="2681"/>
      <c r="AR176" s="2682" t="s">
        <v>305</v>
      </c>
      <c r="AS176" s="2681"/>
      <c r="AT176" s="2681"/>
      <c r="AU176" s="2681"/>
      <c r="AV176" s="2683" t="s">
        <v>234</v>
      </c>
      <c r="AW176" s="2684"/>
      <c r="AX176" s="2684"/>
      <c r="AY176" s="2684"/>
      <c r="AZ176" s="2683" t="s">
        <v>233</v>
      </c>
      <c r="BA176" s="2684"/>
      <c r="BB176" s="2684"/>
      <c r="BC176" s="2685"/>
      <c r="BD176" s="463"/>
    </row>
    <row r="177" spans="1:56" s="499" customFormat="1" ht="16.5" customHeight="1">
      <c r="A177" s="226"/>
      <c r="B177" s="2907" t="s">
        <v>482</v>
      </c>
      <c r="C177" s="2788"/>
      <c r="D177" s="2788"/>
      <c r="E177" s="2788"/>
      <c r="F177" s="2788"/>
      <c r="G177" s="2788"/>
      <c r="H177" s="2788"/>
      <c r="I177" s="2788"/>
      <c r="J177" s="2788"/>
      <c r="K177" s="2788"/>
      <c r="L177" s="2788"/>
      <c r="M177" s="2788"/>
      <c r="N177" s="2788"/>
      <c r="O177" s="749"/>
      <c r="P177" s="750"/>
      <c r="Q177" s="2791" t="s">
        <v>1083</v>
      </c>
      <c r="R177" s="2791"/>
      <c r="S177" s="2791"/>
      <c r="T177" s="2791"/>
      <c r="U177" s="2791"/>
      <c r="V177" s="2791"/>
      <c r="W177" s="2791"/>
      <c r="X177" s="2791"/>
      <c r="Y177" s="2791"/>
      <c r="Z177" s="2791"/>
      <c r="AA177" s="2791"/>
      <c r="AB177" s="2792"/>
      <c r="AC177" s="844"/>
      <c r="AD177" s="752"/>
      <c r="AE177" s="752"/>
      <c r="AF177" s="752"/>
      <c r="AG177" s="752"/>
      <c r="AH177" s="752"/>
      <c r="AI177" s="752"/>
      <c r="AJ177" s="752"/>
      <c r="AK177" s="752"/>
      <c r="AL177" s="752"/>
      <c r="AM177" s="752"/>
      <c r="AN177" s="752"/>
      <c r="AO177" s="752"/>
      <c r="AP177" s="752"/>
      <c r="AQ177" s="752"/>
      <c r="AR177" s="752"/>
      <c r="AS177" s="752"/>
      <c r="AT177" s="752"/>
      <c r="AU177" s="752"/>
      <c r="AV177" s="2677" t="s">
        <v>478</v>
      </c>
      <c r="AW177" s="2677"/>
      <c r="AX177" s="2677"/>
      <c r="AY177" s="2677"/>
      <c r="AZ177" s="2677"/>
      <c r="BA177" s="2677"/>
      <c r="BB177" s="2677"/>
      <c r="BC177" s="2678"/>
      <c r="BD177" s="199"/>
    </row>
    <row r="178" spans="1:56" s="499" customFormat="1" ht="16.5" customHeight="1">
      <c r="A178" s="226"/>
      <c r="B178" s="2908"/>
      <c r="C178" s="2556"/>
      <c r="D178" s="2556"/>
      <c r="E178" s="2556"/>
      <c r="F178" s="2556"/>
      <c r="G178" s="2556"/>
      <c r="H178" s="2556"/>
      <c r="I178" s="2556"/>
      <c r="J178" s="2556"/>
      <c r="K178" s="2556"/>
      <c r="L178" s="2556"/>
      <c r="M178" s="2556"/>
      <c r="N178" s="2556"/>
      <c r="O178" s="751"/>
      <c r="P178" s="750"/>
      <c r="Q178" s="2793"/>
      <c r="R178" s="2793"/>
      <c r="S178" s="2793"/>
      <c r="T178" s="2793"/>
      <c r="U178" s="2793"/>
      <c r="V178" s="2793"/>
      <c r="W178" s="2793"/>
      <c r="X178" s="2793"/>
      <c r="Y178" s="2793"/>
      <c r="Z178" s="2793"/>
      <c r="AA178" s="2793"/>
      <c r="AB178" s="2794"/>
      <c r="AC178" s="984"/>
      <c r="AD178" s="753"/>
      <c r="AE178" s="753"/>
      <c r="AF178" s="753"/>
      <c r="AG178" s="753"/>
      <c r="AH178" s="753"/>
      <c r="AI178" s="753"/>
      <c r="AJ178" s="753"/>
      <c r="AK178" s="753"/>
      <c r="AL178" s="753"/>
      <c r="AM178" s="753"/>
      <c r="AN178" s="753"/>
      <c r="AO178" s="753"/>
      <c r="AP178" s="753"/>
      <c r="AQ178" s="753"/>
      <c r="AR178" s="753"/>
      <c r="AS178" s="753"/>
      <c r="AT178" s="753"/>
      <c r="AU178" s="753"/>
      <c r="AV178" s="1995"/>
      <c r="AW178" s="1995"/>
      <c r="AX178" s="1995"/>
      <c r="AY178" s="1995"/>
      <c r="AZ178" s="1995"/>
      <c r="BA178" s="1995"/>
      <c r="BB178" s="1995"/>
      <c r="BC178" s="2431"/>
      <c r="BD178" s="199"/>
    </row>
    <row r="179" spans="1:56" s="499" customFormat="1" ht="16.5" customHeight="1">
      <c r="A179" s="226"/>
      <c r="B179" s="2908"/>
      <c r="C179" s="2556"/>
      <c r="D179" s="2556"/>
      <c r="E179" s="2556"/>
      <c r="F179" s="2556"/>
      <c r="G179" s="2556"/>
      <c r="H179" s="2556"/>
      <c r="I179" s="2556"/>
      <c r="J179" s="2556"/>
      <c r="K179" s="2556"/>
      <c r="L179" s="2556"/>
      <c r="M179" s="2556"/>
      <c r="N179" s="2556"/>
      <c r="O179" s="751"/>
      <c r="P179" s="750"/>
      <c r="Q179" s="2793"/>
      <c r="R179" s="2793"/>
      <c r="S179" s="2793"/>
      <c r="T179" s="2793"/>
      <c r="U179" s="2793"/>
      <c r="V179" s="2793"/>
      <c r="W179" s="2793"/>
      <c r="X179" s="2793"/>
      <c r="Y179" s="2793"/>
      <c r="Z179" s="2793"/>
      <c r="AA179" s="2793"/>
      <c r="AB179" s="2794"/>
      <c r="AC179" s="984"/>
      <c r="AD179" s="753"/>
      <c r="AE179" s="753"/>
      <c r="AF179" s="753"/>
      <c r="AG179" s="753"/>
      <c r="AH179" s="753"/>
      <c r="AI179" s="753"/>
      <c r="AJ179" s="753"/>
      <c r="AK179" s="753"/>
      <c r="AL179" s="753"/>
      <c r="AM179" s="753"/>
      <c r="AN179" s="753"/>
      <c r="AO179" s="753"/>
      <c r="AP179" s="753"/>
      <c r="AQ179" s="753"/>
      <c r="AR179" s="753"/>
      <c r="AS179" s="753"/>
      <c r="AT179" s="753"/>
      <c r="AU179" s="753"/>
      <c r="AV179" s="1995"/>
      <c r="AW179" s="1995"/>
      <c r="AX179" s="1995"/>
      <c r="AY179" s="1995"/>
      <c r="AZ179" s="1995"/>
      <c r="BA179" s="1995"/>
      <c r="BB179" s="1995"/>
      <c r="BC179" s="2431"/>
      <c r="BD179" s="199"/>
    </row>
    <row r="180" spans="1:56" s="499" customFormat="1" ht="16.5" customHeight="1">
      <c r="A180" s="226"/>
      <c r="B180" s="1369"/>
      <c r="C180" s="870"/>
      <c r="D180" s="870"/>
      <c r="E180" s="870"/>
      <c r="F180" s="870"/>
      <c r="G180" s="870"/>
      <c r="H180" s="870"/>
      <c r="I180" s="870"/>
      <c r="J180" s="870"/>
      <c r="K180" s="870"/>
      <c r="L180" s="751"/>
      <c r="M180" s="751"/>
      <c r="N180" s="751"/>
      <c r="O180" s="751"/>
      <c r="P180" s="746"/>
      <c r="Q180" s="2793"/>
      <c r="R180" s="2793"/>
      <c r="S180" s="2793"/>
      <c r="T180" s="2793"/>
      <c r="U180" s="2793"/>
      <c r="V180" s="2793"/>
      <c r="W180" s="2793"/>
      <c r="X180" s="2793"/>
      <c r="Y180" s="2793"/>
      <c r="Z180" s="2793"/>
      <c r="AA180" s="2793"/>
      <c r="AB180" s="2794"/>
      <c r="AC180" s="984"/>
      <c r="AD180" s="753"/>
      <c r="AE180" s="753"/>
      <c r="AF180" s="753"/>
      <c r="AG180" s="753"/>
      <c r="AH180" s="753"/>
      <c r="AI180" s="753"/>
      <c r="AJ180" s="753"/>
      <c r="AK180" s="753"/>
      <c r="AL180" s="753"/>
      <c r="AM180" s="753"/>
      <c r="AN180" s="753"/>
      <c r="AO180" s="753"/>
      <c r="AP180" s="753"/>
      <c r="AQ180" s="753"/>
      <c r="AR180" s="753"/>
      <c r="AS180" s="753"/>
      <c r="AT180" s="753"/>
      <c r="AU180" s="753"/>
      <c r="AV180" s="1995"/>
      <c r="AW180" s="1995"/>
      <c r="AX180" s="1995"/>
      <c r="AY180" s="1995"/>
      <c r="AZ180" s="1995"/>
      <c r="BA180" s="1995"/>
      <c r="BB180" s="1995"/>
      <c r="BC180" s="2431"/>
      <c r="BD180" s="199"/>
    </row>
    <row r="181" spans="1:56" s="499" customFormat="1" ht="16.5" customHeight="1">
      <c r="A181" s="226"/>
      <c r="B181" s="1369"/>
      <c r="C181" s="870"/>
      <c r="D181" s="870"/>
      <c r="E181" s="870"/>
      <c r="F181" s="870"/>
      <c r="G181" s="870"/>
      <c r="H181" s="870"/>
      <c r="I181" s="870"/>
      <c r="J181" s="870"/>
      <c r="K181" s="870"/>
      <c r="L181" s="870"/>
      <c r="M181" s="870"/>
      <c r="N181" s="870"/>
      <c r="O181" s="870"/>
      <c r="P181" s="746"/>
      <c r="Q181" s="2793"/>
      <c r="R181" s="2793"/>
      <c r="S181" s="2793"/>
      <c r="T181" s="2793"/>
      <c r="U181" s="2793"/>
      <c r="V181" s="2793"/>
      <c r="W181" s="2793"/>
      <c r="X181" s="2793"/>
      <c r="Y181" s="2793"/>
      <c r="Z181" s="2793"/>
      <c r="AA181" s="2793"/>
      <c r="AB181" s="2794"/>
      <c r="AC181" s="984"/>
      <c r="AD181" s="753"/>
      <c r="AE181" s="753"/>
      <c r="AF181" s="753"/>
      <c r="AG181" s="753"/>
      <c r="AH181" s="753"/>
      <c r="AI181" s="753"/>
      <c r="AJ181" s="753"/>
      <c r="AK181" s="753"/>
      <c r="AL181" s="753"/>
      <c r="AM181" s="753"/>
      <c r="AN181" s="753"/>
      <c r="AO181" s="753"/>
      <c r="AP181" s="753"/>
      <c r="AQ181" s="753"/>
      <c r="AR181" s="753"/>
      <c r="AS181" s="753"/>
      <c r="AT181" s="753"/>
      <c r="AU181" s="753"/>
      <c r="AV181" s="753"/>
      <c r="AW181" s="851"/>
      <c r="AX181" s="753"/>
      <c r="AY181" s="753"/>
      <c r="AZ181" s="753"/>
      <c r="BA181" s="753"/>
      <c r="BB181" s="753"/>
      <c r="BC181" s="754"/>
      <c r="BD181" s="199"/>
    </row>
    <row r="182" spans="1:56" s="499" customFormat="1" ht="16.5" customHeight="1">
      <c r="A182" s="226"/>
      <c r="B182" s="226"/>
      <c r="C182" s="500"/>
      <c r="D182" s="500"/>
      <c r="E182" s="500"/>
      <c r="F182" s="500"/>
      <c r="G182" s="500"/>
      <c r="H182" s="500"/>
      <c r="I182" s="500"/>
      <c r="J182" s="500"/>
      <c r="K182" s="500"/>
      <c r="L182" s="500"/>
      <c r="M182" s="500"/>
      <c r="N182" s="500"/>
      <c r="O182" s="500"/>
      <c r="P182" s="500"/>
      <c r="Q182" s="2793"/>
      <c r="R182" s="2793"/>
      <c r="S182" s="2793"/>
      <c r="T182" s="2793"/>
      <c r="U182" s="2793"/>
      <c r="V182" s="2793"/>
      <c r="W182" s="2793"/>
      <c r="X182" s="2793"/>
      <c r="Y182" s="2793"/>
      <c r="Z182" s="2793"/>
      <c r="AA182" s="2793"/>
      <c r="AB182" s="2794"/>
      <c r="AC182" s="501"/>
      <c r="AD182" s="503"/>
      <c r="AE182" s="500"/>
      <c r="AF182" s="500"/>
      <c r="AG182" s="500"/>
      <c r="AH182" s="500"/>
      <c r="AI182" s="500"/>
      <c r="AJ182" s="500"/>
      <c r="AK182" s="500"/>
      <c r="AL182" s="500"/>
      <c r="AM182" s="500"/>
      <c r="AN182" s="500"/>
      <c r="AO182" s="500"/>
      <c r="AP182" s="500"/>
      <c r="AQ182" s="748"/>
      <c r="AR182" s="748"/>
      <c r="AS182" s="748"/>
      <c r="AT182" s="748"/>
      <c r="AU182" s="748"/>
      <c r="AV182" s="748"/>
      <c r="AW182" s="748"/>
      <c r="AX182" s="748"/>
      <c r="AY182" s="748"/>
      <c r="AZ182" s="748" t="s">
        <v>18</v>
      </c>
      <c r="BA182" s="748"/>
      <c r="BB182" s="748"/>
      <c r="BC182" s="991"/>
      <c r="BD182" s="199"/>
    </row>
    <row r="183" spans="1:56" s="499" customFormat="1" ht="16.5" customHeight="1">
      <c r="A183" s="226"/>
      <c r="B183" s="226"/>
      <c r="C183" s="503"/>
      <c r="D183" s="500"/>
      <c r="E183" s="500"/>
      <c r="F183" s="500"/>
      <c r="G183" s="500"/>
      <c r="H183" s="500"/>
      <c r="I183" s="500"/>
      <c r="J183" s="500"/>
      <c r="K183" s="500"/>
      <c r="L183" s="500"/>
      <c r="M183" s="500"/>
      <c r="N183" s="500"/>
      <c r="O183" s="40"/>
      <c r="P183" s="500"/>
      <c r="Q183" s="500"/>
      <c r="R183" s="500"/>
      <c r="S183" s="500"/>
      <c r="T183" s="500"/>
      <c r="U183" s="500"/>
      <c r="V183" s="500"/>
      <c r="W183" s="500"/>
      <c r="X183" s="2732" t="str">
        <f>$X$14</f>
        <v xml:space="preserve">Attaching Method
贴法 Phương pháp dán </v>
      </c>
      <c r="Y183" s="2733"/>
      <c r="Z183" s="2733"/>
      <c r="AA183" s="2733"/>
      <c r="AB183" s="2801"/>
      <c r="AC183" s="501"/>
      <c r="AD183" s="503"/>
      <c r="AE183" s="500"/>
      <c r="AF183" s="500"/>
      <c r="AG183" s="500"/>
      <c r="AH183" s="500"/>
      <c r="AI183" s="500"/>
      <c r="AJ183" s="500"/>
      <c r="AK183" s="500"/>
      <c r="AL183" s="500"/>
      <c r="AM183" s="500"/>
      <c r="AN183" s="500"/>
      <c r="AO183" s="500"/>
      <c r="AP183" s="500"/>
      <c r="AQ183" s="748"/>
      <c r="AR183" s="748"/>
      <c r="AS183" s="748"/>
      <c r="AT183" s="748"/>
      <c r="AU183" s="748"/>
      <c r="AV183" s="748"/>
      <c r="AW183" s="748"/>
      <c r="AX183" s="748"/>
      <c r="AY183" s="2900" t="str">
        <f>$X$14</f>
        <v xml:space="preserve">Attaching Method
贴法 Phương pháp dán </v>
      </c>
      <c r="AZ183" s="2901"/>
      <c r="BA183" s="2901"/>
      <c r="BB183" s="2901"/>
      <c r="BC183" s="2902"/>
      <c r="BD183" s="199"/>
    </row>
    <row r="184" spans="1:56" s="499" customFormat="1" ht="16.5" customHeight="1">
      <c r="A184" s="226"/>
      <c r="B184" s="1370"/>
      <c r="C184" s="761"/>
      <c r="D184" s="748"/>
      <c r="E184" s="748"/>
      <c r="F184" s="748"/>
      <c r="G184" s="748"/>
      <c r="H184" s="748"/>
      <c r="I184" s="748"/>
      <c r="J184" s="746"/>
      <c r="K184" s="746"/>
      <c r="L184" s="746"/>
      <c r="M184" s="746"/>
      <c r="N184" s="746"/>
      <c r="O184" s="746"/>
      <c r="P184" s="746"/>
      <c r="Q184" s="746"/>
      <c r="R184" s="746"/>
      <c r="S184" s="748"/>
      <c r="T184" s="748"/>
      <c r="U184" s="748"/>
      <c r="V184" s="748"/>
      <c r="W184" s="748"/>
      <c r="X184" s="2735"/>
      <c r="Y184" s="2736"/>
      <c r="Z184" s="2736"/>
      <c r="AA184" s="2736"/>
      <c r="AB184" s="2737"/>
      <c r="AC184" s="501"/>
      <c r="AD184" s="503"/>
      <c r="AE184" s="500"/>
      <c r="AF184" s="500"/>
      <c r="AG184" s="500"/>
      <c r="AH184" s="500"/>
      <c r="AI184" s="500"/>
      <c r="AJ184" s="500"/>
      <c r="AK184" s="500"/>
      <c r="AL184" s="500"/>
      <c r="AM184" s="500"/>
      <c r="AN184" s="500"/>
      <c r="AO184" s="500"/>
      <c r="AP184" s="500"/>
      <c r="AQ184" s="748"/>
      <c r="AR184" s="748"/>
      <c r="AS184" s="748"/>
      <c r="AT184" s="748"/>
      <c r="AU184" s="748"/>
      <c r="AV184" s="748"/>
      <c r="AW184" s="748"/>
      <c r="AX184" s="748"/>
      <c r="AY184" s="2903"/>
      <c r="AZ184" s="2799"/>
      <c r="BA184" s="2799"/>
      <c r="BB184" s="2799"/>
      <c r="BC184" s="2800"/>
      <c r="BD184" s="199"/>
    </row>
    <row r="185" spans="1:56" s="499" customFormat="1" ht="16.5" customHeight="1">
      <c r="A185" s="226"/>
      <c r="B185" s="1370"/>
      <c r="C185" s="761"/>
      <c r="D185" s="748"/>
      <c r="E185" s="748"/>
      <c r="F185" s="748"/>
      <c r="G185" s="748"/>
      <c r="H185" s="748"/>
      <c r="I185" s="748"/>
      <c r="J185" s="746"/>
      <c r="K185" s="746"/>
      <c r="L185" s="746"/>
      <c r="M185" s="746"/>
      <c r="N185" s="746"/>
      <c r="O185" s="746"/>
      <c r="P185" s="746"/>
      <c r="Q185" s="746"/>
      <c r="R185" s="746"/>
      <c r="S185" s="748"/>
      <c r="T185" s="748"/>
      <c r="U185" s="748"/>
      <c r="V185" s="748"/>
      <c r="W185" s="748"/>
      <c r="X185" s="2884" t="s">
        <v>97</v>
      </c>
      <c r="Y185" s="2739"/>
      <c r="Z185" s="2739"/>
      <c r="AA185" s="2739"/>
      <c r="AB185" s="2740"/>
      <c r="AC185" s="501"/>
      <c r="AD185" s="503"/>
      <c r="AE185" s="500"/>
      <c r="AF185" s="500"/>
      <c r="AG185" s="500"/>
      <c r="AH185" s="500"/>
      <c r="AI185" s="500"/>
      <c r="AJ185" s="500"/>
      <c r="AK185" s="500"/>
      <c r="AL185" s="500"/>
      <c r="AM185" s="500"/>
      <c r="AN185" s="500"/>
      <c r="AO185" s="500"/>
      <c r="AP185" s="500"/>
      <c r="AQ185" s="748"/>
      <c r="AR185" s="748"/>
      <c r="AS185" s="748"/>
      <c r="AT185" s="748"/>
      <c r="AU185" s="748"/>
      <c r="AV185" s="748"/>
      <c r="AW185" s="748"/>
      <c r="AX185" s="748"/>
      <c r="AY185" s="2896" t="s">
        <v>97</v>
      </c>
      <c r="AZ185" s="2897"/>
      <c r="BA185" s="2897"/>
      <c r="BB185" s="2897"/>
      <c r="BC185" s="2898"/>
      <c r="BD185" s="199"/>
    </row>
    <row r="186" spans="1:56" s="499" customFormat="1" ht="16.5" customHeight="1">
      <c r="A186" s="226"/>
      <c r="B186" s="1407"/>
      <c r="C186" s="757"/>
      <c r="D186" s="757"/>
      <c r="E186" s="757"/>
      <c r="F186" s="757"/>
      <c r="G186" s="757"/>
      <c r="H186" s="757"/>
      <c r="I186" s="757"/>
      <c r="J186" s="757"/>
      <c r="K186" s="757"/>
      <c r="L186" s="757"/>
      <c r="M186" s="748"/>
      <c r="N186" s="748"/>
      <c r="O186" s="748"/>
      <c r="P186" s="748"/>
      <c r="Q186" s="748"/>
      <c r="R186" s="748"/>
      <c r="S186" s="748"/>
      <c r="T186" s="748"/>
      <c r="U186" s="748"/>
      <c r="V186" s="748"/>
      <c r="W186" s="748"/>
      <c r="X186" s="2741"/>
      <c r="Y186" s="2742"/>
      <c r="Z186" s="2742"/>
      <c r="AA186" s="2742"/>
      <c r="AB186" s="2743"/>
      <c r="AC186" s="501"/>
      <c r="AD186" s="503"/>
      <c r="AE186" s="500"/>
      <c r="AF186" s="500"/>
      <c r="AG186" s="500"/>
      <c r="AH186" s="500"/>
      <c r="AI186" s="500"/>
      <c r="AJ186" s="500"/>
      <c r="AK186" s="500"/>
      <c r="AL186" s="500"/>
      <c r="AM186" s="500"/>
      <c r="AN186" s="500"/>
      <c r="AO186" s="500"/>
      <c r="AP186" s="500"/>
      <c r="AQ186" s="748"/>
      <c r="AR186" s="748"/>
      <c r="AS186" s="748"/>
      <c r="AT186" s="748"/>
      <c r="AU186" s="748"/>
      <c r="AV186" s="748"/>
      <c r="AW186" s="748"/>
      <c r="AX186" s="748"/>
      <c r="AY186" s="2899"/>
      <c r="AZ186" s="2806"/>
      <c r="BA186" s="2806"/>
      <c r="BB186" s="2806"/>
      <c r="BC186" s="2807"/>
      <c r="BD186" s="199"/>
    </row>
    <row r="187" spans="1:56" s="499" customFormat="1" ht="16.5" customHeight="1">
      <c r="A187" s="226"/>
      <c r="B187" s="2430"/>
      <c r="C187" s="1995"/>
      <c r="D187" s="1995"/>
      <c r="E187" s="1995"/>
      <c r="F187" s="1995"/>
      <c r="G187" s="1995"/>
      <c r="H187" s="1995"/>
      <c r="I187" s="1995"/>
      <c r="J187" s="1995"/>
      <c r="K187" s="1995"/>
      <c r="L187" s="1995"/>
      <c r="M187" s="1995"/>
      <c r="N187" s="1995"/>
      <c r="O187" s="1995"/>
      <c r="P187" s="1995"/>
      <c r="Q187" s="1995"/>
      <c r="R187" s="1995"/>
      <c r="S187" s="1995"/>
      <c r="T187" s="1995"/>
      <c r="U187" s="1995"/>
      <c r="V187" s="1995"/>
      <c r="W187" s="2881"/>
      <c r="X187" s="2883" t="str">
        <f>$X$35</f>
        <v>Stitching Guide Name  靠边机名称Tên cử may</v>
      </c>
      <c r="Y187" s="2754"/>
      <c r="Z187" s="2754"/>
      <c r="AA187" s="2754"/>
      <c r="AB187" s="2755"/>
      <c r="AC187" s="501"/>
      <c r="AD187" s="503"/>
      <c r="AE187" s="500"/>
      <c r="AF187" s="500"/>
      <c r="AG187" s="500"/>
      <c r="AH187" s="500"/>
      <c r="AI187" s="500"/>
      <c r="AJ187" s="500"/>
      <c r="AK187" s="500"/>
      <c r="AL187" s="500"/>
      <c r="AM187" s="500"/>
      <c r="AN187" s="500"/>
      <c r="AO187" s="500"/>
      <c r="AP187" s="500"/>
      <c r="AQ187" s="748"/>
      <c r="AR187" s="748"/>
      <c r="AS187" s="748"/>
      <c r="AT187" s="748"/>
      <c r="AU187" s="748"/>
      <c r="AV187" s="748"/>
      <c r="AW187" s="748"/>
      <c r="AX187" s="748"/>
      <c r="AY187" s="2900" t="str">
        <f>$X$18</f>
        <v>Stitching Guide Name  靠边机名称Tên cử may</v>
      </c>
      <c r="AZ187" s="2901"/>
      <c r="BA187" s="2901"/>
      <c r="BB187" s="2901"/>
      <c r="BC187" s="2902"/>
      <c r="BD187" s="199"/>
    </row>
    <row r="188" spans="1:56" s="499" customFormat="1" ht="16.5" customHeight="1">
      <c r="A188" s="226"/>
      <c r="B188" s="2430"/>
      <c r="C188" s="1995"/>
      <c r="D188" s="1995"/>
      <c r="E188" s="1995"/>
      <c r="F188" s="1995"/>
      <c r="G188" s="1995"/>
      <c r="H188" s="1995"/>
      <c r="I188" s="1995"/>
      <c r="J188" s="1995"/>
      <c r="K188" s="1995"/>
      <c r="L188" s="1995"/>
      <c r="M188" s="1995"/>
      <c r="N188" s="1995"/>
      <c r="O188" s="1995"/>
      <c r="P188" s="1995"/>
      <c r="Q188" s="1995"/>
      <c r="R188" s="1995"/>
      <c r="S188" s="1995"/>
      <c r="T188" s="1995"/>
      <c r="U188" s="1995"/>
      <c r="V188" s="1995"/>
      <c r="W188" s="2881"/>
      <c r="X188" s="2735"/>
      <c r="Y188" s="2736"/>
      <c r="Z188" s="2736"/>
      <c r="AA188" s="2736"/>
      <c r="AB188" s="2737"/>
      <c r="AC188" s="501"/>
      <c r="AD188" s="503"/>
      <c r="AE188" s="500"/>
      <c r="AF188" s="500"/>
      <c r="AG188" s="500"/>
      <c r="AH188" s="500"/>
      <c r="AI188" s="500"/>
      <c r="AJ188" s="500"/>
      <c r="AK188" s="500"/>
      <c r="AL188" s="500"/>
      <c r="AM188" s="500"/>
      <c r="AN188" s="500"/>
      <c r="AO188" s="500"/>
      <c r="AP188" s="500"/>
      <c r="AQ188" s="748"/>
      <c r="AR188" s="748"/>
      <c r="AS188" s="748"/>
      <c r="AT188" s="748"/>
      <c r="AU188" s="748"/>
      <c r="AV188" s="748"/>
      <c r="AW188" s="748"/>
      <c r="AX188" s="748"/>
      <c r="AY188" s="2903"/>
      <c r="AZ188" s="2799"/>
      <c r="BA188" s="2799"/>
      <c r="BB188" s="2799"/>
      <c r="BC188" s="2800"/>
      <c r="BD188" s="199"/>
    </row>
    <row r="189" spans="1:56" s="499" customFormat="1" ht="16.5" customHeight="1" thickBot="1">
      <c r="A189" s="1372"/>
      <c r="B189" s="2880"/>
      <c r="C189" s="2001"/>
      <c r="D189" s="2001"/>
      <c r="E189" s="2001"/>
      <c r="F189" s="2001"/>
      <c r="G189" s="2001"/>
      <c r="H189" s="2001"/>
      <c r="I189" s="2001"/>
      <c r="J189" s="2001"/>
      <c r="K189" s="2001"/>
      <c r="L189" s="2001"/>
      <c r="M189" s="2001"/>
      <c r="N189" s="2001"/>
      <c r="O189" s="2001"/>
      <c r="P189" s="2001"/>
      <c r="Q189" s="2001"/>
      <c r="R189" s="2001"/>
      <c r="S189" s="2001"/>
      <c r="T189" s="2001"/>
      <c r="U189" s="2001"/>
      <c r="V189" s="2001"/>
      <c r="W189" s="2882"/>
      <c r="X189" s="2718" t="s">
        <v>118</v>
      </c>
      <c r="Y189" s="2719"/>
      <c r="Z189" s="2719"/>
      <c r="AA189" s="2719"/>
      <c r="AB189" s="2720"/>
      <c r="AC189" s="740"/>
      <c r="AD189" s="740"/>
      <c r="AE189" s="740"/>
      <c r="AF189" s="740"/>
      <c r="AG189" s="740"/>
      <c r="AH189" s="740"/>
      <c r="AI189" s="740"/>
      <c r="AJ189" s="740"/>
      <c r="AK189" s="740"/>
      <c r="AL189" s="740"/>
      <c r="AM189" s="740"/>
      <c r="AN189" s="740"/>
      <c r="AO189" s="740"/>
      <c r="AP189" s="740"/>
      <c r="AQ189" s="989"/>
      <c r="AR189" s="989"/>
      <c r="AS189" s="989"/>
      <c r="AT189" s="989"/>
      <c r="AU189" s="989"/>
      <c r="AV189" s="989"/>
      <c r="AW189" s="989"/>
      <c r="AX189" s="989"/>
      <c r="AY189" s="2904" t="s">
        <v>97</v>
      </c>
      <c r="AZ189" s="2905"/>
      <c r="BA189" s="2905"/>
      <c r="BB189" s="2905"/>
      <c r="BC189" s="2906"/>
      <c r="BD189" s="199"/>
    </row>
    <row r="190" spans="1:56" s="353" customFormat="1" ht="20.100000000000001" customHeight="1" thickBot="1">
      <c r="A190" s="1329"/>
      <c r="B190" s="1330" t="s">
        <v>110</v>
      </c>
      <c r="C190" s="1330"/>
      <c r="D190" s="1330"/>
      <c r="E190" s="1330"/>
      <c r="F190" s="1330"/>
      <c r="G190" s="1330"/>
      <c r="H190" s="1330"/>
      <c r="I190" s="1330"/>
      <c r="J190" s="1330"/>
      <c r="K190" s="1330"/>
      <c r="L190" s="1330"/>
      <c r="M190" s="1330"/>
      <c r="N190" s="1330"/>
      <c r="O190" s="1330"/>
      <c r="P190" s="1330"/>
      <c r="Q190" s="1330"/>
      <c r="R190" s="1330"/>
      <c r="S190" s="1330"/>
      <c r="T190" s="1330"/>
      <c r="U190" s="1330"/>
      <c r="V190" s="1330"/>
      <c r="W190" s="1330"/>
      <c r="X190" s="1330"/>
      <c r="Y190" s="1330"/>
      <c r="Z190" s="1020" t="s">
        <v>1068</v>
      </c>
      <c r="AA190" s="1330"/>
      <c r="AB190" s="1330"/>
      <c r="AC190" s="1330"/>
      <c r="AD190" s="1330"/>
      <c r="AE190" s="1330"/>
      <c r="AF190" s="1330"/>
      <c r="AG190" s="1330"/>
      <c r="AH190" s="1330"/>
      <c r="AI190" s="1330"/>
      <c r="AJ190" s="1330"/>
      <c r="AK190" s="1330"/>
      <c r="AL190" s="1330"/>
      <c r="AM190" s="1330"/>
      <c r="AN190" s="1330"/>
      <c r="AO190" s="1330"/>
      <c r="AP190" s="1330"/>
      <c r="AQ190" s="1330"/>
      <c r="AR190" s="1330"/>
      <c r="AS190" s="1330"/>
      <c r="AT190" s="1330"/>
      <c r="AU190" s="1330"/>
      <c r="AV190" s="1330"/>
      <c r="AW190" s="1330" t="str">
        <f>$AW$38</f>
        <v>COMPILER: LIÊN/A-KT-WQ826</v>
      </c>
      <c r="AX190" s="1330"/>
      <c r="AY190" s="1330"/>
      <c r="AZ190" s="1330"/>
      <c r="BA190" s="1330"/>
      <c r="BB190" s="1330"/>
      <c r="BC190" s="1330"/>
      <c r="BD190" s="1253"/>
    </row>
    <row r="191" spans="1:56" s="146" customFormat="1" ht="20.100000000000001" customHeight="1" thickBot="1">
      <c r="A191" s="1399"/>
      <c r="B191" s="2663" t="str">
        <f>$B$1</f>
        <v>PRODUCTION CONFIRMATION</v>
      </c>
      <c r="C191" s="2664"/>
      <c r="D191" s="2664"/>
      <c r="E191" s="2664"/>
      <c r="F191" s="2664"/>
      <c r="G191" s="2664"/>
      <c r="H191" s="2664"/>
      <c r="I191" s="2664"/>
      <c r="J191" s="2664"/>
      <c r="K191" s="2664"/>
      <c r="L191" s="2664"/>
      <c r="M191" s="2664"/>
      <c r="N191" s="2665"/>
      <c r="O191" s="709"/>
      <c r="P191" s="709"/>
      <c r="Q191" s="1821" t="s">
        <v>1084</v>
      </c>
      <c r="R191" s="1821"/>
      <c r="S191" s="1821"/>
      <c r="T191" s="1821"/>
      <c r="U191" s="1821"/>
      <c r="V191" s="1821"/>
      <c r="W191" s="1821"/>
      <c r="X191" s="1821"/>
      <c r="Y191" s="1821"/>
      <c r="Z191" s="1821"/>
      <c r="AA191" s="1821"/>
      <c r="AB191" s="1821"/>
      <c r="AC191" s="1821"/>
      <c r="AD191" s="1821"/>
      <c r="AE191" s="1821"/>
      <c r="AF191" s="1821"/>
      <c r="AG191" s="1821"/>
      <c r="AH191" s="1821"/>
      <c r="AI191" s="1821"/>
      <c r="AJ191" s="1821"/>
      <c r="AK191" s="1821"/>
      <c r="AL191" s="1821"/>
      <c r="AM191" s="1821"/>
      <c r="AN191" s="1821"/>
      <c r="AO191" s="1821"/>
      <c r="AP191" s="1821"/>
      <c r="AQ191" s="709"/>
      <c r="AR191" s="709"/>
      <c r="AS191" s="709"/>
      <c r="AT191" s="916"/>
      <c r="AU191" s="916"/>
      <c r="AV191" s="916"/>
      <c r="AW191" s="559"/>
      <c r="AX191" s="559"/>
      <c r="AY191" s="559"/>
      <c r="AZ191" s="994"/>
      <c r="BA191" s="994"/>
      <c r="BB191" s="995"/>
      <c r="BC191" s="995"/>
      <c r="BD191" s="1400"/>
    </row>
    <row r="192" spans="1:56" s="146" customFormat="1" ht="15.95" customHeight="1">
      <c r="A192" s="628"/>
      <c r="B192" s="1401" t="s">
        <v>19</v>
      </c>
      <c r="C192" s="333"/>
      <c r="D192" s="333"/>
      <c r="E192" s="333"/>
      <c r="F192" s="333"/>
      <c r="G192" s="1402" t="str">
        <f>$G$2</f>
        <v>Chuck Taylor All Star Street</v>
      </c>
      <c r="H192" s="333"/>
      <c r="I192" s="515"/>
      <c r="J192" s="515"/>
      <c r="K192" s="515"/>
      <c r="L192" s="515"/>
      <c r="M192" s="709"/>
      <c r="N192" s="739"/>
      <c r="O192" s="455"/>
      <c r="P192" s="455"/>
      <c r="Q192" s="1822"/>
      <c r="R192" s="1822"/>
      <c r="S192" s="1822"/>
      <c r="T192" s="1822"/>
      <c r="U192" s="1822"/>
      <c r="V192" s="1822"/>
      <c r="W192" s="1822"/>
      <c r="X192" s="1822"/>
      <c r="Y192" s="1822"/>
      <c r="Z192" s="1822"/>
      <c r="AA192" s="1822"/>
      <c r="AB192" s="1822"/>
      <c r="AC192" s="1822"/>
      <c r="AD192" s="1822"/>
      <c r="AE192" s="1822"/>
      <c r="AF192" s="1822"/>
      <c r="AG192" s="1822"/>
      <c r="AH192" s="1822"/>
      <c r="AI192" s="1822"/>
      <c r="AJ192" s="1822"/>
      <c r="AK192" s="1822"/>
      <c r="AL192" s="1822"/>
      <c r="AM192" s="1822"/>
      <c r="AN192" s="1822"/>
      <c r="AO192" s="1822"/>
      <c r="AP192" s="1822"/>
      <c r="AQ192" s="455"/>
      <c r="AR192" s="455"/>
      <c r="AS192" s="455"/>
      <c r="AT192" s="267"/>
      <c r="AU192" s="267"/>
      <c r="AV192" s="267"/>
      <c r="AW192" s="53"/>
      <c r="AY192" s="2666" t="s">
        <v>137</v>
      </c>
      <c r="AZ192" s="1834"/>
      <c r="BA192" s="2273">
        <f>$BA$2</f>
        <v>15</v>
      </c>
      <c r="BB192" s="2475">
        <f>BB154-1</f>
        <v>-6</v>
      </c>
      <c r="BC192" s="2668"/>
      <c r="BD192" s="189"/>
    </row>
    <row r="193" spans="1:56" s="146" customFormat="1" ht="15.95" customHeight="1" thickBot="1">
      <c r="A193" s="628"/>
      <c r="B193" s="554" t="s">
        <v>96</v>
      </c>
      <c r="C193" s="1358"/>
      <c r="D193" s="1358"/>
      <c r="E193" s="1358"/>
      <c r="F193" s="1358"/>
      <c r="G193" s="1358"/>
      <c r="H193" s="1358"/>
      <c r="I193" s="1357" t="str">
        <f>$I$3</f>
        <v>669288C/F</v>
      </c>
      <c r="J193" s="1358"/>
      <c r="K193" s="1357"/>
      <c r="L193" s="1358"/>
      <c r="M193" s="1013"/>
      <c r="N193" s="1359"/>
      <c r="O193" s="1013"/>
      <c r="P193" s="1013"/>
      <c r="Q193" s="1823"/>
      <c r="R193" s="1823"/>
      <c r="S193" s="1823"/>
      <c r="T193" s="1823"/>
      <c r="U193" s="1823"/>
      <c r="V193" s="1823"/>
      <c r="W193" s="1823"/>
      <c r="X193" s="1823"/>
      <c r="Y193" s="1823"/>
      <c r="Z193" s="1823"/>
      <c r="AA193" s="1823"/>
      <c r="AB193" s="1823"/>
      <c r="AC193" s="1823"/>
      <c r="AD193" s="1823"/>
      <c r="AE193" s="1823"/>
      <c r="AF193" s="1823"/>
      <c r="AG193" s="1823"/>
      <c r="AH193" s="1823"/>
      <c r="AI193" s="1823"/>
      <c r="AJ193" s="1823"/>
      <c r="AK193" s="1823"/>
      <c r="AL193" s="1823"/>
      <c r="AM193" s="1823"/>
      <c r="AN193" s="1823"/>
      <c r="AO193" s="1823"/>
      <c r="AP193" s="1823"/>
      <c r="AQ193" s="1013"/>
      <c r="AR193" s="1013"/>
      <c r="AS193" s="1013"/>
      <c r="AT193" s="930"/>
      <c r="AU193" s="930"/>
      <c r="AV193" s="930"/>
      <c r="AW193" s="1331"/>
      <c r="AX193" s="1403"/>
      <c r="AY193" s="2667"/>
      <c r="AZ193" s="2060"/>
      <c r="BA193" s="2274"/>
      <c r="BB193" s="2669"/>
      <c r="BC193" s="2670"/>
      <c r="BD193" s="189"/>
    </row>
    <row r="194" spans="1:56" s="499" customFormat="1" ht="30" customHeight="1">
      <c r="A194" s="226"/>
      <c r="B194" s="2671">
        <f>AC173+1</f>
        <v>21</v>
      </c>
      <c r="C194" s="2672"/>
      <c r="D194" s="2721" t="s">
        <v>479</v>
      </c>
      <c r="E194" s="2722"/>
      <c r="F194" s="2722"/>
      <c r="G194" s="2722"/>
      <c r="H194" s="2722"/>
      <c r="I194" s="2722"/>
      <c r="J194" s="2722"/>
      <c r="K194" s="2722"/>
      <c r="L194" s="2722"/>
      <c r="M194" s="2722"/>
      <c r="N194" s="2722"/>
      <c r="O194" s="2722"/>
      <c r="P194" s="2722"/>
      <c r="Q194" s="2722"/>
      <c r="R194" s="2722"/>
      <c r="S194" s="2722"/>
      <c r="T194" s="2722"/>
      <c r="U194" s="2722"/>
      <c r="V194" s="2722"/>
      <c r="W194" s="2722"/>
      <c r="X194" s="2722"/>
      <c r="Y194" s="2722"/>
      <c r="Z194" s="2722"/>
      <c r="AA194" s="2722"/>
      <c r="AB194" s="2723"/>
      <c r="AC194" s="2724">
        <f>B194+1</f>
        <v>22</v>
      </c>
      <c r="AD194" s="2725"/>
      <c r="AE194" s="2721" t="s">
        <v>1085</v>
      </c>
      <c r="AF194" s="2726"/>
      <c r="AG194" s="2726"/>
      <c r="AH194" s="2726"/>
      <c r="AI194" s="2726"/>
      <c r="AJ194" s="2726"/>
      <c r="AK194" s="2726"/>
      <c r="AL194" s="2726"/>
      <c r="AM194" s="2726"/>
      <c r="AN194" s="2726"/>
      <c r="AO194" s="2726"/>
      <c r="AP194" s="2726"/>
      <c r="AQ194" s="2726"/>
      <c r="AR194" s="2726"/>
      <c r="AS194" s="2726"/>
      <c r="AT194" s="2726"/>
      <c r="AU194" s="2726"/>
      <c r="AV194" s="2726"/>
      <c r="AW194" s="2726"/>
      <c r="AX194" s="2726"/>
      <c r="AY194" s="2726"/>
      <c r="AZ194" s="2726"/>
      <c r="BA194" s="2726"/>
      <c r="BB194" s="2726"/>
      <c r="BC194" s="2727"/>
      <c r="BD194" s="199"/>
    </row>
    <row r="195" spans="1:56" s="738" customFormat="1" ht="23.1" customHeight="1">
      <c r="A195" s="1361"/>
      <c r="B195" s="2832" t="str">
        <f>$B$43</f>
        <v>M/C Type
机器
Loại máy</v>
      </c>
      <c r="C195" s="2709"/>
      <c r="D195" s="2709"/>
      <c r="E195" s="2709"/>
      <c r="F195" s="2710"/>
      <c r="G195" s="2714" t="str">
        <f>$G$43</f>
        <v xml:space="preserve">Needle
System
针类 Loại kim </v>
      </c>
      <c r="H195" s="2714"/>
      <c r="I195" s="2714"/>
      <c r="J195" s="2714" t="str">
        <f>$J$43</f>
        <v>Needle Size
尺寸
Kích cỡ kim</v>
      </c>
      <c r="K195" s="2714"/>
      <c r="L195" s="2714"/>
      <c r="M195" s="2714" t="str">
        <f>$M$43</f>
        <v xml:space="preserve">Needle Point Type
针型头类
Loại đầu kim  </v>
      </c>
      <c r="N195" s="2714"/>
      <c r="O195" s="2714"/>
      <c r="P195" s="2714"/>
      <c r="Q195" s="2686" t="str">
        <f>$Q$43</f>
        <v>Thread Type
车线
Loại chỉ</v>
      </c>
      <c r="R195" s="2686"/>
      <c r="S195" s="2686"/>
      <c r="T195" s="2686"/>
      <c r="U195" s="2686" t="str">
        <f>$U$43</f>
        <v>Stitching Margin 边距
 Cách biên  (mm)</v>
      </c>
      <c r="V195" s="2686"/>
      <c r="W195" s="2686"/>
      <c r="X195" s="2686"/>
      <c r="Y195" s="2686" t="str">
        <f>$Y$43</f>
        <v>SPI (Stitch Per Inch)
针数/英寸
Số mũi/inch</v>
      </c>
      <c r="Z195" s="2688"/>
      <c r="AA195" s="2688"/>
      <c r="AB195" s="2689"/>
      <c r="AC195" s="2832" t="str">
        <f>$B$43</f>
        <v>M/C Type
机器
Loại máy</v>
      </c>
      <c r="AD195" s="2709"/>
      <c r="AE195" s="2709"/>
      <c r="AF195" s="2709"/>
      <c r="AG195" s="2710"/>
      <c r="AH195" s="2714" t="str">
        <f>$G$43</f>
        <v xml:space="preserve">Needle
System
针类 Loại kim </v>
      </c>
      <c r="AI195" s="2714"/>
      <c r="AJ195" s="2714"/>
      <c r="AK195" s="2714" t="str">
        <f>$J$43</f>
        <v>Needle Size
尺寸
Kích cỡ kim</v>
      </c>
      <c r="AL195" s="2714"/>
      <c r="AM195" s="2714"/>
      <c r="AN195" s="2714" t="str">
        <f>$M$43</f>
        <v xml:space="preserve">Needle Point Type
针型头类
Loại đầu kim  </v>
      </c>
      <c r="AO195" s="2714"/>
      <c r="AP195" s="2714"/>
      <c r="AQ195" s="2714"/>
      <c r="AR195" s="2686" t="str">
        <f>$Q$43</f>
        <v>Thread Type
车线
Loại chỉ</v>
      </c>
      <c r="AS195" s="2686"/>
      <c r="AT195" s="2686"/>
      <c r="AU195" s="2686"/>
      <c r="AV195" s="2686" t="str">
        <f>$U$43</f>
        <v>Stitching Margin 边距
 Cách biên  (mm)</v>
      </c>
      <c r="AW195" s="2686"/>
      <c r="AX195" s="2686"/>
      <c r="AY195" s="2686"/>
      <c r="AZ195" s="2686" t="str">
        <f>$Y$43</f>
        <v>SPI (Stitch Per Inch)
针数/英寸
Số mũi/inch</v>
      </c>
      <c r="BA195" s="2688"/>
      <c r="BB195" s="2688"/>
      <c r="BC195" s="2689"/>
      <c r="BD195" s="982"/>
    </row>
    <row r="196" spans="1:56" s="738" customFormat="1" ht="23.1" customHeight="1">
      <c r="A196" s="1361"/>
      <c r="B196" s="2711"/>
      <c r="C196" s="2712"/>
      <c r="D196" s="2712"/>
      <c r="E196" s="2712"/>
      <c r="F196" s="2713"/>
      <c r="G196" s="2715"/>
      <c r="H196" s="2715"/>
      <c r="I196" s="2715"/>
      <c r="J196" s="2715"/>
      <c r="K196" s="2715"/>
      <c r="L196" s="2715"/>
      <c r="M196" s="2715"/>
      <c r="N196" s="2715"/>
      <c r="O196" s="2715"/>
      <c r="P196" s="2715"/>
      <c r="Q196" s="2687"/>
      <c r="R196" s="2687"/>
      <c r="S196" s="2687"/>
      <c r="T196" s="2687"/>
      <c r="U196" s="2687"/>
      <c r="V196" s="2687"/>
      <c r="W196" s="2687"/>
      <c r="X196" s="2687"/>
      <c r="Y196" s="2690"/>
      <c r="Z196" s="2690"/>
      <c r="AA196" s="2690"/>
      <c r="AB196" s="2691"/>
      <c r="AC196" s="2711"/>
      <c r="AD196" s="2712"/>
      <c r="AE196" s="2712"/>
      <c r="AF196" s="2712"/>
      <c r="AG196" s="2713"/>
      <c r="AH196" s="2715"/>
      <c r="AI196" s="2715"/>
      <c r="AJ196" s="2715"/>
      <c r="AK196" s="2715"/>
      <c r="AL196" s="2715"/>
      <c r="AM196" s="2715"/>
      <c r="AN196" s="2715"/>
      <c r="AO196" s="2715"/>
      <c r="AP196" s="2715"/>
      <c r="AQ196" s="2715"/>
      <c r="AR196" s="2687"/>
      <c r="AS196" s="2687"/>
      <c r="AT196" s="2687"/>
      <c r="AU196" s="2687"/>
      <c r="AV196" s="2687"/>
      <c r="AW196" s="2687"/>
      <c r="AX196" s="2687"/>
      <c r="AY196" s="2687"/>
      <c r="AZ196" s="2690"/>
      <c r="BA196" s="2690"/>
      <c r="BB196" s="2690"/>
      <c r="BC196" s="2691"/>
      <c r="BD196" s="982"/>
    </row>
    <row r="197" spans="1:56" s="52" customFormat="1" ht="42.95" customHeight="1" thickBot="1">
      <c r="A197" s="815"/>
      <c r="B197" s="2705" t="s">
        <v>467</v>
      </c>
      <c r="C197" s="2706"/>
      <c r="D197" s="2706"/>
      <c r="E197" s="2706"/>
      <c r="F197" s="2707"/>
      <c r="G197" s="2679" t="s">
        <v>117</v>
      </c>
      <c r="H197" s="2680"/>
      <c r="I197" s="2680"/>
      <c r="J197" s="2681" t="s">
        <v>129</v>
      </c>
      <c r="K197" s="2681"/>
      <c r="L197" s="2681"/>
      <c r="M197" s="2681" t="s">
        <v>116</v>
      </c>
      <c r="N197" s="2681"/>
      <c r="O197" s="2681"/>
      <c r="P197" s="2681"/>
      <c r="Q197" s="2682" t="s">
        <v>305</v>
      </c>
      <c r="R197" s="2681"/>
      <c r="S197" s="2681"/>
      <c r="T197" s="2681"/>
      <c r="U197" s="2683" t="s">
        <v>231</v>
      </c>
      <c r="V197" s="2684"/>
      <c r="W197" s="2684"/>
      <c r="X197" s="2684"/>
      <c r="Y197" s="2683" t="s">
        <v>235</v>
      </c>
      <c r="Z197" s="2684"/>
      <c r="AA197" s="2684"/>
      <c r="AB197" s="2685"/>
      <c r="AC197" s="2777" t="s">
        <v>470</v>
      </c>
      <c r="AD197" s="2706"/>
      <c r="AE197" s="2706"/>
      <c r="AF197" s="2706"/>
      <c r="AG197" s="2707"/>
      <c r="AH197" s="2679" t="s">
        <v>97</v>
      </c>
      <c r="AI197" s="2680"/>
      <c r="AJ197" s="2680"/>
      <c r="AK197" s="2681" t="s">
        <v>97</v>
      </c>
      <c r="AL197" s="2681"/>
      <c r="AM197" s="2681"/>
      <c r="AN197" s="2681" t="s">
        <v>97</v>
      </c>
      <c r="AO197" s="2681"/>
      <c r="AP197" s="2681"/>
      <c r="AQ197" s="2681"/>
      <c r="AR197" s="2696" t="s">
        <v>97</v>
      </c>
      <c r="AS197" s="2697"/>
      <c r="AT197" s="2697"/>
      <c r="AU197" s="2698"/>
      <c r="AV197" s="2681" t="s">
        <v>97</v>
      </c>
      <c r="AW197" s="2681"/>
      <c r="AX197" s="2681"/>
      <c r="AY197" s="2681"/>
      <c r="AZ197" s="2681" t="s">
        <v>97</v>
      </c>
      <c r="BA197" s="2681"/>
      <c r="BB197" s="2681"/>
      <c r="BC197" s="2771"/>
      <c r="BD197" s="642"/>
    </row>
    <row r="198" spans="1:56" s="499" customFormat="1" ht="16.5" customHeight="1">
      <c r="A198" s="226"/>
      <c r="B198" s="1365"/>
      <c r="C198" s="622"/>
      <c r="D198" s="622"/>
      <c r="E198" s="622"/>
      <c r="F198" s="622"/>
      <c r="G198" s="622"/>
      <c r="H198" s="622"/>
      <c r="I198" s="622"/>
      <c r="J198" s="622"/>
      <c r="K198" s="622"/>
      <c r="L198" s="749"/>
      <c r="M198" s="749"/>
      <c r="N198" s="749"/>
      <c r="O198" s="749"/>
      <c r="P198" s="750"/>
      <c r="Q198" s="2791" t="s">
        <v>469</v>
      </c>
      <c r="R198" s="2791"/>
      <c r="S198" s="2791"/>
      <c r="T198" s="2791"/>
      <c r="U198" s="2791"/>
      <c r="V198" s="2791"/>
      <c r="W198" s="2791"/>
      <c r="X198" s="2791"/>
      <c r="Y198" s="2791"/>
      <c r="Z198" s="2791"/>
      <c r="AA198" s="2791"/>
      <c r="AB198" s="2792"/>
      <c r="AC198" s="2907"/>
      <c r="AD198" s="2788"/>
      <c r="AE198" s="2788"/>
      <c r="AF198" s="2788"/>
      <c r="AG198" s="2788"/>
      <c r="AH198" s="2788"/>
      <c r="AI198" s="2788"/>
      <c r="AJ198" s="2788"/>
      <c r="AK198" s="2788"/>
      <c r="AL198" s="2788"/>
      <c r="AM198" s="2788"/>
      <c r="AN198" s="2788"/>
      <c r="AO198" s="2788"/>
      <c r="AP198" s="749"/>
      <c r="AQ198" s="750"/>
      <c r="AR198" s="770"/>
      <c r="AS198" s="770"/>
      <c r="AT198" s="770"/>
      <c r="AU198" s="770"/>
      <c r="AV198" s="770"/>
      <c r="AW198" s="770"/>
      <c r="AX198" s="770"/>
      <c r="AY198" s="770"/>
      <c r="AZ198" s="770"/>
      <c r="BA198" s="770"/>
      <c r="BB198" s="770"/>
      <c r="BC198" s="1389"/>
      <c r="BD198" s="199"/>
    </row>
    <row r="199" spans="1:56" s="499" customFormat="1" ht="16.5" customHeight="1">
      <c r="A199" s="226"/>
      <c r="B199" s="1369"/>
      <c r="C199" s="870"/>
      <c r="D199" s="870"/>
      <c r="E199" s="870"/>
      <c r="F199" s="870"/>
      <c r="G199" s="870"/>
      <c r="H199" s="870"/>
      <c r="I199" s="870"/>
      <c r="J199" s="870"/>
      <c r="K199" s="870"/>
      <c r="L199" s="751"/>
      <c r="M199" s="751"/>
      <c r="N199" s="751"/>
      <c r="O199" s="751"/>
      <c r="P199" s="750"/>
      <c r="Q199" s="2793"/>
      <c r="R199" s="2793"/>
      <c r="S199" s="2793"/>
      <c r="T199" s="2793"/>
      <c r="U199" s="2793"/>
      <c r="V199" s="2793"/>
      <c r="W199" s="2793"/>
      <c r="X199" s="2793"/>
      <c r="Y199" s="2793"/>
      <c r="Z199" s="2793"/>
      <c r="AA199" s="2793"/>
      <c r="AB199" s="2794"/>
      <c r="AC199" s="2908"/>
      <c r="AD199" s="2556"/>
      <c r="AE199" s="2556"/>
      <c r="AF199" s="2556"/>
      <c r="AG199" s="2556"/>
      <c r="AH199" s="2556"/>
      <c r="AI199" s="2556"/>
      <c r="AJ199" s="2556"/>
      <c r="AK199" s="2556"/>
      <c r="AL199" s="2556"/>
      <c r="AM199" s="2556"/>
      <c r="AN199" s="2556"/>
      <c r="AO199" s="2556"/>
      <c r="AP199" s="751"/>
      <c r="AQ199" s="750"/>
      <c r="AR199" s="765"/>
      <c r="AS199" s="765"/>
      <c r="AT199" s="765"/>
      <c r="AU199" s="765"/>
      <c r="AV199" s="765"/>
      <c r="AW199" s="765"/>
      <c r="AX199" s="765"/>
      <c r="AY199" s="765"/>
      <c r="AZ199" s="765"/>
      <c r="BA199" s="765"/>
      <c r="BB199" s="765"/>
      <c r="BC199" s="771"/>
      <c r="BD199" s="199"/>
    </row>
    <row r="200" spans="1:56" s="499" customFormat="1" ht="16.5" customHeight="1">
      <c r="A200" s="226"/>
      <c r="B200" s="1369"/>
      <c r="C200" s="870"/>
      <c r="D200" s="870"/>
      <c r="E200" s="870"/>
      <c r="F200" s="870"/>
      <c r="G200" s="870"/>
      <c r="H200" s="870"/>
      <c r="I200" s="870"/>
      <c r="J200" s="870"/>
      <c r="K200" s="870"/>
      <c r="L200" s="751"/>
      <c r="M200" s="751"/>
      <c r="N200" s="751"/>
      <c r="O200" s="751"/>
      <c r="P200" s="750"/>
      <c r="Q200" s="2793"/>
      <c r="R200" s="2793"/>
      <c r="S200" s="2793"/>
      <c r="T200" s="2793"/>
      <c r="U200" s="2793"/>
      <c r="V200" s="2793"/>
      <c r="W200" s="2793"/>
      <c r="X200" s="2793"/>
      <c r="Y200" s="2793"/>
      <c r="Z200" s="2793"/>
      <c r="AA200" s="2793"/>
      <c r="AB200" s="2794"/>
      <c r="AC200" s="2908"/>
      <c r="AD200" s="2556"/>
      <c r="AE200" s="2556"/>
      <c r="AF200" s="2556"/>
      <c r="AG200" s="2556"/>
      <c r="AH200" s="2556"/>
      <c r="AI200" s="2556"/>
      <c r="AJ200" s="2556"/>
      <c r="AK200" s="2556"/>
      <c r="AL200" s="2556"/>
      <c r="AM200" s="2556"/>
      <c r="AN200" s="2556"/>
      <c r="AO200" s="2556"/>
      <c r="AP200" s="751"/>
      <c r="AQ200" s="750"/>
      <c r="AR200" s="765"/>
      <c r="AS200" s="765"/>
      <c r="AT200" s="765"/>
      <c r="AU200" s="765"/>
      <c r="AV200" s="765"/>
      <c r="AW200" s="765"/>
      <c r="AX200" s="765"/>
      <c r="AY200" s="765"/>
      <c r="AZ200" s="765"/>
      <c r="BA200" s="765"/>
      <c r="BB200" s="765"/>
      <c r="BC200" s="771"/>
      <c r="BD200" s="199"/>
    </row>
    <row r="201" spans="1:56" s="499" customFormat="1" ht="16.5" customHeight="1">
      <c r="A201" s="226"/>
      <c r="B201" s="1369"/>
      <c r="C201" s="870"/>
      <c r="D201" s="870"/>
      <c r="E201" s="870"/>
      <c r="F201" s="870"/>
      <c r="G201" s="870"/>
      <c r="H201" s="870"/>
      <c r="I201" s="870"/>
      <c r="J201" s="870"/>
      <c r="K201" s="870"/>
      <c r="L201" s="751"/>
      <c r="M201" s="751"/>
      <c r="N201" s="751"/>
      <c r="O201" s="751"/>
      <c r="P201" s="746"/>
      <c r="Q201" s="2793"/>
      <c r="R201" s="2793"/>
      <c r="S201" s="2793"/>
      <c r="T201" s="2793"/>
      <c r="U201" s="2793"/>
      <c r="V201" s="2793"/>
      <c r="W201" s="2793"/>
      <c r="X201" s="2793"/>
      <c r="Y201" s="2793"/>
      <c r="Z201" s="2793"/>
      <c r="AA201" s="2793"/>
      <c r="AB201" s="2794"/>
      <c r="AC201" s="1369"/>
      <c r="AD201" s="870"/>
      <c r="AE201" s="870"/>
      <c r="AF201" s="870"/>
      <c r="AG201" s="870"/>
      <c r="AH201" s="870"/>
      <c r="AI201" s="870"/>
      <c r="AJ201" s="870"/>
      <c r="AK201" s="870"/>
      <c r="AL201" s="870"/>
      <c r="AM201" s="751"/>
      <c r="AN201" s="751"/>
      <c r="AO201" s="751"/>
      <c r="AP201" s="751"/>
      <c r="AQ201" s="746"/>
      <c r="AR201" s="765"/>
      <c r="AS201" s="765"/>
      <c r="AT201" s="765"/>
      <c r="AU201" s="765"/>
      <c r="AV201" s="765"/>
      <c r="AW201" s="765"/>
      <c r="AX201" s="765"/>
      <c r="AY201" s="765"/>
      <c r="AZ201" s="765"/>
      <c r="BA201" s="765"/>
      <c r="BB201" s="765"/>
      <c r="BC201" s="771"/>
      <c r="BD201" s="199"/>
    </row>
    <row r="202" spans="1:56" s="499" customFormat="1" ht="16.5" customHeight="1">
      <c r="A202" s="226"/>
      <c r="B202" s="1369"/>
      <c r="C202" s="870"/>
      <c r="D202" s="870"/>
      <c r="E202" s="870"/>
      <c r="F202" s="870"/>
      <c r="G202" s="870"/>
      <c r="H202" s="870"/>
      <c r="I202" s="870"/>
      <c r="J202" s="870"/>
      <c r="K202" s="870"/>
      <c r="L202" s="751"/>
      <c r="M202" s="751"/>
      <c r="N202" s="751"/>
      <c r="O202" s="751"/>
      <c r="P202" s="746"/>
      <c r="Q202" s="2793"/>
      <c r="R202" s="2793"/>
      <c r="S202" s="2793"/>
      <c r="T202" s="2793"/>
      <c r="U202" s="2793"/>
      <c r="V202" s="2793"/>
      <c r="W202" s="2793"/>
      <c r="X202" s="2793"/>
      <c r="Y202" s="2793"/>
      <c r="Z202" s="2793"/>
      <c r="AA202" s="2793"/>
      <c r="AB202" s="2794"/>
      <c r="AC202" s="1369"/>
      <c r="AD202" s="870"/>
      <c r="AE202" s="870"/>
      <c r="AF202" s="870"/>
      <c r="AG202" s="870"/>
      <c r="AH202" s="870"/>
      <c r="AI202" s="870"/>
      <c r="AJ202" s="870"/>
      <c r="AK202" s="870"/>
      <c r="AL202" s="870"/>
      <c r="AM202" s="870"/>
      <c r="AN202" s="870"/>
      <c r="AO202" s="870"/>
      <c r="AP202" s="870"/>
      <c r="AQ202" s="746"/>
      <c r="AR202" s="765"/>
      <c r="AS202" s="765"/>
      <c r="AT202" s="765"/>
      <c r="AU202" s="765"/>
      <c r="AV202" s="765"/>
      <c r="AW202" s="765"/>
      <c r="AX202" s="765"/>
      <c r="AY202" s="765"/>
      <c r="AZ202" s="765"/>
      <c r="BA202" s="765"/>
      <c r="BB202" s="765"/>
      <c r="BC202" s="771"/>
      <c r="BD202" s="199"/>
    </row>
    <row r="203" spans="1:56" s="499" customFormat="1" ht="16.5" customHeight="1">
      <c r="A203" s="226"/>
      <c r="B203" s="226"/>
      <c r="C203" s="500"/>
      <c r="D203" s="500"/>
      <c r="E203" s="500"/>
      <c r="F203" s="500"/>
      <c r="G203" s="500"/>
      <c r="H203" s="500"/>
      <c r="I203" s="500"/>
      <c r="J203" s="500"/>
      <c r="K203" s="500"/>
      <c r="L203" s="500"/>
      <c r="M203" s="500"/>
      <c r="N203" s="500"/>
      <c r="O203" s="500"/>
      <c r="P203" s="500"/>
      <c r="Q203" s="2793"/>
      <c r="R203" s="2793"/>
      <c r="S203" s="2793"/>
      <c r="T203" s="2793"/>
      <c r="U203" s="2793"/>
      <c r="V203" s="2793"/>
      <c r="W203" s="2793"/>
      <c r="X203" s="2793"/>
      <c r="Y203" s="2793"/>
      <c r="Z203" s="2793"/>
      <c r="AA203" s="2793"/>
      <c r="AB203" s="2794"/>
      <c r="AC203" s="226"/>
      <c r="AD203" s="500"/>
      <c r="AE203" s="500"/>
      <c r="AF203" s="500"/>
      <c r="AG203" s="500"/>
      <c r="AH203" s="500"/>
      <c r="AI203" s="500"/>
      <c r="AJ203" s="500"/>
      <c r="AK203" s="500"/>
      <c r="AL203" s="500"/>
      <c r="AM203" s="500"/>
      <c r="AN203" s="500"/>
      <c r="AO203" s="500"/>
      <c r="AP203" s="500"/>
      <c r="AQ203" s="500"/>
      <c r="AR203" s="765"/>
      <c r="AS203" s="765"/>
      <c r="AT203" s="765"/>
      <c r="AU203" s="765"/>
      <c r="AV203" s="765"/>
      <c r="AW203" s="765"/>
      <c r="AX203" s="765"/>
      <c r="AY203" s="765"/>
      <c r="AZ203" s="765"/>
      <c r="BA203" s="765"/>
      <c r="BB203" s="765"/>
      <c r="BC203" s="771"/>
      <c r="BD203" s="199"/>
    </row>
    <row r="204" spans="1:56" s="499" customFormat="1" ht="16.5" customHeight="1">
      <c r="A204" s="226"/>
      <c r="B204" s="1370"/>
      <c r="C204" s="761"/>
      <c r="D204" s="748"/>
      <c r="E204" s="748"/>
      <c r="F204" s="748"/>
      <c r="G204" s="748"/>
      <c r="H204" s="748"/>
      <c r="I204" s="748"/>
      <c r="J204" s="748"/>
      <c r="K204" s="748"/>
      <c r="L204" s="748"/>
      <c r="M204" s="748"/>
      <c r="N204" s="748"/>
      <c r="O204" s="746"/>
      <c r="P204" s="748"/>
      <c r="Q204" s="748"/>
      <c r="R204" s="748"/>
      <c r="S204" s="748"/>
      <c r="T204" s="748"/>
      <c r="U204" s="748"/>
      <c r="V204" s="748"/>
      <c r="W204" s="748"/>
      <c r="X204" s="2732" t="str">
        <f>$X$14</f>
        <v xml:space="preserve">Attaching Method
贴法 Phương pháp dán </v>
      </c>
      <c r="Y204" s="2733"/>
      <c r="Z204" s="2733"/>
      <c r="AA204" s="2733"/>
      <c r="AB204" s="2801"/>
      <c r="AC204" s="226"/>
      <c r="AD204" s="500"/>
      <c r="AE204" s="500"/>
      <c r="AF204" s="500"/>
      <c r="AG204" s="500"/>
      <c r="AH204" s="500"/>
      <c r="AI204" s="500"/>
      <c r="AJ204" s="500"/>
      <c r="AK204" s="500"/>
      <c r="AL204" s="500"/>
      <c r="AM204" s="500"/>
      <c r="AN204" s="500"/>
      <c r="AO204" s="500"/>
      <c r="AP204" s="500"/>
      <c r="AQ204" s="500"/>
      <c r="AR204" s="500"/>
      <c r="AS204" s="500"/>
      <c r="AT204" s="500"/>
      <c r="AU204" s="500"/>
      <c r="AV204" s="500"/>
      <c r="AW204" s="500"/>
      <c r="AX204" s="500"/>
      <c r="AY204" s="2732" t="str">
        <f>$X$14</f>
        <v xml:space="preserve">Attaching Method
贴法 Phương pháp dán </v>
      </c>
      <c r="AZ204" s="2733"/>
      <c r="BA204" s="2733"/>
      <c r="BB204" s="2733"/>
      <c r="BC204" s="2801"/>
      <c r="BD204" s="199"/>
    </row>
    <row r="205" spans="1:56" s="499" customFormat="1" ht="16.5" customHeight="1">
      <c r="A205" s="226"/>
      <c r="B205" s="1370"/>
      <c r="C205" s="761"/>
      <c r="D205" s="748"/>
      <c r="E205" s="748"/>
      <c r="F205" s="748"/>
      <c r="G205" s="748"/>
      <c r="H205" s="748"/>
      <c r="I205" s="748"/>
      <c r="J205" s="746"/>
      <c r="K205" s="746"/>
      <c r="L205" s="746"/>
      <c r="M205" s="746"/>
      <c r="N205" s="746"/>
      <c r="O205" s="746"/>
      <c r="P205" s="746"/>
      <c r="Q205" s="746"/>
      <c r="R205" s="746"/>
      <c r="S205" s="748"/>
      <c r="T205" s="748"/>
      <c r="U205" s="748"/>
      <c r="V205" s="748"/>
      <c r="W205" s="748"/>
      <c r="X205" s="2735"/>
      <c r="Y205" s="2736"/>
      <c r="Z205" s="2736"/>
      <c r="AA205" s="2736"/>
      <c r="AB205" s="2737"/>
      <c r="AC205" s="503"/>
      <c r="AD205" s="500"/>
      <c r="AE205" s="500"/>
      <c r="AF205" s="500"/>
      <c r="AG205" s="500"/>
      <c r="AH205" s="500"/>
      <c r="AI205" s="500"/>
      <c r="AJ205" s="500"/>
      <c r="AK205" s="500"/>
      <c r="AL205" s="500"/>
      <c r="AM205" s="500"/>
      <c r="AN205" s="500"/>
      <c r="AO205" s="500"/>
      <c r="AP205" s="500"/>
      <c r="AQ205" s="500"/>
      <c r="AR205" s="500"/>
      <c r="AS205" s="500"/>
      <c r="AT205" s="500"/>
      <c r="AU205" s="500"/>
      <c r="AV205" s="500"/>
      <c r="AW205" s="500"/>
      <c r="AX205" s="500"/>
      <c r="AY205" s="2735"/>
      <c r="AZ205" s="2736"/>
      <c r="BA205" s="2736"/>
      <c r="BB205" s="2736"/>
      <c r="BC205" s="2737"/>
      <c r="BD205" s="199"/>
    </row>
    <row r="206" spans="1:56" s="499" customFormat="1" ht="16.5" customHeight="1">
      <c r="A206" s="226"/>
      <c r="B206" s="1370"/>
      <c r="C206" s="761"/>
      <c r="D206" s="748"/>
      <c r="E206" s="748"/>
      <c r="F206" s="748"/>
      <c r="G206" s="748"/>
      <c r="H206" s="748"/>
      <c r="I206" s="748"/>
      <c r="J206" s="746"/>
      <c r="K206" s="746"/>
      <c r="L206" s="746"/>
      <c r="M206" s="746"/>
      <c r="N206" s="746"/>
      <c r="O206" s="746"/>
      <c r="P206" s="746"/>
      <c r="Q206" s="746"/>
      <c r="R206" s="746"/>
      <c r="S206" s="748"/>
      <c r="T206" s="748"/>
      <c r="U206" s="748"/>
      <c r="V206" s="748"/>
      <c r="W206" s="748"/>
      <c r="X206" s="2884" t="s">
        <v>97</v>
      </c>
      <c r="Y206" s="2739"/>
      <c r="Z206" s="2739"/>
      <c r="AA206" s="2739"/>
      <c r="AB206" s="2740"/>
      <c r="AC206" s="871"/>
      <c r="AD206" s="871"/>
      <c r="AE206" s="871"/>
      <c r="AF206" s="871"/>
      <c r="AG206" s="871"/>
      <c r="AH206" s="871"/>
      <c r="AI206" s="871"/>
      <c r="AJ206" s="871"/>
      <c r="AK206" s="871"/>
      <c r="AL206" s="871"/>
      <c r="AM206" s="871"/>
      <c r="AN206" s="871"/>
      <c r="AO206" s="871"/>
      <c r="AP206" s="871"/>
      <c r="AQ206" s="871"/>
      <c r="AR206" s="871"/>
      <c r="AS206" s="871"/>
      <c r="AT206" s="871"/>
      <c r="AU206" s="871"/>
      <c r="AV206" s="871"/>
      <c r="AW206" s="871"/>
      <c r="AX206" s="871"/>
      <c r="AY206" s="2765" t="s">
        <v>481</v>
      </c>
      <c r="AZ206" s="2766"/>
      <c r="BA206" s="2766"/>
      <c r="BB206" s="2766"/>
      <c r="BC206" s="2885"/>
      <c r="BD206" s="199"/>
    </row>
    <row r="207" spans="1:56" s="499" customFormat="1" ht="16.5" customHeight="1">
      <c r="A207" s="226"/>
      <c r="B207" s="2744"/>
      <c r="C207" s="2745"/>
      <c r="D207" s="2745"/>
      <c r="E207" s="2745"/>
      <c r="F207" s="2745"/>
      <c r="G207" s="2745"/>
      <c r="H207" s="2745"/>
      <c r="I207" s="2745"/>
      <c r="J207" s="2745"/>
      <c r="K207" s="2745"/>
      <c r="L207" s="2745"/>
      <c r="M207" s="748"/>
      <c r="N207" s="748"/>
      <c r="O207" s="748"/>
      <c r="P207" s="748"/>
      <c r="Q207" s="748"/>
      <c r="R207" s="748"/>
      <c r="S207" s="748"/>
      <c r="T207" s="748"/>
      <c r="U207" s="748"/>
      <c r="V207" s="748"/>
      <c r="W207" s="748"/>
      <c r="X207" s="2741"/>
      <c r="Y207" s="2742"/>
      <c r="Z207" s="2742"/>
      <c r="AA207" s="2742"/>
      <c r="AB207" s="2743"/>
      <c r="AC207" s="1379"/>
      <c r="AD207" s="843"/>
      <c r="AE207" s="843"/>
      <c r="AF207" s="843"/>
      <c r="AG207" s="843"/>
      <c r="AH207" s="843"/>
      <c r="AI207" s="843"/>
      <c r="AJ207" s="843"/>
      <c r="AK207" s="843"/>
      <c r="AL207" s="843"/>
      <c r="AM207" s="843"/>
      <c r="AN207" s="871"/>
      <c r="AO207" s="871"/>
      <c r="AP207" s="871"/>
      <c r="AQ207" s="871"/>
      <c r="AR207" s="871"/>
      <c r="AS207" s="871"/>
      <c r="AT207" s="871"/>
      <c r="AU207" s="871"/>
      <c r="AV207" s="871"/>
      <c r="AW207" s="871"/>
      <c r="AX207" s="871"/>
      <c r="AY207" s="2768"/>
      <c r="AZ207" s="2769"/>
      <c r="BA207" s="2769"/>
      <c r="BB207" s="2769"/>
      <c r="BC207" s="2770"/>
      <c r="BD207" s="199"/>
    </row>
    <row r="208" spans="1:56" s="499" customFormat="1" ht="16.5" customHeight="1">
      <c r="A208" s="226"/>
      <c r="B208" s="2744"/>
      <c r="C208" s="2745"/>
      <c r="D208" s="2745"/>
      <c r="E208" s="2745"/>
      <c r="F208" s="2745"/>
      <c r="G208" s="2745"/>
      <c r="H208" s="2745"/>
      <c r="I208" s="2745"/>
      <c r="J208" s="2745"/>
      <c r="K208" s="2745"/>
      <c r="L208" s="2745"/>
      <c r="M208" s="748"/>
      <c r="N208" s="748"/>
      <c r="O208" s="748"/>
      <c r="P208" s="1177"/>
      <c r="Q208" s="1178"/>
      <c r="R208" s="1178"/>
      <c r="S208" s="1178"/>
      <c r="T208" s="1178"/>
      <c r="U208" s="1178"/>
      <c r="V208" s="1178"/>
      <c r="W208" s="1179"/>
      <c r="X208" s="2883" t="str">
        <f>$X$18</f>
        <v>Stitching Guide Name  靠边机名称Tên cử may</v>
      </c>
      <c r="Y208" s="2754"/>
      <c r="Z208" s="2754"/>
      <c r="AA208" s="2754"/>
      <c r="AB208" s="2755"/>
      <c r="AC208" s="1379"/>
      <c r="AD208" s="843"/>
      <c r="AE208" s="843"/>
      <c r="AF208" s="843"/>
      <c r="AG208" s="843"/>
      <c r="AH208" s="843"/>
      <c r="AI208" s="843"/>
      <c r="AJ208" s="843"/>
      <c r="AK208" s="843"/>
      <c r="AL208" s="843"/>
      <c r="AM208" s="843"/>
      <c r="AN208" s="843"/>
      <c r="AO208" s="843"/>
      <c r="AP208" s="843"/>
      <c r="AQ208" s="843"/>
      <c r="AR208" s="843"/>
      <c r="AS208" s="843"/>
      <c r="AT208" s="843"/>
      <c r="AU208" s="843"/>
      <c r="AV208" s="843"/>
      <c r="AW208" s="843"/>
      <c r="AX208" s="1395"/>
      <c r="AY208" s="2732" t="str">
        <f>$X$18</f>
        <v>Stitching Guide Name  靠边机名称Tên cử may</v>
      </c>
      <c r="AZ208" s="2733"/>
      <c r="BA208" s="2733"/>
      <c r="BB208" s="2733"/>
      <c r="BC208" s="2801"/>
      <c r="BD208" s="199"/>
    </row>
    <row r="209" spans="1:56" s="499" customFormat="1" ht="16.5" customHeight="1">
      <c r="A209" s="226"/>
      <c r="B209" s="2744"/>
      <c r="C209" s="2745"/>
      <c r="D209" s="2745"/>
      <c r="E209" s="2745"/>
      <c r="F209" s="2745"/>
      <c r="G209" s="2745"/>
      <c r="H209" s="2745"/>
      <c r="I209" s="2745"/>
      <c r="J209" s="2745"/>
      <c r="K209" s="2745"/>
      <c r="L209" s="2745"/>
      <c r="M209" s="748"/>
      <c r="N209" s="748"/>
      <c r="O209" s="748"/>
      <c r="P209" s="1178"/>
      <c r="Q209" s="1178"/>
      <c r="R209" s="1178"/>
      <c r="S209" s="1178"/>
      <c r="T209" s="1178"/>
      <c r="U209" s="1178"/>
      <c r="V209" s="1178"/>
      <c r="W209" s="1179"/>
      <c r="X209" s="2735"/>
      <c r="Y209" s="2736"/>
      <c r="Z209" s="2736"/>
      <c r="AA209" s="2736"/>
      <c r="AB209" s="2737"/>
      <c r="AC209" s="1379"/>
      <c r="AD209" s="843"/>
      <c r="AE209" s="843"/>
      <c r="AF209" s="843"/>
      <c r="AG209" s="843"/>
      <c r="AH209" s="843"/>
      <c r="AI209" s="843"/>
      <c r="AJ209" s="843"/>
      <c r="AK209" s="843"/>
      <c r="AL209" s="843"/>
      <c r="AM209" s="843"/>
      <c r="AN209" s="843"/>
      <c r="AO209" s="843"/>
      <c r="AP209" s="843"/>
      <c r="AQ209" s="843"/>
      <c r="AR209" s="843"/>
      <c r="AS209" s="843"/>
      <c r="AT209" s="843"/>
      <c r="AU209" s="843"/>
      <c r="AV209" s="843"/>
      <c r="AW209" s="843"/>
      <c r="AX209" s="1395"/>
      <c r="AY209" s="2735"/>
      <c r="AZ209" s="2736"/>
      <c r="BA209" s="2736"/>
      <c r="BB209" s="2736"/>
      <c r="BC209" s="2737"/>
      <c r="BD209" s="199"/>
    </row>
    <row r="210" spans="1:56" s="499" customFormat="1" ht="16.5" customHeight="1" thickBot="1">
      <c r="A210" s="226"/>
      <c r="B210" s="2746"/>
      <c r="C210" s="2747"/>
      <c r="D210" s="2747"/>
      <c r="E210" s="2747"/>
      <c r="F210" s="2747"/>
      <c r="G210" s="2747"/>
      <c r="H210" s="2747"/>
      <c r="I210" s="2747"/>
      <c r="J210" s="2747"/>
      <c r="K210" s="2747"/>
      <c r="L210" s="2747"/>
      <c r="M210" s="1373"/>
      <c r="N210" s="1373"/>
      <c r="O210" s="1373"/>
      <c r="P210" s="1180"/>
      <c r="Q210" s="1180"/>
      <c r="R210" s="1180"/>
      <c r="S210" s="1180"/>
      <c r="T210" s="1180"/>
      <c r="U210" s="1180"/>
      <c r="V210" s="1180"/>
      <c r="W210" s="1181"/>
      <c r="X210" s="2718" t="s">
        <v>118</v>
      </c>
      <c r="Y210" s="2719"/>
      <c r="Z210" s="2719"/>
      <c r="AA210" s="2719"/>
      <c r="AB210" s="2720"/>
      <c r="AC210" s="993"/>
      <c r="AD210" s="1380"/>
      <c r="AE210" s="1380"/>
      <c r="AF210" s="1380"/>
      <c r="AG210" s="1380"/>
      <c r="AH210" s="1380"/>
      <c r="AI210" s="1380"/>
      <c r="AJ210" s="1380"/>
      <c r="AK210" s="1380"/>
      <c r="AL210" s="1380"/>
      <c r="AM210" s="1380"/>
      <c r="AN210" s="1380"/>
      <c r="AO210" s="1380"/>
      <c r="AP210" s="1380"/>
      <c r="AQ210" s="1380"/>
      <c r="AR210" s="1380"/>
      <c r="AS210" s="1380"/>
      <c r="AT210" s="1380"/>
      <c r="AU210" s="1380"/>
      <c r="AV210" s="1380"/>
      <c r="AW210" s="1380"/>
      <c r="AX210" s="1396"/>
      <c r="AY210" s="2718" t="s">
        <v>97</v>
      </c>
      <c r="AZ210" s="2719"/>
      <c r="BA210" s="2719"/>
      <c r="BB210" s="2719"/>
      <c r="BC210" s="2720"/>
      <c r="BD210" s="199"/>
    </row>
    <row r="211" spans="1:56" s="499" customFormat="1" ht="30" customHeight="1">
      <c r="A211" s="226"/>
      <c r="B211" s="2724">
        <f>AC194+1</f>
        <v>23</v>
      </c>
      <c r="C211" s="2725"/>
      <c r="D211" s="2673" t="s">
        <v>1086</v>
      </c>
      <c r="E211" s="2674"/>
      <c r="F211" s="2674"/>
      <c r="G211" s="2674"/>
      <c r="H211" s="2674"/>
      <c r="I211" s="2674"/>
      <c r="J211" s="2674"/>
      <c r="K211" s="2674"/>
      <c r="L211" s="2674"/>
      <c r="M211" s="2674"/>
      <c r="N211" s="2674"/>
      <c r="O211" s="2674"/>
      <c r="P211" s="2674"/>
      <c r="Q211" s="2674"/>
      <c r="R211" s="2674"/>
      <c r="S211" s="2674"/>
      <c r="T211" s="2674"/>
      <c r="U211" s="2674"/>
      <c r="V211" s="2674"/>
      <c r="W211" s="2674"/>
      <c r="X211" s="2674"/>
      <c r="Y211" s="2674"/>
      <c r="Z211" s="2674"/>
      <c r="AA211" s="2674"/>
      <c r="AB211" s="2676"/>
      <c r="AC211" s="2909">
        <f>B211+1</f>
        <v>24</v>
      </c>
      <c r="AD211" s="2910"/>
      <c r="AE211" s="2911" t="s">
        <v>477</v>
      </c>
      <c r="AF211" s="2675"/>
      <c r="AG211" s="2675"/>
      <c r="AH211" s="2675"/>
      <c r="AI211" s="2675"/>
      <c r="AJ211" s="2675"/>
      <c r="AK211" s="2675"/>
      <c r="AL211" s="2675"/>
      <c r="AM211" s="2675"/>
      <c r="AN211" s="2675"/>
      <c r="AO211" s="2675"/>
      <c r="AP211" s="2675"/>
      <c r="AQ211" s="2675"/>
      <c r="AR211" s="2675"/>
      <c r="AS211" s="2675"/>
      <c r="AT211" s="2675"/>
      <c r="AU211" s="2675"/>
      <c r="AV211" s="2675"/>
      <c r="AW211" s="2675"/>
      <c r="AX211" s="2675"/>
      <c r="AY211" s="2675"/>
      <c r="AZ211" s="2675"/>
      <c r="BA211" s="2675"/>
      <c r="BB211" s="2675"/>
      <c r="BC211" s="2912"/>
      <c r="BD211" s="199"/>
    </row>
    <row r="212" spans="1:56" s="99" customFormat="1" ht="23.1" customHeight="1">
      <c r="A212" s="354"/>
      <c r="B212" s="2832" t="str">
        <f>$B$43</f>
        <v>M/C Type
机器
Loại máy</v>
      </c>
      <c r="C212" s="2709"/>
      <c r="D212" s="2709"/>
      <c r="E212" s="2709"/>
      <c r="F212" s="2710"/>
      <c r="G212" s="2714" t="str">
        <f>$G$43</f>
        <v xml:space="preserve">Needle
System
针类 Loại kim </v>
      </c>
      <c r="H212" s="2714"/>
      <c r="I212" s="2714"/>
      <c r="J212" s="2714" t="str">
        <f>$J$43</f>
        <v>Needle Size
尺寸
Kích cỡ kim</v>
      </c>
      <c r="K212" s="2714"/>
      <c r="L212" s="2714"/>
      <c r="M212" s="2714" t="str">
        <f>$M$43</f>
        <v xml:space="preserve">Needle Point Type
针型头类
Loại đầu kim  </v>
      </c>
      <c r="N212" s="2714"/>
      <c r="O212" s="2714"/>
      <c r="P212" s="2714"/>
      <c r="Q212" s="2686" t="str">
        <f>$Q$43</f>
        <v>Thread Type
车线
Loại chỉ</v>
      </c>
      <c r="R212" s="2686"/>
      <c r="S212" s="2686"/>
      <c r="T212" s="2686"/>
      <c r="U212" s="2686" t="str">
        <f>$U$43</f>
        <v>Stitching Margin 边距
 Cách biên  (mm)</v>
      </c>
      <c r="V212" s="2686"/>
      <c r="W212" s="2686"/>
      <c r="X212" s="2686"/>
      <c r="Y212" s="2686" t="str">
        <f>$Y$43</f>
        <v>SPI (Stitch Per Inch)
针数/英寸
Số mũi/inch</v>
      </c>
      <c r="Z212" s="2688"/>
      <c r="AA212" s="2688"/>
      <c r="AB212" s="2689"/>
      <c r="AC212" s="2832" t="str">
        <f>$B$43</f>
        <v>M/C Type
机器
Loại máy</v>
      </c>
      <c r="AD212" s="2709"/>
      <c r="AE212" s="2709"/>
      <c r="AF212" s="2709"/>
      <c r="AG212" s="2710"/>
      <c r="AH212" s="2714" t="str">
        <f>$G$43</f>
        <v xml:space="preserve">Needle
System
针类 Loại kim </v>
      </c>
      <c r="AI212" s="2714"/>
      <c r="AJ212" s="2714"/>
      <c r="AK212" s="2714" t="str">
        <f>$J$43</f>
        <v>Needle Size
尺寸
Kích cỡ kim</v>
      </c>
      <c r="AL212" s="2714"/>
      <c r="AM212" s="2714"/>
      <c r="AN212" s="2714" t="str">
        <f>$M$43</f>
        <v xml:space="preserve">Needle Point Type
针型头类
Loại đầu kim  </v>
      </c>
      <c r="AO212" s="2714"/>
      <c r="AP212" s="2714"/>
      <c r="AQ212" s="2714"/>
      <c r="AR212" s="2686" t="str">
        <f>$Q$43</f>
        <v>Thread Type
车线
Loại chỉ</v>
      </c>
      <c r="AS212" s="2686"/>
      <c r="AT212" s="2686"/>
      <c r="AU212" s="2686"/>
      <c r="AV212" s="2686" t="str">
        <f>$U$43</f>
        <v>Stitching Margin 边距
 Cách biên  (mm)</v>
      </c>
      <c r="AW212" s="2686"/>
      <c r="AX212" s="2686"/>
      <c r="AY212" s="2686"/>
      <c r="AZ212" s="2686" t="str">
        <f>$Y$43</f>
        <v>SPI (Stitch Per Inch)
针数/英寸
Số mũi/inch</v>
      </c>
      <c r="BA212" s="2688"/>
      <c r="BB212" s="2688"/>
      <c r="BC212" s="2689"/>
      <c r="BD212" s="505"/>
    </row>
    <row r="213" spans="1:56" s="99" customFormat="1" ht="23.1" customHeight="1">
      <c r="A213" s="354"/>
      <c r="B213" s="2711"/>
      <c r="C213" s="2712"/>
      <c r="D213" s="2712"/>
      <c r="E213" s="2712"/>
      <c r="F213" s="2713"/>
      <c r="G213" s="2715"/>
      <c r="H213" s="2715"/>
      <c r="I213" s="2715"/>
      <c r="J213" s="2715"/>
      <c r="K213" s="2715"/>
      <c r="L213" s="2715"/>
      <c r="M213" s="2715"/>
      <c r="N213" s="2715"/>
      <c r="O213" s="2715"/>
      <c r="P213" s="2715"/>
      <c r="Q213" s="2687"/>
      <c r="R213" s="2687"/>
      <c r="S213" s="2687"/>
      <c r="T213" s="2687"/>
      <c r="U213" s="2687"/>
      <c r="V213" s="2687"/>
      <c r="W213" s="2687"/>
      <c r="X213" s="2687"/>
      <c r="Y213" s="2690"/>
      <c r="Z213" s="2690"/>
      <c r="AA213" s="2690"/>
      <c r="AB213" s="2691"/>
      <c r="AC213" s="2711"/>
      <c r="AD213" s="2712"/>
      <c r="AE213" s="2712"/>
      <c r="AF213" s="2712"/>
      <c r="AG213" s="2713"/>
      <c r="AH213" s="2715"/>
      <c r="AI213" s="2715"/>
      <c r="AJ213" s="2715"/>
      <c r="AK213" s="2715"/>
      <c r="AL213" s="2715"/>
      <c r="AM213" s="2715"/>
      <c r="AN213" s="2715"/>
      <c r="AO213" s="2715"/>
      <c r="AP213" s="2715"/>
      <c r="AQ213" s="2715"/>
      <c r="AR213" s="2687"/>
      <c r="AS213" s="2687"/>
      <c r="AT213" s="2687"/>
      <c r="AU213" s="2687"/>
      <c r="AV213" s="2687"/>
      <c r="AW213" s="2687"/>
      <c r="AX213" s="2687"/>
      <c r="AY213" s="2687"/>
      <c r="AZ213" s="2690"/>
      <c r="BA213" s="2690"/>
      <c r="BB213" s="2690"/>
      <c r="BC213" s="2691"/>
      <c r="BD213" s="505"/>
    </row>
    <row r="214" spans="1:56" s="348" customFormat="1" ht="42.95" customHeight="1" thickBot="1">
      <c r="A214" s="1371"/>
      <c r="B214" s="2692" t="s">
        <v>471</v>
      </c>
      <c r="C214" s="2693"/>
      <c r="D214" s="2693"/>
      <c r="E214" s="2693"/>
      <c r="F214" s="2694"/>
      <c r="G214" s="2679" t="s">
        <v>97</v>
      </c>
      <c r="H214" s="2680"/>
      <c r="I214" s="2680"/>
      <c r="J214" s="2681" t="s">
        <v>97</v>
      </c>
      <c r="K214" s="2681"/>
      <c r="L214" s="2681"/>
      <c r="M214" s="2681" t="s">
        <v>97</v>
      </c>
      <c r="N214" s="2681"/>
      <c r="O214" s="2681"/>
      <c r="P214" s="2681"/>
      <c r="Q214" s="2696" t="s">
        <v>97</v>
      </c>
      <c r="R214" s="2697"/>
      <c r="S214" s="2697"/>
      <c r="T214" s="2698"/>
      <c r="U214" s="2681" t="s">
        <v>97</v>
      </c>
      <c r="V214" s="2681"/>
      <c r="W214" s="2681"/>
      <c r="X214" s="2681"/>
      <c r="Y214" s="2681" t="s">
        <v>97</v>
      </c>
      <c r="Z214" s="2681"/>
      <c r="AA214" s="2681"/>
      <c r="AB214" s="2771"/>
      <c r="AC214" s="2705" t="s">
        <v>467</v>
      </c>
      <c r="AD214" s="2706"/>
      <c r="AE214" s="2706"/>
      <c r="AF214" s="2706"/>
      <c r="AG214" s="2707"/>
      <c r="AH214" s="2679" t="s">
        <v>117</v>
      </c>
      <c r="AI214" s="2680"/>
      <c r="AJ214" s="2680"/>
      <c r="AK214" s="2681" t="s">
        <v>130</v>
      </c>
      <c r="AL214" s="2681"/>
      <c r="AM214" s="2681"/>
      <c r="AN214" s="2681" t="s">
        <v>116</v>
      </c>
      <c r="AO214" s="2681"/>
      <c r="AP214" s="2681"/>
      <c r="AQ214" s="2681"/>
      <c r="AR214" s="2682" t="s">
        <v>305</v>
      </c>
      <c r="AS214" s="2681"/>
      <c r="AT214" s="2681"/>
      <c r="AU214" s="2681"/>
      <c r="AV214" s="2683" t="s">
        <v>231</v>
      </c>
      <c r="AW214" s="2684"/>
      <c r="AX214" s="2684"/>
      <c r="AY214" s="2684"/>
      <c r="AZ214" s="2683" t="s">
        <v>235</v>
      </c>
      <c r="BA214" s="2684"/>
      <c r="BB214" s="2684"/>
      <c r="BC214" s="2685"/>
      <c r="BD214" s="463"/>
    </row>
    <row r="215" spans="1:56" s="499" customFormat="1" ht="16.5" customHeight="1">
      <c r="A215" s="226"/>
      <c r="B215" s="1408"/>
      <c r="C215" s="749"/>
      <c r="D215" s="749"/>
      <c r="E215" s="749"/>
      <c r="F215" s="749"/>
      <c r="G215" s="749"/>
      <c r="H215" s="749"/>
      <c r="I215" s="749"/>
      <c r="J215" s="749"/>
      <c r="K215" s="749"/>
      <c r="L215" s="749"/>
      <c r="M215" s="749"/>
      <c r="N215" s="749"/>
      <c r="O215" s="749"/>
      <c r="P215" s="750"/>
      <c r="Q215" s="2791"/>
      <c r="R215" s="2791"/>
      <c r="S215" s="2791"/>
      <c r="T215" s="2791"/>
      <c r="U215" s="2791"/>
      <c r="V215" s="2791"/>
      <c r="W215" s="2791"/>
      <c r="X215" s="2791"/>
      <c r="Y215" s="2791"/>
      <c r="Z215" s="2791"/>
      <c r="AA215" s="2791"/>
      <c r="AB215" s="2792"/>
      <c r="AC215" s="1365"/>
      <c r="AD215" s="622"/>
      <c r="AE215" s="622"/>
      <c r="AF215" s="622"/>
      <c r="AG215" s="622"/>
      <c r="AH215" s="622"/>
      <c r="AI215" s="622"/>
      <c r="AJ215" s="622"/>
      <c r="AK215" s="622"/>
      <c r="AL215" s="622"/>
      <c r="AM215" s="749"/>
      <c r="AN215" s="749"/>
      <c r="AO215" s="749"/>
      <c r="AP215" s="749"/>
      <c r="AQ215" s="750"/>
      <c r="AR215" s="2791" t="s">
        <v>469</v>
      </c>
      <c r="AS215" s="2791"/>
      <c r="AT215" s="2791"/>
      <c r="AU215" s="2791"/>
      <c r="AV215" s="2791"/>
      <c r="AW215" s="2791"/>
      <c r="AX215" s="2791"/>
      <c r="AY215" s="2791"/>
      <c r="AZ215" s="2791"/>
      <c r="BA215" s="2791"/>
      <c r="BB215" s="2791"/>
      <c r="BC215" s="2792"/>
      <c r="BD215" s="199"/>
    </row>
    <row r="216" spans="1:56" s="499" customFormat="1" ht="16.5" customHeight="1">
      <c r="A216" s="226"/>
      <c r="B216" s="1409"/>
      <c r="C216" s="751"/>
      <c r="D216" s="751"/>
      <c r="E216" s="751"/>
      <c r="F216" s="751"/>
      <c r="G216" s="751"/>
      <c r="H216" s="751"/>
      <c r="I216" s="751"/>
      <c r="J216" s="751"/>
      <c r="K216" s="751"/>
      <c r="L216" s="751"/>
      <c r="M216" s="751"/>
      <c r="N216" s="751"/>
      <c r="O216" s="751"/>
      <c r="P216" s="750"/>
      <c r="Q216" s="2793"/>
      <c r="R216" s="2793"/>
      <c r="S216" s="2793"/>
      <c r="T216" s="2793"/>
      <c r="U216" s="2793"/>
      <c r="V216" s="2793"/>
      <c r="W216" s="2793"/>
      <c r="X216" s="2793"/>
      <c r="Y216" s="2793"/>
      <c r="Z216" s="2793"/>
      <c r="AA216" s="2793"/>
      <c r="AB216" s="2794"/>
      <c r="AC216" s="1369"/>
      <c r="AD216" s="870"/>
      <c r="AE216" s="870"/>
      <c r="AF216" s="870"/>
      <c r="AG216" s="870"/>
      <c r="AH216" s="870"/>
      <c r="AI216" s="870"/>
      <c r="AJ216" s="870"/>
      <c r="AK216" s="870"/>
      <c r="AL216" s="870"/>
      <c r="AM216" s="751"/>
      <c r="AN216" s="751"/>
      <c r="AO216" s="751"/>
      <c r="AP216" s="751"/>
      <c r="AQ216" s="750"/>
      <c r="AR216" s="2793"/>
      <c r="AS216" s="2793"/>
      <c r="AT216" s="2793"/>
      <c r="AU216" s="2793"/>
      <c r="AV216" s="2793"/>
      <c r="AW216" s="2793"/>
      <c r="AX216" s="2793"/>
      <c r="AY216" s="2793"/>
      <c r="AZ216" s="2793"/>
      <c r="BA216" s="2793"/>
      <c r="BB216" s="2793"/>
      <c r="BC216" s="2794"/>
      <c r="BD216" s="199"/>
    </row>
    <row r="217" spans="1:56" s="499" customFormat="1" ht="16.5" customHeight="1">
      <c r="A217" s="226"/>
      <c r="B217" s="1409"/>
      <c r="C217" s="751"/>
      <c r="D217" s="751"/>
      <c r="E217" s="751"/>
      <c r="F217" s="751"/>
      <c r="G217" s="751"/>
      <c r="H217" s="751"/>
      <c r="I217" s="751"/>
      <c r="J217" s="751"/>
      <c r="K217" s="751"/>
      <c r="L217" s="751"/>
      <c r="M217" s="751"/>
      <c r="N217" s="751"/>
      <c r="O217" s="751"/>
      <c r="P217" s="750"/>
      <c r="Q217" s="2793"/>
      <c r="R217" s="2793"/>
      <c r="S217" s="2793"/>
      <c r="T217" s="2793"/>
      <c r="U217" s="2793"/>
      <c r="V217" s="2793"/>
      <c r="W217" s="2793"/>
      <c r="X217" s="2793"/>
      <c r="Y217" s="2793"/>
      <c r="Z217" s="2793"/>
      <c r="AA217" s="2793"/>
      <c r="AB217" s="2794"/>
      <c r="AC217" s="1369"/>
      <c r="AD217" s="870"/>
      <c r="AE217" s="870"/>
      <c r="AF217" s="870"/>
      <c r="AG217" s="870"/>
      <c r="AH217" s="870"/>
      <c r="AI217" s="870"/>
      <c r="AJ217" s="870"/>
      <c r="AK217" s="870"/>
      <c r="AL217" s="870"/>
      <c r="AM217" s="751"/>
      <c r="AN217" s="751"/>
      <c r="AO217" s="751"/>
      <c r="AP217" s="751"/>
      <c r="AQ217" s="750"/>
      <c r="AR217" s="2793"/>
      <c r="AS217" s="2793"/>
      <c r="AT217" s="2793"/>
      <c r="AU217" s="2793"/>
      <c r="AV217" s="2793"/>
      <c r="AW217" s="2793"/>
      <c r="AX217" s="2793"/>
      <c r="AY217" s="2793"/>
      <c r="AZ217" s="2793"/>
      <c r="BA217" s="2793"/>
      <c r="BB217" s="2793"/>
      <c r="BC217" s="2794"/>
      <c r="BD217" s="199"/>
    </row>
    <row r="218" spans="1:56" s="499" customFormat="1" ht="16.5" customHeight="1">
      <c r="A218" s="226"/>
      <c r="B218" s="1409"/>
      <c r="C218" s="751"/>
      <c r="D218" s="751"/>
      <c r="E218" s="751"/>
      <c r="F218" s="751"/>
      <c r="G218" s="751"/>
      <c r="H218" s="751"/>
      <c r="I218" s="751"/>
      <c r="J218" s="751"/>
      <c r="K218" s="751"/>
      <c r="L218" s="751"/>
      <c r="M218" s="751"/>
      <c r="N218" s="751"/>
      <c r="O218" s="751"/>
      <c r="P218" s="746"/>
      <c r="Q218" s="2793"/>
      <c r="R218" s="2793"/>
      <c r="S218" s="2793"/>
      <c r="T218" s="2793"/>
      <c r="U218" s="2793"/>
      <c r="V218" s="2793"/>
      <c r="W218" s="2793"/>
      <c r="X218" s="2793"/>
      <c r="Y218" s="2793"/>
      <c r="Z218" s="2793"/>
      <c r="AA218" s="2793"/>
      <c r="AB218" s="2794"/>
      <c r="AC218" s="1366"/>
      <c r="AD218" s="753"/>
      <c r="AE218" s="753"/>
      <c r="AF218" s="753"/>
      <c r="AG218" s="753"/>
      <c r="AH218" s="753"/>
      <c r="AI218" s="753"/>
      <c r="AJ218" s="753"/>
      <c r="AK218" s="753"/>
      <c r="AL218" s="753"/>
      <c r="AM218" s="753"/>
      <c r="AN218" s="753"/>
      <c r="AO218" s="753"/>
      <c r="AP218" s="753"/>
      <c r="AQ218" s="753"/>
      <c r="AR218" s="2793"/>
      <c r="AS218" s="2793"/>
      <c r="AT218" s="2793"/>
      <c r="AU218" s="2793"/>
      <c r="AV218" s="2793"/>
      <c r="AW218" s="2793"/>
      <c r="AX218" s="2793"/>
      <c r="AY218" s="2793"/>
      <c r="AZ218" s="2793"/>
      <c r="BA218" s="2793"/>
      <c r="BB218" s="2793"/>
      <c r="BC218" s="2794"/>
      <c r="BD218" s="199"/>
    </row>
    <row r="219" spans="1:56" s="499" customFormat="1" ht="16.5" customHeight="1">
      <c r="A219" s="226"/>
      <c r="B219" s="1409"/>
      <c r="C219" s="751"/>
      <c r="D219" s="751"/>
      <c r="E219" s="751"/>
      <c r="F219" s="751"/>
      <c r="G219" s="751"/>
      <c r="H219" s="751"/>
      <c r="I219" s="751"/>
      <c r="J219" s="751"/>
      <c r="K219" s="751"/>
      <c r="L219" s="751"/>
      <c r="M219" s="751"/>
      <c r="N219" s="751"/>
      <c r="O219" s="751"/>
      <c r="P219" s="746"/>
      <c r="Q219" s="2793"/>
      <c r="R219" s="2793"/>
      <c r="S219" s="2793"/>
      <c r="T219" s="2793"/>
      <c r="U219" s="2793"/>
      <c r="V219" s="2793"/>
      <c r="W219" s="2793"/>
      <c r="X219" s="2793"/>
      <c r="Y219" s="2793"/>
      <c r="Z219" s="2793"/>
      <c r="AA219" s="2793"/>
      <c r="AB219" s="2794"/>
      <c r="AC219" s="1386"/>
      <c r="AD219" s="1328"/>
      <c r="AE219" s="40"/>
      <c r="AF219" s="40"/>
      <c r="AG219" s="40"/>
      <c r="AH219" s="40"/>
      <c r="AI219" s="40"/>
      <c r="AJ219" s="746"/>
      <c r="AK219" s="746"/>
      <c r="AL219" s="746"/>
      <c r="AM219" s="746"/>
      <c r="AN219" s="746"/>
      <c r="AO219" s="746"/>
      <c r="AP219" s="746"/>
      <c r="AQ219" s="746"/>
      <c r="AR219" s="2793"/>
      <c r="AS219" s="2793"/>
      <c r="AT219" s="2793"/>
      <c r="AU219" s="2793"/>
      <c r="AV219" s="2793"/>
      <c r="AW219" s="2793"/>
      <c r="AX219" s="2793"/>
      <c r="AY219" s="2793"/>
      <c r="AZ219" s="2793"/>
      <c r="BA219" s="2793"/>
      <c r="BB219" s="2793"/>
      <c r="BC219" s="2794"/>
      <c r="BD219" s="199"/>
    </row>
    <row r="220" spans="1:56" s="499" customFormat="1" ht="16.5" customHeight="1">
      <c r="A220" s="226"/>
      <c r="B220" s="1370"/>
      <c r="C220" s="761"/>
      <c r="D220" s="748"/>
      <c r="E220" s="748"/>
      <c r="F220" s="748"/>
      <c r="G220" s="748"/>
      <c r="H220" s="748"/>
      <c r="I220" s="748"/>
      <c r="J220" s="748"/>
      <c r="K220" s="748"/>
      <c r="L220" s="748"/>
      <c r="M220" s="748"/>
      <c r="N220" s="748"/>
      <c r="O220" s="748"/>
      <c r="P220" s="748"/>
      <c r="Q220" s="2793"/>
      <c r="R220" s="2793"/>
      <c r="S220" s="2793"/>
      <c r="T220" s="2793"/>
      <c r="U220" s="2793"/>
      <c r="V220" s="2793"/>
      <c r="W220" s="2793"/>
      <c r="X220" s="2793"/>
      <c r="Y220" s="2793"/>
      <c r="Z220" s="2793"/>
      <c r="AA220" s="2793"/>
      <c r="AB220" s="2794"/>
      <c r="AC220" s="226"/>
      <c r="AD220" s="503"/>
      <c r="AE220" s="500"/>
      <c r="AF220" s="500"/>
      <c r="AG220" s="500"/>
      <c r="AH220" s="500"/>
      <c r="AI220" s="500"/>
      <c r="AJ220" s="748"/>
      <c r="AK220" s="748"/>
      <c r="AL220" s="748"/>
      <c r="AM220" s="748"/>
      <c r="AN220" s="748"/>
      <c r="AO220" s="748"/>
      <c r="AP220" s="748"/>
      <c r="AQ220" s="748"/>
      <c r="AR220" s="2793"/>
      <c r="AS220" s="2793"/>
      <c r="AT220" s="2793"/>
      <c r="AU220" s="2793"/>
      <c r="AV220" s="2793"/>
      <c r="AW220" s="2793"/>
      <c r="AX220" s="2793"/>
      <c r="AY220" s="2793"/>
      <c r="AZ220" s="2793"/>
      <c r="BA220" s="2793"/>
      <c r="BB220" s="2793"/>
      <c r="BC220" s="2794"/>
      <c r="BD220" s="199"/>
    </row>
    <row r="221" spans="1:56" s="499" customFormat="1" ht="16.5" customHeight="1">
      <c r="A221" s="226"/>
      <c r="B221" s="1370"/>
      <c r="C221" s="761"/>
      <c r="D221" s="748"/>
      <c r="E221" s="748"/>
      <c r="F221" s="748"/>
      <c r="G221" s="748"/>
      <c r="H221" s="748"/>
      <c r="I221" s="748"/>
      <c r="J221" s="748"/>
      <c r="K221" s="748"/>
      <c r="L221" s="748"/>
      <c r="M221" s="748"/>
      <c r="N221" s="748"/>
      <c r="O221" s="748"/>
      <c r="P221" s="748"/>
      <c r="Q221" s="748"/>
      <c r="R221" s="748"/>
      <c r="S221" s="748"/>
      <c r="T221" s="748"/>
      <c r="U221" s="748"/>
      <c r="V221" s="748"/>
      <c r="W221" s="748"/>
      <c r="X221" s="2795" t="str">
        <f>$X$14</f>
        <v xml:space="preserve">Attaching Method
贴法 Phương pháp dán </v>
      </c>
      <c r="Y221" s="2796"/>
      <c r="Z221" s="2796"/>
      <c r="AA221" s="2796"/>
      <c r="AB221" s="2797"/>
      <c r="AC221" s="226"/>
      <c r="AD221" s="500"/>
      <c r="AE221" s="500"/>
      <c r="AF221" s="500"/>
      <c r="AG221" s="500"/>
      <c r="AH221" s="500"/>
      <c r="AI221" s="500"/>
      <c r="AJ221" s="500"/>
      <c r="AK221" s="500"/>
      <c r="AL221" s="500"/>
      <c r="AM221" s="500"/>
      <c r="AN221" s="500"/>
      <c r="AO221" s="500"/>
      <c r="AP221" s="500"/>
      <c r="AQ221" s="500"/>
      <c r="AR221" s="500"/>
      <c r="AS221" s="500"/>
      <c r="AT221" s="500"/>
      <c r="AU221" s="500"/>
      <c r="AV221" s="500"/>
      <c r="AW221" s="500"/>
      <c r="AX221" s="500"/>
      <c r="AY221" s="2732" t="str">
        <f>$X$14</f>
        <v xml:space="preserve">Attaching Method
贴法 Phương pháp dán </v>
      </c>
      <c r="AZ221" s="2733"/>
      <c r="BA221" s="2733"/>
      <c r="BB221" s="2733"/>
      <c r="BC221" s="2801"/>
      <c r="BD221" s="199"/>
    </row>
    <row r="222" spans="1:56" s="499" customFormat="1" ht="16.5" customHeight="1">
      <c r="A222" s="226"/>
      <c r="B222" s="1370"/>
      <c r="C222" s="761"/>
      <c r="D222" s="748"/>
      <c r="E222" s="748"/>
      <c r="F222" s="748"/>
      <c r="G222" s="748"/>
      <c r="H222" s="748"/>
      <c r="I222" s="748"/>
      <c r="J222" s="748"/>
      <c r="K222" s="748"/>
      <c r="L222" s="748"/>
      <c r="M222" s="748"/>
      <c r="N222" s="748"/>
      <c r="O222" s="748"/>
      <c r="P222" s="748"/>
      <c r="Q222" s="748"/>
      <c r="R222" s="748"/>
      <c r="S222" s="748"/>
      <c r="T222" s="748"/>
      <c r="U222" s="748"/>
      <c r="V222" s="748"/>
      <c r="W222" s="748"/>
      <c r="X222" s="2798"/>
      <c r="Y222" s="2799"/>
      <c r="Z222" s="2799"/>
      <c r="AA222" s="2799"/>
      <c r="AB222" s="2800"/>
      <c r="AC222" s="503"/>
      <c r="AD222" s="500"/>
      <c r="AE222" s="500"/>
      <c r="AF222" s="500"/>
      <c r="AG222" s="500"/>
      <c r="AH222" s="500"/>
      <c r="AI222" s="500"/>
      <c r="AJ222" s="500"/>
      <c r="AK222" s="500"/>
      <c r="AL222" s="500"/>
      <c r="AM222" s="500"/>
      <c r="AN222" s="500"/>
      <c r="AO222" s="500"/>
      <c r="AP222" s="500"/>
      <c r="AQ222" s="500"/>
      <c r="AR222" s="500"/>
      <c r="AS222" s="500"/>
      <c r="AT222" s="500"/>
      <c r="AU222" s="500"/>
      <c r="AV222" s="500"/>
      <c r="AW222" s="500"/>
      <c r="AX222" s="500"/>
      <c r="AY222" s="2735"/>
      <c r="AZ222" s="2736"/>
      <c r="BA222" s="2736"/>
      <c r="BB222" s="2736"/>
      <c r="BC222" s="2737"/>
      <c r="BD222" s="199"/>
    </row>
    <row r="223" spans="1:56" s="499" customFormat="1" ht="16.5" customHeight="1">
      <c r="A223" s="226"/>
      <c r="B223" s="226"/>
      <c r="C223" s="503"/>
      <c r="D223" s="500"/>
      <c r="E223" s="500"/>
      <c r="F223" s="500"/>
      <c r="G223" s="500"/>
      <c r="H223" s="500"/>
      <c r="I223" s="500"/>
      <c r="J223" s="500"/>
      <c r="K223" s="500"/>
      <c r="L223" s="500"/>
      <c r="M223" s="500"/>
      <c r="N223" s="500"/>
      <c r="O223" s="500"/>
      <c r="P223" s="500"/>
      <c r="Q223" s="500"/>
      <c r="R223" s="500"/>
      <c r="S223" s="500"/>
      <c r="T223" s="500"/>
      <c r="U223" s="500"/>
      <c r="V223" s="500"/>
      <c r="W223" s="500"/>
      <c r="X223" s="2808" t="s">
        <v>97</v>
      </c>
      <c r="Y223" s="2809"/>
      <c r="Z223" s="2809"/>
      <c r="AA223" s="2809"/>
      <c r="AB223" s="2810"/>
      <c r="AC223" s="871"/>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2808" t="s">
        <v>97</v>
      </c>
      <c r="AZ223" s="2809"/>
      <c r="BA223" s="2809"/>
      <c r="BB223" s="2809"/>
      <c r="BC223" s="2810"/>
      <c r="BD223" s="199"/>
    </row>
    <row r="224" spans="1:56" s="499" customFormat="1" ht="16.5" customHeight="1">
      <c r="A224" s="226"/>
      <c r="B224" s="226"/>
      <c r="C224" s="503"/>
      <c r="D224" s="500"/>
      <c r="E224" s="500"/>
      <c r="F224" s="500"/>
      <c r="G224" s="500"/>
      <c r="H224" s="500"/>
      <c r="I224" s="500"/>
      <c r="J224" s="500"/>
      <c r="K224" s="500"/>
      <c r="L224" s="500"/>
      <c r="M224" s="500"/>
      <c r="N224" s="500"/>
      <c r="O224" s="500"/>
      <c r="P224" s="500"/>
      <c r="Q224" s="500"/>
      <c r="R224" s="500"/>
      <c r="S224" s="500"/>
      <c r="T224" s="500"/>
      <c r="U224" s="500"/>
      <c r="V224" s="500"/>
      <c r="W224" s="500"/>
      <c r="X224" s="2741"/>
      <c r="Y224" s="2742"/>
      <c r="Z224" s="2742"/>
      <c r="AA224" s="2742"/>
      <c r="AB224" s="2743"/>
      <c r="AC224" s="1379"/>
      <c r="AD224" s="843"/>
      <c r="AE224" s="843"/>
      <c r="AF224" s="843"/>
      <c r="AG224" s="843"/>
      <c r="AH224" s="843"/>
      <c r="AI224" s="843"/>
      <c r="AJ224" s="843"/>
      <c r="AK224" s="843"/>
      <c r="AL224" s="843"/>
      <c r="AM224" s="843"/>
      <c r="AN224" s="40"/>
      <c r="AO224" s="40"/>
      <c r="AP224" s="40"/>
      <c r="AQ224" s="40"/>
      <c r="AR224" s="40"/>
      <c r="AS224" s="40"/>
      <c r="AT224" s="40"/>
      <c r="AU224" s="40"/>
      <c r="AV224" s="40"/>
      <c r="AW224" s="40"/>
      <c r="AX224" s="40"/>
      <c r="AY224" s="2741"/>
      <c r="AZ224" s="2742"/>
      <c r="BA224" s="2742"/>
      <c r="BB224" s="2742"/>
      <c r="BC224" s="2743"/>
      <c r="BD224" s="199"/>
    </row>
    <row r="225" spans="1:56" s="499" customFormat="1" ht="16.5" customHeight="1">
      <c r="A225" s="226"/>
      <c r="B225" s="226"/>
      <c r="C225" s="503"/>
      <c r="D225" s="500"/>
      <c r="E225" s="500"/>
      <c r="F225" s="500"/>
      <c r="G225" s="500"/>
      <c r="H225" s="500"/>
      <c r="I225" s="500"/>
      <c r="J225" s="500"/>
      <c r="K225" s="500"/>
      <c r="L225" s="500"/>
      <c r="M225" s="500"/>
      <c r="N225" s="500"/>
      <c r="O225" s="500"/>
      <c r="P225" s="500"/>
      <c r="Q225" s="500"/>
      <c r="R225" s="500"/>
      <c r="S225" s="500"/>
      <c r="T225" s="500"/>
      <c r="U225" s="500"/>
      <c r="V225" s="500"/>
      <c r="W225" s="500"/>
      <c r="X225" s="2732" t="str">
        <f>$X$18</f>
        <v>Stitching Guide Name  靠边机名称Tên cử may</v>
      </c>
      <c r="Y225" s="2733"/>
      <c r="Z225" s="2733"/>
      <c r="AA225" s="2733"/>
      <c r="AB225" s="2801"/>
      <c r="AC225" s="1379"/>
      <c r="AD225" s="843"/>
      <c r="AE225" s="843"/>
      <c r="AF225" s="843"/>
      <c r="AG225" s="843"/>
      <c r="AH225" s="843"/>
      <c r="AI225" s="843"/>
      <c r="AJ225" s="843"/>
      <c r="AK225" s="843"/>
      <c r="AL225" s="843"/>
      <c r="AM225" s="843"/>
      <c r="AN225" s="500"/>
      <c r="AO225" s="500"/>
      <c r="AP225" s="500"/>
      <c r="AQ225" s="500"/>
      <c r="AR225" s="500"/>
      <c r="AS225" s="500"/>
      <c r="AT225" s="500"/>
      <c r="AU225" s="500"/>
      <c r="AV225" s="500"/>
      <c r="AW225" s="500"/>
      <c r="AX225" s="500"/>
      <c r="AY225" s="2732" t="str">
        <f>$X$18</f>
        <v>Stitching Guide Name  靠边机名称Tên cử may</v>
      </c>
      <c r="AZ225" s="2733"/>
      <c r="BA225" s="2733"/>
      <c r="BB225" s="2733"/>
      <c r="BC225" s="2801"/>
      <c r="BD225" s="199"/>
    </row>
    <row r="226" spans="1:56" s="499" customFormat="1" ht="16.5" customHeight="1">
      <c r="A226" s="226"/>
      <c r="B226" s="226"/>
      <c r="C226" s="503"/>
      <c r="D226" s="500"/>
      <c r="E226" s="500"/>
      <c r="F226" s="500"/>
      <c r="G226" s="500"/>
      <c r="H226" s="500"/>
      <c r="I226" s="500"/>
      <c r="J226" s="500"/>
      <c r="K226" s="500"/>
      <c r="L226" s="500"/>
      <c r="M226" s="500"/>
      <c r="N226" s="500"/>
      <c r="O226" s="500"/>
      <c r="P226" s="500"/>
      <c r="Q226" s="500"/>
      <c r="R226" s="500"/>
      <c r="S226" s="500"/>
      <c r="T226" s="500"/>
      <c r="U226" s="500"/>
      <c r="V226" s="500"/>
      <c r="W226" s="500"/>
      <c r="X226" s="2735"/>
      <c r="Y226" s="2736"/>
      <c r="Z226" s="2736"/>
      <c r="AA226" s="2736"/>
      <c r="AB226" s="2737"/>
      <c r="AC226" s="1379"/>
      <c r="AD226" s="843"/>
      <c r="AE226" s="843"/>
      <c r="AF226" s="843"/>
      <c r="AG226" s="843"/>
      <c r="AH226" s="843"/>
      <c r="AI226" s="843"/>
      <c r="AJ226" s="843"/>
      <c r="AK226" s="843"/>
      <c r="AL226" s="843"/>
      <c r="AM226" s="843"/>
      <c r="AN226" s="500"/>
      <c r="AO226" s="500"/>
      <c r="AP226" s="500"/>
      <c r="AQ226" s="500"/>
      <c r="AR226" s="500"/>
      <c r="AS226" s="500"/>
      <c r="AT226" s="500"/>
      <c r="AU226" s="500"/>
      <c r="AV226" s="500"/>
      <c r="AW226" s="500"/>
      <c r="AX226" s="500"/>
      <c r="AY226" s="2735"/>
      <c r="AZ226" s="2736"/>
      <c r="BA226" s="2736"/>
      <c r="BB226" s="2736"/>
      <c r="BC226" s="2737"/>
      <c r="BD226" s="199"/>
    </row>
    <row r="227" spans="1:56" s="499" customFormat="1" ht="16.5" customHeight="1" thickBot="1">
      <c r="A227" s="1372"/>
      <c r="B227" s="911"/>
      <c r="C227" s="911"/>
      <c r="D227" s="911"/>
      <c r="E227" s="911"/>
      <c r="F227" s="911"/>
      <c r="G227" s="911"/>
      <c r="H227" s="911"/>
      <c r="I227" s="911"/>
      <c r="J227" s="911"/>
      <c r="K227" s="911"/>
      <c r="L227" s="911"/>
      <c r="M227" s="911"/>
      <c r="N227" s="911"/>
      <c r="O227" s="911"/>
      <c r="P227" s="911"/>
      <c r="Q227" s="911"/>
      <c r="R227" s="911"/>
      <c r="S227" s="911"/>
      <c r="T227" s="911"/>
      <c r="U227" s="911"/>
      <c r="V227" s="911"/>
      <c r="W227" s="911"/>
      <c r="X227" s="2718" t="s">
        <v>97</v>
      </c>
      <c r="Y227" s="2719"/>
      <c r="Z227" s="2719"/>
      <c r="AA227" s="2719"/>
      <c r="AB227" s="2720"/>
      <c r="AC227" s="993"/>
      <c r="AD227" s="1380"/>
      <c r="AE227" s="1380"/>
      <c r="AF227" s="1380"/>
      <c r="AG227" s="1380"/>
      <c r="AH227" s="1380"/>
      <c r="AI227" s="1380"/>
      <c r="AJ227" s="1380"/>
      <c r="AK227" s="1380"/>
      <c r="AL227" s="1380"/>
      <c r="AM227" s="1380"/>
      <c r="AN227" s="911"/>
      <c r="AO227" s="911"/>
      <c r="AP227" s="911"/>
      <c r="AQ227" s="911"/>
      <c r="AR227" s="911"/>
      <c r="AS227" s="911"/>
      <c r="AT227" s="911"/>
      <c r="AU227" s="911"/>
      <c r="AV227" s="911"/>
      <c r="AW227" s="911"/>
      <c r="AX227" s="911"/>
      <c r="AY227" s="2718" t="s">
        <v>118</v>
      </c>
      <c r="AZ227" s="2719"/>
      <c r="BA227" s="2719"/>
      <c r="BB227" s="2719"/>
      <c r="BC227" s="2720"/>
      <c r="BD227" s="199"/>
    </row>
    <row r="228" spans="1:56" s="353" customFormat="1" ht="20.100000000000001" customHeight="1" thickBot="1">
      <c r="A228" s="1329"/>
      <c r="B228" s="1330" t="s">
        <v>110</v>
      </c>
      <c r="C228" s="1330"/>
      <c r="D228" s="1330"/>
      <c r="E228" s="1330"/>
      <c r="F228" s="1330"/>
      <c r="G228" s="1330"/>
      <c r="H228" s="1330"/>
      <c r="I228" s="1330"/>
      <c r="J228" s="1330"/>
      <c r="K228" s="1330"/>
      <c r="L228" s="1330"/>
      <c r="M228" s="1330"/>
      <c r="N228" s="1330"/>
      <c r="O228" s="1330"/>
      <c r="P228" s="1330"/>
      <c r="Q228" s="1330"/>
      <c r="R228" s="1330"/>
      <c r="S228" s="1330"/>
      <c r="T228" s="1330"/>
      <c r="U228" s="1330"/>
      <c r="V228" s="1330"/>
      <c r="W228" s="1330"/>
      <c r="X228" s="1330"/>
      <c r="Y228" s="1330"/>
      <c r="Z228" s="1020" t="s">
        <v>1068</v>
      </c>
      <c r="AA228" s="1330"/>
      <c r="AB228" s="1330"/>
      <c r="AC228" s="1330"/>
      <c r="AD228" s="1330"/>
      <c r="AE228" s="1330"/>
      <c r="AF228" s="1330"/>
      <c r="AG228" s="1330"/>
      <c r="AH228" s="1330"/>
      <c r="AI228" s="1330"/>
      <c r="AJ228" s="1330"/>
      <c r="AK228" s="1330"/>
      <c r="AL228" s="1330"/>
      <c r="AM228" s="1330"/>
      <c r="AN228" s="1330"/>
      <c r="AO228" s="1330"/>
      <c r="AP228" s="1330"/>
      <c r="AQ228" s="1330"/>
      <c r="AR228" s="1330"/>
      <c r="AS228" s="1330"/>
      <c r="AT228" s="1330"/>
      <c r="AU228" s="1330"/>
      <c r="AV228" s="1330"/>
      <c r="AW228" s="1330" t="str">
        <f>$AW$38</f>
        <v>COMPILER: LIÊN/A-KT-WQ826</v>
      </c>
      <c r="AX228" s="1330"/>
      <c r="AY228" s="1330"/>
      <c r="AZ228" s="1330"/>
      <c r="BA228" s="1330"/>
      <c r="BB228" s="1330"/>
      <c r="BC228" s="1330"/>
      <c r="BD228" s="1253"/>
    </row>
    <row r="229" spans="1:56" s="499" customFormat="1" ht="20.100000000000001" customHeight="1" thickBot="1">
      <c r="A229" s="1353"/>
      <c r="B229" s="2663" t="str">
        <f>$B$1</f>
        <v>PRODUCTION CONFIRMATION</v>
      </c>
      <c r="C229" s="2664"/>
      <c r="D229" s="2664"/>
      <c r="E229" s="2664"/>
      <c r="F229" s="2664"/>
      <c r="G229" s="2664"/>
      <c r="H229" s="2664"/>
      <c r="I229" s="2664"/>
      <c r="J229" s="2664"/>
      <c r="K229" s="2664"/>
      <c r="L229" s="2664"/>
      <c r="M229" s="2664"/>
      <c r="N229" s="2665"/>
      <c r="O229" s="709"/>
      <c r="P229" s="709"/>
      <c r="Q229" s="1821" t="s">
        <v>1087</v>
      </c>
      <c r="R229" s="1821"/>
      <c r="S229" s="1821"/>
      <c r="T229" s="1821"/>
      <c r="U229" s="1821"/>
      <c r="V229" s="1821"/>
      <c r="W229" s="1821"/>
      <c r="X229" s="1821"/>
      <c r="Y229" s="1821"/>
      <c r="Z229" s="1821"/>
      <c r="AA229" s="1821"/>
      <c r="AB229" s="1821"/>
      <c r="AC229" s="1821"/>
      <c r="AD229" s="1821"/>
      <c r="AE229" s="1821"/>
      <c r="AF229" s="1821"/>
      <c r="AG229" s="1821"/>
      <c r="AH229" s="1821"/>
      <c r="AI229" s="1821"/>
      <c r="AJ229" s="1821"/>
      <c r="AK229" s="1821"/>
      <c r="AL229" s="1821"/>
      <c r="AM229" s="1821"/>
      <c r="AN229" s="1821"/>
      <c r="AO229" s="1821"/>
      <c r="AP229" s="1821"/>
      <c r="AQ229" s="709"/>
      <c r="AR229" s="709"/>
      <c r="AS229" s="709"/>
      <c r="AT229" s="916"/>
      <c r="AU229" s="916"/>
      <c r="AV229" s="916"/>
      <c r="AW229" s="518"/>
      <c r="AX229" s="518"/>
      <c r="AY229" s="518"/>
      <c r="AZ229" s="978"/>
      <c r="BA229" s="978"/>
      <c r="BB229" s="979"/>
      <c r="BC229" s="979"/>
      <c r="BD229" s="1354"/>
    </row>
    <row r="230" spans="1:56" s="499" customFormat="1" ht="15.95" customHeight="1">
      <c r="A230" s="226"/>
      <c r="B230" s="1355" t="s">
        <v>19</v>
      </c>
      <c r="C230" s="109"/>
      <c r="D230" s="109"/>
      <c r="E230" s="109"/>
      <c r="F230" s="109"/>
      <c r="G230" s="1374" t="str">
        <f>$G$2</f>
        <v>Chuck Taylor All Star Street</v>
      </c>
      <c r="H230" s="109"/>
      <c r="I230" s="107"/>
      <c r="J230" s="107"/>
      <c r="K230" s="107"/>
      <c r="L230" s="107"/>
      <c r="M230" s="709"/>
      <c r="N230" s="739"/>
      <c r="O230" s="455"/>
      <c r="P230" s="455"/>
      <c r="Q230" s="1822"/>
      <c r="R230" s="1822"/>
      <c r="S230" s="1822"/>
      <c r="T230" s="1822"/>
      <c r="U230" s="1822"/>
      <c r="V230" s="1822"/>
      <c r="W230" s="1822"/>
      <c r="X230" s="1822"/>
      <c r="Y230" s="1822"/>
      <c r="Z230" s="1822"/>
      <c r="AA230" s="1822"/>
      <c r="AB230" s="1822"/>
      <c r="AC230" s="1822"/>
      <c r="AD230" s="1822"/>
      <c r="AE230" s="1822"/>
      <c r="AF230" s="1822"/>
      <c r="AG230" s="1822"/>
      <c r="AH230" s="1822"/>
      <c r="AI230" s="1822"/>
      <c r="AJ230" s="1822"/>
      <c r="AK230" s="1822"/>
      <c r="AL230" s="1822"/>
      <c r="AM230" s="1822"/>
      <c r="AN230" s="1822"/>
      <c r="AO230" s="1822"/>
      <c r="AP230" s="1822"/>
      <c r="AQ230" s="455"/>
      <c r="AR230" s="455"/>
      <c r="AS230" s="455"/>
      <c r="AT230" s="267"/>
      <c r="AU230" s="267"/>
      <c r="AV230" s="267"/>
      <c r="AW230" s="20"/>
      <c r="AY230" s="2666" t="s">
        <v>137</v>
      </c>
      <c r="AZ230" s="1834"/>
      <c r="BA230" s="2273">
        <f>$BA$2</f>
        <v>15</v>
      </c>
      <c r="BB230" s="2475">
        <f>BB192-1</f>
        <v>-7</v>
      </c>
      <c r="BC230" s="2668"/>
      <c r="BD230" s="199"/>
    </row>
    <row r="231" spans="1:56" s="499" customFormat="1" ht="15.95" customHeight="1" thickBot="1">
      <c r="A231" s="226"/>
      <c r="B231" s="539" t="s">
        <v>96</v>
      </c>
      <c r="C231" s="1356"/>
      <c r="D231" s="1356"/>
      <c r="E231" s="1356"/>
      <c r="F231" s="1356"/>
      <c r="G231" s="1356"/>
      <c r="H231" s="1356"/>
      <c r="I231" s="1375" t="str">
        <f>$I$3</f>
        <v>669288C/F</v>
      </c>
      <c r="J231" s="1356"/>
      <c r="K231" s="1357"/>
      <c r="L231" s="1358"/>
      <c r="M231" s="1013"/>
      <c r="N231" s="1359"/>
      <c r="O231" s="1013"/>
      <c r="P231" s="1013"/>
      <c r="Q231" s="1823"/>
      <c r="R231" s="1823"/>
      <c r="S231" s="1823"/>
      <c r="T231" s="1823"/>
      <c r="U231" s="1823"/>
      <c r="V231" s="1823"/>
      <c r="W231" s="1823"/>
      <c r="X231" s="1823"/>
      <c r="Y231" s="1823"/>
      <c r="Z231" s="1823"/>
      <c r="AA231" s="1823"/>
      <c r="AB231" s="1823"/>
      <c r="AC231" s="1823"/>
      <c r="AD231" s="1823"/>
      <c r="AE231" s="1823"/>
      <c r="AF231" s="1823"/>
      <c r="AG231" s="1823"/>
      <c r="AH231" s="1823"/>
      <c r="AI231" s="1823"/>
      <c r="AJ231" s="1823"/>
      <c r="AK231" s="1823"/>
      <c r="AL231" s="1823"/>
      <c r="AM231" s="1823"/>
      <c r="AN231" s="1823"/>
      <c r="AO231" s="1823"/>
      <c r="AP231" s="1823"/>
      <c r="AQ231" s="1013"/>
      <c r="AR231" s="1013"/>
      <c r="AS231" s="1013"/>
      <c r="AT231" s="930"/>
      <c r="AU231" s="930"/>
      <c r="AV231" s="930"/>
      <c r="AW231" s="911"/>
      <c r="AX231" s="1360"/>
      <c r="AY231" s="2667"/>
      <c r="AZ231" s="2060"/>
      <c r="BA231" s="2274"/>
      <c r="BB231" s="2669"/>
      <c r="BC231" s="2670"/>
      <c r="BD231" s="199"/>
    </row>
    <row r="232" spans="1:56" s="499" customFormat="1" ht="30" customHeight="1">
      <c r="A232" s="226"/>
      <c r="B232" s="2671">
        <v>25</v>
      </c>
      <c r="C232" s="2672"/>
      <c r="D232" s="2827" t="s">
        <v>1085</v>
      </c>
      <c r="E232" s="2828"/>
      <c r="F232" s="2828"/>
      <c r="G232" s="2828"/>
      <c r="H232" s="2828"/>
      <c r="I232" s="2828"/>
      <c r="J232" s="2828"/>
      <c r="K232" s="2828"/>
      <c r="L232" s="2828"/>
      <c r="M232" s="2828"/>
      <c r="N232" s="2828"/>
      <c r="O232" s="2828"/>
      <c r="P232" s="2828"/>
      <c r="Q232" s="2828"/>
      <c r="R232" s="2828"/>
      <c r="S232" s="2828"/>
      <c r="T232" s="2828"/>
      <c r="U232" s="2828"/>
      <c r="V232" s="2828"/>
      <c r="W232" s="2828"/>
      <c r="X232" s="2828"/>
      <c r="Y232" s="2828"/>
      <c r="Z232" s="2828"/>
      <c r="AA232" s="2828"/>
      <c r="AB232" s="2829"/>
      <c r="AC232" s="2724">
        <f>B232+1</f>
        <v>26</v>
      </c>
      <c r="AD232" s="2725"/>
      <c r="AE232" s="2673" t="s">
        <v>1086</v>
      </c>
      <c r="AF232" s="2674"/>
      <c r="AG232" s="2674"/>
      <c r="AH232" s="2674"/>
      <c r="AI232" s="2674"/>
      <c r="AJ232" s="2674"/>
      <c r="AK232" s="2674"/>
      <c r="AL232" s="2674"/>
      <c r="AM232" s="2674"/>
      <c r="AN232" s="2674"/>
      <c r="AO232" s="2674"/>
      <c r="AP232" s="2674"/>
      <c r="AQ232" s="2674"/>
      <c r="AR232" s="2674"/>
      <c r="AS232" s="2674"/>
      <c r="AT232" s="2674"/>
      <c r="AU232" s="2674"/>
      <c r="AV232" s="2674"/>
      <c r="AW232" s="2674"/>
      <c r="AX232" s="2674"/>
      <c r="AY232" s="2674"/>
      <c r="AZ232" s="2674"/>
      <c r="BA232" s="2674"/>
      <c r="BB232" s="2674"/>
      <c r="BC232" s="2676"/>
      <c r="BD232" s="199"/>
    </row>
    <row r="233" spans="1:56" s="738" customFormat="1" ht="23.1" customHeight="1">
      <c r="A233" s="1361"/>
      <c r="B233" s="2832" t="str">
        <f>$B$43</f>
        <v>M/C Type
机器
Loại máy</v>
      </c>
      <c r="C233" s="2709"/>
      <c r="D233" s="2709"/>
      <c r="E233" s="2709"/>
      <c r="F233" s="2710"/>
      <c r="G233" s="2714" t="str">
        <f>$G$43</f>
        <v xml:space="preserve">Needle
System
针类 Loại kim </v>
      </c>
      <c r="H233" s="2714"/>
      <c r="I233" s="2714"/>
      <c r="J233" s="2714" t="str">
        <f>$J$43</f>
        <v>Needle Size
尺寸
Kích cỡ kim</v>
      </c>
      <c r="K233" s="2714"/>
      <c r="L233" s="2714"/>
      <c r="M233" s="2714" t="str">
        <f>$M$43</f>
        <v xml:space="preserve">Needle Point Type
针型头类
Loại đầu kim  </v>
      </c>
      <c r="N233" s="2714"/>
      <c r="O233" s="2714"/>
      <c r="P233" s="2714"/>
      <c r="Q233" s="2686" t="str">
        <f>$Q$43</f>
        <v>Thread Type
车线
Loại chỉ</v>
      </c>
      <c r="R233" s="2686"/>
      <c r="S233" s="2686"/>
      <c r="T233" s="2686"/>
      <c r="U233" s="2686" t="str">
        <f>$U$43</f>
        <v>Stitching Margin 边距
 Cách biên  (mm)</v>
      </c>
      <c r="V233" s="2686"/>
      <c r="W233" s="2686"/>
      <c r="X233" s="2686"/>
      <c r="Y233" s="2686" t="str">
        <f>$Y$43</f>
        <v>SPI (Stitch Per Inch)
针数/英寸
Số mũi/inch</v>
      </c>
      <c r="Z233" s="2688"/>
      <c r="AA233" s="2688"/>
      <c r="AB233" s="2689"/>
      <c r="AC233" s="2832" t="str">
        <f>$B$43</f>
        <v>M/C Type
机器
Loại máy</v>
      </c>
      <c r="AD233" s="2709"/>
      <c r="AE233" s="2709"/>
      <c r="AF233" s="2709"/>
      <c r="AG233" s="2710"/>
      <c r="AH233" s="2714" t="str">
        <f>$G$43</f>
        <v xml:space="preserve">Needle
System
针类 Loại kim </v>
      </c>
      <c r="AI233" s="2714"/>
      <c r="AJ233" s="2714"/>
      <c r="AK233" s="2714" t="str">
        <f>$J$43</f>
        <v>Needle Size
尺寸
Kích cỡ kim</v>
      </c>
      <c r="AL233" s="2714"/>
      <c r="AM233" s="2714"/>
      <c r="AN233" s="2714" t="str">
        <f>$M$43</f>
        <v xml:space="preserve">Needle Point Type
针型头类
Loại đầu kim  </v>
      </c>
      <c r="AO233" s="2714"/>
      <c r="AP233" s="2714"/>
      <c r="AQ233" s="2714"/>
      <c r="AR233" s="2686" t="str">
        <f>$Q$43</f>
        <v>Thread Type
车线
Loại chỉ</v>
      </c>
      <c r="AS233" s="2686"/>
      <c r="AT233" s="2686"/>
      <c r="AU233" s="2686"/>
      <c r="AV233" s="2686" t="str">
        <f>$U$43</f>
        <v>Stitching Margin 边距
 Cách biên  (mm)</v>
      </c>
      <c r="AW233" s="2686"/>
      <c r="AX233" s="2686"/>
      <c r="AY233" s="2686"/>
      <c r="AZ233" s="2686" t="str">
        <f>$Y$43</f>
        <v>SPI (Stitch Per Inch)
针数/英寸
Số mũi/inch</v>
      </c>
      <c r="BA233" s="2688"/>
      <c r="BB233" s="2688"/>
      <c r="BC233" s="2689"/>
      <c r="BD233" s="982"/>
    </row>
    <row r="234" spans="1:56" s="738" customFormat="1" ht="23.1" customHeight="1">
      <c r="A234" s="1361"/>
      <c r="B234" s="2711"/>
      <c r="C234" s="2712"/>
      <c r="D234" s="2712"/>
      <c r="E234" s="2712"/>
      <c r="F234" s="2713"/>
      <c r="G234" s="2715"/>
      <c r="H234" s="2715"/>
      <c r="I234" s="2715"/>
      <c r="J234" s="2715"/>
      <c r="K234" s="2715"/>
      <c r="L234" s="2715"/>
      <c r="M234" s="2715"/>
      <c r="N234" s="2715"/>
      <c r="O234" s="2715"/>
      <c r="P234" s="2715"/>
      <c r="Q234" s="2687"/>
      <c r="R234" s="2687"/>
      <c r="S234" s="2687"/>
      <c r="T234" s="2687"/>
      <c r="U234" s="2687"/>
      <c r="V234" s="2687"/>
      <c r="W234" s="2687"/>
      <c r="X234" s="2687"/>
      <c r="Y234" s="2690"/>
      <c r="Z234" s="2690"/>
      <c r="AA234" s="2690"/>
      <c r="AB234" s="2691"/>
      <c r="AC234" s="2711"/>
      <c r="AD234" s="2712"/>
      <c r="AE234" s="2712"/>
      <c r="AF234" s="2712"/>
      <c r="AG234" s="2713"/>
      <c r="AH234" s="2715"/>
      <c r="AI234" s="2715"/>
      <c r="AJ234" s="2715"/>
      <c r="AK234" s="2715"/>
      <c r="AL234" s="2715"/>
      <c r="AM234" s="2715"/>
      <c r="AN234" s="2715"/>
      <c r="AO234" s="2715"/>
      <c r="AP234" s="2715"/>
      <c r="AQ234" s="2715"/>
      <c r="AR234" s="2687"/>
      <c r="AS234" s="2687"/>
      <c r="AT234" s="2687"/>
      <c r="AU234" s="2687"/>
      <c r="AV234" s="2687"/>
      <c r="AW234" s="2687"/>
      <c r="AX234" s="2687"/>
      <c r="AY234" s="2687"/>
      <c r="AZ234" s="2690"/>
      <c r="BA234" s="2690"/>
      <c r="BB234" s="2690"/>
      <c r="BC234" s="2691"/>
      <c r="BD234" s="982"/>
    </row>
    <row r="235" spans="1:56" s="52" customFormat="1" ht="42.95" customHeight="1" thickBot="1">
      <c r="A235" s="815"/>
      <c r="B235" s="2777" t="s">
        <v>470</v>
      </c>
      <c r="C235" s="2706"/>
      <c r="D235" s="2706"/>
      <c r="E235" s="2706"/>
      <c r="F235" s="2707"/>
      <c r="G235" s="2679" t="s">
        <v>97</v>
      </c>
      <c r="H235" s="2680"/>
      <c r="I235" s="2680"/>
      <c r="J235" s="2681" t="s">
        <v>97</v>
      </c>
      <c r="K235" s="2681"/>
      <c r="L235" s="2681"/>
      <c r="M235" s="2681" t="s">
        <v>97</v>
      </c>
      <c r="N235" s="2681"/>
      <c r="O235" s="2681"/>
      <c r="P235" s="2681"/>
      <c r="Q235" s="2696" t="s">
        <v>97</v>
      </c>
      <c r="R235" s="2697"/>
      <c r="S235" s="2697"/>
      <c r="T235" s="2698"/>
      <c r="U235" s="2681" t="s">
        <v>97</v>
      </c>
      <c r="V235" s="2681"/>
      <c r="W235" s="2681"/>
      <c r="X235" s="2681"/>
      <c r="Y235" s="2681" t="s">
        <v>97</v>
      </c>
      <c r="Z235" s="2681"/>
      <c r="AA235" s="2681"/>
      <c r="AB235" s="2771"/>
      <c r="AC235" s="2692" t="s">
        <v>471</v>
      </c>
      <c r="AD235" s="2693"/>
      <c r="AE235" s="2693"/>
      <c r="AF235" s="2693"/>
      <c r="AG235" s="2694"/>
      <c r="AH235" s="2679" t="s">
        <v>97</v>
      </c>
      <c r="AI235" s="2680"/>
      <c r="AJ235" s="2680"/>
      <c r="AK235" s="2681" t="s">
        <v>97</v>
      </c>
      <c r="AL235" s="2681"/>
      <c r="AM235" s="2681"/>
      <c r="AN235" s="2681" t="s">
        <v>97</v>
      </c>
      <c r="AO235" s="2681"/>
      <c r="AP235" s="2681"/>
      <c r="AQ235" s="2681"/>
      <c r="AR235" s="2696" t="s">
        <v>97</v>
      </c>
      <c r="AS235" s="2697"/>
      <c r="AT235" s="2697"/>
      <c r="AU235" s="2698"/>
      <c r="AV235" s="2681" t="s">
        <v>97</v>
      </c>
      <c r="AW235" s="2681"/>
      <c r="AX235" s="2681"/>
      <c r="AY235" s="2681"/>
      <c r="AZ235" s="2681" t="s">
        <v>97</v>
      </c>
      <c r="BA235" s="2681"/>
      <c r="BB235" s="2681"/>
      <c r="BC235" s="2771"/>
      <c r="BD235" s="642"/>
    </row>
    <row r="236" spans="1:56" s="499" customFormat="1" ht="16.5" customHeight="1">
      <c r="A236" s="226"/>
      <c r="B236" s="1365"/>
      <c r="C236" s="622"/>
      <c r="D236" s="622"/>
      <c r="E236" s="622"/>
      <c r="F236" s="622"/>
      <c r="G236" s="622"/>
      <c r="H236" s="622"/>
      <c r="I236" s="622"/>
      <c r="J236" s="622"/>
      <c r="K236" s="622"/>
      <c r="L236" s="622"/>
      <c r="M236" s="622"/>
      <c r="N236" s="622"/>
      <c r="O236" s="749"/>
      <c r="P236" s="750"/>
      <c r="Q236" s="742"/>
      <c r="R236" s="742"/>
      <c r="S236" s="743"/>
      <c r="T236" s="743"/>
      <c r="U236" s="1410"/>
      <c r="V236" s="1410"/>
      <c r="W236" s="1410"/>
      <c r="X236" s="1410"/>
      <c r="Y236" s="1410"/>
      <c r="Z236" s="1410"/>
      <c r="AA236" s="1410"/>
      <c r="AB236" s="1411"/>
      <c r="AC236" s="1383"/>
      <c r="AD236" s="741"/>
      <c r="AE236" s="741"/>
      <c r="AF236" s="741"/>
      <c r="AG236" s="741"/>
      <c r="AH236" s="741"/>
      <c r="AI236" s="741"/>
      <c r="AJ236" s="741"/>
      <c r="AK236" s="741"/>
      <c r="AL236" s="741"/>
      <c r="AM236" s="741"/>
      <c r="AN236" s="741"/>
      <c r="AO236" s="741"/>
      <c r="AR236" s="621"/>
      <c r="AS236" s="591"/>
      <c r="AT236" s="591"/>
      <c r="AU236" s="591"/>
      <c r="AV236" s="2852"/>
      <c r="AW236" s="2853"/>
      <c r="AX236" s="2853"/>
      <c r="AY236" s="2853"/>
      <c r="AZ236" s="2853"/>
      <c r="BA236" s="2853"/>
      <c r="BB236" s="2853"/>
      <c r="BC236" s="2854"/>
      <c r="BD236" s="199"/>
    </row>
    <row r="237" spans="1:56" s="499" customFormat="1" ht="16.5" customHeight="1">
      <c r="A237" s="226"/>
      <c r="B237" s="1369"/>
      <c r="C237" s="870"/>
      <c r="D237" s="870"/>
      <c r="E237" s="870"/>
      <c r="F237" s="870"/>
      <c r="G237" s="870"/>
      <c r="H237" s="870"/>
      <c r="I237" s="870"/>
      <c r="J237" s="870"/>
      <c r="K237" s="870"/>
      <c r="L237" s="870"/>
      <c r="M237" s="870"/>
      <c r="N237" s="870"/>
      <c r="O237" s="751"/>
      <c r="P237" s="750"/>
      <c r="Q237" s="744"/>
      <c r="R237" s="744"/>
      <c r="S237" s="745"/>
      <c r="T237" s="745"/>
      <c r="U237" s="1378"/>
      <c r="V237" s="1378"/>
      <c r="W237" s="1378"/>
      <c r="X237" s="1378"/>
      <c r="Y237" s="1378"/>
      <c r="Z237" s="1378"/>
      <c r="AA237" s="1378"/>
      <c r="AB237" s="1412"/>
      <c r="AC237" s="1385"/>
      <c r="AD237" s="360"/>
      <c r="AE237" s="360"/>
      <c r="AF237" s="360"/>
      <c r="AG237" s="360"/>
      <c r="AH237" s="360"/>
      <c r="AI237" s="360"/>
      <c r="AJ237" s="360"/>
      <c r="AK237" s="360"/>
      <c r="AL237" s="360"/>
      <c r="AM237" s="360"/>
      <c r="AN237" s="360"/>
      <c r="AO237" s="360"/>
      <c r="AP237" s="40"/>
      <c r="AQ237" s="40"/>
      <c r="AR237" s="52"/>
      <c r="AS237" s="52"/>
      <c r="AT237" s="52"/>
      <c r="AU237" s="52"/>
      <c r="AV237" s="2855"/>
      <c r="AW237" s="2855"/>
      <c r="AX237" s="2855"/>
      <c r="AY237" s="2855"/>
      <c r="AZ237" s="2855"/>
      <c r="BA237" s="2855"/>
      <c r="BB237" s="2855"/>
      <c r="BC237" s="2856"/>
      <c r="BD237" s="199"/>
    </row>
    <row r="238" spans="1:56" s="499" customFormat="1" ht="16.5" customHeight="1">
      <c r="A238" s="226"/>
      <c r="B238" s="1369"/>
      <c r="C238" s="870"/>
      <c r="D238" s="870"/>
      <c r="E238" s="870"/>
      <c r="F238" s="870"/>
      <c r="G238" s="870"/>
      <c r="H238" s="870"/>
      <c r="I238" s="870"/>
      <c r="J238" s="870"/>
      <c r="K238" s="870"/>
      <c r="L238" s="870"/>
      <c r="M238" s="870"/>
      <c r="N238" s="870"/>
      <c r="O238" s="751"/>
      <c r="P238" s="750"/>
      <c r="Q238" s="744"/>
      <c r="R238" s="744"/>
      <c r="S238" s="745"/>
      <c r="T238" s="745"/>
      <c r="U238" s="1378"/>
      <c r="V238" s="1378"/>
      <c r="W238" s="1378"/>
      <c r="X238" s="1378"/>
      <c r="Y238" s="1378"/>
      <c r="Z238" s="1378"/>
      <c r="AA238" s="1378"/>
      <c r="AB238" s="1412"/>
      <c r="AC238" s="1385"/>
      <c r="AD238" s="360"/>
      <c r="AE238" s="360"/>
      <c r="AF238" s="360"/>
      <c r="AG238" s="360"/>
      <c r="AH238" s="360"/>
      <c r="AI238" s="360"/>
      <c r="AJ238" s="360"/>
      <c r="AK238" s="360"/>
      <c r="AL238" s="360"/>
      <c r="AM238" s="360"/>
      <c r="AN238" s="360"/>
      <c r="AO238" s="360"/>
      <c r="AP238" s="40"/>
      <c r="AQ238" s="40"/>
      <c r="AR238" s="52"/>
      <c r="AS238" s="52"/>
      <c r="AT238" s="52"/>
      <c r="AU238" s="52"/>
      <c r="AV238" s="2855"/>
      <c r="AW238" s="2855"/>
      <c r="AX238" s="2855"/>
      <c r="AY238" s="2855"/>
      <c r="AZ238" s="2855"/>
      <c r="BA238" s="2855"/>
      <c r="BB238" s="2855"/>
      <c r="BC238" s="2856"/>
      <c r="BD238" s="199"/>
    </row>
    <row r="239" spans="1:56" s="499" customFormat="1" ht="16.5" customHeight="1">
      <c r="A239" s="226"/>
      <c r="B239" s="1369"/>
      <c r="C239" s="870"/>
      <c r="D239" s="870"/>
      <c r="E239" s="870"/>
      <c r="F239" s="870"/>
      <c r="G239" s="870"/>
      <c r="H239" s="870"/>
      <c r="I239" s="870"/>
      <c r="J239" s="870"/>
      <c r="K239" s="870"/>
      <c r="L239" s="870"/>
      <c r="M239" s="870"/>
      <c r="N239" s="870"/>
      <c r="O239" s="751"/>
      <c r="P239" s="746"/>
      <c r="Q239" s="746"/>
      <c r="R239" s="746"/>
      <c r="S239" s="745"/>
      <c r="T239" s="745"/>
      <c r="U239" s="745"/>
      <c r="V239" s="745"/>
      <c r="W239" s="745"/>
      <c r="X239" s="745"/>
      <c r="Y239" s="745"/>
      <c r="Z239" s="745"/>
      <c r="AA239" s="745"/>
      <c r="AB239" s="747"/>
      <c r="AC239" s="1386"/>
      <c r="AD239" s="1328"/>
      <c r="AE239" s="40"/>
      <c r="AF239" s="40"/>
      <c r="AG239" s="40"/>
      <c r="AH239" s="40"/>
      <c r="AI239" s="40"/>
      <c r="AJ239" s="40"/>
      <c r="AK239" s="40"/>
      <c r="AL239" s="40"/>
      <c r="AM239" s="40"/>
      <c r="AN239" s="40"/>
      <c r="AO239" s="40"/>
      <c r="AP239" s="40"/>
      <c r="AQ239" s="40"/>
      <c r="AR239" s="40"/>
      <c r="AS239" s="40"/>
      <c r="AT239" s="40"/>
      <c r="AU239" s="40"/>
      <c r="AV239" s="2855"/>
      <c r="AW239" s="2855"/>
      <c r="AX239" s="2855"/>
      <c r="AY239" s="2855"/>
      <c r="AZ239" s="2855"/>
      <c r="BA239" s="2855"/>
      <c r="BB239" s="2855"/>
      <c r="BC239" s="2856"/>
      <c r="BD239" s="199"/>
    </row>
    <row r="240" spans="1:56" s="499" customFormat="1" ht="16.5" customHeight="1">
      <c r="A240" s="226"/>
      <c r="B240" s="1387"/>
      <c r="C240" s="846"/>
      <c r="D240" s="846"/>
      <c r="E240" s="846"/>
      <c r="F240" s="846"/>
      <c r="G240" s="846"/>
      <c r="H240" s="846"/>
      <c r="I240" s="846"/>
      <c r="J240" s="846"/>
      <c r="K240" s="846"/>
      <c r="L240" s="846"/>
      <c r="M240" s="846"/>
      <c r="N240" s="846"/>
      <c r="O240" s="846"/>
      <c r="P240" s="848"/>
      <c r="Q240" s="848"/>
      <c r="R240" s="848"/>
      <c r="S240" s="847"/>
      <c r="T240" s="847"/>
      <c r="U240" s="847"/>
      <c r="V240" s="847"/>
      <c r="W240" s="847"/>
      <c r="X240" s="745"/>
      <c r="Y240" s="745"/>
      <c r="Z240" s="745"/>
      <c r="AA240" s="745"/>
      <c r="AB240" s="747"/>
      <c r="AC240" s="1386"/>
      <c r="AD240" s="1328"/>
      <c r="AE240" s="40"/>
      <c r="AF240" s="40"/>
      <c r="AG240" s="40"/>
      <c r="AH240" s="40"/>
      <c r="AI240" s="40"/>
      <c r="AJ240" s="40"/>
      <c r="AK240" s="40"/>
      <c r="AL240" s="40"/>
      <c r="AM240" s="40"/>
      <c r="AN240" s="40"/>
      <c r="AO240" s="40"/>
      <c r="AP240" s="40"/>
      <c r="AQ240" s="40"/>
      <c r="AR240" s="40"/>
      <c r="AS240" s="40"/>
      <c r="AT240" s="40"/>
      <c r="AU240" s="40"/>
      <c r="AV240" s="2855"/>
      <c r="AW240" s="2855"/>
      <c r="AX240" s="2855"/>
      <c r="AY240" s="2855"/>
      <c r="AZ240" s="2855"/>
      <c r="BA240" s="2855"/>
      <c r="BB240" s="2855"/>
      <c r="BC240" s="2856"/>
      <c r="BD240" s="199"/>
    </row>
    <row r="241" spans="1:56" s="499" customFormat="1" ht="16.5" customHeight="1">
      <c r="A241" s="226"/>
      <c r="B241" s="857"/>
      <c r="C241" s="855"/>
      <c r="D241" s="845"/>
      <c r="E241" s="845"/>
      <c r="F241" s="845"/>
      <c r="G241" s="845"/>
      <c r="H241" s="845"/>
      <c r="I241" s="845"/>
      <c r="J241" s="845"/>
      <c r="K241" s="845"/>
      <c r="L241" s="845"/>
      <c r="M241" s="845"/>
      <c r="N241" s="845"/>
      <c r="O241" s="848"/>
      <c r="P241" s="845"/>
      <c r="Q241" s="845"/>
      <c r="R241" s="845"/>
      <c r="S241" s="845"/>
      <c r="T241" s="845"/>
      <c r="U241" s="845"/>
      <c r="V241" s="845"/>
      <c r="W241" s="845"/>
      <c r="X241" s="987"/>
      <c r="Y241" s="987"/>
      <c r="Z241" s="987"/>
      <c r="AA241" s="987"/>
      <c r="AB241" s="988"/>
      <c r="AC241" s="226"/>
      <c r="AD241" s="500"/>
      <c r="AE241" s="500"/>
      <c r="AF241" s="500"/>
      <c r="AG241" s="500"/>
      <c r="AH241" s="500"/>
      <c r="AI241" s="500"/>
      <c r="AJ241" s="500"/>
      <c r="AK241" s="500"/>
      <c r="AL241" s="500"/>
      <c r="AM241" s="500"/>
      <c r="AN241" s="500"/>
      <c r="AO241" s="500"/>
      <c r="AP241" s="500"/>
      <c r="AQ241" s="500"/>
      <c r="AR241" s="500"/>
      <c r="AS241" s="500"/>
      <c r="AT241" s="500"/>
      <c r="AU241" s="500"/>
      <c r="AV241" s="500"/>
      <c r="AW241" s="500"/>
      <c r="AX241" s="500"/>
      <c r="AY241" s="985"/>
      <c r="AZ241" s="985"/>
      <c r="BA241" s="985"/>
      <c r="BB241" s="985"/>
      <c r="BC241" s="986"/>
      <c r="BD241" s="199"/>
    </row>
    <row r="242" spans="1:56" s="499" customFormat="1" ht="16.5" customHeight="1">
      <c r="A242" s="226"/>
      <c r="B242" s="857"/>
      <c r="C242" s="855"/>
      <c r="D242" s="845"/>
      <c r="E242" s="845"/>
      <c r="F242" s="845"/>
      <c r="G242" s="845"/>
      <c r="H242" s="845"/>
      <c r="I242" s="845"/>
      <c r="J242" s="845"/>
      <c r="K242" s="845"/>
      <c r="L242" s="845"/>
      <c r="M242" s="845"/>
      <c r="N242" s="845"/>
      <c r="O242" s="848"/>
      <c r="P242" s="845"/>
      <c r="Q242" s="845"/>
      <c r="R242" s="845"/>
      <c r="S242" s="845"/>
      <c r="T242" s="845"/>
      <c r="U242" s="845"/>
      <c r="V242" s="845"/>
      <c r="W242" s="845"/>
      <c r="X242" s="2883" t="str">
        <f>$X$14</f>
        <v xml:space="preserve">Attaching Method
贴法 Phương pháp dán </v>
      </c>
      <c r="Y242" s="2754"/>
      <c r="Z242" s="2754"/>
      <c r="AA242" s="2754"/>
      <c r="AB242" s="2755"/>
      <c r="AC242" s="503"/>
      <c r="AD242" s="500"/>
      <c r="AE242" s="500"/>
      <c r="AF242" s="500"/>
      <c r="AG242" s="500"/>
      <c r="AH242" s="500"/>
      <c r="AI242" s="500"/>
      <c r="AJ242" s="500"/>
      <c r="AK242" s="500"/>
      <c r="AL242" s="500"/>
      <c r="AM242" s="500"/>
      <c r="AN242" s="500"/>
      <c r="AO242" s="500"/>
      <c r="AP242" s="500"/>
      <c r="AQ242" s="500"/>
      <c r="AR242" s="500"/>
      <c r="AS242" s="500"/>
      <c r="AT242" s="500"/>
      <c r="AU242" s="500"/>
      <c r="AV242" s="500"/>
      <c r="AW242" s="500"/>
      <c r="AX242" s="500"/>
      <c r="AY242" s="2883" t="str">
        <f>$X$14</f>
        <v xml:space="preserve">Attaching Method
贴法 Phương pháp dán </v>
      </c>
      <c r="AZ242" s="2754"/>
      <c r="BA242" s="2754"/>
      <c r="BB242" s="2754"/>
      <c r="BC242" s="2755"/>
      <c r="BD242" s="199"/>
    </row>
    <row r="243" spans="1:56" s="499" customFormat="1" ht="16.5" customHeight="1">
      <c r="A243" s="226"/>
      <c r="B243" s="857"/>
      <c r="C243" s="855"/>
      <c r="D243" s="845"/>
      <c r="E243" s="845"/>
      <c r="F243" s="845"/>
      <c r="G243" s="845"/>
      <c r="H243" s="845"/>
      <c r="I243" s="845"/>
      <c r="J243" s="848"/>
      <c r="K243" s="848"/>
      <c r="L243" s="848"/>
      <c r="M243" s="848"/>
      <c r="N243" s="848"/>
      <c r="O243" s="848"/>
      <c r="P243" s="848"/>
      <c r="Q243" s="848"/>
      <c r="R243" s="848"/>
      <c r="S243" s="845"/>
      <c r="T243" s="845"/>
      <c r="U243" s="845"/>
      <c r="V243" s="845"/>
      <c r="W243" s="845"/>
      <c r="X243" s="2735"/>
      <c r="Y243" s="2736"/>
      <c r="Z243" s="2736"/>
      <c r="AA243" s="2736"/>
      <c r="AB243" s="2737"/>
      <c r="AC243" s="503"/>
      <c r="AD243" s="500"/>
      <c r="AE243" s="500"/>
      <c r="AF243" s="500"/>
      <c r="AG243" s="500"/>
      <c r="AH243" s="500"/>
      <c r="AI243" s="500"/>
      <c r="AJ243" s="500"/>
      <c r="AK243" s="500"/>
      <c r="AL243" s="500"/>
      <c r="AM243" s="500"/>
      <c r="AN243" s="500"/>
      <c r="AO243" s="500"/>
      <c r="AP243" s="500"/>
      <c r="AQ243" s="500"/>
      <c r="AR243" s="500"/>
      <c r="AS243" s="500"/>
      <c r="AT243" s="500"/>
      <c r="AU243" s="500"/>
      <c r="AV243" s="500"/>
      <c r="AW243" s="500"/>
      <c r="AX243" s="500"/>
      <c r="AY243" s="2735"/>
      <c r="AZ243" s="2736"/>
      <c r="BA243" s="2736"/>
      <c r="BB243" s="2736"/>
      <c r="BC243" s="2737"/>
      <c r="BD243" s="199"/>
    </row>
    <row r="244" spans="1:56" s="499" customFormat="1" ht="16.5" customHeight="1">
      <c r="A244" s="226"/>
      <c r="B244" s="857"/>
      <c r="C244" s="855"/>
      <c r="D244" s="855"/>
      <c r="E244" s="855"/>
      <c r="F244" s="855"/>
      <c r="G244" s="855"/>
      <c r="H244" s="855"/>
      <c r="I244" s="855"/>
      <c r="J244" s="862"/>
      <c r="K244" s="862"/>
      <c r="L244" s="862"/>
      <c r="M244" s="862"/>
      <c r="N244" s="862"/>
      <c r="O244" s="862"/>
      <c r="P244" s="862"/>
      <c r="Q244" s="862"/>
      <c r="R244" s="862"/>
      <c r="S244" s="855"/>
      <c r="T244" s="855"/>
      <c r="U244" s="855"/>
      <c r="V244" s="855"/>
      <c r="W244" s="855"/>
      <c r="X244" s="2765" t="s">
        <v>481</v>
      </c>
      <c r="Y244" s="2766"/>
      <c r="Z244" s="2766"/>
      <c r="AA244" s="2766"/>
      <c r="AB244" s="2885"/>
      <c r="AC244" s="503"/>
      <c r="AD244" s="500"/>
      <c r="AE244" s="500"/>
      <c r="AF244" s="500"/>
      <c r="AG244" s="500"/>
      <c r="AH244" s="500"/>
      <c r="AI244" s="500"/>
      <c r="AJ244" s="500"/>
      <c r="AK244" s="500"/>
      <c r="AL244" s="500"/>
      <c r="AM244" s="500"/>
      <c r="AN244" s="500"/>
      <c r="AO244" s="500"/>
      <c r="AP244" s="500"/>
      <c r="AQ244" s="500"/>
      <c r="AR244" s="500"/>
      <c r="AS244" s="500"/>
      <c r="AT244" s="500"/>
      <c r="AU244" s="500"/>
      <c r="AV244" s="500"/>
      <c r="AW244" s="500"/>
      <c r="AX244" s="500"/>
      <c r="AY244" s="2802" t="s">
        <v>97</v>
      </c>
      <c r="AZ244" s="2803"/>
      <c r="BA244" s="2803"/>
      <c r="BB244" s="2803"/>
      <c r="BC244" s="2804"/>
      <c r="BD244" s="199"/>
    </row>
    <row r="245" spans="1:56" s="499" customFormat="1" ht="16.5" customHeight="1">
      <c r="A245" s="226"/>
      <c r="B245" s="2843"/>
      <c r="C245" s="2844"/>
      <c r="D245" s="2844"/>
      <c r="E245" s="2844"/>
      <c r="F245" s="2844"/>
      <c r="G245" s="2844"/>
      <c r="H245" s="2844"/>
      <c r="I245" s="2844"/>
      <c r="J245" s="2844"/>
      <c r="K245" s="2844"/>
      <c r="L245" s="2844"/>
      <c r="M245" s="855"/>
      <c r="N245" s="855"/>
      <c r="O245" s="855"/>
      <c r="P245" s="855"/>
      <c r="Q245" s="855"/>
      <c r="R245" s="855"/>
      <c r="S245" s="855"/>
      <c r="T245" s="855"/>
      <c r="U245" s="855"/>
      <c r="V245" s="855"/>
      <c r="W245" s="855"/>
      <c r="X245" s="2768"/>
      <c r="Y245" s="2769"/>
      <c r="Z245" s="2769"/>
      <c r="AA245" s="2769"/>
      <c r="AB245" s="2770"/>
      <c r="AC245" s="503"/>
      <c r="AD245" s="500"/>
      <c r="AE245" s="500"/>
      <c r="AF245" s="500"/>
      <c r="AG245" s="500"/>
      <c r="AH245" s="500"/>
      <c r="AI245" s="500"/>
      <c r="AJ245" s="500"/>
      <c r="AK245" s="500"/>
      <c r="AL245" s="500"/>
      <c r="AM245" s="500"/>
      <c r="AN245" s="500"/>
      <c r="AO245" s="500"/>
      <c r="AP245" s="500"/>
      <c r="AQ245" s="500"/>
      <c r="AR245" s="500"/>
      <c r="AS245" s="500"/>
      <c r="AT245" s="500"/>
      <c r="AU245" s="500"/>
      <c r="AV245" s="500"/>
      <c r="AW245" s="500"/>
      <c r="AX245" s="500"/>
      <c r="AY245" s="2805"/>
      <c r="AZ245" s="2806"/>
      <c r="BA245" s="2806"/>
      <c r="BB245" s="2806"/>
      <c r="BC245" s="2807"/>
      <c r="BD245" s="199"/>
    </row>
    <row r="246" spans="1:56" s="499" customFormat="1" ht="16.5" customHeight="1">
      <c r="A246" s="226"/>
      <c r="B246" s="2843"/>
      <c r="C246" s="2844"/>
      <c r="D246" s="2844"/>
      <c r="E246" s="2844"/>
      <c r="F246" s="2844"/>
      <c r="G246" s="2844"/>
      <c r="H246" s="2844"/>
      <c r="I246" s="2844"/>
      <c r="J246" s="2844"/>
      <c r="K246" s="2844"/>
      <c r="L246" s="2844"/>
      <c r="M246" s="855"/>
      <c r="N246" s="855"/>
      <c r="O246" s="855"/>
      <c r="P246" s="2844"/>
      <c r="Q246" s="2858"/>
      <c r="R246" s="2858"/>
      <c r="S246" s="2858"/>
      <c r="T246" s="2858"/>
      <c r="U246" s="2858"/>
      <c r="V246" s="2858"/>
      <c r="W246" s="2859"/>
      <c r="X246" s="2883" t="str">
        <f>$X$35</f>
        <v>Stitching Guide Name  靠边机名称Tên cử may</v>
      </c>
      <c r="Y246" s="2754"/>
      <c r="Z246" s="2754"/>
      <c r="AA246" s="2754"/>
      <c r="AB246" s="2755"/>
      <c r="AC246" s="226"/>
      <c r="AD246" s="503"/>
      <c r="AE246" s="503"/>
      <c r="AF246" s="503"/>
      <c r="AG246" s="503"/>
      <c r="AH246" s="503"/>
      <c r="AI246" s="503"/>
      <c r="AJ246" s="503"/>
      <c r="AK246" s="503"/>
      <c r="AL246" s="2108"/>
      <c r="AM246" s="1683"/>
      <c r="AN246" s="1683"/>
      <c r="AO246" s="1683"/>
      <c r="AP246" s="1683"/>
      <c r="AQ246" s="1683"/>
      <c r="AR246" s="1683"/>
      <c r="AS246" s="503"/>
      <c r="AT246" s="503"/>
      <c r="AU246" s="503"/>
      <c r="AV246" s="503"/>
      <c r="AW246" s="503"/>
      <c r="AX246" s="503"/>
      <c r="AY246" s="2883" t="str">
        <f>$X$18</f>
        <v>Stitching Guide Name  靠边机名称Tên cử may</v>
      </c>
      <c r="AZ246" s="2754"/>
      <c r="BA246" s="2754"/>
      <c r="BB246" s="2754"/>
      <c r="BC246" s="2755"/>
      <c r="BD246" s="199"/>
    </row>
    <row r="247" spans="1:56" s="499" customFormat="1" ht="16.5" customHeight="1">
      <c r="A247" s="226"/>
      <c r="B247" s="2843"/>
      <c r="C247" s="2844"/>
      <c r="D247" s="2844"/>
      <c r="E247" s="2844"/>
      <c r="F247" s="2844"/>
      <c r="G247" s="2844"/>
      <c r="H247" s="2844"/>
      <c r="I247" s="2844"/>
      <c r="J247" s="2844"/>
      <c r="K247" s="2844"/>
      <c r="L247" s="2844"/>
      <c r="M247" s="855"/>
      <c r="N247" s="855"/>
      <c r="O247" s="855"/>
      <c r="P247" s="2858"/>
      <c r="Q247" s="2858"/>
      <c r="R247" s="2858"/>
      <c r="S247" s="2858"/>
      <c r="T247" s="2858"/>
      <c r="U247" s="2858"/>
      <c r="V247" s="2858"/>
      <c r="W247" s="2859"/>
      <c r="X247" s="2735"/>
      <c r="Y247" s="2736"/>
      <c r="Z247" s="2736"/>
      <c r="AA247" s="2736"/>
      <c r="AB247" s="2737"/>
      <c r="AC247" s="226"/>
      <c r="AD247" s="503"/>
      <c r="AE247" s="503"/>
      <c r="AF247" s="503"/>
      <c r="AG247" s="503"/>
      <c r="AH247" s="503"/>
      <c r="AI247" s="503"/>
      <c r="AJ247" s="503"/>
      <c r="AK247" s="503"/>
      <c r="AL247" s="1683"/>
      <c r="AM247" s="1683"/>
      <c r="AN247" s="1683"/>
      <c r="AO247" s="1683"/>
      <c r="AP247" s="1683"/>
      <c r="AQ247" s="1683"/>
      <c r="AR247" s="1683"/>
      <c r="AS247" s="503"/>
      <c r="AT247" s="503"/>
      <c r="AU247" s="503"/>
      <c r="AV247" s="503"/>
      <c r="AW247" s="503"/>
      <c r="AX247" s="503"/>
      <c r="AY247" s="2735"/>
      <c r="AZ247" s="2736"/>
      <c r="BA247" s="2736"/>
      <c r="BB247" s="2736"/>
      <c r="BC247" s="2737"/>
      <c r="BD247" s="199"/>
    </row>
    <row r="248" spans="1:56" s="499" customFormat="1" ht="16.5" customHeight="1" thickBot="1">
      <c r="A248" s="226"/>
      <c r="B248" s="2845"/>
      <c r="C248" s="2846"/>
      <c r="D248" s="2846"/>
      <c r="E248" s="2846"/>
      <c r="F248" s="2846"/>
      <c r="G248" s="2846"/>
      <c r="H248" s="2846"/>
      <c r="I248" s="2846"/>
      <c r="J248" s="2846"/>
      <c r="K248" s="2846"/>
      <c r="L248" s="2846"/>
      <c r="M248" s="1388"/>
      <c r="N248" s="1388"/>
      <c r="O248" s="1388"/>
      <c r="P248" s="2860"/>
      <c r="Q248" s="2860"/>
      <c r="R248" s="2860"/>
      <c r="S248" s="2860"/>
      <c r="T248" s="2860"/>
      <c r="U248" s="2860"/>
      <c r="V248" s="2860"/>
      <c r="W248" s="2861"/>
      <c r="X248" s="2718" t="s">
        <v>97</v>
      </c>
      <c r="Y248" s="2719"/>
      <c r="Z248" s="2719"/>
      <c r="AA248" s="2719"/>
      <c r="AB248" s="2720"/>
      <c r="AC248" s="990"/>
      <c r="AD248" s="911"/>
      <c r="AE248" s="911"/>
      <c r="AF248" s="911"/>
      <c r="AG248" s="911"/>
      <c r="AH248" s="911"/>
      <c r="AI248" s="911"/>
      <c r="AJ248" s="911"/>
      <c r="AK248" s="911"/>
      <c r="AL248" s="2604"/>
      <c r="AM248" s="2604"/>
      <c r="AN248" s="2604"/>
      <c r="AO248" s="2604"/>
      <c r="AP248" s="2604"/>
      <c r="AQ248" s="2604"/>
      <c r="AR248" s="2604"/>
      <c r="AS248" s="911"/>
      <c r="AT248" s="911"/>
      <c r="AU248" s="911"/>
      <c r="AV248" s="911"/>
      <c r="AW248" s="911"/>
      <c r="AX248" s="911"/>
      <c r="AY248" s="2718" t="s">
        <v>97</v>
      </c>
      <c r="AZ248" s="2719"/>
      <c r="BA248" s="2719"/>
      <c r="BB248" s="2719"/>
      <c r="BC248" s="2720"/>
      <c r="BD248" s="199"/>
    </row>
    <row r="249" spans="1:56" s="499" customFormat="1" ht="30" customHeight="1">
      <c r="A249" s="226"/>
      <c r="B249" s="2909">
        <f>AC232+1</f>
        <v>27</v>
      </c>
      <c r="C249" s="2910"/>
      <c r="D249" s="2913" t="s">
        <v>1088</v>
      </c>
      <c r="E249" s="2863"/>
      <c r="F249" s="2863"/>
      <c r="G249" s="2863"/>
      <c r="H249" s="2863"/>
      <c r="I249" s="2863"/>
      <c r="J249" s="2863"/>
      <c r="K249" s="2863"/>
      <c r="L249" s="2863"/>
      <c r="M249" s="2863"/>
      <c r="N249" s="2863"/>
      <c r="O249" s="2863"/>
      <c r="P249" s="2863"/>
      <c r="Q249" s="2863"/>
      <c r="R249" s="2863"/>
      <c r="S249" s="2863"/>
      <c r="T249" s="2863"/>
      <c r="U249" s="2863"/>
      <c r="V249" s="2863"/>
      <c r="W249" s="2863"/>
      <c r="X249" s="2863"/>
      <c r="Y249" s="2863"/>
      <c r="Z249" s="2863"/>
      <c r="AA249" s="2863"/>
      <c r="AB249" s="2914"/>
      <c r="AC249" s="2724">
        <f>B249+1</f>
        <v>28</v>
      </c>
      <c r="AD249" s="2725"/>
      <c r="AE249" s="2673" t="s">
        <v>480</v>
      </c>
      <c r="AF249" s="2886"/>
      <c r="AG249" s="2886"/>
      <c r="AH249" s="2886"/>
      <c r="AI249" s="2886"/>
      <c r="AJ249" s="2886"/>
      <c r="AK249" s="2886"/>
      <c r="AL249" s="2886"/>
      <c r="AM249" s="2886"/>
      <c r="AN249" s="2886"/>
      <c r="AO249" s="2886"/>
      <c r="AP249" s="2886"/>
      <c r="AQ249" s="2886"/>
      <c r="AR249" s="2886"/>
      <c r="AS249" s="2886"/>
      <c r="AT249" s="2886"/>
      <c r="AU249" s="2886"/>
      <c r="AV249" s="2886"/>
      <c r="AW249" s="2886"/>
      <c r="AX249" s="2886"/>
      <c r="AY249" s="2886"/>
      <c r="AZ249" s="2886"/>
      <c r="BA249" s="2886"/>
      <c r="BB249" s="2886"/>
      <c r="BC249" s="2887"/>
      <c r="BD249" s="199"/>
    </row>
    <row r="250" spans="1:56" s="99" customFormat="1" ht="23.1" customHeight="1">
      <c r="A250" s="354"/>
      <c r="B250" s="2832" t="str">
        <f>$B$43</f>
        <v>M/C Type
机器
Loại máy</v>
      </c>
      <c r="C250" s="2709"/>
      <c r="D250" s="2709"/>
      <c r="E250" s="2709"/>
      <c r="F250" s="2710"/>
      <c r="G250" s="2714" t="str">
        <f>$G$43</f>
        <v xml:space="preserve">Needle
System
针类 Loại kim </v>
      </c>
      <c r="H250" s="2714"/>
      <c r="I250" s="2714"/>
      <c r="J250" s="2714" t="str">
        <f>$J$43</f>
        <v>Needle Size
尺寸
Kích cỡ kim</v>
      </c>
      <c r="K250" s="2714"/>
      <c r="L250" s="2714"/>
      <c r="M250" s="2714" t="str">
        <f>$M$43</f>
        <v xml:space="preserve">Needle Point Type
针型头类
Loại đầu kim  </v>
      </c>
      <c r="N250" s="2714"/>
      <c r="O250" s="2714"/>
      <c r="P250" s="2714"/>
      <c r="Q250" s="2686" t="str">
        <f>$Q$43</f>
        <v>Thread Type
车线
Loại chỉ</v>
      </c>
      <c r="R250" s="2686"/>
      <c r="S250" s="2686"/>
      <c r="T250" s="2686"/>
      <c r="U250" s="2686" t="str">
        <f>$U$43</f>
        <v>Stitching Margin 边距
 Cách biên  (mm)</v>
      </c>
      <c r="V250" s="2686"/>
      <c r="W250" s="2686"/>
      <c r="X250" s="2686"/>
      <c r="Y250" s="2686" t="str">
        <f>$Y$43</f>
        <v>SPI (Stitch Per Inch)
针数/英寸
Số mũi/inch</v>
      </c>
      <c r="Z250" s="2688"/>
      <c r="AA250" s="2688"/>
      <c r="AB250" s="2689"/>
      <c r="AC250" s="2832" t="str">
        <f>$B$43</f>
        <v>M/C Type
机器
Loại máy</v>
      </c>
      <c r="AD250" s="2709"/>
      <c r="AE250" s="2709"/>
      <c r="AF250" s="2709"/>
      <c r="AG250" s="2710"/>
      <c r="AH250" s="2714" t="str">
        <f>$G$43</f>
        <v xml:space="preserve">Needle
System
针类 Loại kim </v>
      </c>
      <c r="AI250" s="2714"/>
      <c r="AJ250" s="2714"/>
      <c r="AK250" s="2714" t="str">
        <f>$J$43</f>
        <v>Needle Size
尺寸
Kích cỡ kim</v>
      </c>
      <c r="AL250" s="2714"/>
      <c r="AM250" s="2714"/>
      <c r="AN250" s="2714" t="str">
        <f>$M$43</f>
        <v xml:space="preserve">Needle Point Type
针型头类
Loại đầu kim  </v>
      </c>
      <c r="AO250" s="2714"/>
      <c r="AP250" s="2714"/>
      <c r="AQ250" s="2714"/>
      <c r="AR250" s="2686" t="str">
        <f>$Q$43</f>
        <v>Thread Type
车线
Loại chỉ</v>
      </c>
      <c r="AS250" s="2686"/>
      <c r="AT250" s="2686"/>
      <c r="AU250" s="2686"/>
      <c r="AV250" s="2686" t="str">
        <f>$U$43</f>
        <v>Stitching Margin 边距
 Cách biên  (mm)</v>
      </c>
      <c r="AW250" s="2686"/>
      <c r="AX250" s="2686"/>
      <c r="AY250" s="2686"/>
      <c r="AZ250" s="2686" t="str">
        <f>$Y$43</f>
        <v>SPI (Stitch Per Inch)
针数/英寸
Số mũi/inch</v>
      </c>
      <c r="BA250" s="2688"/>
      <c r="BB250" s="2688"/>
      <c r="BC250" s="2689"/>
      <c r="BD250" s="505"/>
    </row>
    <row r="251" spans="1:56" s="99" customFormat="1" ht="23.1" customHeight="1">
      <c r="A251" s="354"/>
      <c r="B251" s="2711"/>
      <c r="C251" s="2712"/>
      <c r="D251" s="2712"/>
      <c r="E251" s="2712"/>
      <c r="F251" s="2713"/>
      <c r="G251" s="2715"/>
      <c r="H251" s="2715"/>
      <c r="I251" s="2715"/>
      <c r="J251" s="2715"/>
      <c r="K251" s="2715"/>
      <c r="L251" s="2715"/>
      <c r="M251" s="2715"/>
      <c r="N251" s="2715"/>
      <c r="O251" s="2715"/>
      <c r="P251" s="2715"/>
      <c r="Q251" s="2687"/>
      <c r="R251" s="2687"/>
      <c r="S251" s="2687"/>
      <c r="T251" s="2687"/>
      <c r="U251" s="2687"/>
      <c r="V251" s="2687"/>
      <c r="W251" s="2687"/>
      <c r="X251" s="2687"/>
      <c r="Y251" s="2690"/>
      <c r="Z251" s="2690"/>
      <c r="AA251" s="2690"/>
      <c r="AB251" s="2691"/>
      <c r="AC251" s="2711"/>
      <c r="AD251" s="2712"/>
      <c r="AE251" s="2712"/>
      <c r="AF251" s="2712"/>
      <c r="AG251" s="2713"/>
      <c r="AH251" s="2715"/>
      <c r="AI251" s="2715"/>
      <c r="AJ251" s="2715"/>
      <c r="AK251" s="2715"/>
      <c r="AL251" s="2715"/>
      <c r="AM251" s="2715"/>
      <c r="AN251" s="2715"/>
      <c r="AO251" s="2715"/>
      <c r="AP251" s="2715"/>
      <c r="AQ251" s="2715"/>
      <c r="AR251" s="2687"/>
      <c r="AS251" s="2687"/>
      <c r="AT251" s="2687"/>
      <c r="AU251" s="2687"/>
      <c r="AV251" s="2687"/>
      <c r="AW251" s="2687"/>
      <c r="AX251" s="2687"/>
      <c r="AY251" s="2687"/>
      <c r="AZ251" s="2690"/>
      <c r="BA251" s="2690"/>
      <c r="BB251" s="2690"/>
      <c r="BC251" s="2691"/>
      <c r="BD251" s="505"/>
    </row>
    <row r="252" spans="1:56" s="348" customFormat="1" ht="42.95" customHeight="1" thickBot="1">
      <c r="A252" s="1371"/>
      <c r="B252" s="2692" t="s">
        <v>468</v>
      </c>
      <c r="C252" s="2693"/>
      <c r="D252" s="2693"/>
      <c r="E252" s="2693"/>
      <c r="F252" s="2694"/>
      <c r="G252" s="2679" t="s">
        <v>172</v>
      </c>
      <c r="H252" s="2680"/>
      <c r="I252" s="2680"/>
      <c r="J252" s="2681" t="s">
        <v>129</v>
      </c>
      <c r="K252" s="2681"/>
      <c r="L252" s="2681"/>
      <c r="M252" s="2681" t="s">
        <v>116</v>
      </c>
      <c r="N252" s="2681"/>
      <c r="O252" s="2681"/>
      <c r="P252" s="2681"/>
      <c r="Q252" s="2682" t="s">
        <v>305</v>
      </c>
      <c r="R252" s="2681"/>
      <c r="S252" s="2681"/>
      <c r="T252" s="2681"/>
      <c r="U252" s="2683" t="s">
        <v>234</v>
      </c>
      <c r="V252" s="2684"/>
      <c r="W252" s="2684"/>
      <c r="X252" s="2684"/>
      <c r="Y252" s="2683" t="s">
        <v>808</v>
      </c>
      <c r="Z252" s="2684"/>
      <c r="AA252" s="2684"/>
      <c r="AB252" s="2685"/>
      <c r="AC252" s="2705" t="s">
        <v>467</v>
      </c>
      <c r="AD252" s="2706"/>
      <c r="AE252" s="2706"/>
      <c r="AF252" s="2706"/>
      <c r="AG252" s="2707"/>
      <c r="AH252" s="2679" t="s">
        <v>117</v>
      </c>
      <c r="AI252" s="2680"/>
      <c r="AJ252" s="2680"/>
      <c r="AK252" s="2681" t="s">
        <v>129</v>
      </c>
      <c r="AL252" s="2681"/>
      <c r="AM252" s="2681"/>
      <c r="AN252" s="2681" t="s">
        <v>116</v>
      </c>
      <c r="AO252" s="2681"/>
      <c r="AP252" s="2681"/>
      <c r="AQ252" s="2681"/>
      <c r="AR252" s="2682" t="s">
        <v>305</v>
      </c>
      <c r="AS252" s="2681"/>
      <c r="AT252" s="2681"/>
      <c r="AU252" s="2681"/>
      <c r="AV252" s="2683" t="s">
        <v>236</v>
      </c>
      <c r="AW252" s="2684"/>
      <c r="AX252" s="2684"/>
      <c r="AY252" s="2684"/>
      <c r="AZ252" s="2683" t="s">
        <v>1089</v>
      </c>
      <c r="BA252" s="2684"/>
      <c r="BB252" s="2684"/>
      <c r="BC252" s="2685"/>
      <c r="BD252" s="463"/>
    </row>
    <row r="253" spans="1:56" s="499" customFormat="1" ht="16.5" customHeight="1">
      <c r="A253" s="226"/>
      <c r="B253" s="2907" t="s">
        <v>457</v>
      </c>
      <c r="C253" s="2788"/>
      <c r="D253" s="2788"/>
      <c r="E253" s="2788"/>
      <c r="F253" s="2788"/>
      <c r="G253" s="2788"/>
      <c r="H253" s="2788"/>
      <c r="I253" s="2788"/>
      <c r="J253" s="749"/>
      <c r="K253" s="749"/>
      <c r="L253" s="749"/>
      <c r="M253" s="749"/>
      <c r="N253" s="749"/>
      <c r="O253" s="749"/>
      <c r="P253" s="748"/>
      <c r="Q253" s="2728" t="s">
        <v>459</v>
      </c>
      <c r="R253" s="2728"/>
      <c r="S253" s="2728"/>
      <c r="T253" s="2728"/>
      <c r="U253" s="2728"/>
      <c r="V253" s="2728"/>
      <c r="W253" s="2728"/>
      <c r="X253" s="2728"/>
      <c r="Y253" s="2728"/>
      <c r="Z253" s="2728"/>
      <c r="AA253" s="2728"/>
      <c r="AB253" s="2915"/>
      <c r="AC253" s="1365"/>
      <c r="AD253" s="622"/>
      <c r="AE253" s="622"/>
      <c r="AF253" s="622"/>
      <c r="AG253" s="622"/>
      <c r="AH253" s="622"/>
      <c r="AI253" s="622"/>
      <c r="AJ253" s="622"/>
      <c r="AK253" s="622"/>
      <c r="AL253" s="622"/>
      <c r="AM253" s="749"/>
      <c r="AN253" s="749"/>
      <c r="AO253" s="749"/>
      <c r="AP253" s="749"/>
      <c r="AQ253" s="750"/>
      <c r="AR253" s="2791" t="s">
        <v>469</v>
      </c>
      <c r="AS253" s="2791"/>
      <c r="AT253" s="2791"/>
      <c r="AU253" s="2791"/>
      <c r="AV253" s="2791"/>
      <c r="AW253" s="2791"/>
      <c r="AX253" s="2791"/>
      <c r="AY253" s="2791"/>
      <c r="AZ253" s="2791"/>
      <c r="BA253" s="2791"/>
      <c r="BB253" s="2791"/>
      <c r="BC253" s="2792"/>
      <c r="BD253" s="199"/>
    </row>
    <row r="254" spans="1:56" s="499" customFormat="1" ht="16.5" customHeight="1">
      <c r="A254" s="226"/>
      <c r="B254" s="2908"/>
      <c r="C254" s="2556"/>
      <c r="D254" s="2556"/>
      <c r="E254" s="2556"/>
      <c r="F254" s="2556"/>
      <c r="G254" s="2556"/>
      <c r="H254" s="2556"/>
      <c r="I254" s="2556"/>
      <c r="J254" s="751"/>
      <c r="K254" s="751"/>
      <c r="L254" s="751"/>
      <c r="M254" s="751"/>
      <c r="N254" s="751"/>
      <c r="O254" s="751"/>
      <c r="P254" s="748"/>
      <c r="Q254" s="2730"/>
      <c r="R254" s="2730"/>
      <c r="S254" s="2730"/>
      <c r="T254" s="2730"/>
      <c r="U254" s="2730"/>
      <c r="V254" s="2730"/>
      <c r="W254" s="2730"/>
      <c r="X254" s="2730"/>
      <c r="Y254" s="2730"/>
      <c r="Z254" s="2730"/>
      <c r="AA254" s="2730"/>
      <c r="AB254" s="2731"/>
      <c r="AC254" s="1369"/>
      <c r="AD254" s="870"/>
      <c r="AE254" s="870"/>
      <c r="AF254" s="870"/>
      <c r="AG254" s="870"/>
      <c r="AH254" s="870"/>
      <c r="AI254" s="870"/>
      <c r="AJ254" s="870"/>
      <c r="AK254" s="870"/>
      <c r="AL254" s="870"/>
      <c r="AM254" s="751"/>
      <c r="AN254" s="751"/>
      <c r="AO254" s="751"/>
      <c r="AP254" s="751"/>
      <c r="AQ254" s="750"/>
      <c r="AR254" s="2793"/>
      <c r="AS254" s="2793"/>
      <c r="AT254" s="2793"/>
      <c r="AU254" s="2793"/>
      <c r="AV254" s="2793"/>
      <c r="AW254" s="2793"/>
      <c r="AX254" s="2793"/>
      <c r="AY254" s="2793"/>
      <c r="AZ254" s="2793"/>
      <c r="BA254" s="2793"/>
      <c r="BB254" s="2793"/>
      <c r="BC254" s="2794"/>
      <c r="BD254" s="199"/>
    </row>
    <row r="255" spans="1:56" s="499" customFormat="1" ht="16.5" customHeight="1">
      <c r="A255" s="226"/>
      <c r="B255" s="2908"/>
      <c r="C255" s="2556"/>
      <c r="D255" s="2556"/>
      <c r="E255" s="2556"/>
      <c r="F255" s="2556"/>
      <c r="G255" s="2556"/>
      <c r="H255" s="2556"/>
      <c r="I255" s="2556"/>
      <c r="J255" s="751"/>
      <c r="K255" s="751"/>
      <c r="L255" s="751"/>
      <c r="M255" s="751"/>
      <c r="N255" s="751"/>
      <c r="O255" s="751"/>
      <c r="P255" s="746"/>
      <c r="Q255" s="2730"/>
      <c r="R255" s="2730"/>
      <c r="S255" s="2730"/>
      <c r="T255" s="2730"/>
      <c r="U255" s="2730"/>
      <c r="V255" s="2730"/>
      <c r="W255" s="2730"/>
      <c r="X255" s="2730"/>
      <c r="Y255" s="2730"/>
      <c r="Z255" s="2730"/>
      <c r="AA255" s="2730"/>
      <c r="AB255" s="2731"/>
      <c r="AC255" s="1369"/>
      <c r="AD255" s="870"/>
      <c r="AE255" s="870"/>
      <c r="AF255" s="870"/>
      <c r="AG255" s="870"/>
      <c r="AH255" s="870"/>
      <c r="AI255" s="870"/>
      <c r="AJ255" s="870"/>
      <c r="AK255" s="870"/>
      <c r="AL255" s="870"/>
      <c r="AM255" s="751"/>
      <c r="AN255" s="751"/>
      <c r="AO255" s="751"/>
      <c r="AP255" s="751"/>
      <c r="AQ255" s="750"/>
      <c r="AR255" s="2793"/>
      <c r="AS255" s="2793"/>
      <c r="AT255" s="2793"/>
      <c r="AU255" s="2793"/>
      <c r="AV255" s="2793"/>
      <c r="AW255" s="2793"/>
      <c r="AX255" s="2793"/>
      <c r="AY255" s="2793"/>
      <c r="AZ255" s="2793"/>
      <c r="BA255" s="2793"/>
      <c r="BB255" s="2793"/>
      <c r="BC255" s="2794"/>
      <c r="BD255" s="199"/>
    </row>
    <row r="256" spans="1:56" s="499" customFormat="1" ht="16.5" customHeight="1">
      <c r="A256" s="226"/>
      <c r="B256" s="1409"/>
      <c r="C256" s="751"/>
      <c r="D256" s="751"/>
      <c r="E256" s="751"/>
      <c r="F256" s="751"/>
      <c r="G256" s="751"/>
      <c r="H256" s="751"/>
      <c r="I256" s="751"/>
      <c r="J256" s="751"/>
      <c r="K256" s="751"/>
      <c r="L256" s="751"/>
      <c r="M256" s="751"/>
      <c r="N256" s="751"/>
      <c r="O256" s="751"/>
      <c r="P256" s="746"/>
      <c r="Q256" s="2730"/>
      <c r="R256" s="2730"/>
      <c r="S256" s="2730"/>
      <c r="T256" s="2730"/>
      <c r="U256" s="2730"/>
      <c r="V256" s="2730"/>
      <c r="W256" s="2730"/>
      <c r="X256" s="2730"/>
      <c r="Y256" s="2730"/>
      <c r="Z256" s="2730"/>
      <c r="AA256" s="2730"/>
      <c r="AB256" s="2731"/>
      <c r="AC256" s="1366"/>
      <c r="AD256" s="753"/>
      <c r="AE256" s="753"/>
      <c r="AF256" s="753"/>
      <c r="AG256" s="753"/>
      <c r="AH256" s="753"/>
      <c r="AI256" s="753"/>
      <c r="AJ256" s="753"/>
      <c r="AK256" s="753"/>
      <c r="AL256" s="753"/>
      <c r="AM256" s="753"/>
      <c r="AN256" s="753"/>
      <c r="AO256" s="753"/>
      <c r="AP256" s="753"/>
      <c r="AQ256" s="753"/>
      <c r="AR256" s="2793"/>
      <c r="AS256" s="2793"/>
      <c r="AT256" s="2793"/>
      <c r="AU256" s="2793"/>
      <c r="AV256" s="2793"/>
      <c r="AW256" s="2793"/>
      <c r="AX256" s="2793"/>
      <c r="AY256" s="2793"/>
      <c r="AZ256" s="2793"/>
      <c r="BA256" s="2793"/>
      <c r="BB256" s="2793"/>
      <c r="BC256" s="2794"/>
      <c r="BD256" s="199"/>
    </row>
    <row r="257" spans="1:56" s="499" customFormat="1" ht="16.5" customHeight="1">
      <c r="A257" s="226"/>
      <c r="B257" s="1409"/>
      <c r="C257" s="751"/>
      <c r="D257" s="751"/>
      <c r="E257" s="751"/>
      <c r="F257" s="751"/>
      <c r="G257" s="751"/>
      <c r="H257" s="751"/>
      <c r="I257" s="751"/>
      <c r="J257" s="751"/>
      <c r="K257" s="751"/>
      <c r="L257" s="751"/>
      <c r="M257" s="751"/>
      <c r="N257" s="751"/>
      <c r="O257" s="751"/>
      <c r="P257" s="746"/>
      <c r="Q257" s="2730"/>
      <c r="R257" s="2730"/>
      <c r="S257" s="2730"/>
      <c r="T257" s="2730"/>
      <c r="U257" s="2730"/>
      <c r="V257" s="2730"/>
      <c r="W257" s="2730"/>
      <c r="X257" s="2730"/>
      <c r="Y257" s="2730"/>
      <c r="Z257" s="2730"/>
      <c r="AA257" s="2730"/>
      <c r="AB257" s="2731"/>
      <c r="AC257" s="1369"/>
      <c r="AD257" s="870"/>
      <c r="AE257" s="870"/>
      <c r="AF257" s="870"/>
      <c r="AG257" s="870"/>
      <c r="AH257" s="870"/>
      <c r="AI257" s="870"/>
      <c r="AJ257" s="870"/>
      <c r="AK257" s="870"/>
      <c r="AL257" s="870"/>
      <c r="AM257" s="870"/>
      <c r="AN257" s="870"/>
      <c r="AO257" s="870"/>
      <c r="AP257" s="870"/>
      <c r="AQ257" s="870"/>
      <c r="AR257" s="2793"/>
      <c r="AS257" s="2793"/>
      <c r="AT257" s="2793"/>
      <c r="AU257" s="2793"/>
      <c r="AV257" s="2793"/>
      <c r="AW257" s="2793"/>
      <c r="AX257" s="2793"/>
      <c r="AY257" s="2793"/>
      <c r="AZ257" s="2793"/>
      <c r="BA257" s="2793"/>
      <c r="BB257" s="2793"/>
      <c r="BC257" s="2794"/>
      <c r="BD257" s="199"/>
    </row>
    <row r="258" spans="1:56" s="499" customFormat="1" ht="16.5" customHeight="1">
      <c r="A258" s="226"/>
      <c r="B258" s="226"/>
      <c r="C258" s="500"/>
      <c r="D258" s="500"/>
      <c r="E258" s="500"/>
      <c r="F258" s="500"/>
      <c r="G258" s="500"/>
      <c r="H258" s="500"/>
      <c r="I258" s="500"/>
      <c r="J258" s="500"/>
      <c r="K258" s="500"/>
      <c r="L258" s="500"/>
      <c r="M258" s="500"/>
      <c r="N258" s="500"/>
      <c r="O258" s="500"/>
      <c r="P258" s="500"/>
      <c r="Q258" s="2730"/>
      <c r="R258" s="2730"/>
      <c r="S258" s="2730"/>
      <c r="T258" s="2730"/>
      <c r="U258" s="2730"/>
      <c r="V258" s="2730"/>
      <c r="W258" s="2730"/>
      <c r="X258" s="2730"/>
      <c r="Y258" s="2730"/>
      <c r="Z258" s="2730"/>
      <c r="AA258" s="2730"/>
      <c r="AB258" s="2731"/>
      <c r="AC258" s="226"/>
      <c r="AD258" s="500"/>
      <c r="AE258" s="500"/>
      <c r="AF258" s="500"/>
      <c r="AG258" s="500"/>
      <c r="AH258" s="500"/>
      <c r="AI258" s="500"/>
      <c r="AJ258" s="500"/>
      <c r="AK258" s="500"/>
      <c r="AL258" s="500"/>
      <c r="AM258" s="500"/>
      <c r="AN258" s="500"/>
      <c r="AO258" s="500"/>
      <c r="AP258" s="500"/>
      <c r="AQ258" s="500"/>
      <c r="AR258" s="2793"/>
      <c r="AS258" s="2793"/>
      <c r="AT258" s="2793"/>
      <c r="AU258" s="2793"/>
      <c r="AV258" s="2793"/>
      <c r="AW258" s="2793"/>
      <c r="AX258" s="2793"/>
      <c r="AY258" s="2793"/>
      <c r="AZ258" s="2793"/>
      <c r="BA258" s="2793"/>
      <c r="BB258" s="2793"/>
      <c r="BC258" s="2794"/>
      <c r="BD258" s="199"/>
    </row>
    <row r="259" spans="1:56" s="499" customFormat="1" ht="16.5" customHeight="1">
      <c r="A259" s="226"/>
      <c r="B259" s="226"/>
      <c r="C259" s="503"/>
      <c r="D259" s="500"/>
      <c r="E259" s="500"/>
      <c r="F259" s="500"/>
      <c r="G259" s="500"/>
      <c r="H259" s="500"/>
      <c r="I259" s="748"/>
      <c r="J259" s="748"/>
      <c r="K259" s="748"/>
      <c r="L259" s="748"/>
      <c r="M259" s="748"/>
      <c r="N259" s="748"/>
      <c r="O259" s="748"/>
      <c r="P259" s="748"/>
      <c r="Q259" s="748"/>
      <c r="R259" s="748"/>
      <c r="S259" s="748"/>
      <c r="T259" s="748"/>
      <c r="U259" s="748"/>
      <c r="V259" s="748"/>
      <c r="W259" s="748"/>
      <c r="X259" s="2795" t="str">
        <f>$X$14</f>
        <v xml:space="preserve">Attaching Method
贴法 Phương pháp dán </v>
      </c>
      <c r="Y259" s="2796"/>
      <c r="Z259" s="2796"/>
      <c r="AA259" s="2796"/>
      <c r="AB259" s="2797"/>
      <c r="AC259" s="226"/>
      <c r="AD259" s="500"/>
      <c r="AE259" s="500"/>
      <c r="AF259" s="500"/>
      <c r="AG259" s="500"/>
      <c r="AH259" s="500"/>
      <c r="AI259" s="500"/>
      <c r="AJ259" s="500"/>
      <c r="AK259" s="500"/>
      <c r="AL259" s="500"/>
      <c r="AM259" s="500"/>
      <c r="AN259" s="500"/>
      <c r="AO259" s="500"/>
      <c r="AP259" s="500"/>
      <c r="AQ259" s="500"/>
      <c r="AR259" s="500"/>
      <c r="AS259" s="500"/>
      <c r="AT259" s="500"/>
      <c r="AU259" s="500"/>
      <c r="AV259" s="500"/>
      <c r="AW259" s="500"/>
      <c r="AX259" s="500"/>
      <c r="AY259" s="2732" t="str">
        <f>$X$14</f>
        <v xml:space="preserve">Attaching Method
贴法 Phương pháp dán </v>
      </c>
      <c r="AZ259" s="2733"/>
      <c r="BA259" s="2733"/>
      <c r="BB259" s="2733"/>
      <c r="BC259" s="2801"/>
      <c r="BD259" s="199"/>
    </row>
    <row r="260" spans="1:56" s="499" customFormat="1" ht="16.5" customHeight="1">
      <c r="A260" s="226"/>
      <c r="B260" s="226"/>
      <c r="C260" s="503"/>
      <c r="D260" s="500"/>
      <c r="E260" s="500"/>
      <c r="F260" s="500"/>
      <c r="G260" s="500"/>
      <c r="H260" s="500"/>
      <c r="I260" s="748"/>
      <c r="J260" s="748"/>
      <c r="K260" s="748"/>
      <c r="L260" s="748"/>
      <c r="M260" s="748"/>
      <c r="N260" s="748"/>
      <c r="O260" s="748"/>
      <c r="P260" s="748"/>
      <c r="Q260" s="748"/>
      <c r="R260" s="748"/>
      <c r="S260" s="748"/>
      <c r="T260" s="748"/>
      <c r="U260" s="748"/>
      <c r="V260" s="748"/>
      <c r="W260" s="748"/>
      <c r="X260" s="2798"/>
      <c r="Y260" s="2799"/>
      <c r="Z260" s="2799"/>
      <c r="AA260" s="2799"/>
      <c r="AB260" s="2800"/>
      <c r="AC260" s="503"/>
      <c r="AD260" s="500"/>
      <c r="AE260" s="500"/>
      <c r="AF260" s="500"/>
      <c r="AG260" s="500"/>
      <c r="AH260" s="500"/>
      <c r="AI260" s="500"/>
      <c r="AJ260" s="500"/>
      <c r="AK260" s="500"/>
      <c r="AL260" s="500"/>
      <c r="AM260" s="500"/>
      <c r="AN260" s="500"/>
      <c r="AO260" s="500"/>
      <c r="AP260" s="500"/>
      <c r="AQ260" s="500"/>
      <c r="AR260" s="500"/>
      <c r="AS260" s="500"/>
      <c r="AT260" s="500"/>
      <c r="AU260" s="500"/>
      <c r="AV260" s="500"/>
      <c r="AW260" s="500"/>
      <c r="AX260" s="500"/>
      <c r="AY260" s="2735"/>
      <c r="AZ260" s="2736"/>
      <c r="BA260" s="2736"/>
      <c r="BB260" s="2736"/>
      <c r="BC260" s="2737"/>
      <c r="BD260" s="199"/>
    </row>
    <row r="261" spans="1:56" s="499" customFormat="1" ht="16.5" customHeight="1">
      <c r="A261" s="226"/>
      <c r="B261" s="226"/>
      <c r="C261" s="503"/>
      <c r="D261" s="500"/>
      <c r="E261" s="500"/>
      <c r="F261" s="500"/>
      <c r="G261" s="500"/>
      <c r="H261" s="500"/>
      <c r="I261" s="748"/>
      <c r="J261" s="748"/>
      <c r="K261" s="748"/>
      <c r="L261" s="748"/>
      <c r="M261" s="748"/>
      <c r="N261" s="748"/>
      <c r="O261" s="748"/>
      <c r="P261" s="748"/>
      <c r="Q261" s="748"/>
      <c r="R261" s="748"/>
      <c r="S261" s="748"/>
      <c r="T261" s="748"/>
      <c r="U261" s="748"/>
      <c r="V261" s="748"/>
      <c r="W261" s="748"/>
      <c r="X261" s="2916" t="s">
        <v>97</v>
      </c>
      <c r="Y261" s="2917"/>
      <c r="Z261" s="2917"/>
      <c r="AA261" s="2917"/>
      <c r="AB261" s="2918"/>
      <c r="AC261" s="871"/>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2916" t="s">
        <v>97</v>
      </c>
      <c r="AZ261" s="2917"/>
      <c r="BA261" s="2917"/>
      <c r="BB261" s="2917"/>
      <c r="BC261" s="2918"/>
      <c r="BD261" s="199"/>
    </row>
    <row r="262" spans="1:56" s="499" customFormat="1" ht="16.5" customHeight="1">
      <c r="A262" s="226"/>
      <c r="B262" s="226"/>
      <c r="C262" s="503"/>
      <c r="D262" s="500"/>
      <c r="E262" s="500"/>
      <c r="F262" s="500"/>
      <c r="G262" s="500"/>
      <c r="H262" s="500"/>
      <c r="I262" s="748"/>
      <c r="J262" s="748"/>
      <c r="K262" s="748"/>
      <c r="L262" s="748"/>
      <c r="M262" s="748"/>
      <c r="N262" s="748"/>
      <c r="O262" s="748"/>
      <c r="P262" s="748"/>
      <c r="Q262" s="748"/>
      <c r="R262" s="748"/>
      <c r="S262" s="748"/>
      <c r="T262" s="748"/>
      <c r="U262" s="748"/>
      <c r="V262" s="748"/>
      <c r="W262" s="748"/>
      <c r="X262" s="2919"/>
      <c r="Y262" s="2920"/>
      <c r="Z262" s="2920"/>
      <c r="AA262" s="2920"/>
      <c r="AB262" s="2921"/>
      <c r="AC262" s="2922" t="s">
        <v>472</v>
      </c>
      <c r="AD262" s="2923"/>
      <c r="AE262" s="2923"/>
      <c r="AF262" s="2923"/>
      <c r="AG262" s="2923"/>
      <c r="AH262" s="2923"/>
      <c r="AI262" s="2923"/>
      <c r="AJ262" s="2923"/>
      <c r="AK262" s="2923"/>
      <c r="AL262" s="2923"/>
      <c r="AM262" s="2923"/>
      <c r="AN262" s="2923"/>
      <c r="AO262" s="2923"/>
      <c r="AP262" s="2923"/>
      <c r="AQ262" s="2923"/>
      <c r="AR262" s="2923"/>
      <c r="AS262" s="2923"/>
      <c r="AT262" s="2923"/>
      <c r="AU262" s="2923"/>
      <c r="AV262" s="2923"/>
      <c r="AW262" s="2923"/>
      <c r="AX262" s="2924"/>
      <c r="AY262" s="2919"/>
      <c r="AZ262" s="2920"/>
      <c r="BA262" s="2920"/>
      <c r="BB262" s="2920"/>
      <c r="BC262" s="2921"/>
      <c r="BD262" s="199"/>
    </row>
    <row r="263" spans="1:56" s="499" customFormat="1" ht="16.5" customHeight="1">
      <c r="A263" s="226"/>
      <c r="B263" s="226"/>
      <c r="C263" s="503"/>
      <c r="D263" s="500"/>
      <c r="E263" s="500"/>
      <c r="F263" s="500"/>
      <c r="G263" s="500"/>
      <c r="H263" s="500"/>
      <c r="I263" s="500"/>
      <c r="J263" s="500"/>
      <c r="K263" s="500"/>
      <c r="L263" s="500"/>
      <c r="M263" s="500"/>
      <c r="N263" s="500"/>
      <c r="O263" s="500"/>
      <c r="P263" s="500"/>
      <c r="Q263" s="500"/>
      <c r="R263" s="500"/>
      <c r="S263" s="500"/>
      <c r="T263" s="500"/>
      <c r="U263" s="500"/>
      <c r="V263" s="500"/>
      <c r="W263" s="500"/>
      <c r="X263" s="2732" t="str">
        <f>$X$18</f>
        <v>Stitching Guide Name  靠边机名称Tên cử may</v>
      </c>
      <c r="Y263" s="2733"/>
      <c r="Z263" s="2733"/>
      <c r="AA263" s="2733"/>
      <c r="AB263" s="2801"/>
      <c r="AC263" s="2922"/>
      <c r="AD263" s="2923"/>
      <c r="AE263" s="2923"/>
      <c r="AF263" s="2923"/>
      <c r="AG263" s="2923"/>
      <c r="AH263" s="2923"/>
      <c r="AI263" s="2923"/>
      <c r="AJ263" s="2923"/>
      <c r="AK263" s="2923"/>
      <c r="AL263" s="2923"/>
      <c r="AM263" s="2923"/>
      <c r="AN263" s="2923"/>
      <c r="AO263" s="2923"/>
      <c r="AP263" s="2923"/>
      <c r="AQ263" s="2923"/>
      <c r="AR263" s="2923"/>
      <c r="AS263" s="2923"/>
      <c r="AT263" s="2923"/>
      <c r="AU263" s="2923"/>
      <c r="AV263" s="2923"/>
      <c r="AW263" s="2923"/>
      <c r="AX263" s="2924"/>
      <c r="AY263" s="2732" t="str">
        <f>$X$18</f>
        <v>Stitching Guide Name  靠边机名称Tên cử may</v>
      </c>
      <c r="AZ263" s="2733"/>
      <c r="BA263" s="2733"/>
      <c r="BB263" s="2733"/>
      <c r="BC263" s="2801"/>
      <c r="BD263" s="199"/>
    </row>
    <row r="264" spans="1:56" s="499" customFormat="1" ht="16.5" customHeight="1">
      <c r="A264" s="226"/>
      <c r="B264" s="226"/>
      <c r="C264" s="503"/>
      <c r="D264" s="500"/>
      <c r="E264" s="500"/>
      <c r="F264" s="500"/>
      <c r="G264" s="500"/>
      <c r="H264" s="500"/>
      <c r="I264" s="500"/>
      <c r="J264" s="500"/>
      <c r="K264" s="500"/>
      <c r="L264" s="500"/>
      <c r="M264" s="500"/>
      <c r="N264" s="500"/>
      <c r="O264" s="500"/>
      <c r="P264" s="500"/>
      <c r="Q264" s="500"/>
      <c r="R264" s="500"/>
      <c r="S264" s="500"/>
      <c r="T264" s="500"/>
      <c r="U264" s="500"/>
      <c r="V264" s="500"/>
      <c r="W264" s="500"/>
      <c r="X264" s="2735"/>
      <c r="Y264" s="2736"/>
      <c r="Z264" s="2736"/>
      <c r="AA264" s="2736"/>
      <c r="AB264" s="2737"/>
      <c r="AC264" s="2922"/>
      <c r="AD264" s="2923"/>
      <c r="AE264" s="2923"/>
      <c r="AF264" s="2923"/>
      <c r="AG264" s="2923"/>
      <c r="AH264" s="2923"/>
      <c r="AI264" s="2923"/>
      <c r="AJ264" s="2923"/>
      <c r="AK264" s="2923"/>
      <c r="AL264" s="2923"/>
      <c r="AM264" s="2923"/>
      <c r="AN264" s="2923"/>
      <c r="AO264" s="2923"/>
      <c r="AP264" s="2923"/>
      <c r="AQ264" s="2923"/>
      <c r="AR264" s="2923"/>
      <c r="AS264" s="2923"/>
      <c r="AT264" s="2923"/>
      <c r="AU264" s="2923"/>
      <c r="AV264" s="2923"/>
      <c r="AW264" s="2923"/>
      <c r="AX264" s="2924"/>
      <c r="AY264" s="2735"/>
      <c r="AZ264" s="2736"/>
      <c r="BA264" s="2736"/>
      <c r="BB264" s="2736"/>
      <c r="BC264" s="2737"/>
      <c r="BD264" s="199"/>
    </row>
    <row r="265" spans="1:56" s="499" customFormat="1" ht="16.5" customHeight="1" thickBot="1">
      <c r="A265" s="1372"/>
      <c r="B265" s="990"/>
      <c r="C265" s="911"/>
      <c r="D265" s="911"/>
      <c r="E265" s="911"/>
      <c r="F265" s="911"/>
      <c r="G265" s="911"/>
      <c r="H265" s="911"/>
      <c r="I265" s="911"/>
      <c r="J265" s="911"/>
      <c r="K265" s="911"/>
      <c r="L265" s="911"/>
      <c r="M265" s="911"/>
      <c r="N265" s="911"/>
      <c r="O265" s="911"/>
      <c r="P265" s="911"/>
      <c r="Q265" s="911"/>
      <c r="R265" s="911"/>
      <c r="S265" s="911"/>
      <c r="T265" s="911"/>
      <c r="U265" s="911"/>
      <c r="V265" s="911"/>
      <c r="W265" s="911"/>
      <c r="X265" s="2718" t="s">
        <v>97</v>
      </c>
      <c r="Y265" s="2719"/>
      <c r="Z265" s="2719"/>
      <c r="AA265" s="2719"/>
      <c r="AB265" s="2720"/>
      <c r="AC265" s="2925"/>
      <c r="AD265" s="2926"/>
      <c r="AE265" s="2926"/>
      <c r="AF265" s="2926"/>
      <c r="AG265" s="2926"/>
      <c r="AH265" s="2926"/>
      <c r="AI265" s="2926"/>
      <c r="AJ265" s="2926"/>
      <c r="AK265" s="2926"/>
      <c r="AL265" s="2926"/>
      <c r="AM265" s="2926"/>
      <c r="AN265" s="2926"/>
      <c r="AO265" s="2926"/>
      <c r="AP265" s="2926"/>
      <c r="AQ265" s="2926"/>
      <c r="AR265" s="2926"/>
      <c r="AS265" s="2926"/>
      <c r="AT265" s="2926"/>
      <c r="AU265" s="2926"/>
      <c r="AV265" s="2926"/>
      <c r="AW265" s="2926"/>
      <c r="AX265" s="2927"/>
      <c r="AY265" s="2718" t="s">
        <v>97</v>
      </c>
      <c r="AZ265" s="2719"/>
      <c r="BA265" s="2719"/>
      <c r="BB265" s="2719"/>
      <c r="BC265" s="2720"/>
      <c r="BD265" s="199"/>
    </row>
    <row r="266" spans="1:56" s="353" customFormat="1" ht="20.100000000000001" customHeight="1" thickBot="1">
      <c r="A266" s="1329"/>
      <c r="B266" s="1330" t="s">
        <v>110</v>
      </c>
      <c r="C266" s="1330"/>
      <c r="D266" s="1330"/>
      <c r="E266" s="1330"/>
      <c r="F266" s="1330"/>
      <c r="G266" s="1330"/>
      <c r="H266" s="1330"/>
      <c r="I266" s="1330"/>
      <c r="J266" s="1330"/>
      <c r="K266" s="1330"/>
      <c r="L266" s="1330"/>
      <c r="M266" s="1330"/>
      <c r="N266" s="1330"/>
      <c r="O266" s="1330"/>
      <c r="P266" s="1330"/>
      <c r="Q266" s="1330"/>
      <c r="R266" s="1330"/>
      <c r="S266" s="1330"/>
      <c r="T266" s="1330"/>
      <c r="U266" s="1330"/>
      <c r="V266" s="1330"/>
      <c r="W266" s="1330"/>
      <c r="X266" s="1330"/>
      <c r="Y266" s="1330"/>
      <c r="Z266" s="1020" t="s">
        <v>1068</v>
      </c>
      <c r="AA266" s="1330"/>
      <c r="AB266" s="1330"/>
      <c r="AC266" s="1330"/>
      <c r="AD266" s="1330"/>
      <c r="AE266" s="1330"/>
      <c r="AF266" s="1330"/>
      <c r="AG266" s="1330"/>
      <c r="AH266" s="1330"/>
      <c r="AI266" s="1330"/>
      <c r="AJ266" s="1330"/>
      <c r="AK266" s="1330"/>
      <c r="AL266" s="1330"/>
      <c r="AM266" s="1330"/>
      <c r="AN266" s="1330"/>
      <c r="AO266" s="1330"/>
      <c r="AP266" s="1330"/>
      <c r="AQ266" s="1330"/>
      <c r="AR266" s="1330"/>
      <c r="AS266" s="1330"/>
      <c r="AT266" s="1330"/>
      <c r="AU266" s="1330"/>
      <c r="AV266" s="1330"/>
      <c r="AW266" s="1330" t="str">
        <f>$AW$38</f>
        <v>COMPILER: LIÊN/A-KT-WQ826</v>
      </c>
      <c r="AX266" s="1330"/>
      <c r="AY266" s="1330"/>
      <c r="AZ266" s="1330"/>
      <c r="BA266" s="1330"/>
      <c r="BB266" s="1330"/>
      <c r="BC266" s="1330"/>
      <c r="BD266" s="1253"/>
    </row>
    <row r="267" spans="1:56" s="499" customFormat="1" ht="20.100000000000001" customHeight="1" thickBot="1">
      <c r="A267" s="1353"/>
      <c r="B267" s="2663" t="str">
        <f>$B$1</f>
        <v>PRODUCTION CONFIRMATION</v>
      </c>
      <c r="C267" s="2664"/>
      <c r="D267" s="2664"/>
      <c r="E267" s="2664"/>
      <c r="F267" s="2664"/>
      <c r="G267" s="2664"/>
      <c r="H267" s="2664"/>
      <c r="I267" s="2664"/>
      <c r="J267" s="2664"/>
      <c r="K267" s="2664"/>
      <c r="L267" s="2664"/>
      <c r="M267" s="2664"/>
      <c r="N267" s="2665"/>
      <c r="O267" s="709"/>
      <c r="P267" s="709"/>
      <c r="Q267" s="1821" t="s">
        <v>1090</v>
      </c>
      <c r="R267" s="1821"/>
      <c r="S267" s="1821"/>
      <c r="T267" s="1821"/>
      <c r="U267" s="1821"/>
      <c r="V267" s="1821"/>
      <c r="W267" s="1821"/>
      <c r="X267" s="1821"/>
      <c r="Y267" s="1821"/>
      <c r="Z267" s="1821"/>
      <c r="AA267" s="1821"/>
      <c r="AB267" s="1821"/>
      <c r="AC267" s="1821"/>
      <c r="AD267" s="1821"/>
      <c r="AE267" s="1821"/>
      <c r="AF267" s="1821"/>
      <c r="AG267" s="1821"/>
      <c r="AH267" s="1821"/>
      <c r="AI267" s="1821"/>
      <c r="AJ267" s="1821"/>
      <c r="AK267" s="1821"/>
      <c r="AL267" s="1821"/>
      <c r="AM267" s="1821"/>
      <c r="AN267" s="1821"/>
      <c r="AO267" s="1821"/>
      <c r="AP267" s="1821"/>
      <c r="AQ267" s="709"/>
      <c r="AR267" s="709"/>
      <c r="AS267" s="709"/>
      <c r="AT267" s="916"/>
      <c r="AU267" s="916"/>
      <c r="AV267" s="916"/>
      <c r="AW267" s="518"/>
      <c r="AX267" s="518"/>
      <c r="AY267" s="518"/>
      <c r="AZ267" s="978"/>
      <c r="BA267" s="978"/>
      <c r="BB267" s="979"/>
      <c r="BC267" s="979"/>
      <c r="BD267" s="1354"/>
    </row>
    <row r="268" spans="1:56" s="499" customFormat="1" ht="15.95" customHeight="1">
      <c r="A268" s="226"/>
      <c r="B268" s="1355" t="s">
        <v>19</v>
      </c>
      <c r="C268" s="109"/>
      <c r="D268" s="109"/>
      <c r="E268" s="109"/>
      <c r="F268" s="109"/>
      <c r="G268" s="1374" t="str">
        <f>$G$2</f>
        <v>Chuck Taylor All Star Street</v>
      </c>
      <c r="H268" s="109"/>
      <c r="I268" s="107"/>
      <c r="J268" s="107"/>
      <c r="K268" s="107"/>
      <c r="L268" s="107"/>
      <c r="M268" s="709"/>
      <c r="N268" s="739"/>
      <c r="O268" s="455"/>
      <c r="P268" s="455"/>
      <c r="Q268" s="1822"/>
      <c r="R268" s="1822"/>
      <c r="S268" s="1822"/>
      <c r="T268" s="1822"/>
      <c r="U268" s="1822"/>
      <c r="V268" s="1822"/>
      <c r="W268" s="1822"/>
      <c r="X268" s="1822"/>
      <c r="Y268" s="1822"/>
      <c r="Z268" s="1822"/>
      <c r="AA268" s="1822"/>
      <c r="AB268" s="1822"/>
      <c r="AC268" s="1822"/>
      <c r="AD268" s="1822"/>
      <c r="AE268" s="1822"/>
      <c r="AF268" s="1822"/>
      <c r="AG268" s="1822"/>
      <c r="AH268" s="1822"/>
      <c r="AI268" s="1822"/>
      <c r="AJ268" s="1822"/>
      <c r="AK268" s="1822"/>
      <c r="AL268" s="1822"/>
      <c r="AM268" s="1822"/>
      <c r="AN268" s="1822"/>
      <c r="AO268" s="1822"/>
      <c r="AP268" s="1822"/>
      <c r="AQ268" s="455"/>
      <c r="AR268" s="455"/>
      <c r="AS268" s="455"/>
      <c r="AT268" s="267"/>
      <c r="AU268" s="267"/>
      <c r="AV268" s="267"/>
      <c r="AW268" s="20"/>
      <c r="AY268" s="2666" t="s">
        <v>137</v>
      </c>
      <c r="AZ268" s="1834"/>
      <c r="BA268" s="2273">
        <f>$BA$2</f>
        <v>15</v>
      </c>
      <c r="BB268" s="2475">
        <f>BB230-1</f>
        <v>-8</v>
      </c>
      <c r="BC268" s="2668"/>
      <c r="BD268" s="199"/>
    </row>
    <row r="269" spans="1:56" s="499" customFormat="1" ht="15.95" customHeight="1" thickBot="1">
      <c r="A269" s="226"/>
      <c r="B269" s="539" t="s">
        <v>96</v>
      </c>
      <c r="C269" s="1356"/>
      <c r="D269" s="1356"/>
      <c r="E269" s="1356"/>
      <c r="F269" s="1356"/>
      <c r="G269" s="1356"/>
      <c r="H269" s="1356"/>
      <c r="I269" s="1375" t="str">
        <f>$I$3</f>
        <v>669288C/F</v>
      </c>
      <c r="J269" s="1356"/>
      <c r="K269" s="1357"/>
      <c r="L269" s="1358"/>
      <c r="M269" s="1013"/>
      <c r="N269" s="1359"/>
      <c r="O269" s="1013"/>
      <c r="P269" s="1013"/>
      <c r="Q269" s="1823"/>
      <c r="R269" s="1823"/>
      <c r="S269" s="1823"/>
      <c r="T269" s="1823"/>
      <c r="U269" s="1823"/>
      <c r="V269" s="1823"/>
      <c r="W269" s="1823"/>
      <c r="X269" s="1823"/>
      <c r="Y269" s="1823"/>
      <c r="Z269" s="1823"/>
      <c r="AA269" s="1823"/>
      <c r="AB269" s="1823"/>
      <c r="AC269" s="1823"/>
      <c r="AD269" s="1823"/>
      <c r="AE269" s="1823"/>
      <c r="AF269" s="1823"/>
      <c r="AG269" s="1823"/>
      <c r="AH269" s="1823"/>
      <c r="AI269" s="1823"/>
      <c r="AJ269" s="1823"/>
      <c r="AK269" s="1823"/>
      <c r="AL269" s="1823"/>
      <c r="AM269" s="1823"/>
      <c r="AN269" s="1823"/>
      <c r="AO269" s="1823"/>
      <c r="AP269" s="1823"/>
      <c r="AQ269" s="1013"/>
      <c r="AR269" s="1013"/>
      <c r="AS269" s="1013"/>
      <c r="AT269" s="930"/>
      <c r="AU269" s="930"/>
      <c r="AV269" s="930"/>
      <c r="AW269" s="911"/>
      <c r="AX269" s="1360"/>
      <c r="AY269" s="2667"/>
      <c r="AZ269" s="2060"/>
      <c r="BA269" s="2274"/>
      <c r="BB269" s="2669"/>
      <c r="BC269" s="2670"/>
      <c r="BD269" s="199"/>
    </row>
    <row r="270" spans="1:56" s="499" customFormat="1" ht="35.1" customHeight="1">
      <c r="A270" s="226"/>
      <c r="B270" s="2671">
        <v>29</v>
      </c>
      <c r="C270" s="2672"/>
      <c r="D270" s="2673" t="s">
        <v>1129</v>
      </c>
      <c r="E270" s="2674"/>
      <c r="F270" s="2674"/>
      <c r="G270" s="2674"/>
      <c r="H270" s="2674"/>
      <c r="I270" s="2674"/>
      <c r="J270" s="2674"/>
      <c r="K270" s="2674"/>
      <c r="L270" s="2674"/>
      <c r="M270" s="2674"/>
      <c r="N270" s="2674"/>
      <c r="O270" s="2674"/>
      <c r="P270" s="2674"/>
      <c r="Q270" s="2674"/>
      <c r="R270" s="2674"/>
      <c r="S270" s="2674"/>
      <c r="T270" s="2674"/>
      <c r="U270" s="2674"/>
      <c r="V270" s="2674"/>
      <c r="W270" s="2674"/>
      <c r="X270" s="2674"/>
      <c r="Y270" s="2674"/>
      <c r="Z270" s="2674"/>
      <c r="AA270" s="2674"/>
      <c r="AB270" s="2676"/>
      <c r="AC270" s="2724">
        <f>B270+1</f>
        <v>30</v>
      </c>
      <c r="AD270" s="2725"/>
      <c r="AE270" s="2673" t="s">
        <v>918</v>
      </c>
      <c r="AF270" s="2886"/>
      <c r="AG270" s="2886"/>
      <c r="AH270" s="2886"/>
      <c r="AI270" s="2886"/>
      <c r="AJ270" s="2886"/>
      <c r="AK270" s="2886"/>
      <c r="AL270" s="2886"/>
      <c r="AM270" s="2886"/>
      <c r="AN270" s="2886"/>
      <c r="AO270" s="2886"/>
      <c r="AP270" s="2886"/>
      <c r="AQ270" s="2886"/>
      <c r="AR270" s="2886"/>
      <c r="AS270" s="2886"/>
      <c r="AT270" s="2886"/>
      <c r="AU270" s="2886"/>
      <c r="AV270" s="2886"/>
      <c r="AW270" s="2886"/>
      <c r="AX270" s="2886"/>
      <c r="AY270" s="2886"/>
      <c r="AZ270" s="2886"/>
      <c r="BA270" s="2886"/>
      <c r="BB270" s="2886"/>
      <c r="BC270" s="2887"/>
      <c r="BD270" s="199"/>
    </row>
    <row r="271" spans="1:56" s="738" customFormat="1" ht="23.1" customHeight="1">
      <c r="A271" s="1361"/>
      <c r="B271" s="2832" t="str">
        <f>$B$43</f>
        <v>M/C Type
机器
Loại máy</v>
      </c>
      <c r="C271" s="2709"/>
      <c r="D271" s="2709"/>
      <c r="E271" s="2709"/>
      <c r="F271" s="2710"/>
      <c r="G271" s="2714" t="str">
        <f>$G$43</f>
        <v xml:space="preserve">Needle
System
针类 Loại kim </v>
      </c>
      <c r="H271" s="2714"/>
      <c r="I271" s="2714"/>
      <c r="J271" s="2714" t="str">
        <f>$J$43</f>
        <v>Needle Size
尺寸
Kích cỡ kim</v>
      </c>
      <c r="K271" s="2714"/>
      <c r="L271" s="2714"/>
      <c r="M271" s="2714" t="str">
        <f>$M$43</f>
        <v xml:space="preserve">Needle Point Type
针型头类
Loại đầu kim  </v>
      </c>
      <c r="N271" s="2714"/>
      <c r="O271" s="2714"/>
      <c r="P271" s="2714"/>
      <c r="Q271" s="2686" t="str">
        <f>$Q$43</f>
        <v>Thread Type
车线
Loại chỉ</v>
      </c>
      <c r="R271" s="2686"/>
      <c r="S271" s="2686"/>
      <c r="T271" s="2686"/>
      <c r="U271" s="2686" t="str">
        <f>$U$43</f>
        <v>Stitching Margin 边距
 Cách biên  (mm)</v>
      </c>
      <c r="V271" s="2686"/>
      <c r="W271" s="2686"/>
      <c r="X271" s="2686"/>
      <c r="Y271" s="2686" t="str">
        <f>$Y$43</f>
        <v>SPI (Stitch Per Inch)
针数/英寸
Số mũi/inch</v>
      </c>
      <c r="Z271" s="2688"/>
      <c r="AA271" s="2688"/>
      <c r="AB271" s="2689"/>
      <c r="AC271" s="2832" t="str">
        <f>$B$43</f>
        <v>M/C Type
机器
Loại máy</v>
      </c>
      <c r="AD271" s="2709"/>
      <c r="AE271" s="2709"/>
      <c r="AF271" s="2709"/>
      <c r="AG271" s="2710"/>
      <c r="AH271" s="2714" t="str">
        <f>$G$43</f>
        <v xml:space="preserve">Needle
System
针类 Loại kim </v>
      </c>
      <c r="AI271" s="2714"/>
      <c r="AJ271" s="2714"/>
      <c r="AK271" s="2714" t="str">
        <f>$J$43</f>
        <v>Needle Size
尺寸
Kích cỡ kim</v>
      </c>
      <c r="AL271" s="2714"/>
      <c r="AM271" s="2714"/>
      <c r="AN271" s="2714" t="str">
        <f>$M$43</f>
        <v xml:space="preserve">Needle Point Type
针型头类
Loại đầu kim  </v>
      </c>
      <c r="AO271" s="2714"/>
      <c r="AP271" s="2714"/>
      <c r="AQ271" s="2714"/>
      <c r="AR271" s="2686" t="str">
        <f>$Q$43</f>
        <v>Thread Type
车线
Loại chỉ</v>
      </c>
      <c r="AS271" s="2686"/>
      <c r="AT271" s="2686"/>
      <c r="AU271" s="2686"/>
      <c r="AV271" s="2686" t="str">
        <f>$U$43</f>
        <v>Stitching Margin 边距
 Cách biên  (mm)</v>
      </c>
      <c r="AW271" s="2686"/>
      <c r="AX271" s="2686"/>
      <c r="AY271" s="2686"/>
      <c r="AZ271" s="2686" t="str">
        <f>$Y$43</f>
        <v>SPI (Stitch Per Inch)
针数/英寸
Số mũi/inch</v>
      </c>
      <c r="BA271" s="2688"/>
      <c r="BB271" s="2688"/>
      <c r="BC271" s="2689"/>
      <c r="BD271" s="982"/>
    </row>
    <row r="272" spans="1:56" s="738" customFormat="1" ht="23.1" customHeight="1">
      <c r="A272" s="1361"/>
      <c r="B272" s="2711"/>
      <c r="C272" s="2712"/>
      <c r="D272" s="2712"/>
      <c r="E272" s="2712"/>
      <c r="F272" s="2713"/>
      <c r="G272" s="2715"/>
      <c r="H272" s="2715"/>
      <c r="I272" s="2715"/>
      <c r="J272" s="2715"/>
      <c r="K272" s="2715"/>
      <c r="L272" s="2715"/>
      <c r="M272" s="2715"/>
      <c r="N272" s="2715"/>
      <c r="O272" s="2715"/>
      <c r="P272" s="2715"/>
      <c r="Q272" s="2687"/>
      <c r="R272" s="2687"/>
      <c r="S272" s="2687"/>
      <c r="T272" s="2687"/>
      <c r="U272" s="2687"/>
      <c r="V272" s="2687"/>
      <c r="W272" s="2687"/>
      <c r="X272" s="2687"/>
      <c r="Y272" s="2690"/>
      <c r="Z272" s="2690"/>
      <c r="AA272" s="2690"/>
      <c r="AB272" s="2691"/>
      <c r="AC272" s="2711"/>
      <c r="AD272" s="2712"/>
      <c r="AE272" s="2712"/>
      <c r="AF272" s="2712"/>
      <c r="AG272" s="2713"/>
      <c r="AH272" s="2715"/>
      <c r="AI272" s="2715"/>
      <c r="AJ272" s="2715"/>
      <c r="AK272" s="2715"/>
      <c r="AL272" s="2715"/>
      <c r="AM272" s="2715"/>
      <c r="AN272" s="2715"/>
      <c r="AO272" s="2715"/>
      <c r="AP272" s="2715"/>
      <c r="AQ272" s="2715"/>
      <c r="AR272" s="2687"/>
      <c r="AS272" s="2687"/>
      <c r="AT272" s="2687"/>
      <c r="AU272" s="2687"/>
      <c r="AV272" s="2687"/>
      <c r="AW272" s="2687"/>
      <c r="AX272" s="2687"/>
      <c r="AY272" s="2687"/>
      <c r="AZ272" s="2690"/>
      <c r="BA272" s="2690"/>
      <c r="BB272" s="2690"/>
      <c r="BC272" s="2691"/>
      <c r="BD272" s="982"/>
    </row>
    <row r="273" spans="1:56" s="52" customFormat="1" ht="42.95" customHeight="1" thickBot="1">
      <c r="A273" s="815"/>
      <c r="B273" s="2862" t="s">
        <v>470</v>
      </c>
      <c r="C273" s="2706"/>
      <c r="D273" s="2706"/>
      <c r="E273" s="2706"/>
      <c r="F273" s="2707"/>
      <c r="G273" s="2679" t="s">
        <v>97</v>
      </c>
      <c r="H273" s="2680"/>
      <c r="I273" s="2680"/>
      <c r="J273" s="2681" t="s">
        <v>97</v>
      </c>
      <c r="K273" s="2681"/>
      <c r="L273" s="2681"/>
      <c r="M273" s="2681" t="s">
        <v>97</v>
      </c>
      <c r="N273" s="2681"/>
      <c r="O273" s="2681"/>
      <c r="P273" s="2681"/>
      <c r="Q273" s="2681" t="s">
        <v>97</v>
      </c>
      <c r="R273" s="2681"/>
      <c r="S273" s="2681"/>
      <c r="T273" s="2681"/>
      <c r="U273" s="2681" t="s">
        <v>97</v>
      </c>
      <c r="V273" s="2681"/>
      <c r="W273" s="2681"/>
      <c r="X273" s="2681"/>
      <c r="Y273" s="2681" t="s">
        <v>97</v>
      </c>
      <c r="Z273" s="2681"/>
      <c r="AA273" s="2681"/>
      <c r="AB273" s="2771"/>
      <c r="AC273" s="2928" t="s">
        <v>1130</v>
      </c>
      <c r="AD273" s="2693"/>
      <c r="AE273" s="2693"/>
      <c r="AF273" s="2693"/>
      <c r="AG273" s="2694"/>
      <c r="AH273" s="2679" t="s">
        <v>97</v>
      </c>
      <c r="AI273" s="2680"/>
      <c r="AJ273" s="2680"/>
      <c r="AK273" s="2681" t="s">
        <v>97</v>
      </c>
      <c r="AL273" s="2681"/>
      <c r="AM273" s="2681"/>
      <c r="AN273" s="2681" t="s">
        <v>97</v>
      </c>
      <c r="AO273" s="2681"/>
      <c r="AP273" s="2681"/>
      <c r="AQ273" s="2681"/>
      <c r="AR273" s="2681" t="s">
        <v>97</v>
      </c>
      <c r="AS273" s="2681"/>
      <c r="AT273" s="2681"/>
      <c r="AU273" s="2681"/>
      <c r="AV273" s="2681" t="s">
        <v>97</v>
      </c>
      <c r="AW273" s="2681"/>
      <c r="AX273" s="2681"/>
      <c r="AY273" s="2681"/>
      <c r="AZ273" s="2681" t="s">
        <v>97</v>
      </c>
      <c r="BA273" s="2681"/>
      <c r="BB273" s="2681"/>
      <c r="BC273" s="2771"/>
      <c r="BD273" s="642"/>
    </row>
    <row r="274" spans="1:56" s="499" customFormat="1" ht="16.5" customHeight="1">
      <c r="A274" s="226"/>
      <c r="B274" s="2929"/>
      <c r="C274" s="2864"/>
      <c r="D274" s="2864"/>
      <c r="E274" s="2864"/>
      <c r="F274" s="2864"/>
      <c r="G274" s="2864"/>
      <c r="H274" s="2864"/>
      <c r="I274" s="2864"/>
      <c r="J274" s="2864"/>
      <c r="K274" s="2864"/>
      <c r="L274" s="2864"/>
      <c r="M274" s="146"/>
      <c r="N274" s="146"/>
      <c r="O274" s="146"/>
      <c r="P274" s="146"/>
      <c r="Q274" s="2847" t="s">
        <v>1128</v>
      </c>
      <c r="R274" s="2847"/>
      <c r="S274" s="2847"/>
      <c r="T274" s="2847"/>
      <c r="U274" s="2847"/>
      <c r="V274" s="2847"/>
      <c r="W274" s="2847"/>
      <c r="X274" s="2847"/>
      <c r="Y274" s="2847"/>
      <c r="Z274" s="2847"/>
      <c r="AA274" s="2847"/>
      <c r="AB274" s="2848"/>
      <c r="AC274" s="1413"/>
      <c r="AD274" s="1363"/>
      <c r="AE274" s="1363"/>
      <c r="AF274" s="1363"/>
      <c r="AG274" s="1363"/>
      <c r="AH274" s="1363"/>
      <c r="AI274" s="1363"/>
      <c r="AJ274" s="1363"/>
      <c r="AK274" s="1363"/>
      <c r="AL274" s="1363"/>
      <c r="AM274" s="1363"/>
      <c r="AN274" s="1186"/>
      <c r="AO274" s="1186"/>
      <c r="AP274" s="1186"/>
      <c r="AQ274" s="1186"/>
      <c r="AR274" s="2868" t="s">
        <v>1092</v>
      </c>
      <c r="AS274" s="2868"/>
      <c r="AT274" s="2868"/>
      <c r="AU274" s="2868"/>
      <c r="AV274" s="2868"/>
      <c r="AW274" s="2868"/>
      <c r="AX274" s="2868"/>
      <c r="AY274" s="2868"/>
      <c r="AZ274" s="2868"/>
      <c r="BA274" s="2868"/>
      <c r="BB274" s="2868"/>
      <c r="BC274" s="2869"/>
      <c r="BD274" s="199"/>
    </row>
    <row r="275" spans="1:56" s="499" customFormat="1" ht="16.5" customHeight="1">
      <c r="A275" s="226"/>
      <c r="B275" s="2930"/>
      <c r="C275" s="2866"/>
      <c r="D275" s="2866"/>
      <c r="E275" s="2866"/>
      <c r="F275" s="2866"/>
      <c r="G275" s="2866"/>
      <c r="H275" s="2866"/>
      <c r="I275" s="2866"/>
      <c r="J275" s="2866"/>
      <c r="K275" s="2866"/>
      <c r="L275" s="2866"/>
      <c r="M275" s="40"/>
      <c r="N275" s="40"/>
      <c r="O275" s="40"/>
      <c r="P275" s="40"/>
      <c r="Q275" s="2849"/>
      <c r="R275" s="2849"/>
      <c r="S275" s="2849"/>
      <c r="T275" s="2849"/>
      <c r="U275" s="2849"/>
      <c r="V275" s="2849"/>
      <c r="W275" s="2849"/>
      <c r="X275" s="2849"/>
      <c r="Y275" s="2849"/>
      <c r="Z275" s="2849"/>
      <c r="AA275" s="2849"/>
      <c r="AB275" s="2850"/>
      <c r="AC275" s="1414"/>
      <c r="AD275" s="1367"/>
      <c r="AE275" s="1367"/>
      <c r="AF275" s="1367"/>
      <c r="AG275" s="1367"/>
      <c r="AH275" s="1367"/>
      <c r="AI275" s="1367"/>
      <c r="AJ275" s="1367"/>
      <c r="AK275" s="1367"/>
      <c r="AL275" s="1367"/>
      <c r="AM275" s="1367"/>
      <c r="AN275" s="1415"/>
      <c r="AO275" s="1415"/>
      <c r="AP275" s="1415"/>
      <c r="AQ275" s="1415"/>
      <c r="AR275" s="2870"/>
      <c r="AS275" s="2870"/>
      <c r="AT275" s="2870"/>
      <c r="AU275" s="2870"/>
      <c r="AV275" s="2870"/>
      <c r="AW275" s="2870"/>
      <c r="AX275" s="2870"/>
      <c r="AY275" s="2870"/>
      <c r="AZ275" s="2870"/>
      <c r="BA275" s="2870"/>
      <c r="BB275" s="2870"/>
      <c r="BC275" s="2871"/>
      <c r="BD275" s="199"/>
    </row>
    <row r="276" spans="1:56" s="499" customFormat="1" ht="16.5" customHeight="1">
      <c r="A276" s="226"/>
      <c r="B276" s="2930"/>
      <c r="C276" s="2866"/>
      <c r="D276" s="2866"/>
      <c r="E276" s="2866"/>
      <c r="F276" s="2866"/>
      <c r="G276" s="2866"/>
      <c r="H276" s="2866"/>
      <c r="I276" s="2866"/>
      <c r="J276" s="2866"/>
      <c r="K276" s="2866"/>
      <c r="L276" s="2866"/>
      <c r="M276" s="40"/>
      <c r="N276" s="40"/>
      <c r="O276" s="40"/>
      <c r="P276" s="40"/>
      <c r="Q276" s="2849"/>
      <c r="R276" s="2849"/>
      <c r="S276" s="2849"/>
      <c r="T276" s="2849"/>
      <c r="U276" s="2849"/>
      <c r="V276" s="2849"/>
      <c r="W276" s="2849"/>
      <c r="X276" s="2849"/>
      <c r="Y276" s="2849"/>
      <c r="Z276" s="2849"/>
      <c r="AA276" s="2849"/>
      <c r="AB276" s="2850"/>
      <c r="AC276" s="1414"/>
      <c r="AD276" s="1367"/>
      <c r="AE276" s="1367"/>
      <c r="AF276" s="1367"/>
      <c r="AG276" s="1367"/>
      <c r="AH276" s="1367"/>
      <c r="AI276" s="1367"/>
      <c r="AJ276" s="1367"/>
      <c r="AK276" s="1367"/>
      <c r="AL276" s="1367"/>
      <c r="AM276" s="1367"/>
      <c r="AN276" s="1415"/>
      <c r="AO276" s="1415"/>
      <c r="AP276" s="1415"/>
      <c r="AQ276" s="1415"/>
      <c r="AR276" s="2870"/>
      <c r="AS276" s="2870"/>
      <c r="AT276" s="2870"/>
      <c r="AU276" s="2870"/>
      <c r="AV276" s="2870"/>
      <c r="AW276" s="2870"/>
      <c r="AX276" s="2870"/>
      <c r="AY276" s="2870"/>
      <c r="AZ276" s="2870"/>
      <c r="BA276" s="2870"/>
      <c r="BB276" s="2870"/>
      <c r="BC276" s="2871"/>
      <c r="BD276" s="199"/>
    </row>
    <row r="277" spans="1:56" s="499" customFormat="1" ht="16.5" customHeight="1">
      <c r="A277" s="226"/>
      <c r="B277" s="1386"/>
      <c r="C277" s="1328"/>
      <c r="D277" s="40"/>
      <c r="E277" s="40"/>
      <c r="F277" s="40"/>
      <c r="G277" s="40"/>
      <c r="H277" s="40"/>
      <c r="I277" s="746"/>
      <c r="J277" s="746"/>
      <c r="K277" s="746"/>
      <c r="L277" s="746"/>
      <c r="M277" s="746"/>
      <c r="N277" s="746"/>
      <c r="O277" s="746"/>
      <c r="P277" s="746"/>
      <c r="Q277" s="2849"/>
      <c r="R277" s="2849"/>
      <c r="S277" s="2849"/>
      <c r="T277" s="2849"/>
      <c r="U277" s="2849"/>
      <c r="V277" s="2849"/>
      <c r="W277" s="2849"/>
      <c r="X277" s="2849"/>
      <c r="Y277" s="2849"/>
      <c r="Z277" s="2849"/>
      <c r="AA277" s="2849"/>
      <c r="AB277" s="2850"/>
      <c r="AC277" s="1409"/>
      <c r="AD277" s="751"/>
      <c r="AE277" s="751"/>
      <c r="AF277" s="751"/>
      <c r="AG277" s="751"/>
      <c r="AH277" s="751"/>
      <c r="AI277" s="751"/>
      <c r="AJ277" s="751"/>
      <c r="AK277" s="751"/>
      <c r="AL277" s="751"/>
      <c r="AM277" s="751"/>
      <c r="AN277" s="751"/>
      <c r="AO277" s="751"/>
      <c r="AP277" s="751"/>
      <c r="AQ277" s="746"/>
      <c r="AR277" s="765"/>
      <c r="AS277" s="765"/>
      <c r="AT277" s="765"/>
      <c r="AU277" s="765"/>
      <c r="AV277" s="765"/>
      <c r="AW277" s="765"/>
      <c r="AX277" s="765"/>
      <c r="AY277" s="765"/>
      <c r="AZ277" s="765"/>
      <c r="BA277" s="765"/>
      <c r="BB277" s="765"/>
      <c r="BC277" s="771"/>
      <c r="BD277" s="199"/>
    </row>
    <row r="278" spans="1:56" s="499" customFormat="1" ht="16.5" customHeight="1">
      <c r="A278" s="226"/>
      <c r="B278" s="1386"/>
      <c r="C278" s="1328"/>
      <c r="D278" s="40"/>
      <c r="E278" s="40"/>
      <c r="F278" s="40"/>
      <c r="G278" s="40"/>
      <c r="H278" s="40"/>
      <c r="I278" s="746"/>
      <c r="J278" s="746"/>
      <c r="K278" s="746"/>
      <c r="L278" s="746"/>
      <c r="M278" s="746"/>
      <c r="N278" s="746"/>
      <c r="O278" s="746"/>
      <c r="P278" s="746"/>
      <c r="Q278" s="2849"/>
      <c r="R278" s="2849"/>
      <c r="S278" s="2849"/>
      <c r="T278" s="2849"/>
      <c r="U278" s="2849"/>
      <c r="V278" s="2849"/>
      <c r="W278" s="2849"/>
      <c r="X278" s="2849"/>
      <c r="Y278" s="2849"/>
      <c r="Z278" s="2849"/>
      <c r="AA278" s="2849"/>
      <c r="AB278" s="2850"/>
      <c r="AC278" s="1409"/>
      <c r="AD278" s="751"/>
      <c r="AE278" s="751"/>
      <c r="AF278" s="751"/>
      <c r="AG278" s="751"/>
      <c r="AH278" s="751"/>
      <c r="AI278" s="751"/>
      <c r="AJ278" s="751"/>
      <c r="AK278" s="751"/>
      <c r="AL278" s="751"/>
      <c r="AM278" s="751"/>
      <c r="AN278" s="751"/>
      <c r="AO278" s="751"/>
      <c r="AP278" s="751"/>
      <c r="AQ278" s="746"/>
      <c r="AR278" s="765"/>
      <c r="AS278" s="765"/>
      <c r="AT278" s="765"/>
      <c r="AU278" s="765"/>
      <c r="AV278" s="765"/>
      <c r="AW278" s="765"/>
      <c r="AX278" s="765"/>
      <c r="AY278" s="765"/>
      <c r="AZ278" s="765"/>
      <c r="BA278" s="765"/>
      <c r="BB278" s="765"/>
      <c r="BC278" s="771"/>
      <c r="BD278" s="199"/>
    </row>
    <row r="279" spans="1:56" s="499" customFormat="1" ht="16.5" customHeight="1">
      <c r="A279" s="226"/>
      <c r="B279" s="226"/>
      <c r="C279" s="503"/>
      <c r="D279" s="500"/>
      <c r="E279" s="500"/>
      <c r="F279" s="500"/>
      <c r="G279" s="500"/>
      <c r="H279" s="500"/>
      <c r="I279" s="500"/>
      <c r="J279" s="500"/>
      <c r="K279" s="500"/>
      <c r="L279" s="500"/>
      <c r="M279" s="500"/>
      <c r="N279" s="500"/>
      <c r="O279" s="40"/>
      <c r="P279" s="500"/>
      <c r="Q279" s="2849"/>
      <c r="R279" s="2849"/>
      <c r="S279" s="2849"/>
      <c r="T279" s="2849"/>
      <c r="U279" s="2849"/>
      <c r="V279" s="2849"/>
      <c r="W279" s="2849"/>
      <c r="X279" s="2849"/>
      <c r="Y279" s="2849"/>
      <c r="Z279" s="2849"/>
      <c r="AA279" s="2849"/>
      <c r="AB279" s="2850"/>
      <c r="AC279" s="226"/>
      <c r="AD279" s="500"/>
      <c r="AE279" s="500"/>
      <c r="AF279" s="500"/>
      <c r="AG279" s="500"/>
      <c r="AH279" s="500"/>
      <c r="AI279" s="500"/>
      <c r="AJ279" s="500"/>
      <c r="AK279" s="500"/>
      <c r="AL279" s="500"/>
      <c r="AM279" s="500"/>
      <c r="AN279" s="500"/>
      <c r="AO279" s="500"/>
      <c r="AP279" s="500"/>
      <c r="AQ279" s="500"/>
      <c r="AR279" s="765"/>
      <c r="AS279" s="765"/>
      <c r="AT279" s="765"/>
      <c r="AU279" s="765"/>
      <c r="AV279" s="765"/>
      <c r="AW279" s="765"/>
      <c r="AX279" s="765"/>
      <c r="AY279" s="765"/>
      <c r="AZ279" s="765"/>
      <c r="BA279" s="765"/>
      <c r="BB279" s="765"/>
      <c r="BC279" s="771"/>
      <c r="BD279" s="199"/>
    </row>
    <row r="280" spans="1:56" s="499" customFormat="1" ht="16.5" customHeight="1">
      <c r="A280" s="226"/>
      <c r="B280" s="226"/>
      <c r="C280" s="503"/>
      <c r="D280" s="500"/>
      <c r="E280" s="500"/>
      <c r="F280" s="500"/>
      <c r="G280" s="500"/>
      <c r="H280" s="500"/>
      <c r="I280" s="500"/>
      <c r="J280" s="500"/>
      <c r="K280" s="500"/>
      <c r="L280" s="500"/>
      <c r="M280" s="500"/>
      <c r="N280" s="500"/>
      <c r="O280" s="40"/>
      <c r="P280" s="500"/>
      <c r="Q280" s="500"/>
      <c r="R280" s="500"/>
      <c r="S280" s="500"/>
      <c r="T280" s="500"/>
      <c r="U280" s="500"/>
      <c r="V280" s="500"/>
      <c r="W280" s="500"/>
      <c r="X280" s="2732" t="str">
        <f>$X$14</f>
        <v xml:space="preserve">Attaching Method
贴法 Phương pháp dán </v>
      </c>
      <c r="Y280" s="2733"/>
      <c r="Z280" s="2733"/>
      <c r="AA280" s="2733"/>
      <c r="AB280" s="2801"/>
      <c r="AC280" s="226"/>
      <c r="AD280" s="500"/>
      <c r="AE280" s="500"/>
      <c r="AF280" s="500"/>
      <c r="AG280" s="500"/>
      <c r="AH280" s="500"/>
      <c r="AI280" s="500"/>
      <c r="AJ280" s="500"/>
      <c r="AK280" s="500"/>
      <c r="AL280" s="500"/>
      <c r="AM280" s="500"/>
      <c r="AN280" s="500"/>
      <c r="AO280" s="500"/>
      <c r="AP280" s="500"/>
      <c r="AQ280" s="500"/>
      <c r="AR280" s="500"/>
      <c r="AS280" s="500"/>
      <c r="AT280" s="500"/>
      <c r="AU280" s="500"/>
      <c r="AV280" s="500"/>
      <c r="AW280" s="500"/>
      <c r="AX280" s="500"/>
      <c r="AY280" s="2732" t="str">
        <f>$X$14</f>
        <v xml:space="preserve">Attaching Method
贴法 Phương pháp dán </v>
      </c>
      <c r="AZ280" s="2733"/>
      <c r="BA280" s="2733"/>
      <c r="BB280" s="2733"/>
      <c r="BC280" s="2801"/>
      <c r="BD280" s="199"/>
    </row>
    <row r="281" spans="1:56" s="499" customFormat="1" ht="16.5" customHeight="1">
      <c r="A281" s="226"/>
      <c r="B281" s="226"/>
      <c r="C281" s="503"/>
      <c r="D281" s="500"/>
      <c r="E281" s="500"/>
      <c r="F281" s="500"/>
      <c r="G281" s="500"/>
      <c r="H281" s="500"/>
      <c r="I281" s="500"/>
      <c r="J281" s="40"/>
      <c r="K281" s="40"/>
      <c r="L281" s="40"/>
      <c r="M281" s="40"/>
      <c r="N281" s="40"/>
      <c r="O281" s="40"/>
      <c r="P281" s="40"/>
      <c r="Q281" s="40"/>
      <c r="R281" s="40"/>
      <c r="S281" s="500"/>
      <c r="T281" s="500"/>
      <c r="U281" s="500"/>
      <c r="V281" s="500"/>
      <c r="W281" s="500"/>
      <c r="X281" s="2735"/>
      <c r="Y281" s="2736"/>
      <c r="Z281" s="2736"/>
      <c r="AA281" s="2736"/>
      <c r="AB281" s="2737"/>
      <c r="AC281" s="503"/>
      <c r="AD281" s="500"/>
      <c r="AE281" s="500"/>
      <c r="AF281" s="500"/>
      <c r="AG281" s="500"/>
      <c r="AH281" s="500"/>
      <c r="AI281" s="500"/>
      <c r="AJ281" s="500"/>
      <c r="AK281" s="500"/>
      <c r="AL281" s="500"/>
      <c r="AM281" s="500"/>
      <c r="AN281" s="500"/>
      <c r="AO281" s="500"/>
      <c r="AP281" s="500"/>
      <c r="AQ281" s="500"/>
      <c r="AR281" s="500"/>
      <c r="AS281" s="500"/>
      <c r="AT281" s="500"/>
      <c r="AU281" s="500"/>
      <c r="AV281" s="500"/>
      <c r="AW281" s="500"/>
      <c r="AX281" s="500"/>
      <c r="AY281" s="2735"/>
      <c r="AZ281" s="2736"/>
      <c r="BA281" s="2736"/>
      <c r="BB281" s="2736"/>
      <c r="BC281" s="2737"/>
      <c r="BD281" s="199"/>
    </row>
    <row r="282" spans="1:56" s="499" customFormat="1" ht="16.5" customHeight="1">
      <c r="A282" s="226"/>
      <c r="B282" s="226"/>
      <c r="C282" s="503"/>
      <c r="D282" s="500"/>
      <c r="E282" s="500"/>
      <c r="F282" s="500"/>
      <c r="G282" s="500"/>
      <c r="H282" s="500"/>
      <c r="I282" s="500"/>
      <c r="J282" s="40"/>
      <c r="K282" s="40"/>
      <c r="L282" s="40"/>
      <c r="M282" s="40"/>
      <c r="N282" s="40"/>
      <c r="O282" s="40"/>
      <c r="P282" s="40"/>
      <c r="Q282" s="40"/>
      <c r="R282" s="40"/>
      <c r="S282" s="500"/>
      <c r="T282" s="500"/>
      <c r="U282" s="500"/>
      <c r="V282" s="500"/>
      <c r="W282" s="500"/>
      <c r="X282" s="2884" t="s">
        <v>97</v>
      </c>
      <c r="Y282" s="2739"/>
      <c r="Z282" s="2739"/>
      <c r="AA282" s="2739"/>
      <c r="AB282" s="2740"/>
      <c r="AC282" s="871"/>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2732" t="s">
        <v>835</v>
      </c>
      <c r="AZ282" s="2809"/>
      <c r="BA282" s="2809"/>
      <c r="BB282" s="2809"/>
      <c r="BC282" s="2810"/>
      <c r="BD282" s="199"/>
    </row>
    <row r="283" spans="1:56" s="499" customFormat="1" ht="16.5" customHeight="1">
      <c r="A283" s="226"/>
      <c r="B283" s="2430" t="s">
        <v>1295</v>
      </c>
      <c r="C283" s="1995"/>
      <c r="D283" s="1995"/>
      <c r="E283" s="1995"/>
      <c r="F283" s="1995"/>
      <c r="G283" s="1995"/>
      <c r="H283" s="1995"/>
      <c r="I283" s="1995"/>
      <c r="J283" s="1995"/>
      <c r="K283" s="1995"/>
      <c r="L283" s="1995"/>
      <c r="M283" s="2933"/>
      <c r="N283" s="60"/>
      <c r="O283" s="60"/>
      <c r="P283" s="60"/>
      <c r="Q283" s="60"/>
      <c r="R283" s="60"/>
      <c r="S283" s="503"/>
      <c r="T283" s="503"/>
      <c r="U283" s="503"/>
      <c r="V283" s="503"/>
      <c r="W283" s="910"/>
      <c r="X283" s="2741"/>
      <c r="Y283" s="2742"/>
      <c r="Z283" s="2742"/>
      <c r="AA283" s="2742"/>
      <c r="AB283" s="2743"/>
      <c r="AC283" s="1379"/>
      <c r="AD283" s="843"/>
      <c r="AE283" s="843"/>
      <c r="AF283" s="843"/>
      <c r="AG283" s="843"/>
      <c r="AH283" s="843"/>
      <c r="AI283" s="843"/>
      <c r="AJ283" s="843"/>
      <c r="AK283" s="843"/>
      <c r="AL283" s="843"/>
      <c r="AM283" s="843"/>
      <c r="AN283" s="40"/>
      <c r="AO283" s="40"/>
      <c r="AP283" s="40"/>
      <c r="AQ283" s="40"/>
      <c r="AR283" s="40"/>
      <c r="AS283" s="40"/>
      <c r="AT283" s="40"/>
      <c r="AU283" s="40"/>
      <c r="AV283" s="40"/>
      <c r="AW283" s="40"/>
      <c r="AX283" s="40"/>
      <c r="AY283" s="2741"/>
      <c r="AZ283" s="2742"/>
      <c r="BA283" s="2742"/>
      <c r="BB283" s="2742"/>
      <c r="BC283" s="2743"/>
      <c r="BD283" s="199"/>
    </row>
    <row r="284" spans="1:56" s="499" customFormat="1" ht="16.5" customHeight="1">
      <c r="A284" s="226"/>
      <c r="B284" s="2430"/>
      <c r="C284" s="1995"/>
      <c r="D284" s="1995"/>
      <c r="E284" s="1995"/>
      <c r="F284" s="1995"/>
      <c r="G284" s="1995"/>
      <c r="H284" s="1995"/>
      <c r="I284" s="1995"/>
      <c r="J284" s="1995"/>
      <c r="K284" s="1995"/>
      <c r="L284" s="1995"/>
      <c r="M284" s="2933"/>
      <c r="N284" s="60"/>
      <c r="O284" s="60"/>
      <c r="P284" s="2931"/>
      <c r="Q284" s="2932"/>
      <c r="R284" s="2932"/>
      <c r="S284" s="2932"/>
      <c r="T284" s="2932"/>
      <c r="U284" s="2932"/>
      <c r="V284" s="2932"/>
      <c r="W284" s="2877"/>
      <c r="X284" s="2883" t="str">
        <f>$X$35</f>
        <v>Stitching Guide Name  靠边机名称Tên cử may</v>
      </c>
      <c r="Y284" s="2754"/>
      <c r="Z284" s="2754"/>
      <c r="AA284" s="2754"/>
      <c r="AB284" s="2755"/>
      <c r="AC284" s="1379"/>
      <c r="AD284" s="843"/>
      <c r="AE284" s="843"/>
      <c r="AF284" s="843"/>
      <c r="AG284" s="843"/>
      <c r="AH284" s="843"/>
      <c r="AI284" s="843"/>
      <c r="AJ284" s="843"/>
      <c r="AK284" s="843"/>
      <c r="AL284" s="843"/>
      <c r="AM284" s="843"/>
      <c r="AN284" s="500"/>
      <c r="AO284" s="500"/>
      <c r="AP284" s="500"/>
      <c r="AQ284" s="500"/>
      <c r="AR284" s="500"/>
      <c r="AS284" s="500"/>
      <c r="AT284" s="500"/>
      <c r="AU284" s="500"/>
      <c r="AV284" s="503"/>
      <c r="AW284" s="503"/>
      <c r="AX284" s="503"/>
      <c r="AY284" s="2732" t="str">
        <f>$X$18</f>
        <v>Stitching Guide Name  靠边机名称Tên cử may</v>
      </c>
      <c r="AZ284" s="2733"/>
      <c r="BA284" s="2733"/>
      <c r="BB284" s="2733"/>
      <c r="BC284" s="2801"/>
      <c r="BD284" s="199"/>
    </row>
    <row r="285" spans="1:56" s="499" customFormat="1" ht="16.5" customHeight="1">
      <c r="A285" s="226"/>
      <c r="B285" s="2430"/>
      <c r="C285" s="1995"/>
      <c r="D285" s="1995"/>
      <c r="E285" s="1995"/>
      <c r="F285" s="1995"/>
      <c r="G285" s="1995"/>
      <c r="H285" s="1995"/>
      <c r="I285" s="1995"/>
      <c r="J285" s="1995"/>
      <c r="K285" s="1995"/>
      <c r="L285" s="1995"/>
      <c r="M285" s="2933"/>
      <c r="N285" s="503"/>
      <c r="O285" s="503"/>
      <c r="P285" s="2932"/>
      <c r="Q285" s="2932"/>
      <c r="R285" s="2932"/>
      <c r="S285" s="2932"/>
      <c r="T285" s="2932"/>
      <c r="U285" s="2932"/>
      <c r="V285" s="2932"/>
      <c r="W285" s="2877"/>
      <c r="X285" s="2735"/>
      <c r="Y285" s="2736"/>
      <c r="Z285" s="2736"/>
      <c r="AA285" s="2736"/>
      <c r="AB285" s="2737"/>
      <c r="AC285" s="1379"/>
      <c r="AD285" s="843"/>
      <c r="AE285" s="843"/>
      <c r="AF285" s="843"/>
      <c r="AG285" s="843"/>
      <c r="AH285" s="843"/>
      <c r="AI285" s="843"/>
      <c r="AJ285" s="843"/>
      <c r="AK285" s="843"/>
      <c r="AL285" s="843"/>
      <c r="AM285" s="843"/>
      <c r="AN285" s="500"/>
      <c r="AO285" s="500"/>
      <c r="AP285" s="500"/>
      <c r="AQ285" s="500"/>
      <c r="AR285" s="500"/>
      <c r="AS285" s="500"/>
      <c r="AT285" s="500"/>
      <c r="AU285" s="500"/>
      <c r="AV285" s="503"/>
      <c r="AW285" s="503"/>
      <c r="AX285" s="503"/>
      <c r="AY285" s="2735"/>
      <c r="AZ285" s="2736"/>
      <c r="BA285" s="2736"/>
      <c r="BB285" s="2736"/>
      <c r="BC285" s="2737"/>
      <c r="BD285" s="199"/>
    </row>
    <row r="286" spans="1:56" s="499" customFormat="1" ht="16.5" customHeight="1" thickBot="1">
      <c r="A286" s="226"/>
      <c r="B286" s="2880"/>
      <c r="C286" s="2934"/>
      <c r="D286" s="2934"/>
      <c r="E286" s="2934"/>
      <c r="F286" s="2934"/>
      <c r="G286" s="2934"/>
      <c r="H286" s="2934"/>
      <c r="I286" s="2934"/>
      <c r="J286" s="2934"/>
      <c r="K286" s="2934"/>
      <c r="L286" s="2934"/>
      <c r="M286" s="2935"/>
      <c r="N286" s="911"/>
      <c r="O286" s="911"/>
      <c r="P286" s="2878"/>
      <c r="Q286" s="2878"/>
      <c r="R286" s="2878"/>
      <c r="S286" s="2878"/>
      <c r="T286" s="2878"/>
      <c r="U286" s="2878"/>
      <c r="V286" s="2878"/>
      <c r="W286" s="2879"/>
      <c r="X286" s="2718" t="s">
        <v>97</v>
      </c>
      <c r="Y286" s="2719"/>
      <c r="Z286" s="2719"/>
      <c r="AA286" s="2719"/>
      <c r="AB286" s="2720"/>
      <c r="AC286" s="993"/>
      <c r="AD286" s="1380"/>
      <c r="AE286" s="1380"/>
      <c r="AF286" s="1380"/>
      <c r="AG286" s="1380"/>
      <c r="AH286" s="1380"/>
      <c r="AI286" s="1380"/>
      <c r="AJ286" s="1380"/>
      <c r="AK286" s="1380"/>
      <c r="AL286" s="1380"/>
      <c r="AM286" s="1380"/>
      <c r="AN286" s="911"/>
      <c r="AO286" s="911"/>
      <c r="AP286" s="911"/>
      <c r="AQ286" s="911"/>
      <c r="AR286" s="911"/>
      <c r="AS286" s="911"/>
      <c r="AT286" s="911"/>
      <c r="AU286" s="911"/>
      <c r="AV286" s="911"/>
      <c r="AW286" s="911"/>
      <c r="AX286" s="911"/>
      <c r="AY286" s="2718" t="s">
        <v>97</v>
      </c>
      <c r="AZ286" s="2719"/>
      <c r="BA286" s="2719"/>
      <c r="BB286" s="2719"/>
      <c r="BC286" s="2720"/>
      <c r="BD286" s="199"/>
    </row>
    <row r="287" spans="1:56" s="499" customFormat="1" ht="30" customHeight="1">
      <c r="A287" s="226"/>
      <c r="B287" s="2724">
        <f>AC270+1</f>
        <v>31</v>
      </c>
      <c r="C287" s="2725"/>
      <c r="D287" s="2721" t="s">
        <v>1093</v>
      </c>
      <c r="E287" s="2726"/>
      <c r="F287" s="2726"/>
      <c r="G287" s="2726"/>
      <c r="H287" s="2726"/>
      <c r="I287" s="2726"/>
      <c r="J287" s="2726"/>
      <c r="K287" s="2726"/>
      <c r="L287" s="2726"/>
      <c r="M287" s="2726"/>
      <c r="N287" s="2726"/>
      <c r="O287" s="2726"/>
      <c r="P287" s="2726"/>
      <c r="Q287" s="2726"/>
      <c r="R287" s="2726"/>
      <c r="S287" s="2726"/>
      <c r="T287" s="2726"/>
      <c r="U287" s="2726"/>
      <c r="V287" s="2726"/>
      <c r="W287" s="2726"/>
      <c r="X287" s="2726"/>
      <c r="Y287" s="2726"/>
      <c r="Z287" s="2726"/>
      <c r="AA287" s="2726"/>
      <c r="AB287" s="2727"/>
      <c r="AC287" s="2671">
        <f>B287+1</f>
        <v>32</v>
      </c>
      <c r="AD287" s="2672"/>
      <c r="AE287" s="2673" t="s">
        <v>828</v>
      </c>
      <c r="AF287" s="2674"/>
      <c r="AG287" s="2674"/>
      <c r="AH287" s="2674"/>
      <c r="AI287" s="2674"/>
      <c r="AJ287" s="2674"/>
      <c r="AK287" s="2674"/>
      <c r="AL287" s="2674"/>
      <c r="AM287" s="2674"/>
      <c r="AN287" s="2675"/>
      <c r="AO287" s="2675"/>
      <c r="AP287" s="2674"/>
      <c r="AQ287" s="2674"/>
      <c r="AR287" s="2674"/>
      <c r="AS287" s="2674"/>
      <c r="AT287" s="2674"/>
      <c r="AU287" s="2674"/>
      <c r="AV287" s="2674"/>
      <c r="AW287" s="2674"/>
      <c r="AX287" s="2674"/>
      <c r="AY287" s="2674"/>
      <c r="AZ287" s="2674"/>
      <c r="BA287" s="2674"/>
      <c r="BB287" s="2674"/>
      <c r="BC287" s="2676"/>
      <c r="BD287" s="199"/>
    </row>
    <row r="288" spans="1:56" s="99" customFormat="1" ht="23.1" customHeight="1">
      <c r="A288" s="354"/>
      <c r="B288" s="2832" t="str">
        <f t="shared" ref="B288" si="19">B250</f>
        <v>M/C Type
机器
Loại máy</v>
      </c>
      <c r="C288" s="2709"/>
      <c r="D288" s="2709"/>
      <c r="E288" s="2709"/>
      <c r="F288" s="2710"/>
      <c r="G288" s="2714" t="str">
        <f t="shared" ref="G288" si="20">G250</f>
        <v xml:space="preserve">Needle
System
针类 Loại kim </v>
      </c>
      <c r="H288" s="2714"/>
      <c r="I288" s="2714"/>
      <c r="J288" s="2714" t="str">
        <f t="shared" ref="J288" si="21">J250</f>
        <v>Needle Size
尺寸
Kích cỡ kim</v>
      </c>
      <c r="K288" s="2714"/>
      <c r="L288" s="2714"/>
      <c r="M288" s="2714" t="str">
        <f t="shared" ref="M288" si="22">M250</f>
        <v xml:space="preserve">Needle Point Type
针型头类
Loại đầu kim  </v>
      </c>
      <c r="N288" s="2714"/>
      <c r="O288" s="2714"/>
      <c r="P288" s="2714"/>
      <c r="Q288" s="2686" t="str">
        <f t="shared" ref="Q288" si="23">Q250</f>
        <v>Thread Type
车线
Loại chỉ</v>
      </c>
      <c r="R288" s="2686"/>
      <c r="S288" s="2686"/>
      <c r="T288" s="2686"/>
      <c r="U288" s="2686" t="str">
        <f t="shared" ref="U288" si="24">U250</f>
        <v>Stitching Margin 边距
 Cách biên  (mm)</v>
      </c>
      <c r="V288" s="2686"/>
      <c r="W288" s="2686"/>
      <c r="X288" s="2686"/>
      <c r="Y288" s="2686" t="str">
        <f t="shared" ref="Y288" si="25">Y250</f>
        <v>SPI (Stitch Per Inch)
针数/英寸
Số mũi/inch</v>
      </c>
      <c r="Z288" s="2688"/>
      <c r="AA288" s="2688"/>
      <c r="AB288" s="2689"/>
      <c r="AC288" s="2832" t="str">
        <f t="shared" ref="AC288:AK288" si="26">B5</f>
        <v>M/C Type
机器
Loại máy</v>
      </c>
      <c r="AD288" s="2709"/>
      <c r="AE288" s="2709"/>
      <c r="AF288" s="2709"/>
      <c r="AG288" s="2710"/>
      <c r="AH288" s="2714" t="str">
        <f t="shared" si="26"/>
        <v xml:space="preserve">Needle
System
针类 Loại kim </v>
      </c>
      <c r="AI288" s="2714"/>
      <c r="AJ288" s="2714"/>
      <c r="AK288" s="2714" t="str">
        <f t="shared" si="26"/>
        <v>Needle Size
尺寸
Kích cỡ kim</v>
      </c>
      <c r="AL288" s="2714"/>
      <c r="AM288" s="2714"/>
      <c r="AN288" s="2714" t="str">
        <f t="shared" ref="AN288:AV288" si="27">M5</f>
        <v xml:space="preserve">Needle Point Type
针型头类
Loại đầu kim  </v>
      </c>
      <c r="AO288" s="2714"/>
      <c r="AP288" s="2714"/>
      <c r="AQ288" s="2714"/>
      <c r="AR288" s="2686" t="str">
        <f t="shared" si="27"/>
        <v>Thread Type
车线
Loại chỉ</v>
      </c>
      <c r="AS288" s="2686"/>
      <c r="AT288" s="2686"/>
      <c r="AU288" s="2686"/>
      <c r="AV288" s="2686" t="str">
        <f t="shared" si="27"/>
        <v>Stitching Margin 边距
 Cách biên  (mm)</v>
      </c>
      <c r="AW288" s="2686"/>
      <c r="AX288" s="2686"/>
      <c r="AY288" s="2686"/>
      <c r="AZ288" s="2686" t="str">
        <f t="shared" ref="AZ288" si="28">Y5</f>
        <v>SPI (Stitch Per Inch)
针数/英寸
Số mũi/inch</v>
      </c>
      <c r="BA288" s="2688"/>
      <c r="BB288" s="2688"/>
      <c r="BC288" s="2689"/>
      <c r="BD288" s="505"/>
    </row>
    <row r="289" spans="1:56" s="99" customFormat="1" ht="23.1" customHeight="1">
      <c r="A289" s="354"/>
      <c r="B289" s="2711"/>
      <c r="C289" s="2712"/>
      <c r="D289" s="2712"/>
      <c r="E289" s="2712"/>
      <c r="F289" s="2713"/>
      <c r="G289" s="2715"/>
      <c r="H289" s="2715"/>
      <c r="I289" s="2715"/>
      <c r="J289" s="2715"/>
      <c r="K289" s="2715"/>
      <c r="L289" s="2715"/>
      <c r="M289" s="2715"/>
      <c r="N289" s="2715"/>
      <c r="O289" s="2715"/>
      <c r="P289" s="2715"/>
      <c r="Q289" s="2687"/>
      <c r="R289" s="2687"/>
      <c r="S289" s="2687"/>
      <c r="T289" s="2687"/>
      <c r="U289" s="2687"/>
      <c r="V289" s="2687"/>
      <c r="W289" s="2687"/>
      <c r="X289" s="2687"/>
      <c r="Y289" s="2690"/>
      <c r="Z289" s="2690"/>
      <c r="AA289" s="2690"/>
      <c r="AB289" s="2691"/>
      <c r="AC289" s="2711"/>
      <c r="AD289" s="2712"/>
      <c r="AE289" s="2712"/>
      <c r="AF289" s="2712"/>
      <c r="AG289" s="2713"/>
      <c r="AH289" s="2715"/>
      <c r="AI289" s="2715"/>
      <c r="AJ289" s="2715"/>
      <c r="AK289" s="2715"/>
      <c r="AL289" s="2715"/>
      <c r="AM289" s="2715"/>
      <c r="AN289" s="2715"/>
      <c r="AO289" s="2715"/>
      <c r="AP289" s="2715"/>
      <c r="AQ289" s="2715"/>
      <c r="AR289" s="2687"/>
      <c r="AS289" s="2687"/>
      <c r="AT289" s="2687"/>
      <c r="AU289" s="2687"/>
      <c r="AV289" s="2687"/>
      <c r="AW289" s="2687"/>
      <c r="AX289" s="2687"/>
      <c r="AY289" s="2687"/>
      <c r="AZ289" s="2690"/>
      <c r="BA289" s="2690"/>
      <c r="BB289" s="2690"/>
      <c r="BC289" s="2691"/>
      <c r="BD289" s="505"/>
    </row>
    <row r="290" spans="1:56" s="348" customFormat="1" ht="42.95" customHeight="1" thickBot="1">
      <c r="A290" s="1371"/>
      <c r="B290" s="2862" t="s">
        <v>470</v>
      </c>
      <c r="C290" s="2706"/>
      <c r="D290" s="2706"/>
      <c r="E290" s="2706"/>
      <c r="F290" s="2707"/>
      <c r="G290" s="2679" t="s">
        <v>97</v>
      </c>
      <c r="H290" s="2680"/>
      <c r="I290" s="2680"/>
      <c r="J290" s="2681" t="s">
        <v>97</v>
      </c>
      <c r="K290" s="2681"/>
      <c r="L290" s="2681"/>
      <c r="M290" s="2681" t="s">
        <v>97</v>
      </c>
      <c r="N290" s="2681"/>
      <c r="O290" s="2681"/>
      <c r="P290" s="2681"/>
      <c r="Q290" s="2696" t="s">
        <v>97</v>
      </c>
      <c r="R290" s="2697"/>
      <c r="S290" s="2697"/>
      <c r="T290" s="2698"/>
      <c r="U290" s="2681" t="s">
        <v>97</v>
      </c>
      <c r="V290" s="2681"/>
      <c r="W290" s="2681"/>
      <c r="X290" s="2681"/>
      <c r="Y290" s="2681" t="s">
        <v>97</v>
      </c>
      <c r="Z290" s="2681"/>
      <c r="AA290" s="2681"/>
      <c r="AB290" s="2771"/>
      <c r="AC290" s="2862" t="s">
        <v>470</v>
      </c>
      <c r="AD290" s="2706"/>
      <c r="AE290" s="2706"/>
      <c r="AF290" s="2706"/>
      <c r="AG290" s="2707"/>
      <c r="AH290" s="2679" t="s">
        <v>97</v>
      </c>
      <c r="AI290" s="2680"/>
      <c r="AJ290" s="2680"/>
      <c r="AK290" s="2681" t="s">
        <v>97</v>
      </c>
      <c r="AL290" s="2681"/>
      <c r="AM290" s="2681"/>
      <c r="AN290" s="2681" t="s">
        <v>97</v>
      </c>
      <c r="AO290" s="2681"/>
      <c r="AP290" s="2681"/>
      <c r="AQ290" s="2681"/>
      <c r="AR290" s="2696" t="s">
        <v>97</v>
      </c>
      <c r="AS290" s="2697"/>
      <c r="AT290" s="2697"/>
      <c r="AU290" s="2698"/>
      <c r="AV290" s="2681" t="s">
        <v>97</v>
      </c>
      <c r="AW290" s="2681"/>
      <c r="AX290" s="2681"/>
      <c r="AY290" s="2681"/>
      <c r="AZ290" s="2681" t="s">
        <v>97</v>
      </c>
      <c r="BA290" s="2681"/>
      <c r="BB290" s="2681"/>
      <c r="BC290" s="2771"/>
      <c r="BD290" s="463"/>
    </row>
    <row r="291" spans="1:56" s="499" customFormat="1" ht="16.5" customHeight="1">
      <c r="A291" s="226"/>
      <c r="B291" s="1365"/>
      <c r="C291" s="622"/>
      <c r="D291" s="622"/>
      <c r="E291" s="622"/>
      <c r="F291" s="622"/>
      <c r="G291" s="622"/>
      <c r="H291" s="622"/>
      <c r="I291" s="622"/>
      <c r="J291" s="622"/>
      <c r="K291" s="622"/>
      <c r="L291" s="749"/>
      <c r="M291" s="749"/>
      <c r="N291" s="749"/>
      <c r="O291" s="749"/>
      <c r="P291" s="750"/>
      <c r="Q291" s="2791"/>
      <c r="R291" s="2791"/>
      <c r="S291" s="2791"/>
      <c r="T291" s="2791"/>
      <c r="U291" s="2791"/>
      <c r="V291" s="2791"/>
      <c r="W291" s="2791"/>
      <c r="X291" s="2791"/>
      <c r="Y291" s="2791"/>
      <c r="Z291" s="2791"/>
      <c r="AA291" s="2791"/>
      <c r="AB291" s="2792"/>
      <c r="AC291" s="1362"/>
      <c r="AD291" s="752"/>
      <c r="AE291" s="752"/>
      <c r="AF291" s="752"/>
      <c r="AG291" s="752"/>
      <c r="AH291" s="752"/>
      <c r="AI291" s="752"/>
      <c r="AJ291" s="752"/>
      <c r="AK291" s="752"/>
      <c r="AL291" s="752"/>
      <c r="AM291" s="752"/>
      <c r="AN291" s="752"/>
      <c r="AO291" s="752"/>
      <c r="AP291" s="752"/>
      <c r="AQ291" s="752"/>
      <c r="AR291" s="752"/>
      <c r="AS291" s="752"/>
      <c r="AT291" s="752"/>
      <c r="AU291" s="752"/>
      <c r="AV291" s="752"/>
      <c r="AW291" s="752"/>
      <c r="AX291" s="752"/>
      <c r="AY291" s="752"/>
      <c r="AZ291" s="752"/>
      <c r="BA291" s="752"/>
      <c r="BB291" s="752"/>
      <c r="BC291" s="1376"/>
      <c r="BD291" s="199"/>
    </row>
    <row r="292" spans="1:56" s="499" customFormat="1" ht="16.5" customHeight="1">
      <c r="A292" s="226"/>
      <c r="B292" s="1369"/>
      <c r="C292" s="870"/>
      <c r="D292" s="870"/>
      <c r="E292" s="870"/>
      <c r="F292" s="870"/>
      <c r="G292" s="870"/>
      <c r="H292" s="870"/>
      <c r="I292" s="870"/>
      <c r="J292" s="870"/>
      <c r="K292" s="870"/>
      <c r="L292" s="751"/>
      <c r="M292" s="751"/>
      <c r="N292" s="751"/>
      <c r="O292" s="751"/>
      <c r="P292" s="750"/>
      <c r="Q292" s="2793"/>
      <c r="R292" s="2793"/>
      <c r="S292" s="2793"/>
      <c r="T292" s="2793"/>
      <c r="U292" s="2793"/>
      <c r="V292" s="2793"/>
      <c r="W292" s="2793"/>
      <c r="X292" s="2793"/>
      <c r="Y292" s="2793"/>
      <c r="Z292" s="2793"/>
      <c r="AA292" s="2793"/>
      <c r="AB292" s="2794"/>
      <c r="AC292" s="1366"/>
      <c r="AD292" s="753"/>
      <c r="AE292" s="753"/>
      <c r="AF292" s="753"/>
      <c r="AG292" s="753"/>
      <c r="AH292" s="753"/>
      <c r="AI292" s="753"/>
      <c r="AJ292" s="753"/>
      <c r="AK292" s="753"/>
      <c r="AL292" s="753"/>
      <c r="AM292" s="753"/>
      <c r="AN292" s="753"/>
      <c r="AO292" s="753"/>
      <c r="AP292" s="753"/>
      <c r="AQ292" s="753"/>
      <c r="AR292" s="753"/>
      <c r="AS292" s="753"/>
      <c r="AT292" s="753"/>
      <c r="AU292" s="753"/>
      <c r="AV292" s="753"/>
      <c r="AW292" s="753"/>
      <c r="AX292" s="753"/>
      <c r="AY292" s="753"/>
      <c r="AZ292" s="753"/>
      <c r="BA292" s="753"/>
      <c r="BB292" s="753"/>
      <c r="BC292" s="754"/>
      <c r="BD292" s="199"/>
    </row>
    <row r="293" spans="1:56" s="499" customFormat="1" ht="16.5" customHeight="1">
      <c r="A293" s="226"/>
      <c r="B293" s="1369"/>
      <c r="C293" s="870"/>
      <c r="D293" s="870"/>
      <c r="E293" s="870"/>
      <c r="F293" s="870"/>
      <c r="G293" s="870"/>
      <c r="H293" s="870"/>
      <c r="I293" s="870"/>
      <c r="J293" s="870"/>
      <c r="K293" s="870"/>
      <c r="L293" s="751"/>
      <c r="M293" s="751"/>
      <c r="N293" s="751"/>
      <c r="O293" s="751"/>
      <c r="P293" s="750"/>
      <c r="Q293" s="2793"/>
      <c r="R293" s="2793"/>
      <c r="S293" s="2793"/>
      <c r="T293" s="2793"/>
      <c r="U293" s="2793"/>
      <c r="V293" s="2793"/>
      <c r="W293" s="2793"/>
      <c r="X293" s="2793"/>
      <c r="Y293" s="2793"/>
      <c r="Z293" s="2793"/>
      <c r="AA293" s="2793"/>
      <c r="AB293" s="2794"/>
      <c r="AC293" s="1366"/>
      <c r="AD293" s="753"/>
      <c r="AE293" s="753"/>
      <c r="AF293" s="753"/>
      <c r="AG293" s="753"/>
      <c r="AH293" s="753"/>
      <c r="AI293" s="753"/>
      <c r="AJ293" s="753"/>
      <c r="AK293" s="753"/>
      <c r="AL293" s="753"/>
      <c r="AM293" s="753"/>
      <c r="AN293" s="753"/>
      <c r="AO293" s="753"/>
      <c r="AP293" s="753"/>
      <c r="AQ293" s="753"/>
      <c r="AR293" s="753"/>
      <c r="AS293" s="753"/>
      <c r="AT293" s="753"/>
      <c r="AU293" s="753"/>
      <c r="AV293" s="753"/>
      <c r="AW293" s="753"/>
      <c r="AX293" s="753"/>
      <c r="AY293" s="753"/>
      <c r="AZ293" s="753"/>
      <c r="BA293" s="753"/>
      <c r="BB293" s="753"/>
      <c r="BC293" s="754"/>
      <c r="BD293" s="199"/>
    </row>
    <row r="294" spans="1:56" s="499" customFormat="1" ht="16.5" customHeight="1">
      <c r="A294" s="226"/>
      <c r="B294" s="1366"/>
      <c r="C294" s="753"/>
      <c r="D294" s="753"/>
      <c r="E294" s="753"/>
      <c r="F294" s="753"/>
      <c r="G294" s="753"/>
      <c r="H294" s="753"/>
      <c r="I294" s="753"/>
      <c r="J294" s="753"/>
      <c r="K294" s="753"/>
      <c r="L294" s="753"/>
      <c r="M294" s="753"/>
      <c r="N294" s="753"/>
      <c r="O294" s="753"/>
      <c r="P294" s="753"/>
      <c r="Q294" s="2793"/>
      <c r="R294" s="2793"/>
      <c r="S294" s="2793"/>
      <c r="T294" s="2793"/>
      <c r="U294" s="2793"/>
      <c r="V294" s="2793"/>
      <c r="W294" s="2793"/>
      <c r="X294" s="2793"/>
      <c r="Y294" s="2793"/>
      <c r="Z294" s="2793"/>
      <c r="AA294" s="2793"/>
      <c r="AB294" s="2794"/>
      <c r="AC294" s="1366"/>
      <c r="AD294" s="753"/>
      <c r="AE294" s="753"/>
      <c r="AF294" s="753"/>
      <c r="AG294" s="753"/>
      <c r="AH294" s="753"/>
      <c r="AI294" s="753"/>
      <c r="AJ294" s="753"/>
      <c r="AK294" s="753"/>
      <c r="AL294" s="753"/>
      <c r="AM294" s="753"/>
      <c r="AN294" s="753"/>
      <c r="AO294" s="753"/>
      <c r="AP294" s="753"/>
      <c r="AQ294" s="753"/>
      <c r="AR294" s="753"/>
      <c r="AS294" s="753"/>
      <c r="AT294" s="753"/>
      <c r="AU294" s="753"/>
      <c r="AV294" s="753"/>
      <c r="AW294" s="753"/>
      <c r="AX294" s="753"/>
      <c r="AY294" s="753"/>
      <c r="AZ294" s="753"/>
      <c r="BA294" s="753"/>
      <c r="BB294" s="753"/>
      <c r="BC294" s="754"/>
      <c r="BD294" s="199"/>
    </row>
    <row r="295" spans="1:56" s="499" customFormat="1" ht="16.5" customHeight="1">
      <c r="A295" s="226"/>
      <c r="B295" s="1369"/>
      <c r="C295" s="870"/>
      <c r="D295" s="870"/>
      <c r="E295" s="870"/>
      <c r="F295" s="870"/>
      <c r="G295" s="870"/>
      <c r="H295" s="870"/>
      <c r="I295" s="870"/>
      <c r="J295" s="870"/>
      <c r="K295" s="870"/>
      <c r="L295" s="870"/>
      <c r="M295" s="870"/>
      <c r="N295" s="870"/>
      <c r="O295" s="870"/>
      <c r="P295" s="870"/>
      <c r="Q295" s="2793"/>
      <c r="R295" s="2793"/>
      <c r="S295" s="2793"/>
      <c r="T295" s="2793"/>
      <c r="U295" s="2793"/>
      <c r="V295" s="2793"/>
      <c r="W295" s="2793"/>
      <c r="X295" s="2793"/>
      <c r="Y295" s="2793"/>
      <c r="Z295" s="2793"/>
      <c r="AA295" s="2793"/>
      <c r="AB295" s="2794"/>
      <c r="AC295" s="1366"/>
      <c r="AD295" s="753"/>
      <c r="AE295" s="753"/>
      <c r="AF295" s="753"/>
      <c r="AG295" s="753"/>
      <c r="AH295" s="753"/>
      <c r="AI295" s="753"/>
      <c r="AJ295" s="753"/>
      <c r="AK295" s="753"/>
      <c r="AL295" s="753"/>
      <c r="AM295" s="753"/>
      <c r="AN295" s="753"/>
      <c r="AO295" s="753"/>
      <c r="AP295" s="753"/>
      <c r="AQ295" s="753"/>
      <c r="AR295" s="753"/>
      <c r="AS295" s="753"/>
      <c r="AT295" s="753"/>
      <c r="AU295" s="753"/>
      <c r="AV295" s="753"/>
      <c r="AW295" s="753"/>
      <c r="AX295" s="753"/>
      <c r="AY295" s="753"/>
      <c r="AZ295" s="753"/>
      <c r="BA295" s="753"/>
      <c r="BB295" s="753"/>
      <c r="BC295" s="754"/>
      <c r="BD295" s="199"/>
    </row>
    <row r="296" spans="1:56" s="499" customFormat="1" ht="16.5" customHeight="1">
      <c r="A296" s="226"/>
      <c r="B296" s="226"/>
      <c r="C296" s="500"/>
      <c r="D296" s="500"/>
      <c r="E296" s="500"/>
      <c r="F296" s="500"/>
      <c r="G296" s="500"/>
      <c r="H296" s="500"/>
      <c r="I296" s="500"/>
      <c r="J296" s="500"/>
      <c r="K296" s="500"/>
      <c r="L296" s="500"/>
      <c r="M296" s="500"/>
      <c r="N296" s="500"/>
      <c r="O296" s="500"/>
      <c r="P296" s="500"/>
      <c r="Q296" s="2793"/>
      <c r="R296" s="2793"/>
      <c r="S296" s="2793"/>
      <c r="T296" s="2793"/>
      <c r="U296" s="2793"/>
      <c r="V296" s="2793"/>
      <c r="W296" s="2793"/>
      <c r="X296" s="2793"/>
      <c r="Y296" s="2793"/>
      <c r="Z296" s="2793"/>
      <c r="AA296" s="2793"/>
      <c r="AB296" s="2794"/>
      <c r="AC296" s="226"/>
      <c r="AD296" s="503"/>
      <c r="AE296" s="500"/>
      <c r="AF296" s="500"/>
      <c r="AG296" s="500"/>
      <c r="AH296" s="500"/>
      <c r="AI296" s="500"/>
      <c r="AJ296" s="500"/>
      <c r="AK296" s="500"/>
      <c r="AL296" s="500"/>
      <c r="AM296" s="500"/>
      <c r="AN296" s="500"/>
      <c r="AO296" s="500"/>
      <c r="AP296" s="40"/>
      <c r="AQ296" s="500"/>
      <c r="AR296" s="500"/>
      <c r="AS296" s="500"/>
      <c r="AT296" s="500"/>
      <c r="AU296" s="500"/>
      <c r="AV296" s="500"/>
      <c r="AW296" s="500"/>
      <c r="AX296" s="500"/>
      <c r="AY296" s="985"/>
      <c r="AZ296" s="985"/>
      <c r="BA296" s="985"/>
      <c r="BB296" s="985"/>
      <c r="BC296" s="986"/>
      <c r="BD296" s="199"/>
    </row>
    <row r="297" spans="1:56" s="499" customFormat="1" ht="16.5" customHeight="1">
      <c r="A297" s="226"/>
      <c r="B297" s="226"/>
      <c r="C297" s="500"/>
      <c r="D297" s="500"/>
      <c r="E297" s="500"/>
      <c r="F297" s="500"/>
      <c r="G297" s="500"/>
      <c r="H297" s="500"/>
      <c r="I297" s="500"/>
      <c r="J297" s="500"/>
      <c r="K297" s="500"/>
      <c r="L297" s="500"/>
      <c r="M297" s="500"/>
      <c r="N297" s="500"/>
      <c r="O297" s="500"/>
      <c r="P297" s="500"/>
      <c r="Q297" s="500"/>
      <c r="R297" s="500"/>
      <c r="S297" s="500"/>
      <c r="T297" s="500"/>
      <c r="U297" s="500"/>
      <c r="V297" s="500"/>
      <c r="W297" s="500"/>
      <c r="X297" s="2732" t="str">
        <f>$X$14</f>
        <v xml:space="preserve">Attaching Method
贴法 Phương pháp dán </v>
      </c>
      <c r="Y297" s="2733"/>
      <c r="Z297" s="2733"/>
      <c r="AA297" s="2733"/>
      <c r="AB297" s="2801"/>
      <c r="AC297" s="226"/>
      <c r="AD297" s="503"/>
      <c r="AE297" s="500"/>
      <c r="AF297" s="500"/>
      <c r="AG297" s="500"/>
      <c r="AH297" s="500"/>
      <c r="AI297" s="500"/>
      <c r="AJ297" s="500"/>
      <c r="AK297" s="500"/>
      <c r="AL297" s="500"/>
      <c r="AM297" s="500"/>
      <c r="AN297" s="500"/>
      <c r="AO297" s="500"/>
      <c r="AP297" s="40"/>
      <c r="AQ297" s="500"/>
      <c r="AR297" s="500"/>
      <c r="AS297" s="500"/>
      <c r="AT297" s="500"/>
      <c r="AU297" s="500"/>
      <c r="AV297" s="500"/>
      <c r="AW297" s="500"/>
      <c r="AX297" s="500"/>
      <c r="AY297" s="2883" t="str">
        <f>$X$14</f>
        <v xml:space="preserve">Attaching Method
贴法 Phương pháp dán </v>
      </c>
      <c r="AZ297" s="2754"/>
      <c r="BA297" s="2754"/>
      <c r="BB297" s="2754"/>
      <c r="BC297" s="2755"/>
      <c r="BD297" s="199"/>
    </row>
    <row r="298" spans="1:56" s="499" customFormat="1" ht="16.5" customHeight="1">
      <c r="A298" s="1372"/>
      <c r="B298" s="226"/>
      <c r="C298" s="500"/>
      <c r="D298" s="500"/>
      <c r="E298" s="500"/>
      <c r="F298" s="500"/>
      <c r="G298" s="500"/>
      <c r="H298" s="500"/>
      <c r="I298" s="500"/>
      <c r="J298" s="500"/>
      <c r="K298" s="500"/>
      <c r="L298" s="500"/>
      <c r="M298" s="500"/>
      <c r="N298" s="500"/>
      <c r="O298" s="500"/>
      <c r="P298" s="500"/>
      <c r="Q298" s="500"/>
      <c r="R298" s="500"/>
      <c r="S298" s="500"/>
      <c r="T298" s="500"/>
      <c r="U298" s="500"/>
      <c r="V298" s="500"/>
      <c r="W298" s="500"/>
      <c r="X298" s="2735"/>
      <c r="Y298" s="2736"/>
      <c r="Z298" s="2736"/>
      <c r="AA298" s="2736"/>
      <c r="AB298" s="2737"/>
      <c r="AC298" s="226"/>
      <c r="AD298" s="503"/>
      <c r="AE298" s="500"/>
      <c r="AF298" s="500"/>
      <c r="AG298" s="500"/>
      <c r="AH298" s="500"/>
      <c r="AI298" s="500"/>
      <c r="AJ298" s="500"/>
      <c r="AK298" s="40"/>
      <c r="AL298" s="40"/>
      <c r="AM298" s="40"/>
      <c r="AN298" s="40"/>
      <c r="AO298" s="40"/>
      <c r="AP298" s="40"/>
      <c r="AQ298" s="40"/>
      <c r="AR298" s="40"/>
      <c r="AS298" s="40"/>
      <c r="AT298" s="500"/>
      <c r="AU298" s="500"/>
      <c r="AV298" s="500"/>
      <c r="AW298" s="500"/>
      <c r="AX298" s="500"/>
      <c r="AY298" s="2735"/>
      <c r="AZ298" s="2736"/>
      <c r="BA298" s="2736"/>
      <c r="BB298" s="2736"/>
      <c r="BC298" s="2737"/>
      <c r="BD298" s="199"/>
    </row>
    <row r="299" spans="1:56" s="499" customFormat="1" ht="16.5" customHeight="1">
      <c r="A299" s="1372"/>
      <c r="B299" s="226"/>
      <c r="C299" s="503"/>
      <c r="D299" s="503"/>
      <c r="E299" s="503"/>
      <c r="F299" s="503"/>
      <c r="G299" s="503"/>
      <c r="H299" s="503"/>
      <c r="I299" s="503"/>
      <c r="J299" s="503"/>
      <c r="K299" s="503"/>
      <c r="L299" s="503"/>
      <c r="M299" s="503"/>
      <c r="N299" s="503"/>
      <c r="O299" s="503"/>
      <c r="P299" s="503"/>
      <c r="Q299" s="503"/>
      <c r="R299" s="503"/>
      <c r="S299" s="503"/>
      <c r="T299" s="503"/>
      <c r="U299" s="503"/>
      <c r="V299" s="503"/>
      <c r="W299" s="503"/>
      <c r="X299" s="2884" t="s">
        <v>97</v>
      </c>
      <c r="Y299" s="2739"/>
      <c r="Z299" s="2739"/>
      <c r="AA299" s="2739"/>
      <c r="AB299" s="2740"/>
      <c r="AC299" s="226"/>
      <c r="AD299" s="503"/>
      <c r="AE299" s="500"/>
      <c r="AF299" s="500"/>
      <c r="AG299" s="500"/>
      <c r="AH299" s="500"/>
      <c r="AI299" s="500"/>
      <c r="AJ299" s="500"/>
      <c r="AK299" s="40"/>
      <c r="AL299" s="40"/>
      <c r="AM299" s="40"/>
      <c r="AN299" s="40"/>
      <c r="AO299" s="40"/>
      <c r="AP299" s="40"/>
      <c r="AQ299" s="40"/>
      <c r="AR299" s="40"/>
      <c r="AS299" s="40"/>
      <c r="AT299" s="500"/>
      <c r="AU299" s="500"/>
      <c r="AV299" s="500"/>
      <c r="AW299" s="500"/>
      <c r="AX299" s="500"/>
      <c r="AY299" s="2884" t="s">
        <v>97</v>
      </c>
      <c r="AZ299" s="2739"/>
      <c r="BA299" s="2739"/>
      <c r="BB299" s="2739"/>
      <c r="BC299" s="2740"/>
      <c r="BD299" s="199"/>
    </row>
    <row r="300" spans="1:56" s="499" customFormat="1" ht="16.5" customHeight="1">
      <c r="A300" s="1372"/>
      <c r="B300" s="1385"/>
      <c r="C300" s="360"/>
      <c r="D300" s="360"/>
      <c r="E300" s="360"/>
      <c r="F300" s="360"/>
      <c r="G300" s="360"/>
      <c r="H300" s="360"/>
      <c r="I300" s="360"/>
      <c r="J300" s="360"/>
      <c r="K300" s="360"/>
      <c r="L300" s="360"/>
      <c r="M300" s="360"/>
      <c r="N300" s="360"/>
      <c r="O300" s="360"/>
      <c r="P300" s="360"/>
      <c r="Q300" s="360"/>
      <c r="R300" s="360"/>
      <c r="S300" s="360"/>
      <c r="T300" s="360"/>
      <c r="U300" s="360"/>
      <c r="V300" s="360"/>
      <c r="W300" s="1416"/>
      <c r="X300" s="2741"/>
      <c r="Y300" s="2742"/>
      <c r="Z300" s="2742"/>
      <c r="AA300" s="2742"/>
      <c r="AB300" s="2743"/>
      <c r="AC300" s="1385"/>
      <c r="AD300" s="360"/>
      <c r="AE300" s="360"/>
      <c r="AF300" s="360"/>
      <c r="AG300" s="360"/>
      <c r="AH300" s="360"/>
      <c r="AI300" s="360"/>
      <c r="AJ300" s="360"/>
      <c r="AK300" s="360"/>
      <c r="AL300" s="360"/>
      <c r="AM300" s="360"/>
      <c r="AT300" s="500"/>
      <c r="AU300" s="500"/>
      <c r="AV300" s="500"/>
      <c r="AW300" s="500"/>
      <c r="AX300" s="500"/>
      <c r="AY300" s="2741"/>
      <c r="AZ300" s="2742"/>
      <c r="BA300" s="2742"/>
      <c r="BB300" s="2742"/>
      <c r="BC300" s="2743"/>
      <c r="BD300" s="199"/>
    </row>
    <row r="301" spans="1:56" s="499" customFormat="1" ht="16.5" customHeight="1">
      <c r="A301" s="226"/>
      <c r="B301" s="1385"/>
      <c r="C301" s="360"/>
      <c r="D301" s="360"/>
      <c r="E301" s="360"/>
      <c r="F301" s="360"/>
      <c r="G301" s="360"/>
      <c r="H301" s="360"/>
      <c r="I301" s="360"/>
      <c r="J301" s="360"/>
      <c r="K301" s="360"/>
      <c r="L301" s="360"/>
      <c r="M301" s="360"/>
      <c r="N301" s="360"/>
      <c r="O301" s="360"/>
      <c r="P301" s="360"/>
      <c r="Q301" s="360"/>
      <c r="R301" s="360"/>
      <c r="S301" s="360"/>
      <c r="T301" s="360"/>
      <c r="U301" s="360"/>
      <c r="V301" s="360"/>
      <c r="W301" s="1416"/>
      <c r="X301" s="2883" t="str">
        <f>$X$18</f>
        <v>Stitching Guide Name  靠边机名称Tên cử may</v>
      </c>
      <c r="Y301" s="2754"/>
      <c r="Z301" s="2754"/>
      <c r="AA301" s="2754"/>
      <c r="AB301" s="2755"/>
      <c r="AC301" s="1385"/>
      <c r="AD301" s="360"/>
      <c r="AE301" s="360"/>
      <c r="AF301" s="360"/>
      <c r="AG301" s="360"/>
      <c r="AH301" s="360"/>
      <c r="AI301" s="360"/>
      <c r="AJ301" s="360"/>
      <c r="AK301" s="360"/>
      <c r="AL301" s="360"/>
      <c r="AM301" s="360"/>
      <c r="AQ301" s="1417"/>
      <c r="AR301" s="1418"/>
      <c r="AS301" s="1418"/>
      <c r="AT301" s="1418"/>
      <c r="AU301" s="1418"/>
      <c r="AV301" s="1418"/>
      <c r="AW301" s="1418"/>
      <c r="AX301" s="1419"/>
      <c r="AY301" s="2883" t="str">
        <f>$X$35</f>
        <v>Stitching Guide Name  靠边机名称Tên cử may</v>
      </c>
      <c r="AZ301" s="2754"/>
      <c r="BA301" s="2754"/>
      <c r="BB301" s="2754"/>
      <c r="BC301" s="2755"/>
      <c r="BD301" s="199"/>
    </row>
    <row r="302" spans="1:56" s="499" customFormat="1" ht="16.5" customHeight="1">
      <c r="A302" s="226"/>
      <c r="B302" s="1385"/>
      <c r="C302" s="360"/>
      <c r="D302" s="360"/>
      <c r="E302" s="360"/>
      <c r="F302" s="360"/>
      <c r="G302" s="360"/>
      <c r="H302" s="360"/>
      <c r="I302" s="360"/>
      <c r="J302" s="360"/>
      <c r="K302" s="360"/>
      <c r="L302" s="360"/>
      <c r="M302" s="360"/>
      <c r="N302" s="360"/>
      <c r="O302" s="360"/>
      <c r="P302" s="360"/>
      <c r="Q302" s="360"/>
      <c r="R302" s="360"/>
      <c r="S302" s="360"/>
      <c r="T302" s="360"/>
      <c r="U302" s="360"/>
      <c r="V302" s="360"/>
      <c r="W302" s="1416"/>
      <c r="X302" s="2735"/>
      <c r="Y302" s="2736"/>
      <c r="Z302" s="2736"/>
      <c r="AA302" s="2736"/>
      <c r="AB302" s="2737"/>
      <c r="AC302" s="1385"/>
      <c r="AD302" s="360"/>
      <c r="AE302" s="360"/>
      <c r="AF302" s="360"/>
      <c r="AG302" s="360"/>
      <c r="AH302" s="360"/>
      <c r="AI302" s="360"/>
      <c r="AJ302" s="360"/>
      <c r="AK302" s="360"/>
      <c r="AL302" s="360"/>
      <c r="AM302" s="360"/>
      <c r="AN302" s="500"/>
      <c r="AO302" s="500"/>
      <c r="AP302" s="500"/>
      <c r="AQ302" s="1418"/>
      <c r="AR302" s="1418"/>
      <c r="AS302" s="1418"/>
      <c r="AT302" s="1418"/>
      <c r="AU302" s="1418"/>
      <c r="AV302" s="1418"/>
      <c r="AW302" s="1418"/>
      <c r="AX302" s="1419"/>
      <c r="AY302" s="2735"/>
      <c r="AZ302" s="2736"/>
      <c r="BA302" s="2736"/>
      <c r="BB302" s="2736"/>
      <c r="BC302" s="2737"/>
      <c r="BD302" s="199"/>
    </row>
    <row r="303" spans="1:56" s="499" customFormat="1" ht="16.5" customHeight="1" thickBot="1">
      <c r="A303" s="1372"/>
      <c r="B303" s="1397"/>
      <c r="C303" s="1398"/>
      <c r="D303" s="1398"/>
      <c r="E303" s="1398"/>
      <c r="F303" s="1398"/>
      <c r="G303" s="1398"/>
      <c r="H303" s="1398"/>
      <c r="I303" s="1398"/>
      <c r="J303" s="1398"/>
      <c r="K303" s="1398"/>
      <c r="L303" s="1398"/>
      <c r="M303" s="1398"/>
      <c r="N303" s="1398"/>
      <c r="O303" s="1398"/>
      <c r="P303" s="1398"/>
      <c r="Q303" s="1398"/>
      <c r="R303" s="1398"/>
      <c r="S303" s="1398"/>
      <c r="T303" s="1398"/>
      <c r="U303" s="1398"/>
      <c r="V303" s="1398"/>
      <c r="W303" s="1420"/>
      <c r="X303" s="2718" t="s">
        <v>97</v>
      </c>
      <c r="Y303" s="2719"/>
      <c r="Z303" s="2719"/>
      <c r="AA303" s="2719"/>
      <c r="AB303" s="2936"/>
      <c r="AC303" s="1397"/>
      <c r="AD303" s="1398"/>
      <c r="AE303" s="1398"/>
      <c r="AF303" s="1398"/>
      <c r="AG303" s="1398"/>
      <c r="AH303" s="1398"/>
      <c r="AI303" s="1398"/>
      <c r="AJ303" s="1398"/>
      <c r="AK303" s="1398"/>
      <c r="AL303" s="1398"/>
      <c r="AM303" s="1398"/>
      <c r="AN303" s="911"/>
      <c r="AO303" s="911"/>
      <c r="AP303" s="911"/>
      <c r="AQ303" s="1421"/>
      <c r="AR303" s="1421"/>
      <c r="AS303" s="1421"/>
      <c r="AT303" s="1421"/>
      <c r="AU303" s="1421"/>
      <c r="AV303" s="1421"/>
      <c r="AW303" s="1421"/>
      <c r="AX303" s="1422"/>
      <c r="AY303" s="2718" t="s">
        <v>97</v>
      </c>
      <c r="AZ303" s="2719"/>
      <c r="BA303" s="2719"/>
      <c r="BB303" s="2719"/>
      <c r="BC303" s="2936"/>
      <c r="BD303" s="199"/>
    </row>
    <row r="304" spans="1:56" s="353" customFormat="1" ht="20.100000000000001" customHeight="1" thickBot="1">
      <c r="A304" s="1329"/>
      <c r="B304" s="1330" t="s">
        <v>110</v>
      </c>
      <c r="C304" s="1330"/>
      <c r="D304" s="1330"/>
      <c r="E304" s="1330"/>
      <c r="F304" s="1330"/>
      <c r="G304" s="1330"/>
      <c r="H304" s="1330"/>
      <c r="I304" s="1330"/>
      <c r="J304" s="1330"/>
      <c r="K304" s="1330"/>
      <c r="L304" s="1330"/>
      <c r="M304" s="1330"/>
      <c r="N304" s="1330"/>
      <c r="O304" s="1330"/>
      <c r="P304" s="1330"/>
      <c r="Q304" s="1330"/>
      <c r="R304" s="1330"/>
      <c r="S304" s="1330"/>
      <c r="T304" s="1330"/>
      <c r="U304" s="1330"/>
      <c r="V304" s="1330"/>
      <c r="W304" s="1330"/>
      <c r="X304" s="1330"/>
      <c r="Y304" s="1330"/>
      <c r="Z304" s="1020" t="s">
        <v>1068</v>
      </c>
      <c r="AA304" s="1330"/>
      <c r="AB304" s="1330"/>
      <c r="AC304" s="1330"/>
      <c r="AD304" s="1330"/>
      <c r="AE304" s="1330"/>
      <c r="AF304" s="1330"/>
      <c r="AG304" s="1330"/>
      <c r="AH304" s="1330"/>
      <c r="AI304" s="1330"/>
      <c r="AJ304" s="1330"/>
      <c r="AK304" s="1330"/>
      <c r="AL304" s="1330"/>
      <c r="AM304" s="1330"/>
      <c r="AN304" s="1330"/>
      <c r="AO304" s="1330"/>
      <c r="AP304" s="1330"/>
      <c r="AQ304" s="1330"/>
      <c r="AR304" s="1330"/>
      <c r="AS304" s="1330"/>
      <c r="AT304" s="1330"/>
      <c r="AU304" s="1330"/>
      <c r="AV304" s="1330"/>
      <c r="AW304" s="1330" t="str">
        <f>$AW$38</f>
        <v>COMPILER: LIÊN/A-KT-WQ826</v>
      </c>
      <c r="AX304" s="1330"/>
      <c r="AY304" s="1330"/>
      <c r="AZ304" s="1330"/>
      <c r="BA304" s="1330"/>
      <c r="BB304" s="1330"/>
      <c r="BC304" s="1330"/>
      <c r="BD304" s="1423"/>
    </row>
    <row r="305" spans="1:56" s="499" customFormat="1" ht="20.100000000000001" customHeight="1" thickBot="1">
      <c r="A305" s="1353"/>
      <c r="B305" s="2663" t="str">
        <f>$B$1</f>
        <v>PRODUCTION CONFIRMATION</v>
      </c>
      <c r="C305" s="2664"/>
      <c r="D305" s="2664"/>
      <c r="E305" s="2664"/>
      <c r="F305" s="2664"/>
      <c r="G305" s="2664"/>
      <c r="H305" s="2664"/>
      <c r="I305" s="2664"/>
      <c r="J305" s="2664"/>
      <c r="K305" s="2664"/>
      <c r="L305" s="2664"/>
      <c r="M305" s="2664"/>
      <c r="N305" s="2665"/>
      <c r="O305" s="709"/>
      <c r="P305" s="709"/>
      <c r="Q305" s="1821" t="s">
        <v>1094</v>
      </c>
      <c r="R305" s="1821"/>
      <c r="S305" s="1821"/>
      <c r="T305" s="1821"/>
      <c r="U305" s="1821"/>
      <c r="V305" s="1821"/>
      <c r="W305" s="1821"/>
      <c r="X305" s="1821"/>
      <c r="Y305" s="1821"/>
      <c r="Z305" s="1821"/>
      <c r="AA305" s="1821"/>
      <c r="AB305" s="1821"/>
      <c r="AC305" s="1821"/>
      <c r="AD305" s="1821"/>
      <c r="AE305" s="1821"/>
      <c r="AF305" s="1821"/>
      <c r="AG305" s="1821"/>
      <c r="AH305" s="1821"/>
      <c r="AI305" s="1821"/>
      <c r="AJ305" s="1821"/>
      <c r="AK305" s="1821"/>
      <c r="AL305" s="1821"/>
      <c r="AM305" s="1821"/>
      <c r="AN305" s="1821"/>
      <c r="AO305" s="1821"/>
      <c r="AP305" s="1821"/>
      <c r="AQ305" s="709"/>
      <c r="AR305" s="709"/>
      <c r="AS305" s="709"/>
      <c r="AT305" s="916"/>
      <c r="AU305" s="916"/>
      <c r="AV305" s="916"/>
      <c r="AW305" s="518"/>
      <c r="AX305" s="518"/>
      <c r="AY305" s="518"/>
      <c r="AZ305" s="978"/>
      <c r="BA305" s="978"/>
      <c r="BB305" s="979"/>
      <c r="BC305" s="979"/>
      <c r="BD305" s="1354"/>
    </row>
    <row r="306" spans="1:56" s="499" customFormat="1" ht="15.95" customHeight="1">
      <c r="A306" s="226"/>
      <c r="B306" s="1355" t="s">
        <v>19</v>
      </c>
      <c r="C306" s="109"/>
      <c r="D306" s="109"/>
      <c r="E306" s="109"/>
      <c r="F306" s="109"/>
      <c r="G306" s="1374" t="str">
        <f>$G$2</f>
        <v>Chuck Taylor All Star Street</v>
      </c>
      <c r="H306" s="109"/>
      <c r="I306" s="107"/>
      <c r="J306" s="107"/>
      <c r="K306" s="107"/>
      <c r="L306" s="107"/>
      <c r="M306" s="709"/>
      <c r="N306" s="739"/>
      <c r="O306" s="455"/>
      <c r="P306" s="455"/>
      <c r="Q306" s="1822"/>
      <c r="R306" s="1822"/>
      <c r="S306" s="1822"/>
      <c r="T306" s="1822"/>
      <c r="U306" s="1822"/>
      <c r="V306" s="1822"/>
      <c r="W306" s="1822"/>
      <c r="X306" s="1822"/>
      <c r="Y306" s="1822"/>
      <c r="Z306" s="1822"/>
      <c r="AA306" s="1822"/>
      <c r="AB306" s="1822"/>
      <c r="AC306" s="1822"/>
      <c r="AD306" s="1822"/>
      <c r="AE306" s="1822"/>
      <c r="AF306" s="1822"/>
      <c r="AG306" s="1822"/>
      <c r="AH306" s="1822"/>
      <c r="AI306" s="1822"/>
      <c r="AJ306" s="1822"/>
      <c r="AK306" s="1822"/>
      <c r="AL306" s="1822"/>
      <c r="AM306" s="1822"/>
      <c r="AN306" s="1822"/>
      <c r="AO306" s="1822"/>
      <c r="AP306" s="1822"/>
      <c r="AQ306" s="455"/>
      <c r="AR306" s="455"/>
      <c r="AS306" s="455"/>
      <c r="AT306" s="267"/>
      <c r="AU306" s="267"/>
      <c r="AV306" s="267"/>
      <c r="AW306" s="20"/>
      <c r="AY306" s="2666" t="s">
        <v>137</v>
      </c>
      <c r="AZ306" s="1834"/>
      <c r="BA306" s="2273">
        <f>$BA$2</f>
        <v>15</v>
      </c>
      <c r="BB306" s="2475">
        <f>BB268-1</f>
        <v>-9</v>
      </c>
      <c r="BC306" s="2668"/>
      <c r="BD306" s="199"/>
    </row>
    <row r="307" spans="1:56" s="499" customFormat="1" ht="15.95" customHeight="1" thickBot="1">
      <c r="A307" s="226"/>
      <c r="B307" s="539" t="s">
        <v>96</v>
      </c>
      <c r="C307" s="1356"/>
      <c r="D307" s="1356"/>
      <c r="E307" s="1356"/>
      <c r="F307" s="1356"/>
      <c r="G307" s="1356"/>
      <c r="H307" s="1356"/>
      <c r="I307" s="1375" t="str">
        <f>$I$3</f>
        <v>669288C/F</v>
      </c>
      <c r="J307" s="1356"/>
      <c r="K307" s="1357"/>
      <c r="L307" s="1358"/>
      <c r="M307" s="1013"/>
      <c r="N307" s="1424"/>
      <c r="O307" s="1013"/>
      <c r="P307" s="1013"/>
      <c r="Q307" s="1823"/>
      <c r="R307" s="1823"/>
      <c r="S307" s="1823"/>
      <c r="T307" s="1823"/>
      <c r="U307" s="1823"/>
      <c r="V307" s="1823"/>
      <c r="W307" s="1823"/>
      <c r="X307" s="1823"/>
      <c r="Y307" s="1823"/>
      <c r="Z307" s="1823"/>
      <c r="AA307" s="1823"/>
      <c r="AB307" s="1823"/>
      <c r="AC307" s="1823"/>
      <c r="AD307" s="1823"/>
      <c r="AE307" s="1823"/>
      <c r="AF307" s="1823"/>
      <c r="AG307" s="1823"/>
      <c r="AH307" s="1823"/>
      <c r="AI307" s="1823"/>
      <c r="AJ307" s="1823"/>
      <c r="AK307" s="1823"/>
      <c r="AL307" s="1823"/>
      <c r="AM307" s="1823"/>
      <c r="AN307" s="1823"/>
      <c r="AO307" s="1823"/>
      <c r="AP307" s="1823"/>
      <c r="AQ307" s="1013"/>
      <c r="AR307" s="1013"/>
      <c r="AS307" s="1013"/>
      <c r="AT307" s="930"/>
      <c r="AU307" s="930"/>
      <c r="AV307" s="930"/>
      <c r="AW307" s="911"/>
      <c r="AX307" s="981"/>
      <c r="AY307" s="2667"/>
      <c r="AZ307" s="2060"/>
      <c r="BA307" s="2274"/>
      <c r="BB307" s="2669"/>
      <c r="BC307" s="2670"/>
      <c r="BD307" s="199"/>
    </row>
    <row r="308" spans="1:56" s="499" customFormat="1" ht="30" customHeight="1">
      <c r="A308" s="226"/>
      <c r="B308" s="2671">
        <f>AC287+1</f>
        <v>33</v>
      </c>
      <c r="C308" s="2672"/>
      <c r="D308" s="2673" t="s">
        <v>1095</v>
      </c>
      <c r="E308" s="2886"/>
      <c r="F308" s="2886"/>
      <c r="G308" s="2886"/>
      <c r="H308" s="2886"/>
      <c r="I308" s="2886"/>
      <c r="J308" s="2886"/>
      <c r="K308" s="2886"/>
      <c r="L308" s="2886"/>
      <c r="M308" s="2886"/>
      <c r="N308" s="2886"/>
      <c r="O308" s="2886"/>
      <c r="P308" s="2886"/>
      <c r="Q308" s="2886"/>
      <c r="R308" s="2886"/>
      <c r="S308" s="2886"/>
      <c r="T308" s="2886"/>
      <c r="U308" s="2886"/>
      <c r="V308" s="2886"/>
      <c r="W308" s="2886"/>
      <c r="X308" s="2886"/>
      <c r="Y308" s="2886"/>
      <c r="Z308" s="2886"/>
      <c r="AA308" s="2886"/>
      <c r="AB308" s="2887"/>
      <c r="AC308" s="2724">
        <f>B308+1</f>
        <v>34</v>
      </c>
      <c r="AD308" s="2725"/>
      <c r="AE308" s="2673" t="s">
        <v>829</v>
      </c>
      <c r="AF308" s="2674"/>
      <c r="AG308" s="2674"/>
      <c r="AH308" s="2674"/>
      <c r="AI308" s="2674"/>
      <c r="AJ308" s="2674"/>
      <c r="AK308" s="2674"/>
      <c r="AL308" s="2674"/>
      <c r="AM308" s="2674"/>
      <c r="AN308" s="2674"/>
      <c r="AO308" s="2674"/>
      <c r="AP308" s="2674"/>
      <c r="AQ308" s="2674"/>
      <c r="AR308" s="2674"/>
      <c r="AS308" s="2674"/>
      <c r="AT308" s="2674"/>
      <c r="AU308" s="2674"/>
      <c r="AV308" s="2674"/>
      <c r="AW308" s="2674"/>
      <c r="AX308" s="2674"/>
      <c r="AY308" s="2674"/>
      <c r="AZ308" s="2674"/>
      <c r="BA308" s="2674"/>
      <c r="BB308" s="2674"/>
      <c r="BC308" s="2676"/>
      <c r="BD308" s="199"/>
    </row>
    <row r="309" spans="1:56" s="738" customFormat="1" ht="23.1" customHeight="1">
      <c r="A309" s="1361"/>
      <c r="B309" s="2832" t="str">
        <f>$B$43</f>
        <v>M/C Type
机器
Loại máy</v>
      </c>
      <c r="C309" s="2709"/>
      <c r="D309" s="2709"/>
      <c r="E309" s="2709"/>
      <c r="F309" s="2710"/>
      <c r="G309" s="2714" t="str">
        <f>$G$43</f>
        <v xml:space="preserve">Needle
System
针类 Loại kim </v>
      </c>
      <c r="H309" s="2714"/>
      <c r="I309" s="2714"/>
      <c r="J309" s="2714" t="str">
        <f>$J$43</f>
        <v>Needle Size
尺寸
Kích cỡ kim</v>
      </c>
      <c r="K309" s="2714"/>
      <c r="L309" s="2714"/>
      <c r="M309" s="2716" t="str">
        <f>$M$43</f>
        <v xml:space="preserve">Needle Point Type
针型头类
Loại đầu kim  </v>
      </c>
      <c r="N309" s="2716"/>
      <c r="O309" s="2716"/>
      <c r="P309" s="2716"/>
      <c r="Q309" s="2686" t="str">
        <f>$Q$43</f>
        <v>Thread Type
车线
Loại chỉ</v>
      </c>
      <c r="R309" s="2686"/>
      <c r="S309" s="2686"/>
      <c r="T309" s="2686"/>
      <c r="U309" s="2686" t="str">
        <f>$U$43</f>
        <v>Stitching Margin 边距
 Cách biên  (mm)</v>
      </c>
      <c r="V309" s="2686"/>
      <c r="W309" s="2686"/>
      <c r="X309" s="2686"/>
      <c r="Y309" s="2772" t="str">
        <f>$Y$43</f>
        <v>SPI (Stitch Per Inch)
针数/英寸
Số mũi/inch</v>
      </c>
      <c r="Z309" s="2773"/>
      <c r="AA309" s="2773"/>
      <c r="AB309" s="2774"/>
      <c r="AC309" s="2832" t="str">
        <f>$B$5</f>
        <v>M/C Type
机器
Loại máy</v>
      </c>
      <c r="AD309" s="2709"/>
      <c r="AE309" s="2709"/>
      <c r="AF309" s="2709"/>
      <c r="AG309" s="2710"/>
      <c r="AH309" s="2714" t="str">
        <f>$G$5</f>
        <v xml:space="preserve">Needle
System
针类 Loại kim </v>
      </c>
      <c r="AI309" s="2714"/>
      <c r="AJ309" s="2714"/>
      <c r="AK309" s="2714" t="str">
        <f>$J$5</f>
        <v>Needle Size
尺寸
Kích cỡ kim</v>
      </c>
      <c r="AL309" s="2714"/>
      <c r="AM309" s="2714"/>
      <c r="AN309" s="2714" t="str">
        <f>$M$5</f>
        <v xml:space="preserve">Needle Point Type
针型头类
Loại đầu kim  </v>
      </c>
      <c r="AO309" s="2714"/>
      <c r="AP309" s="2714"/>
      <c r="AQ309" s="2714"/>
      <c r="AR309" s="2686" t="str">
        <f>$Q$5</f>
        <v>Thread Type
车线
Loại chỉ</v>
      </c>
      <c r="AS309" s="2686"/>
      <c r="AT309" s="2686"/>
      <c r="AU309" s="2686"/>
      <c r="AV309" s="2686" t="str">
        <f>$U$5</f>
        <v>Stitching Margin 边距
 Cách biên  (mm)</v>
      </c>
      <c r="AW309" s="2686"/>
      <c r="AX309" s="2686"/>
      <c r="AY309" s="2686"/>
      <c r="AZ309" s="2686" t="str">
        <f>$Y$5</f>
        <v>SPI (Stitch Per Inch)
针数/英寸
Số mũi/inch</v>
      </c>
      <c r="BA309" s="2688"/>
      <c r="BB309" s="2688"/>
      <c r="BC309" s="2689"/>
      <c r="BD309" s="982"/>
    </row>
    <row r="310" spans="1:56" s="738" customFormat="1" ht="23.1" customHeight="1">
      <c r="A310" s="1361"/>
      <c r="B310" s="2711"/>
      <c r="C310" s="2712"/>
      <c r="D310" s="2712"/>
      <c r="E310" s="2712"/>
      <c r="F310" s="2713"/>
      <c r="G310" s="2715"/>
      <c r="H310" s="2715"/>
      <c r="I310" s="2715"/>
      <c r="J310" s="2715"/>
      <c r="K310" s="2715"/>
      <c r="L310" s="2715"/>
      <c r="M310" s="2717"/>
      <c r="N310" s="2717"/>
      <c r="O310" s="2717"/>
      <c r="P310" s="2717"/>
      <c r="Q310" s="2687"/>
      <c r="R310" s="2687"/>
      <c r="S310" s="2687"/>
      <c r="T310" s="2687"/>
      <c r="U310" s="2687"/>
      <c r="V310" s="2687"/>
      <c r="W310" s="2687"/>
      <c r="X310" s="2687"/>
      <c r="Y310" s="2775"/>
      <c r="Z310" s="2775"/>
      <c r="AA310" s="2775"/>
      <c r="AB310" s="2776"/>
      <c r="AC310" s="2711"/>
      <c r="AD310" s="2712"/>
      <c r="AE310" s="2712"/>
      <c r="AF310" s="2712"/>
      <c r="AG310" s="2713"/>
      <c r="AH310" s="2715"/>
      <c r="AI310" s="2715"/>
      <c r="AJ310" s="2715"/>
      <c r="AK310" s="2715"/>
      <c r="AL310" s="2715"/>
      <c r="AM310" s="2715"/>
      <c r="AN310" s="2715"/>
      <c r="AO310" s="2715"/>
      <c r="AP310" s="2715"/>
      <c r="AQ310" s="2715"/>
      <c r="AR310" s="2687"/>
      <c r="AS310" s="2687"/>
      <c r="AT310" s="2687"/>
      <c r="AU310" s="2687"/>
      <c r="AV310" s="2687"/>
      <c r="AW310" s="2687"/>
      <c r="AX310" s="2687"/>
      <c r="AY310" s="2687"/>
      <c r="AZ310" s="2690"/>
      <c r="BA310" s="2690"/>
      <c r="BB310" s="2690"/>
      <c r="BC310" s="2691"/>
      <c r="BD310" s="982"/>
    </row>
    <row r="311" spans="1:56" s="52" customFormat="1" ht="42.95" customHeight="1" thickBot="1">
      <c r="A311" s="815"/>
      <c r="B311" s="2937" t="s">
        <v>471</v>
      </c>
      <c r="C311" s="2693"/>
      <c r="D311" s="2693"/>
      <c r="E311" s="2693"/>
      <c r="F311" s="2694"/>
      <c r="G311" s="2679" t="s">
        <v>97</v>
      </c>
      <c r="H311" s="2680"/>
      <c r="I311" s="2680"/>
      <c r="J311" s="2681" t="s">
        <v>97</v>
      </c>
      <c r="K311" s="2681"/>
      <c r="L311" s="2681"/>
      <c r="M311" s="2681" t="s">
        <v>97</v>
      </c>
      <c r="N311" s="2681"/>
      <c r="O311" s="2681"/>
      <c r="P311" s="2681"/>
      <c r="Q311" s="2696" t="s">
        <v>97</v>
      </c>
      <c r="R311" s="2697"/>
      <c r="S311" s="2697"/>
      <c r="T311" s="2698"/>
      <c r="U311" s="2681" t="s">
        <v>97</v>
      </c>
      <c r="V311" s="2681"/>
      <c r="W311" s="2681"/>
      <c r="X311" s="2681"/>
      <c r="Y311" s="2681" t="s">
        <v>97</v>
      </c>
      <c r="Z311" s="2681"/>
      <c r="AA311" s="2681"/>
      <c r="AB311" s="2771"/>
      <c r="AC311" s="2862" t="s">
        <v>467</v>
      </c>
      <c r="AD311" s="2706"/>
      <c r="AE311" s="2706"/>
      <c r="AF311" s="2706"/>
      <c r="AG311" s="2707"/>
      <c r="AH311" s="2679" t="s">
        <v>117</v>
      </c>
      <c r="AI311" s="2680"/>
      <c r="AJ311" s="2680"/>
      <c r="AK311" s="2681" t="s">
        <v>129</v>
      </c>
      <c r="AL311" s="2681"/>
      <c r="AM311" s="2681"/>
      <c r="AN311" s="2681" t="s">
        <v>116</v>
      </c>
      <c r="AO311" s="2681"/>
      <c r="AP311" s="2681"/>
      <c r="AQ311" s="2681"/>
      <c r="AR311" s="2699" t="s">
        <v>807</v>
      </c>
      <c r="AS311" s="2700"/>
      <c r="AT311" s="2700"/>
      <c r="AU311" s="2701"/>
      <c r="AV311" s="2683" t="s">
        <v>144</v>
      </c>
      <c r="AW311" s="2684"/>
      <c r="AX311" s="2684"/>
      <c r="AY311" s="2684"/>
      <c r="AZ311" s="2683" t="s">
        <v>233</v>
      </c>
      <c r="BA311" s="2684"/>
      <c r="BB311" s="2684"/>
      <c r="BC311" s="2857"/>
      <c r="BD311" s="642"/>
    </row>
    <row r="312" spans="1:56" s="499" customFormat="1" ht="16.5" customHeight="1">
      <c r="A312" s="226"/>
      <c r="B312" s="1383"/>
      <c r="C312" s="741"/>
      <c r="D312" s="741"/>
      <c r="E312" s="741"/>
      <c r="F312" s="741"/>
      <c r="G312" s="741"/>
      <c r="H312" s="741"/>
      <c r="I312" s="755"/>
      <c r="J312" s="755"/>
      <c r="K312" s="755"/>
      <c r="L312" s="755"/>
      <c r="M312" s="755"/>
      <c r="N312" s="755"/>
      <c r="O312" s="748"/>
      <c r="P312" s="748"/>
      <c r="Q312" s="743"/>
      <c r="R312" s="756"/>
      <c r="S312" s="756"/>
      <c r="T312" s="756"/>
      <c r="U312" s="2938"/>
      <c r="V312" s="2939"/>
      <c r="W312" s="2939"/>
      <c r="X312" s="2939"/>
      <c r="Y312" s="2939"/>
      <c r="Z312" s="2939"/>
      <c r="AA312" s="2939"/>
      <c r="AB312" s="2940"/>
      <c r="AC312" s="1365"/>
      <c r="AD312" s="622"/>
      <c r="AE312" s="622"/>
      <c r="AF312" s="622"/>
      <c r="AG312" s="622"/>
      <c r="AH312" s="622"/>
      <c r="AI312" s="622"/>
      <c r="AJ312" s="622"/>
      <c r="AK312" s="622"/>
      <c r="AL312" s="622"/>
      <c r="AM312" s="622"/>
      <c r="AN312" s="622"/>
      <c r="AO312" s="749"/>
      <c r="AP312" s="749"/>
      <c r="AQ312" s="761"/>
      <c r="AR312" s="2791" t="s">
        <v>1096</v>
      </c>
      <c r="AS312" s="2791"/>
      <c r="AT312" s="2791"/>
      <c r="AU312" s="2791"/>
      <c r="AV312" s="2791"/>
      <c r="AW312" s="2791"/>
      <c r="AX312" s="2791"/>
      <c r="AY312" s="2791"/>
      <c r="AZ312" s="2791"/>
      <c r="BA312" s="2791"/>
      <c r="BB312" s="2791"/>
      <c r="BC312" s="2943"/>
      <c r="BD312" s="199"/>
    </row>
    <row r="313" spans="1:56" s="499" customFormat="1" ht="16.5" customHeight="1">
      <c r="A313" s="226"/>
      <c r="B313" s="1385"/>
      <c r="C313" s="360"/>
      <c r="D313" s="360"/>
      <c r="E313" s="360"/>
      <c r="F313" s="360"/>
      <c r="G313" s="360"/>
      <c r="H313" s="360"/>
      <c r="I313" s="757"/>
      <c r="J313" s="757"/>
      <c r="K313" s="757"/>
      <c r="L313" s="757"/>
      <c r="M313" s="757"/>
      <c r="N313" s="757"/>
      <c r="O313" s="746"/>
      <c r="P313" s="746"/>
      <c r="Q313" s="758"/>
      <c r="R313" s="758"/>
      <c r="S313" s="758"/>
      <c r="T313" s="758"/>
      <c r="U313" s="2941"/>
      <c r="V313" s="2941"/>
      <c r="W313" s="2941"/>
      <c r="X313" s="2941"/>
      <c r="Y313" s="2941"/>
      <c r="Z313" s="2941"/>
      <c r="AA313" s="2941"/>
      <c r="AB313" s="2942"/>
      <c r="AC313" s="1369"/>
      <c r="AD313" s="870"/>
      <c r="AE313" s="870"/>
      <c r="AF313" s="870"/>
      <c r="AG313" s="870"/>
      <c r="AH313" s="870"/>
      <c r="AI313" s="870"/>
      <c r="AJ313" s="870"/>
      <c r="AK313" s="870"/>
      <c r="AL313" s="870"/>
      <c r="AM313" s="870"/>
      <c r="AN313" s="870"/>
      <c r="AO313" s="751"/>
      <c r="AP313" s="751"/>
      <c r="AQ313" s="761"/>
      <c r="AR313" s="2793"/>
      <c r="AS313" s="2793"/>
      <c r="AT313" s="2793"/>
      <c r="AU313" s="2793"/>
      <c r="AV313" s="2793"/>
      <c r="AW313" s="2793"/>
      <c r="AX313" s="2793"/>
      <c r="AY313" s="2793"/>
      <c r="AZ313" s="2793"/>
      <c r="BA313" s="2793"/>
      <c r="BB313" s="2793"/>
      <c r="BC313" s="2794"/>
      <c r="BD313" s="199"/>
    </row>
    <row r="314" spans="1:56" s="499" customFormat="1" ht="16.5" customHeight="1">
      <c r="A314" s="226"/>
      <c r="B314" s="1385"/>
      <c r="C314" s="360"/>
      <c r="D314" s="360"/>
      <c r="E314" s="360"/>
      <c r="F314" s="360"/>
      <c r="G314" s="360"/>
      <c r="H314" s="360"/>
      <c r="I314" s="757"/>
      <c r="J314" s="757"/>
      <c r="K314" s="757"/>
      <c r="L314" s="757"/>
      <c r="M314" s="757"/>
      <c r="N314" s="757"/>
      <c r="O314" s="746"/>
      <c r="P314" s="746"/>
      <c r="Q314" s="758"/>
      <c r="R314" s="758"/>
      <c r="S314" s="758"/>
      <c r="T314" s="758"/>
      <c r="U314" s="2941"/>
      <c r="V314" s="2941"/>
      <c r="W314" s="2941"/>
      <c r="X314" s="2941"/>
      <c r="Y314" s="2941"/>
      <c r="Z314" s="2941"/>
      <c r="AA314" s="2941"/>
      <c r="AB314" s="2942"/>
      <c r="AC314" s="1369"/>
      <c r="AD314" s="870"/>
      <c r="AE314" s="870"/>
      <c r="AF314" s="870"/>
      <c r="AG314" s="870"/>
      <c r="AH314" s="870"/>
      <c r="AI314" s="870"/>
      <c r="AJ314" s="870"/>
      <c r="AK314" s="870"/>
      <c r="AL314" s="870"/>
      <c r="AM314" s="870"/>
      <c r="AN314" s="870"/>
      <c r="AO314" s="751"/>
      <c r="AP314" s="751"/>
      <c r="AQ314" s="998"/>
      <c r="AR314" s="2793"/>
      <c r="AS314" s="2793"/>
      <c r="AT314" s="2793"/>
      <c r="AU314" s="2793"/>
      <c r="AV314" s="2793"/>
      <c r="AW314" s="2793"/>
      <c r="AX314" s="2793"/>
      <c r="AY314" s="2793"/>
      <c r="AZ314" s="2793"/>
      <c r="BA314" s="2793"/>
      <c r="BB314" s="2793"/>
      <c r="BC314" s="2794"/>
      <c r="BD314" s="199"/>
    </row>
    <row r="315" spans="1:56" s="499" customFormat="1" ht="16.5" customHeight="1">
      <c r="A315" s="226"/>
      <c r="B315" s="1386"/>
      <c r="C315" s="1328"/>
      <c r="D315" s="40"/>
      <c r="E315" s="40"/>
      <c r="F315" s="40"/>
      <c r="G315" s="40"/>
      <c r="H315" s="40"/>
      <c r="I315" s="746"/>
      <c r="J315" s="746"/>
      <c r="K315" s="746"/>
      <c r="L315" s="746"/>
      <c r="M315" s="746"/>
      <c r="N315" s="746"/>
      <c r="O315" s="746"/>
      <c r="P315" s="746"/>
      <c r="Q315" s="746"/>
      <c r="R315" s="746"/>
      <c r="S315" s="746"/>
      <c r="T315" s="746"/>
      <c r="U315" s="2941"/>
      <c r="V315" s="2941"/>
      <c r="W315" s="2941"/>
      <c r="X315" s="2941"/>
      <c r="Y315" s="2941"/>
      <c r="Z315" s="2941"/>
      <c r="AA315" s="2941"/>
      <c r="AB315" s="2942"/>
      <c r="AC315" s="1369"/>
      <c r="AD315" s="870"/>
      <c r="AE315" s="870"/>
      <c r="AF315" s="870"/>
      <c r="AG315" s="870"/>
      <c r="AH315" s="870"/>
      <c r="AI315" s="870"/>
      <c r="AJ315" s="870"/>
      <c r="AK315" s="870"/>
      <c r="AL315" s="870"/>
      <c r="AM315" s="870"/>
      <c r="AN315" s="870"/>
      <c r="AO315" s="751"/>
      <c r="AP315" s="751"/>
      <c r="AQ315" s="998"/>
      <c r="AR315" s="2793"/>
      <c r="AS315" s="2793"/>
      <c r="AT315" s="2793"/>
      <c r="AU315" s="2793"/>
      <c r="AV315" s="2793"/>
      <c r="AW315" s="2793"/>
      <c r="AX315" s="2793"/>
      <c r="AY315" s="2793"/>
      <c r="AZ315" s="2793"/>
      <c r="BA315" s="2793"/>
      <c r="BB315" s="2793"/>
      <c r="BC315" s="2794"/>
      <c r="BD315" s="199"/>
    </row>
    <row r="316" spans="1:56" s="499" customFormat="1" ht="16.5" customHeight="1">
      <c r="A316" s="226"/>
      <c r="B316" s="1386"/>
      <c r="C316" s="1328"/>
      <c r="D316" s="40"/>
      <c r="E316" s="40"/>
      <c r="F316" s="40"/>
      <c r="G316" s="40"/>
      <c r="H316" s="40"/>
      <c r="I316" s="746"/>
      <c r="J316" s="746"/>
      <c r="K316" s="746"/>
      <c r="L316" s="746"/>
      <c r="M316" s="746"/>
      <c r="N316" s="746"/>
      <c r="O316" s="746"/>
      <c r="P316" s="746"/>
      <c r="Q316" s="746"/>
      <c r="R316" s="746"/>
      <c r="S316" s="746"/>
      <c r="T316" s="746"/>
      <c r="U316" s="2941"/>
      <c r="V316" s="2941"/>
      <c r="W316" s="2941"/>
      <c r="X316" s="2941"/>
      <c r="Y316" s="2941"/>
      <c r="Z316" s="2941"/>
      <c r="AA316" s="2941"/>
      <c r="AB316" s="2942"/>
      <c r="AC316" s="1369"/>
      <c r="AD316" s="870"/>
      <c r="AE316" s="870"/>
      <c r="AF316" s="870"/>
      <c r="AG316" s="870"/>
      <c r="AH316" s="870"/>
      <c r="AI316" s="870"/>
      <c r="AJ316" s="870"/>
      <c r="AK316" s="870"/>
      <c r="AL316" s="870"/>
      <c r="AM316" s="870"/>
      <c r="AN316" s="870"/>
      <c r="AO316" s="751"/>
      <c r="AP316" s="751"/>
      <c r="AQ316" s="998"/>
      <c r="AR316" s="2793"/>
      <c r="AS316" s="2793"/>
      <c r="AT316" s="2793"/>
      <c r="AU316" s="2793"/>
      <c r="AV316" s="2793"/>
      <c r="AW316" s="2793"/>
      <c r="AX316" s="2793"/>
      <c r="AY316" s="2793"/>
      <c r="AZ316" s="2793"/>
      <c r="BA316" s="2793"/>
      <c r="BB316" s="2793"/>
      <c r="BC316" s="2794"/>
      <c r="BD316" s="199"/>
    </row>
    <row r="317" spans="1:56" s="499" customFormat="1" ht="16.5" customHeight="1">
      <c r="A317" s="226"/>
      <c r="B317" s="226"/>
      <c r="C317" s="503"/>
      <c r="D317" s="500"/>
      <c r="E317" s="500"/>
      <c r="F317" s="500"/>
      <c r="G317" s="500"/>
      <c r="H317" s="500"/>
      <c r="I317" s="500"/>
      <c r="J317" s="500"/>
      <c r="K317" s="500"/>
      <c r="L317" s="500"/>
      <c r="M317" s="500"/>
      <c r="N317" s="500"/>
      <c r="O317" s="500"/>
      <c r="P317" s="500"/>
      <c r="Q317" s="500"/>
      <c r="R317" s="500"/>
      <c r="S317" s="500"/>
      <c r="T317" s="500"/>
      <c r="U317" s="500"/>
      <c r="V317" s="500"/>
      <c r="W317" s="500"/>
      <c r="X317" s="500"/>
      <c r="Y317" s="500"/>
      <c r="Z317" s="500"/>
      <c r="AA317" s="500"/>
      <c r="AB317" s="199"/>
      <c r="AC317" s="226"/>
      <c r="AD317" s="503"/>
      <c r="AE317" s="503"/>
      <c r="AF317" s="503"/>
      <c r="AG317" s="503"/>
      <c r="AH317" s="503"/>
      <c r="AI317" s="503"/>
      <c r="AJ317" s="503"/>
      <c r="AK317" s="503"/>
      <c r="AL317" s="503"/>
      <c r="AM317" s="503"/>
      <c r="AN317" s="503"/>
      <c r="AO317" s="761"/>
      <c r="AP317" s="761"/>
      <c r="AQ317" s="761"/>
      <c r="AR317" s="2793"/>
      <c r="AS317" s="2793"/>
      <c r="AT317" s="2793"/>
      <c r="AU317" s="2793"/>
      <c r="AV317" s="2793"/>
      <c r="AW317" s="2793"/>
      <c r="AX317" s="2793"/>
      <c r="AY317" s="2793"/>
      <c r="AZ317" s="2793"/>
      <c r="BA317" s="2793"/>
      <c r="BB317" s="2793"/>
      <c r="BC317" s="2794"/>
      <c r="BD317" s="199"/>
    </row>
    <row r="318" spans="1:56" s="499" customFormat="1" ht="16.5" customHeight="1">
      <c r="A318" s="226"/>
      <c r="B318" s="226"/>
      <c r="C318" s="503"/>
      <c r="D318" s="500"/>
      <c r="E318" s="500"/>
      <c r="F318" s="500"/>
      <c r="G318" s="500"/>
      <c r="H318" s="500"/>
      <c r="I318" s="500"/>
      <c r="J318" s="500"/>
      <c r="K318" s="500"/>
      <c r="L318" s="500"/>
      <c r="M318" s="500"/>
      <c r="N318" s="500"/>
      <c r="O318" s="500"/>
      <c r="P318" s="500"/>
      <c r="Q318" s="500"/>
      <c r="R318" s="500"/>
      <c r="S318" s="500"/>
      <c r="T318" s="500"/>
      <c r="U318" s="500"/>
      <c r="V318" s="500"/>
      <c r="W318" s="500"/>
      <c r="X318" s="2732" t="str">
        <f>$X$14</f>
        <v xml:space="preserve">Attaching Method
贴法 Phương pháp dán </v>
      </c>
      <c r="Y318" s="2733"/>
      <c r="Z318" s="2733"/>
      <c r="AA318" s="2733"/>
      <c r="AB318" s="2801"/>
      <c r="AC318" s="857"/>
      <c r="AD318" s="855"/>
      <c r="AE318" s="845"/>
      <c r="AF318" s="845"/>
      <c r="AG318" s="845"/>
      <c r="AH318" s="845"/>
      <c r="AI318" s="845"/>
      <c r="AJ318" s="845"/>
      <c r="AK318" s="845"/>
      <c r="AL318" s="845"/>
      <c r="AM318" s="845"/>
      <c r="AN318" s="845"/>
      <c r="AO318" s="845"/>
      <c r="AP318" s="848"/>
      <c r="AQ318" s="845"/>
      <c r="AR318" s="845"/>
      <c r="AS318" s="845"/>
      <c r="AT318" s="845"/>
      <c r="AU318" s="845"/>
      <c r="AV318" s="845"/>
      <c r="AW318" s="845"/>
      <c r="AX318" s="845"/>
      <c r="AY318" s="2732" t="str">
        <f>$X$14</f>
        <v xml:space="preserve">Attaching Method
贴法 Phương pháp dán </v>
      </c>
      <c r="AZ318" s="2733"/>
      <c r="BA318" s="2733"/>
      <c r="BB318" s="2733"/>
      <c r="BC318" s="2801"/>
      <c r="BD318" s="199"/>
    </row>
    <row r="319" spans="1:56" s="499" customFormat="1" ht="16.5" customHeight="1">
      <c r="A319" s="226"/>
      <c r="B319" s="226"/>
      <c r="C319" s="503"/>
      <c r="D319" s="500"/>
      <c r="E319" s="500"/>
      <c r="F319" s="500"/>
      <c r="G319" s="500"/>
      <c r="H319" s="500"/>
      <c r="I319" s="500"/>
      <c r="J319" s="500"/>
      <c r="K319" s="500"/>
      <c r="L319" s="500"/>
      <c r="M319" s="500"/>
      <c r="N319" s="500"/>
      <c r="O319" s="500"/>
      <c r="P319" s="500"/>
      <c r="Q319" s="500"/>
      <c r="R319" s="500"/>
      <c r="S319" s="500"/>
      <c r="T319" s="500"/>
      <c r="U319" s="500"/>
      <c r="V319" s="500"/>
      <c r="W319" s="500"/>
      <c r="X319" s="2735"/>
      <c r="Y319" s="2736"/>
      <c r="Z319" s="2736"/>
      <c r="AA319" s="2736"/>
      <c r="AB319" s="2737"/>
      <c r="AC319" s="857"/>
      <c r="AD319" s="855"/>
      <c r="AE319" s="845"/>
      <c r="AF319" s="845"/>
      <c r="AG319" s="845"/>
      <c r="AH319" s="845"/>
      <c r="AI319" s="845"/>
      <c r="AJ319" s="845"/>
      <c r="AK319" s="848"/>
      <c r="AL319" s="848"/>
      <c r="AM319" s="848"/>
      <c r="AN319" s="848"/>
      <c r="AO319" s="848"/>
      <c r="AP319" s="848"/>
      <c r="AQ319" s="848"/>
      <c r="AR319" s="848"/>
      <c r="AS319" s="848"/>
      <c r="AT319" s="845"/>
      <c r="AU319" s="845"/>
      <c r="AV319" s="845"/>
      <c r="AW319" s="845"/>
      <c r="AX319" s="845"/>
      <c r="AY319" s="2735"/>
      <c r="AZ319" s="2736"/>
      <c r="BA319" s="2736"/>
      <c r="BB319" s="2736"/>
      <c r="BC319" s="2737"/>
      <c r="BD319" s="199"/>
    </row>
    <row r="320" spans="1:56" s="499" customFormat="1" ht="16.5" customHeight="1">
      <c r="A320" s="226"/>
      <c r="B320" s="226"/>
      <c r="C320" s="503"/>
      <c r="D320" s="500"/>
      <c r="E320" s="500"/>
      <c r="F320" s="500"/>
      <c r="G320" s="500"/>
      <c r="H320" s="500"/>
      <c r="I320" s="500"/>
      <c r="J320" s="500"/>
      <c r="K320" s="500"/>
      <c r="L320" s="500"/>
      <c r="M320" s="500"/>
      <c r="N320" s="500"/>
      <c r="O320" s="500"/>
      <c r="P320" s="500"/>
      <c r="Q320" s="500"/>
      <c r="R320" s="500"/>
      <c r="S320" s="500"/>
      <c r="T320" s="500"/>
      <c r="U320" s="500"/>
      <c r="V320" s="503"/>
      <c r="W320" s="503"/>
      <c r="X320" s="2808" t="s">
        <v>97</v>
      </c>
      <c r="Y320" s="2809"/>
      <c r="Z320" s="2809"/>
      <c r="AA320" s="2809"/>
      <c r="AB320" s="2810"/>
      <c r="AC320" s="857"/>
      <c r="AD320" s="855"/>
      <c r="AE320" s="855"/>
      <c r="AF320" s="855"/>
      <c r="AG320" s="855"/>
      <c r="AH320" s="855"/>
      <c r="AI320" s="855"/>
      <c r="AJ320" s="855"/>
      <c r="AK320" s="862"/>
      <c r="AL320" s="862"/>
      <c r="AM320" s="862"/>
      <c r="AN320" s="862"/>
      <c r="AO320" s="862"/>
      <c r="AP320" s="862"/>
      <c r="AQ320" s="862"/>
      <c r="AR320" s="862"/>
      <c r="AS320" s="862"/>
      <c r="AT320" s="855"/>
      <c r="AU320" s="855"/>
      <c r="AV320" s="855"/>
      <c r="AW320" s="855"/>
      <c r="AX320" s="855"/>
      <c r="AY320" s="2802" t="s">
        <v>97</v>
      </c>
      <c r="AZ320" s="2803"/>
      <c r="BA320" s="2803"/>
      <c r="BB320" s="2803"/>
      <c r="BC320" s="2804"/>
      <c r="BD320" s="199"/>
    </row>
    <row r="321" spans="1:56" s="499" customFormat="1" ht="16.5" customHeight="1">
      <c r="A321" s="226"/>
      <c r="B321" s="226"/>
      <c r="C321" s="503"/>
      <c r="D321" s="500"/>
      <c r="E321" s="500"/>
      <c r="F321" s="500"/>
      <c r="G321" s="500"/>
      <c r="H321" s="500"/>
      <c r="I321" s="500"/>
      <c r="J321" s="500"/>
      <c r="K321" s="500"/>
      <c r="L321" s="500"/>
      <c r="M321" s="500"/>
      <c r="N321" s="500"/>
      <c r="O321" s="500"/>
      <c r="P321" s="500"/>
      <c r="Q321" s="500"/>
      <c r="R321" s="500"/>
      <c r="S321" s="500"/>
      <c r="T321" s="500"/>
      <c r="U321" s="500"/>
      <c r="V321" s="503"/>
      <c r="W321" s="503"/>
      <c r="X321" s="2741"/>
      <c r="Y321" s="2742"/>
      <c r="Z321" s="2742"/>
      <c r="AA321" s="2742"/>
      <c r="AB321" s="2743"/>
      <c r="AC321" s="1390"/>
      <c r="AD321" s="1183"/>
      <c r="AE321" s="1183"/>
      <c r="AF321" s="1183"/>
      <c r="AG321" s="1183"/>
      <c r="AH321" s="1183"/>
      <c r="AI321" s="1183"/>
      <c r="AJ321" s="1183"/>
      <c r="AK321" s="1183"/>
      <c r="AL321" s="1183"/>
      <c r="AM321" s="1183"/>
      <c r="AN321" s="855"/>
      <c r="AO321" s="855"/>
      <c r="AP321" s="855"/>
      <c r="AQ321" s="855"/>
      <c r="AR321" s="855"/>
      <c r="AS321" s="855"/>
      <c r="AT321" s="855"/>
      <c r="AU321" s="855"/>
      <c r="AV321" s="855"/>
      <c r="AW321" s="855"/>
      <c r="AX321" s="855"/>
      <c r="AY321" s="2805"/>
      <c r="AZ321" s="2806"/>
      <c r="BA321" s="2806"/>
      <c r="BB321" s="2806"/>
      <c r="BC321" s="2807"/>
      <c r="BD321" s="199"/>
    </row>
    <row r="322" spans="1:56" s="499" customFormat="1" ht="16.5" customHeight="1">
      <c r="A322" s="226"/>
      <c r="B322" s="226"/>
      <c r="C322" s="503"/>
      <c r="D322" s="500"/>
      <c r="E322" s="500"/>
      <c r="F322" s="500"/>
      <c r="G322" s="500"/>
      <c r="H322" s="500"/>
      <c r="I322" s="500"/>
      <c r="J322" s="500"/>
      <c r="K322" s="500"/>
      <c r="L322" s="500"/>
      <c r="M322" s="500"/>
      <c r="N322" s="500"/>
      <c r="O322" s="500"/>
      <c r="P322" s="500"/>
      <c r="Q322" s="500"/>
      <c r="R322" s="500"/>
      <c r="S322" s="500"/>
      <c r="T322" s="500"/>
      <c r="U322" s="500"/>
      <c r="V322" s="503"/>
      <c r="W322" s="503"/>
      <c r="X322" s="2732" t="str">
        <f>$X$18</f>
        <v>Stitching Guide Name  靠边机名称Tên cử may</v>
      </c>
      <c r="Y322" s="2733"/>
      <c r="Z322" s="2733"/>
      <c r="AA322" s="2733"/>
      <c r="AB322" s="2801"/>
      <c r="AC322" s="1390"/>
      <c r="AD322" s="1183"/>
      <c r="AE322" s="1183"/>
      <c r="AF322" s="1183"/>
      <c r="AG322" s="1183"/>
      <c r="AH322" s="1183"/>
      <c r="AI322" s="1183"/>
      <c r="AJ322" s="1183"/>
      <c r="AK322" s="1183"/>
      <c r="AL322" s="1183"/>
      <c r="AM322" s="1183"/>
      <c r="AN322" s="855"/>
      <c r="AO322" s="855"/>
      <c r="AP322" s="855"/>
      <c r="AQ322" s="1183"/>
      <c r="AR322" s="1391"/>
      <c r="AS322" s="1391"/>
      <c r="AT322" s="1391"/>
      <c r="AU322" s="1391"/>
      <c r="AV322" s="1391"/>
      <c r="AW322" s="1391"/>
      <c r="AX322" s="1392"/>
      <c r="AY322" s="2883" t="str">
        <f>$X$35</f>
        <v>Stitching Guide Name  靠边机名称Tên cử may</v>
      </c>
      <c r="AZ322" s="2754"/>
      <c r="BA322" s="2754"/>
      <c r="BB322" s="2754"/>
      <c r="BC322" s="2755"/>
      <c r="BD322" s="199"/>
    </row>
    <row r="323" spans="1:56" s="499" customFormat="1" ht="16.5" customHeight="1">
      <c r="A323" s="226"/>
      <c r="B323" s="226"/>
      <c r="C323" s="503"/>
      <c r="D323" s="500"/>
      <c r="E323" s="500"/>
      <c r="F323" s="500"/>
      <c r="G323" s="500"/>
      <c r="H323" s="500"/>
      <c r="I323" s="500"/>
      <c r="J323" s="500"/>
      <c r="K323" s="500"/>
      <c r="L323" s="500"/>
      <c r="M323" s="500"/>
      <c r="N323" s="500"/>
      <c r="O323" s="500"/>
      <c r="P323" s="500"/>
      <c r="Q323" s="500"/>
      <c r="R323" s="500"/>
      <c r="S323" s="500"/>
      <c r="T323" s="500"/>
      <c r="U323" s="500"/>
      <c r="V323" s="503"/>
      <c r="W323" s="503"/>
      <c r="X323" s="2735"/>
      <c r="Y323" s="2736"/>
      <c r="Z323" s="2736"/>
      <c r="AA323" s="2736"/>
      <c r="AB323" s="2737"/>
      <c r="AC323" s="1390"/>
      <c r="AD323" s="1183"/>
      <c r="AE323" s="1183"/>
      <c r="AF323" s="1183"/>
      <c r="AG323" s="1183"/>
      <c r="AH323" s="1183"/>
      <c r="AI323" s="1183"/>
      <c r="AJ323" s="1183"/>
      <c r="AK323" s="1183"/>
      <c r="AL323" s="1183"/>
      <c r="AM323" s="1183"/>
      <c r="AN323" s="855"/>
      <c r="AO323" s="855"/>
      <c r="AP323" s="855"/>
      <c r="AQ323" s="1391"/>
      <c r="AR323" s="1391"/>
      <c r="AS323" s="1391"/>
      <c r="AT323" s="1391"/>
      <c r="AU323" s="1391"/>
      <c r="AV323" s="1391"/>
      <c r="AW323" s="1391"/>
      <c r="AX323" s="1392"/>
      <c r="AY323" s="2735"/>
      <c r="AZ323" s="2736"/>
      <c r="BA323" s="2736"/>
      <c r="BB323" s="2736"/>
      <c r="BC323" s="2737"/>
      <c r="BD323" s="199"/>
    </row>
    <row r="324" spans="1:56" s="499" customFormat="1" ht="16.5" customHeight="1" thickBot="1">
      <c r="A324" s="226"/>
      <c r="B324" s="990"/>
      <c r="C324" s="911"/>
      <c r="D324" s="911"/>
      <c r="E324" s="911"/>
      <c r="F324" s="911"/>
      <c r="G324" s="911"/>
      <c r="H324" s="911"/>
      <c r="I324" s="911"/>
      <c r="J324" s="911"/>
      <c r="K324" s="911"/>
      <c r="L324" s="911"/>
      <c r="M324" s="911"/>
      <c r="N324" s="911"/>
      <c r="O324" s="911"/>
      <c r="P324" s="911"/>
      <c r="Q324" s="911"/>
      <c r="R324" s="911"/>
      <c r="S324" s="911"/>
      <c r="T324" s="911"/>
      <c r="U324" s="911"/>
      <c r="V324" s="911"/>
      <c r="W324" s="911"/>
      <c r="X324" s="2718" t="s">
        <v>97</v>
      </c>
      <c r="Y324" s="2719"/>
      <c r="Z324" s="2719"/>
      <c r="AA324" s="2719"/>
      <c r="AB324" s="2720"/>
      <c r="AC324" s="1184"/>
      <c r="AD324" s="1185"/>
      <c r="AE324" s="1185"/>
      <c r="AF324" s="1185"/>
      <c r="AG324" s="1185"/>
      <c r="AH324" s="1185"/>
      <c r="AI324" s="1185"/>
      <c r="AJ324" s="1185"/>
      <c r="AK324" s="1185"/>
      <c r="AL324" s="1185"/>
      <c r="AM324" s="1185"/>
      <c r="AN324" s="1388"/>
      <c r="AO324" s="1388"/>
      <c r="AP324" s="1388"/>
      <c r="AQ324" s="1393"/>
      <c r="AR324" s="1393"/>
      <c r="AS324" s="1393"/>
      <c r="AT324" s="1393"/>
      <c r="AU324" s="1393"/>
      <c r="AV324" s="1393"/>
      <c r="AW324" s="1393"/>
      <c r="AX324" s="1394"/>
      <c r="AY324" s="2835" t="s">
        <v>97</v>
      </c>
      <c r="AZ324" s="2836"/>
      <c r="BA324" s="2836"/>
      <c r="BB324" s="2836"/>
      <c r="BC324" s="2837"/>
      <c r="BD324" s="199"/>
    </row>
    <row r="325" spans="1:56" s="499" customFormat="1" ht="35.1" customHeight="1">
      <c r="A325" s="226"/>
      <c r="B325" s="2671">
        <f>AC308+1</f>
        <v>35</v>
      </c>
      <c r="C325" s="2672"/>
      <c r="D325" s="2673" t="s">
        <v>830</v>
      </c>
      <c r="E325" s="2674"/>
      <c r="F325" s="2674"/>
      <c r="G325" s="2674"/>
      <c r="H325" s="2674"/>
      <c r="I325" s="2674"/>
      <c r="J325" s="2674"/>
      <c r="K325" s="2674"/>
      <c r="L325" s="2674"/>
      <c r="M325" s="2674"/>
      <c r="N325" s="2674"/>
      <c r="O325" s="2674"/>
      <c r="P325" s="2674"/>
      <c r="Q325" s="2674"/>
      <c r="R325" s="2674"/>
      <c r="S325" s="2674"/>
      <c r="T325" s="2674"/>
      <c r="U325" s="2674"/>
      <c r="V325" s="2674"/>
      <c r="W325" s="2674"/>
      <c r="X325" s="2674"/>
      <c r="Y325" s="2674"/>
      <c r="Z325" s="2674"/>
      <c r="AA325" s="2674"/>
      <c r="AB325" s="2676"/>
      <c r="AC325" s="2671">
        <f>B325+1</f>
        <v>36</v>
      </c>
      <c r="AD325" s="2672"/>
      <c r="AE325" s="2673" t="s">
        <v>831</v>
      </c>
      <c r="AF325" s="2674"/>
      <c r="AG325" s="2674"/>
      <c r="AH325" s="2674"/>
      <c r="AI325" s="2674"/>
      <c r="AJ325" s="2674"/>
      <c r="AK325" s="2674"/>
      <c r="AL325" s="2674"/>
      <c r="AM325" s="2674"/>
      <c r="AN325" s="2675"/>
      <c r="AO325" s="2675"/>
      <c r="AP325" s="2674"/>
      <c r="AQ325" s="2674"/>
      <c r="AR325" s="2674"/>
      <c r="AS325" s="2674"/>
      <c r="AT325" s="2674"/>
      <c r="AU325" s="2674"/>
      <c r="AV325" s="2674"/>
      <c r="AW325" s="2674"/>
      <c r="AX325" s="2674"/>
      <c r="AY325" s="2674"/>
      <c r="AZ325" s="2674"/>
      <c r="BA325" s="2674"/>
      <c r="BB325" s="2674"/>
      <c r="BC325" s="2676"/>
      <c r="BD325" s="199"/>
    </row>
    <row r="326" spans="1:56" s="99" customFormat="1" ht="23.1" customHeight="1">
      <c r="A326" s="354"/>
      <c r="B326" s="2832" t="str">
        <f>$B$5</f>
        <v>M/C Type
机器
Loại máy</v>
      </c>
      <c r="C326" s="2709"/>
      <c r="D326" s="2709"/>
      <c r="E326" s="2709"/>
      <c r="F326" s="2710"/>
      <c r="G326" s="2714" t="str">
        <f>$G$5</f>
        <v xml:space="preserve">Needle
System
针类 Loại kim </v>
      </c>
      <c r="H326" s="2714"/>
      <c r="I326" s="2714"/>
      <c r="J326" s="2714" t="str">
        <f>$J$5</f>
        <v>Needle Size
尺寸
Kích cỡ kim</v>
      </c>
      <c r="K326" s="2714"/>
      <c r="L326" s="2714"/>
      <c r="M326" s="2714" t="str">
        <f>$M$5</f>
        <v xml:space="preserve">Needle Point Type
针型头类
Loại đầu kim  </v>
      </c>
      <c r="N326" s="2714"/>
      <c r="O326" s="2714"/>
      <c r="P326" s="2714"/>
      <c r="Q326" s="2686" t="str">
        <f>$Q$5</f>
        <v>Thread Type
车线
Loại chỉ</v>
      </c>
      <c r="R326" s="2686"/>
      <c r="S326" s="2686"/>
      <c r="T326" s="2686"/>
      <c r="U326" s="2686" t="str">
        <f>$U$5</f>
        <v>Stitching Margin 边距
 Cách biên  (mm)</v>
      </c>
      <c r="V326" s="2686"/>
      <c r="W326" s="2686"/>
      <c r="X326" s="2686"/>
      <c r="Y326" s="2686" t="str">
        <f>$Y$5</f>
        <v>SPI (Stitch Per Inch)
针数/英寸
Số mũi/inch</v>
      </c>
      <c r="Z326" s="2688"/>
      <c r="AA326" s="2688"/>
      <c r="AB326" s="2689"/>
      <c r="AC326" s="2832" t="str">
        <f>$B$43</f>
        <v>M/C Type
机器
Loại máy</v>
      </c>
      <c r="AD326" s="2709"/>
      <c r="AE326" s="2709"/>
      <c r="AF326" s="2709"/>
      <c r="AG326" s="2710"/>
      <c r="AH326" s="2714" t="str">
        <f>$G$43</f>
        <v xml:space="preserve">Needle
System
针类 Loại kim </v>
      </c>
      <c r="AI326" s="2714"/>
      <c r="AJ326" s="2714"/>
      <c r="AK326" s="2714" t="str">
        <f>$J$43</f>
        <v>Needle Size
尺寸
Kích cỡ kim</v>
      </c>
      <c r="AL326" s="2714"/>
      <c r="AM326" s="2714"/>
      <c r="AN326" s="2714" t="str">
        <f>$M$43</f>
        <v xml:space="preserve">Needle Point Type
针型头类
Loại đầu kim  </v>
      </c>
      <c r="AO326" s="2714"/>
      <c r="AP326" s="2714"/>
      <c r="AQ326" s="2714"/>
      <c r="AR326" s="2686" t="str">
        <f>$Q$43</f>
        <v>Thread Type
车线
Loại chỉ</v>
      </c>
      <c r="AS326" s="2686"/>
      <c r="AT326" s="2686"/>
      <c r="AU326" s="2686"/>
      <c r="AV326" s="2686" t="str">
        <f>$U$43</f>
        <v>Stitching Margin 边距
 Cách biên  (mm)</v>
      </c>
      <c r="AW326" s="2686"/>
      <c r="AX326" s="2686"/>
      <c r="AY326" s="2686"/>
      <c r="AZ326" s="2686" t="str">
        <f>$Y$43</f>
        <v>SPI (Stitch Per Inch)
针数/英寸
Số mũi/inch</v>
      </c>
      <c r="BA326" s="2688"/>
      <c r="BB326" s="2688"/>
      <c r="BC326" s="2689"/>
      <c r="BD326" s="505"/>
    </row>
    <row r="327" spans="1:56" s="99" customFormat="1" ht="23.1" customHeight="1">
      <c r="A327" s="354"/>
      <c r="B327" s="2711"/>
      <c r="C327" s="2712"/>
      <c r="D327" s="2712"/>
      <c r="E327" s="2712"/>
      <c r="F327" s="2713"/>
      <c r="G327" s="2715"/>
      <c r="H327" s="2715"/>
      <c r="I327" s="2715"/>
      <c r="J327" s="2715"/>
      <c r="K327" s="2715"/>
      <c r="L327" s="2715"/>
      <c r="M327" s="2715"/>
      <c r="N327" s="2715"/>
      <c r="O327" s="2715"/>
      <c r="P327" s="2715"/>
      <c r="Q327" s="2687"/>
      <c r="R327" s="2687"/>
      <c r="S327" s="2687"/>
      <c r="T327" s="2687"/>
      <c r="U327" s="2687"/>
      <c r="V327" s="2687"/>
      <c r="W327" s="2687"/>
      <c r="X327" s="2687"/>
      <c r="Y327" s="2690"/>
      <c r="Z327" s="2690"/>
      <c r="AA327" s="2690"/>
      <c r="AB327" s="2691"/>
      <c r="AC327" s="2711"/>
      <c r="AD327" s="2712"/>
      <c r="AE327" s="2712"/>
      <c r="AF327" s="2712"/>
      <c r="AG327" s="2713"/>
      <c r="AH327" s="2715"/>
      <c r="AI327" s="2715"/>
      <c r="AJ327" s="2715"/>
      <c r="AK327" s="2715"/>
      <c r="AL327" s="2715"/>
      <c r="AM327" s="2715"/>
      <c r="AN327" s="2715"/>
      <c r="AO327" s="2715"/>
      <c r="AP327" s="2715"/>
      <c r="AQ327" s="2715"/>
      <c r="AR327" s="2687"/>
      <c r="AS327" s="2687"/>
      <c r="AT327" s="2687"/>
      <c r="AU327" s="2687"/>
      <c r="AV327" s="2687"/>
      <c r="AW327" s="2687"/>
      <c r="AX327" s="2687"/>
      <c r="AY327" s="2687"/>
      <c r="AZ327" s="2690"/>
      <c r="BA327" s="2690"/>
      <c r="BB327" s="2690"/>
      <c r="BC327" s="2691"/>
      <c r="BD327" s="505"/>
    </row>
    <row r="328" spans="1:56" s="348" customFormat="1" ht="42.95" customHeight="1" thickBot="1">
      <c r="A328" s="1371"/>
      <c r="B328" s="2705" t="s">
        <v>467</v>
      </c>
      <c r="C328" s="2706"/>
      <c r="D328" s="2706"/>
      <c r="E328" s="2706"/>
      <c r="F328" s="2707"/>
      <c r="G328" s="2679" t="s">
        <v>117</v>
      </c>
      <c r="H328" s="2680"/>
      <c r="I328" s="2680"/>
      <c r="J328" s="2681" t="s">
        <v>129</v>
      </c>
      <c r="K328" s="2681"/>
      <c r="L328" s="2681"/>
      <c r="M328" s="2681" t="s">
        <v>116</v>
      </c>
      <c r="N328" s="2681"/>
      <c r="O328" s="2681"/>
      <c r="P328" s="2681"/>
      <c r="Q328" s="2699" t="s">
        <v>807</v>
      </c>
      <c r="R328" s="2700"/>
      <c r="S328" s="2700"/>
      <c r="T328" s="2701"/>
      <c r="U328" s="2683" t="s">
        <v>97</v>
      </c>
      <c r="V328" s="2684"/>
      <c r="W328" s="2684"/>
      <c r="X328" s="2684"/>
      <c r="Y328" s="2683" t="s">
        <v>233</v>
      </c>
      <c r="Z328" s="2684"/>
      <c r="AA328" s="2684"/>
      <c r="AB328" s="2685"/>
      <c r="AC328" s="2862" t="s">
        <v>467</v>
      </c>
      <c r="AD328" s="2706"/>
      <c r="AE328" s="2706"/>
      <c r="AF328" s="2706"/>
      <c r="AG328" s="2707"/>
      <c r="AH328" s="2679" t="s">
        <v>117</v>
      </c>
      <c r="AI328" s="2680"/>
      <c r="AJ328" s="2680"/>
      <c r="AK328" s="2681" t="s">
        <v>129</v>
      </c>
      <c r="AL328" s="2681"/>
      <c r="AM328" s="2681"/>
      <c r="AN328" s="2681" t="s">
        <v>116</v>
      </c>
      <c r="AO328" s="2681"/>
      <c r="AP328" s="2681"/>
      <c r="AQ328" s="2681"/>
      <c r="AR328" s="2682" t="s">
        <v>305</v>
      </c>
      <c r="AS328" s="2681"/>
      <c r="AT328" s="2681"/>
      <c r="AU328" s="2681"/>
      <c r="AV328" s="2683" t="s">
        <v>234</v>
      </c>
      <c r="AW328" s="2684"/>
      <c r="AX328" s="2684"/>
      <c r="AY328" s="2684"/>
      <c r="AZ328" s="2683" t="s">
        <v>832</v>
      </c>
      <c r="BA328" s="2684"/>
      <c r="BB328" s="2684"/>
      <c r="BC328" s="2685"/>
      <c r="BD328" s="463"/>
    </row>
    <row r="329" spans="1:56" s="499" customFormat="1" ht="16.5" customHeight="1">
      <c r="A329" s="226"/>
      <c r="B329" s="2907" t="s">
        <v>1097</v>
      </c>
      <c r="C329" s="2788"/>
      <c r="D329" s="2788"/>
      <c r="E329" s="2788"/>
      <c r="F329" s="2788"/>
      <c r="G329" s="2788"/>
      <c r="H329" s="2788"/>
      <c r="I329" s="2788"/>
      <c r="J329" s="752"/>
      <c r="K329" s="752"/>
      <c r="L329" s="753"/>
      <c r="M329" s="752"/>
      <c r="N329" s="752"/>
      <c r="O329" s="752"/>
      <c r="P329" s="752"/>
      <c r="Q329" s="2864" t="s">
        <v>473</v>
      </c>
      <c r="R329" s="2864"/>
      <c r="S329" s="2864"/>
      <c r="T329" s="2864"/>
      <c r="U329" s="2864"/>
      <c r="V329" s="2864"/>
      <c r="W329" s="2864"/>
      <c r="X329" s="2864"/>
      <c r="Y329" s="2864"/>
      <c r="Z329" s="2864"/>
      <c r="AA329" s="2864"/>
      <c r="AB329" s="2944"/>
      <c r="AC329" s="1362"/>
      <c r="AD329" s="752"/>
      <c r="AE329" s="752"/>
      <c r="AF329" s="752"/>
      <c r="AG329" s="752"/>
      <c r="AH329" s="752"/>
      <c r="AI329" s="752"/>
      <c r="AJ329" s="752"/>
      <c r="AK329" s="752"/>
      <c r="AL329" s="752"/>
      <c r="AM329" s="752"/>
      <c r="AN329" s="752"/>
      <c r="AO329" s="752"/>
      <c r="AP329" s="752"/>
      <c r="AQ329" s="752"/>
      <c r="AR329" s="752"/>
      <c r="AS329" s="752"/>
      <c r="AT329" s="752"/>
      <c r="AU329" s="752"/>
      <c r="AV329" s="2945"/>
      <c r="AW329" s="2945"/>
      <c r="AX329" s="2945"/>
      <c r="AY329" s="2945"/>
      <c r="AZ329" s="2945"/>
      <c r="BA329" s="2945"/>
      <c r="BB329" s="2945"/>
      <c r="BC329" s="2946"/>
      <c r="BD329" s="199"/>
    </row>
    <row r="330" spans="1:56" s="499" customFormat="1" ht="16.5" customHeight="1">
      <c r="A330" s="226"/>
      <c r="B330" s="2908"/>
      <c r="C330" s="2556"/>
      <c r="D330" s="2556"/>
      <c r="E330" s="2556"/>
      <c r="F330" s="2556"/>
      <c r="G330" s="2556"/>
      <c r="H330" s="2556"/>
      <c r="I330" s="2556"/>
      <c r="J330" s="753"/>
      <c r="K330" s="753"/>
      <c r="L330" s="753"/>
      <c r="N330" s="753"/>
      <c r="O330" s="753"/>
      <c r="P330" s="753"/>
      <c r="Q330" s="2866"/>
      <c r="R330" s="2866"/>
      <c r="S330" s="2866"/>
      <c r="T330" s="2866"/>
      <c r="U330" s="2866"/>
      <c r="V330" s="2866"/>
      <c r="W330" s="2866"/>
      <c r="X330" s="2866"/>
      <c r="Y330" s="2866"/>
      <c r="Z330" s="2866"/>
      <c r="AA330" s="2866"/>
      <c r="AB330" s="2867"/>
      <c r="AC330" s="1366"/>
      <c r="AD330" s="753"/>
      <c r="AE330" s="753"/>
      <c r="AF330" s="753"/>
      <c r="AG330" s="753"/>
      <c r="AH330" s="753"/>
      <c r="AI330" s="753"/>
      <c r="AJ330" s="753"/>
      <c r="AK330" s="753"/>
      <c r="AL330" s="753"/>
      <c r="AM330" s="753"/>
      <c r="AN330" s="753"/>
      <c r="AO330" s="753"/>
      <c r="AP330" s="753"/>
      <c r="AQ330" s="753"/>
      <c r="AR330" s="753"/>
      <c r="AS330" s="753"/>
      <c r="AT330" s="753"/>
      <c r="AU330" s="753"/>
      <c r="AV330" s="2947"/>
      <c r="AW330" s="2947"/>
      <c r="AX330" s="2947"/>
      <c r="AY330" s="2947"/>
      <c r="AZ330" s="2947"/>
      <c r="BA330" s="2947"/>
      <c r="BB330" s="2947"/>
      <c r="BC330" s="2948"/>
      <c r="BD330" s="199"/>
    </row>
    <row r="331" spans="1:56" s="499" customFormat="1" ht="16.5" customHeight="1">
      <c r="A331" s="226"/>
      <c r="B331" s="2908"/>
      <c r="C331" s="2556"/>
      <c r="D331" s="2556"/>
      <c r="E331" s="2556"/>
      <c r="F331" s="2556"/>
      <c r="G331" s="2556"/>
      <c r="H331" s="2556"/>
      <c r="I331" s="2556"/>
      <c r="J331" s="753"/>
      <c r="K331" s="753"/>
      <c r="L331" s="753"/>
      <c r="M331" s="753"/>
      <c r="N331" s="753"/>
      <c r="O331" s="753"/>
      <c r="P331" s="753"/>
      <c r="Q331" s="2866"/>
      <c r="R331" s="2866"/>
      <c r="S331" s="2866"/>
      <c r="T331" s="2866"/>
      <c r="U331" s="2866"/>
      <c r="V331" s="2866"/>
      <c r="W331" s="2866"/>
      <c r="X331" s="2866"/>
      <c r="Y331" s="2866"/>
      <c r="Z331" s="2866"/>
      <c r="AA331" s="2866"/>
      <c r="AB331" s="2867"/>
      <c r="AC331" s="1366"/>
      <c r="AD331" s="753"/>
      <c r="AE331" s="753"/>
      <c r="AF331" s="753"/>
      <c r="AG331" s="753"/>
      <c r="AH331" s="753"/>
      <c r="AI331" s="753"/>
      <c r="AJ331" s="753"/>
      <c r="AK331" s="753"/>
      <c r="AL331" s="753"/>
      <c r="AM331" s="753"/>
      <c r="AN331" s="753"/>
      <c r="AO331" s="753"/>
      <c r="AP331" s="753"/>
      <c r="AQ331" s="753"/>
      <c r="AR331" s="753"/>
      <c r="AS331" s="753"/>
      <c r="AT331" s="753"/>
      <c r="AU331" s="753"/>
      <c r="AV331" s="2947"/>
      <c r="AW331" s="2947"/>
      <c r="AX331" s="2947"/>
      <c r="AY331" s="2947"/>
      <c r="AZ331" s="2947"/>
      <c r="BA331" s="2947"/>
      <c r="BB331" s="2947"/>
      <c r="BC331" s="2948"/>
      <c r="BD331" s="199"/>
    </row>
    <row r="332" spans="1:56" s="499" customFormat="1" ht="16.5" customHeight="1">
      <c r="A332" s="226"/>
      <c r="B332" s="2908"/>
      <c r="C332" s="2556"/>
      <c r="D332" s="2556"/>
      <c r="E332" s="2556"/>
      <c r="F332" s="2556"/>
      <c r="G332" s="2556"/>
      <c r="H332" s="2556"/>
      <c r="I332" s="2556"/>
      <c r="J332" s="753"/>
      <c r="K332" s="753"/>
      <c r="L332" s="753"/>
      <c r="M332" s="753"/>
      <c r="N332" s="753"/>
      <c r="O332" s="753"/>
      <c r="P332" s="753"/>
      <c r="Q332" s="2866"/>
      <c r="R332" s="2866"/>
      <c r="S332" s="2866"/>
      <c r="T332" s="2866"/>
      <c r="U332" s="2866"/>
      <c r="V332" s="2866"/>
      <c r="W332" s="2866"/>
      <c r="X332" s="2866"/>
      <c r="Y332" s="2866"/>
      <c r="Z332" s="2866"/>
      <c r="AA332" s="2866"/>
      <c r="AB332" s="2867"/>
      <c r="AC332" s="1366"/>
      <c r="AD332" s="753"/>
      <c r="AE332" s="753"/>
      <c r="AF332" s="753"/>
      <c r="AG332" s="753"/>
      <c r="AH332" s="753"/>
      <c r="AI332" s="753"/>
      <c r="AJ332" s="753"/>
      <c r="AK332" s="753"/>
      <c r="AL332" s="753"/>
      <c r="AM332" s="753"/>
      <c r="AN332" s="753"/>
      <c r="AO332" s="753"/>
      <c r="AP332" s="753"/>
      <c r="AQ332" s="753"/>
      <c r="AR332" s="753"/>
      <c r="AS332" s="753"/>
      <c r="AT332" s="753"/>
      <c r="AU332" s="753"/>
      <c r="AV332" s="2947"/>
      <c r="AW332" s="2947"/>
      <c r="AX332" s="2947"/>
      <c r="AY332" s="2947"/>
      <c r="AZ332" s="2947"/>
      <c r="BA332" s="2947"/>
      <c r="BB332" s="2947"/>
      <c r="BC332" s="2948"/>
      <c r="BD332" s="199"/>
    </row>
    <row r="333" spans="1:56" s="499" customFormat="1" ht="16.5" customHeight="1">
      <c r="A333" s="226"/>
      <c r="B333" s="1366"/>
      <c r="C333" s="753"/>
      <c r="D333" s="753"/>
      <c r="E333" s="753"/>
      <c r="F333" s="753"/>
      <c r="G333" s="753"/>
      <c r="H333" s="753"/>
      <c r="I333" s="753"/>
      <c r="J333" s="753"/>
      <c r="K333" s="753"/>
      <c r="L333" s="753"/>
      <c r="M333" s="753"/>
      <c r="N333" s="753"/>
      <c r="O333" s="753"/>
      <c r="P333" s="753"/>
      <c r="Q333" s="2866"/>
      <c r="R333" s="2866"/>
      <c r="S333" s="2866"/>
      <c r="T333" s="2866"/>
      <c r="U333" s="2866"/>
      <c r="V333" s="2866"/>
      <c r="W333" s="2866"/>
      <c r="X333" s="2866"/>
      <c r="Y333" s="2866"/>
      <c r="Z333" s="2866"/>
      <c r="AA333" s="2866"/>
      <c r="AB333" s="2867"/>
      <c r="AC333" s="1366"/>
      <c r="AD333" s="753"/>
      <c r="AE333" s="753"/>
      <c r="AF333" s="753"/>
      <c r="AG333" s="753"/>
      <c r="AH333" s="753"/>
      <c r="AI333" s="753"/>
      <c r="AJ333" s="753"/>
      <c r="AK333" s="753"/>
      <c r="AL333" s="753"/>
      <c r="AM333" s="753"/>
      <c r="AN333" s="753"/>
      <c r="AO333" s="753"/>
      <c r="AP333" s="753"/>
      <c r="AQ333" s="753"/>
      <c r="AR333" s="753"/>
      <c r="AS333" s="753"/>
      <c r="AT333" s="753"/>
      <c r="AU333" s="753"/>
      <c r="AV333" s="2947"/>
      <c r="AW333" s="2947"/>
      <c r="AX333" s="2947"/>
      <c r="AY333" s="2947"/>
      <c r="AZ333" s="2947"/>
      <c r="BA333" s="2947"/>
      <c r="BB333" s="2947"/>
      <c r="BC333" s="2948"/>
      <c r="BD333" s="199"/>
    </row>
    <row r="334" spans="1:56" s="499" customFormat="1" ht="16.5" customHeight="1">
      <c r="A334" s="226"/>
      <c r="B334" s="226"/>
      <c r="C334" s="503"/>
      <c r="D334" s="503"/>
      <c r="E334" s="503"/>
      <c r="F334" s="503"/>
      <c r="G334" s="503"/>
      <c r="H334" s="503"/>
      <c r="I334" s="503"/>
      <c r="J334" s="503"/>
      <c r="K334" s="503"/>
      <c r="L334" s="503"/>
      <c r="M334" s="503"/>
      <c r="N334" s="503"/>
      <c r="O334" s="871"/>
      <c r="P334" s="503"/>
      <c r="Q334" s="2866"/>
      <c r="R334" s="2866"/>
      <c r="S334" s="2866"/>
      <c r="T334" s="2866"/>
      <c r="U334" s="2866"/>
      <c r="V334" s="2866"/>
      <c r="W334" s="2866"/>
      <c r="X334" s="2866"/>
      <c r="Y334" s="2866"/>
      <c r="Z334" s="2866"/>
      <c r="AA334" s="2866"/>
      <c r="AB334" s="2867"/>
      <c r="AC334" s="226"/>
      <c r="AD334" s="503"/>
      <c r="AE334" s="500"/>
      <c r="AF334" s="500"/>
      <c r="AG334" s="500"/>
      <c r="AH334" s="500"/>
      <c r="AI334" s="500"/>
      <c r="AJ334" s="500"/>
      <c r="AK334" s="500"/>
      <c r="AL334" s="500"/>
      <c r="AM334" s="500"/>
      <c r="AN334" s="500"/>
      <c r="AO334" s="500"/>
      <c r="AP334" s="40"/>
      <c r="AQ334" s="500"/>
      <c r="AR334" s="500"/>
      <c r="AS334" s="500"/>
      <c r="AT334" s="500"/>
      <c r="AU334" s="500"/>
      <c r="AV334" s="500"/>
      <c r="AW334" s="500"/>
      <c r="AX334" s="500"/>
      <c r="AY334" s="985"/>
      <c r="AZ334" s="985"/>
      <c r="BA334" s="985"/>
      <c r="BB334" s="985"/>
      <c r="BC334" s="986"/>
      <c r="BD334" s="199"/>
    </row>
    <row r="335" spans="1:56" s="499" customFormat="1" ht="16.5" customHeight="1">
      <c r="A335" s="226"/>
      <c r="B335" s="226"/>
      <c r="C335" s="503"/>
      <c r="D335" s="503"/>
      <c r="E335" s="503"/>
      <c r="F335" s="503"/>
      <c r="G335" s="503"/>
      <c r="H335" s="503"/>
      <c r="I335" s="503"/>
      <c r="J335" s="503"/>
      <c r="K335" s="503"/>
      <c r="L335" s="503"/>
      <c r="M335" s="503"/>
      <c r="N335" s="503"/>
      <c r="O335" s="503"/>
      <c r="P335" s="503"/>
      <c r="Q335" s="503"/>
      <c r="R335" s="503"/>
      <c r="S335" s="503"/>
      <c r="T335" s="503"/>
      <c r="U335" s="503"/>
      <c r="V335" s="503"/>
      <c r="W335" s="503"/>
      <c r="X335" s="2732" t="str">
        <f>$X$14</f>
        <v xml:space="preserve">Attaching Method
贴法 Phương pháp dán </v>
      </c>
      <c r="Y335" s="2733"/>
      <c r="Z335" s="2733"/>
      <c r="AA335" s="2733"/>
      <c r="AB335" s="2801"/>
      <c r="AC335" s="226"/>
      <c r="AD335" s="503"/>
      <c r="AE335" s="500"/>
      <c r="AF335" s="500"/>
      <c r="AG335" s="500"/>
      <c r="AH335" s="500"/>
      <c r="AI335" s="500"/>
      <c r="AJ335" s="500"/>
      <c r="AK335" s="500"/>
      <c r="AL335" s="500"/>
      <c r="AM335" s="500"/>
      <c r="AN335" s="500"/>
      <c r="AO335" s="500"/>
      <c r="AP335" s="40"/>
      <c r="AQ335" s="500"/>
      <c r="AR335" s="500"/>
      <c r="AS335" s="500"/>
      <c r="AT335" s="500"/>
      <c r="AU335" s="500"/>
      <c r="AV335" s="500"/>
      <c r="AW335" s="500"/>
      <c r="AX335" s="500"/>
      <c r="AY335" s="2883" t="str">
        <f>$X$14</f>
        <v xml:space="preserve">Attaching Method
贴法 Phương pháp dán </v>
      </c>
      <c r="AZ335" s="2754"/>
      <c r="BA335" s="2754"/>
      <c r="BB335" s="2754"/>
      <c r="BC335" s="2755"/>
      <c r="BD335" s="199"/>
    </row>
    <row r="336" spans="1:56" s="499" customFormat="1" ht="16.5" customHeight="1">
      <c r="A336" s="1372"/>
      <c r="B336" s="226"/>
      <c r="C336" s="503"/>
      <c r="D336" s="503"/>
      <c r="E336" s="503"/>
      <c r="F336" s="503"/>
      <c r="G336" s="503"/>
      <c r="H336" s="503"/>
      <c r="I336" s="503"/>
      <c r="J336" s="503"/>
      <c r="K336" s="503"/>
      <c r="L336" s="503"/>
      <c r="M336" s="503"/>
      <c r="N336" s="503"/>
      <c r="O336" s="503"/>
      <c r="P336" s="503"/>
      <c r="Q336" s="503"/>
      <c r="R336" s="503"/>
      <c r="S336" s="503"/>
      <c r="T336" s="503"/>
      <c r="U336" s="503"/>
      <c r="V336" s="503"/>
      <c r="W336" s="503"/>
      <c r="X336" s="2735"/>
      <c r="Y336" s="2736"/>
      <c r="Z336" s="2736"/>
      <c r="AA336" s="2736"/>
      <c r="AB336" s="2737"/>
      <c r="AC336" s="226"/>
      <c r="AD336" s="503"/>
      <c r="AE336" s="500"/>
      <c r="AF336" s="500"/>
      <c r="AG336" s="500"/>
      <c r="AH336" s="500"/>
      <c r="AI336" s="500"/>
      <c r="AJ336" s="500"/>
      <c r="AK336" s="40"/>
      <c r="AL336" s="40"/>
      <c r="AM336" s="40"/>
      <c r="AN336" s="40"/>
      <c r="AO336" s="40"/>
      <c r="AP336" s="40"/>
      <c r="AQ336" s="40"/>
      <c r="AR336" s="40"/>
      <c r="AS336" s="40"/>
      <c r="AT336" s="500"/>
      <c r="AU336" s="500"/>
      <c r="AV336" s="500"/>
      <c r="AW336" s="500"/>
      <c r="AX336" s="500"/>
      <c r="AY336" s="2735"/>
      <c r="AZ336" s="2736"/>
      <c r="BA336" s="2736"/>
      <c r="BB336" s="2736"/>
      <c r="BC336" s="2737"/>
      <c r="BD336" s="199"/>
    </row>
    <row r="337" spans="1:56" s="499" customFormat="1" ht="16.5" customHeight="1">
      <c r="A337" s="1372"/>
      <c r="B337" s="226"/>
      <c r="C337" s="503"/>
      <c r="D337" s="503"/>
      <c r="E337" s="503"/>
      <c r="F337" s="503"/>
      <c r="G337" s="503"/>
      <c r="H337" s="503"/>
      <c r="I337" s="503"/>
      <c r="J337" s="503"/>
      <c r="K337" s="503"/>
      <c r="L337" s="503"/>
      <c r="M337" s="503"/>
      <c r="N337" s="503"/>
      <c r="O337" s="503"/>
      <c r="P337" s="503"/>
      <c r="Q337" s="503"/>
      <c r="R337" s="503"/>
      <c r="S337" s="503"/>
      <c r="T337" s="503"/>
      <c r="U337" s="503"/>
      <c r="V337" s="503"/>
      <c r="W337" s="503"/>
      <c r="X337" s="2808" t="s">
        <v>97</v>
      </c>
      <c r="Y337" s="2809"/>
      <c r="Z337" s="2809"/>
      <c r="AA337" s="2809"/>
      <c r="AB337" s="2810"/>
      <c r="AC337" s="226"/>
      <c r="AD337" s="503"/>
      <c r="AE337" s="500"/>
      <c r="AF337" s="500"/>
      <c r="AG337" s="500"/>
      <c r="AH337" s="500"/>
      <c r="AI337" s="500"/>
      <c r="AJ337" s="500"/>
      <c r="AK337" s="40"/>
      <c r="AL337" s="40"/>
      <c r="AM337" s="40"/>
      <c r="AN337" s="40"/>
      <c r="AO337" s="40"/>
      <c r="AP337" s="40"/>
      <c r="AQ337" s="40"/>
      <c r="AR337" s="40"/>
      <c r="AS337" s="40"/>
      <c r="AT337" s="500"/>
      <c r="AU337" s="500"/>
      <c r="AV337" s="500"/>
      <c r="AW337" s="500"/>
      <c r="AX337" s="500"/>
      <c r="AY337" s="2808" t="s">
        <v>97</v>
      </c>
      <c r="AZ337" s="2809"/>
      <c r="BA337" s="2809"/>
      <c r="BB337" s="2809"/>
      <c r="BC337" s="2810"/>
      <c r="BD337" s="199"/>
    </row>
    <row r="338" spans="1:56" s="499" customFormat="1" ht="16.5" customHeight="1">
      <c r="A338" s="1372"/>
      <c r="B338" s="226"/>
      <c r="C338" s="503"/>
      <c r="D338" s="503"/>
      <c r="E338" s="503"/>
      <c r="F338" s="503"/>
      <c r="G338" s="503"/>
      <c r="H338" s="503"/>
      <c r="I338" s="503"/>
      <c r="J338" s="503"/>
      <c r="K338" s="503"/>
      <c r="L338" s="503"/>
      <c r="M338" s="503"/>
      <c r="N338" s="503"/>
      <c r="O338" s="503"/>
      <c r="P338" s="503"/>
      <c r="Q338" s="503"/>
      <c r="R338" s="503"/>
      <c r="S338" s="503"/>
      <c r="T338" s="503"/>
      <c r="U338" s="503"/>
      <c r="V338" s="503"/>
      <c r="W338" s="503"/>
      <c r="X338" s="2741"/>
      <c r="Y338" s="2742"/>
      <c r="Z338" s="2742"/>
      <c r="AA338" s="2742"/>
      <c r="AB338" s="2743"/>
      <c r="AC338" s="2922"/>
      <c r="AD338" s="2923"/>
      <c r="AE338" s="2923"/>
      <c r="AF338" s="2923"/>
      <c r="AG338" s="2923"/>
      <c r="AH338" s="2923"/>
      <c r="AI338" s="2923"/>
      <c r="AJ338" s="2923"/>
      <c r="AK338" s="2923"/>
      <c r="AL338" s="2923"/>
      <c r="AM338" s="2923"/>
      <c r="AT338" s="500"/>
      <c r="AU338" s="500"/>
      <c r="AV338" s="500"/>
      <c r="AW338" s="500"/>
      <c r="AX338" s="500"/>
      <c r="AY338" s="2741"/>
      <c r="AZ338" s="2742"/>
      <c r="BA338" s="2742"/>
      <c r="BB338" s="2742"/>
      <c r="BC338" s="2743"/>
      <c r="BD338" s="199"/>
    </row>
    <row r="339" spans="1:56" s="499" customFormat="1" ht="16.5" customHeight="1">
      <c r="A339" s="226"/>
      <c r="B339" s="226"/>
      <c r="C339" s="503"/>
      <c r="D339" s="503"/>
      <c r="E339" s="503"/>
      <c r="F339" s="503"/>
      <c r="G339" s="503"/>
      <c r="H339" s="503"/>
      <c r="I339" s="503"/>
      <c r="J339" s="503"/>
      <c r="K339" s="2108"/>
      <c r="L339" s="1683"/>
      <c r="M339" s="1683"/>
      <c r="N339" s="1683"/>
      <c r="O339" s="1683"/>
      <c r="P339" s="1683"/>
      <c r="Q339" s="1683"/>
      <c r="R339" s="503"/>
      <c r="S339" s="503"/>
      <c r="T339" s="503"/>
      <c r="U339" s="503"/>
      <c r="V339" s="503"/>
      <c r="W339" s="503"/>
      <c r="X339" s="2883" t="str">
        <f>$X$18</f>
        <v>Stitching Guide Name  靠边机名称Tên cử may</v>
      </c>
      <c r="Y339" s="2754"/>
      <c r="Z339" s="2754"/>
      <c r="AA339" s="2754"/>
      <c r="AB339" s="2755"/>
      <c r="AC339" s="2922"/>
      <c r="AD339" s="2923"/>
      <c r="AE339" s="2923"/>
      <c r="AF339" s="2923"/>
      <c r="AG339" s="2923"/>
      <c r="AH339" s="2923"/>
      <c r="AI339" s="2923"/>
      <c r="AJ339" s="2923"/>
      <c r="AK339" s="2923"/>
      <c r="AL339" s="2923"/>
      <c r="AM339" s="2923"/>
      <c r="AQ339" s="1417"/>
      <c r="AR339" s="1418"/>
      <c r="AS339" s="1418"/>
      <c r="AT339" s="1418"/>
      <c r="AU339" s="1418"/>
      <c r="AV339" s="1418"/>
      <c r="AW339" s="1418"/>
      <c r="AX339" s="1419"/>
      <c r="AY339" s="2883" t="str">
        <f>$X$35</f>
        <v>Stitching Guide Name  靠边机名称Tên cử may</v>
      </c>
      <c r="AZ339" s="2754"/>
      <c r="BA339" s="2754"/>
      <c r="BB339" s="2754"/>
      <c r="BC339" s="2755"/>
      <c r="BD339" s="199"/>
    </row>
    <row r="340" spans="1:56" s="499" customFormat="1" ht="16.5" customHeight="1">
      <c r="A340" s="226"/>
      <c r="B340" s="226"/>
      <c r="C340" s="503"/>
      <c r="D340" s="503"/>
      <c r="E340" s="503"/>
      <c r="F340" s="503"/>
      <c r="G340" s="503"/>
      <c r="H340" s="503"/>
      <c r="I340" s="503"/>
      <c r="J340" s="503"/>
      <c r="K340" s="1683"/>
      <c r="L340" s="1683"/>
      <c r="M340" s="1683"/>
      <c r="N340" s="1683"/>
      <c r="O340" s="1683"/>
      <c r="P340" s="1683"/>
      <c r="Q340" s="1683"/>
      <c r="R340" s="503"/>
      <c r="S340" s="503"/>
      <c r="T340" s="503"/>
      <c r="U340" s="503"/>
      <c r="V340" s="503"/>
      <c r="W340" s="503"/>
      <c r="X340" s="2735"/>
      <c r="Y340" s="2736"/>
      <c r="Z340" s="2736"/>
      <c r="AA340" s="2736"/>
      <c r="AB340" s="2737"/>
      <c r="AC340" s="2922"/>
      <c r="AD340" s="2923"/>
      <c r="AE340" s="2923"/>
      <c r="AF340" s="2923"/>
      <c r="AG340" s="2923"/>
      <c r="AH340" s="2923"/>
      <c r="AI340" s="2923"/>
      <c r="AJ340" s="2923"/>
      <c r="AK340" s="2923"/>
      <c r="AL340" s="2923"/>
      <c r="AM340" s="2923"/>
      <c r="AN340" s="500"/>
      <c r="AO340" s="500"/>
      <c r="AP340" s="500"/>
      <c r="AQ340" s="1418"/>
      <c r="AR340" s="1418"/>
      <c r="AS340" s="1418"/>
      <c r="AT340" s="1418"/>
      <c r="AU340" s="1418"/>
      <c r="AV340" s="1418"/>
      <c r="AW340" s="1418"/>
      <c r="AX340" s="1419"/>
      <c r="AY340" s="2735"/>
      <c r="AZ340" s="2736"/>
      <c r="BA340" s="2736"/>
      <c r="BB340" s="2736"/>
      <c r="BC340" s="2737"/>
      <c r="BD340" s="199"/>
    </row>
    <row r="341" spans="1:56" s="499" customFormat="1" ht="16.5" customHeight="1" thickBot="1">
      <c r="A341" s="1372"/>
      <c r="B341" s="990"/>
      <c r="C341" s="911"/>
      <c r="D341" s="911"/>
      <c r="E341" s="911"/>
      <c r="F341" s="911"/>
      <c r="G341" s="911"/>
      <c r="H341" s="911"/>
      <c r="I341" s="911"/>
      <c r="J341" s="911"/>
      <c r="K341" s="2604"/>
      <c r="L341" s="2604"/>
      <c r="M341" s="2604"/>
      <c r="N341" s="2604"/>
      <c r="O341" s="2604"/>
      <c r="P341" s="2604"/>
      <c r="Q341" s="2604"/>
      <c r="R341" s="911"/>
      <c r="S341" s="911"/>
      <c r="T341" s="911"/>
      <c r="U341" s="911"/>
      <c r="V341" s="911"/>
      <c r="W341" s="911"/>
      <c r="X341" s="2718" t="s">
        <v>97</v>
      </c>
      <c r="Y341" s="2719"/>
      <c r="Z341" s="2719"/>
      <c r="AA341" s="2719"/>
      <c r="AB341" s="2720"/>
      <c r="AC341" s="2925"/>
      <c r="AD341" s="2926"/>
      <c r="AE341" s="2926"/>
      <c r="AF341" s="2926"/>
      <c r="AG341" s="2926"/>
      <c r="AH341" s="2926"/>
      <c r="AI341" s="2926"/>
      <c r="AJ341" s="2926"/>
      <c r="AK341" s="2926"/>
      <c r="AL341" s="2926"/>
      <c r="AM341" s="2926"/>
      <c r="AN341" s="911"/>
      <c r="AO341" s="911"/>
      <c r="AP341" s="911"/>
      <c r="AQ341" s="1421"/>
      <c r="AR341" s="1421"/>
      <c r="AS341" s="1421"/>
      <c r="AT341" s="1421"/>
      <c r="AU341" s="1421"/>
      <c r="AV341" s="1421"/>
      <c r="AW341" s="1421"/>
      <c r="AX341" s="1422"/>
      <c r="AY341" s="2718" t="s">
        <v>118</v>
      </c>
      <c r="AZ341" s="2719"/>
      <c r="BA341" s="2719"/>
      <c r="BB341" s="2719"/>
      <c r="BC341" s="2720"/>
      <c r="BD341" s="199"/>
    </row>
    <row r="342" spans="1:56" s="353" customFormat="1" ht="20.100000000000001" customHeight="1" thickBot="1">
      <c r="A342" s="1329"/>
      <c r="B342" s="1330" t="s">
        <v>110</v>
      </c>
      <c r="C342" s="1330"/>
      <c r="D342" s="1330"/>
      <c r="E342" s="1330"/>
      <c r="F342" s="1330"/>
      <c r="G342" s="1330"/>
      <c r="H342" s="1330"/>
      <c r="I342" s="1330"/>
      <c r="J342" s="1330"/>
      <c r="K342" s="1330"/>
      <c r="L342" s="1330"/>
      <c r="M342" s="1330"/>
      <c r="N342" s="1330"/>
      <c r="O342" s="1330"/>
      <c r="P342" s="1330"/>
      <c r="Q342" s="1330"/>
      <c r="R342" s="1330"/>
      <c r="S342" s="1330"/>
      <c r="T342" s="1330"/>
      <c r="U342" s="1330"/>
      <c r="V342" s="1330"/>
      <c r="W342" s="1330"/>
      <c r="X342" s="1330"/>
      <c r="Y342" s="1330"/>
      <c r="Z342" s="1020" t="s">
        <v>1068</v>
      </c>
      <c r="AA342" s="1330"/>
      <c r="AB342" s="1330"/>
      <c r="AC342" s="1330"/>
      <c r="AD342" s="1330"/>
      <c r="AE342" s="1330"/>
      <c r="AF342" s="1330"/>
      <c r="AG342" s="1330"/>
      <c r="AH342" s="1330"/>
      <c r="AI342" s="1330"/>
      <c r="AJ342" s="1330"/>
      <c r="AK342" s="1330"/>
      <c r="AL342" s="1330"/>
      <c r="AM342" s="1330"/>
      <c r="AN342" s="1330"/>
      <c r="AO342" s="1330"/>
      <c r="AP342" s="1330"/>
      <c r="AQ342" s="1330"/>
      <c r="AR342" s="1330"/>
      <c r="AS342" s="1330"/>
      <c r="AT342" s="1330"/>
      <c r="AU342" s="1330"/>
      <c r="AV342" s="1330"/>
      <c r="AW342" s="1330" t="str">
        <f>$AW$38</f>
        <v>COMPILER: LIÊN/A-KT-WQ826</v>
      </c>
      <c r="AX342" s="1330"/>
      <c r="AY342" s="1330"/>
      <c r="AZ342" s="1330"/>
      <c r="BA342" s="1330"/>
      <c r="BB342" s="1330"/>
      <c r="BC342" s="1330"/>
      <c r="BD342" s="1253"/>
    </row>
    <row r="343" spans="1:56" s="31" customFormat="1" ht="20.100000000000001" customHeight="1" thickBot="1">
      <c r="A343" s="1425"/>
      <c r="B343" s="2949" t="str">
        <f>$B$1</f>
        <v>PRODUCTION CONFIRMATION</v>
      </c>
      <c r="C343" s="2950"/>
      <c r="D343" s="2950"/>
      <c r="E343" s="2950"/>
      <c r="F343" s="2950"/>
      <c r="G343" s="2950"/>
      <c r="H343" s="2950"/>
      <c r="I343" s="2950"/>
      <c r="J343" s="2950"/>
      <c r="K343" s="2950"/>
      <c r="L343" s="2950"/>
      <c r="M343" s="2950"/>
      <c r="N343" s="2951"/>
      <c r="O343" s="766"/>
      <c r="P343" s="766"/>
      <c r="Q343" s="1821" t="s">
        <v>1098</v>
      </c>
      <c r="R343" s="1821"/>
      <c r="S343" s="1821"/>
      <c r="T343" s="1821"/>
      <c r="U343" s="1821"/>
      <c r="V343" s="1821"/>
      <c r="W343" s="1821"/>
      <c r="X343" s="1821"/>
      <c r="Y343" s="1821"/>
      <c r="Z343" s="1821"/>
      <c r="AA343" s="1821"/>
      <c r="AB343" s="1821"/>
      <c r="AC343" s="1821"/>
      <c r="AD343" s="1821"/>
      <c r="AE343" s="1821"/>
      <c r="AF343" s="1821"/>
      <c r="AG343" s="1821"/>
      <c r="AH343" s="1821"/>
      <c r="AI343" s="1821"/>
      <c r="AJ343" s="1821"/>
      <c r="AK343" s="1821"/>
      <c r="AL343" s="1821"/>
      <c r="AM343" s="1821"/>
      <c r="AN343" s="1821"/>
      <c r="AO343" s="1821"/>
      <c r="AP343" s="1821"/>
      <c r="AQ343" s="766"/>
      <c r="AR343" s="766"/>
      <c r="AS343" s="766"/>
      <c r="AT343" s="1002"/>
      <c r="AU343" s="1002"/>
      <c r="AV343" s="1002"/>
      <c r="AW343" s="1003"/>
      <c r="AX343" s="1003"/>
      <c r="AY343" s="1003"/>
      <c r="AZ343" s="978"/>
      <c r="BA343" s="978"/>
      <c r="BB343" s="979"/>
      <c r="BC343" s="979"/>
      <c r="BD343" s="1426"/>
    </row>
    <row r="344" spans="1:56" s="31" customFormat="1" ht="15.95" customHeight="1">
      <c r="A344" s="1427"/>
      <c r="B344" s="1428" t="s">
        <v>19</v>
      </c>
      <c r="C344" s="1429"/>
      <c r="D344" s="1429"/>
      <c r="E344" s="1429"/>
      <c r="F344" s="1429"/>
      <c r="G344" s="1374" t="str">
        <f>$G$2</f>
        <v>Chuck Taylor All Star Street</v>
      </c>
      <c r="H344" s="1429"/>
      <c r="I344" s="1430"/>
      <c r="J344" s="1430"/>
      <c r="K344" s="1430"/>
      <c r="L344" s="1430"/>
      <c r="M344" s="766"/>
      <c r="N344" s="1431"/>
      <c r="O344" s="767"/>
      <c r="P344" s="767"/>
      <c r="Q344" s="1822"/>
      <c r="R344" s="1822"/>
      <c r="S344" s="1822"/>
      <c r="T344" s="1822"/>
      <c r="U344" s="1822"/>
      <c r="V344" s="1822"/>
      <c r="W344" s="1822"/>
      <c r="X344" s="1822"/>
      <c r="Y344" s="1822"/>
      <c r="Z344" s="1822"/>
      <c r="AA344" s="1822"/>
      <c r="AB344" s="1822"/>
      <c r="AC344" s="1822"/>
      <c r="AD344" s="1822"/>
      <c r="AE344" s="1822"/>
      <c r="AF344" s="1822"/>
      <c r="AG344" s="1822"/>
      <c r="AH344" s="1822"/>
      <c r="AI344" s="1822"/>
      <c r="AJ344" s="1822"/>
      <c r="AK344" s="1822"/>
      <c r="AL344" s="1822"/>
      <c r="AM344" s="1822"/>
      <c r="AN344" s="1822"/>
      <c r="AO344" s="1822"/>
      <c r="AP344" s="1822"/>
      <c r="AQ344" s="767"/>
      <c r="AR344" s="767"/>
      <c r="AS344" s="767"/>
      <c r="AT344" s="768"/>
      <c r="AU344" s="768"/>
      <c r="AV344" s="768"/>
      <c r="AW344" s="769"/>
      <c r="AY344" s="2666" t="s">
        <v>137</v>
      </c>
      <c r="AZ344" s="1834"/>
      <c r="BA344" s="2273">
        <f>$BA$2</f>
        <v>15</v>
      </c>
      <c r="BB344" s="2475">
        <f>BB306-1</f>
        <v>-10</v>
      </c>
      <c r="BC344" s="2668"/>
      <c r="BD344" s="1004"/>
    </row>
    <row r="345" spans="1:56" s="31" customFormat="1" ht="15.95" customHeight="1" thickBot="1">
      <c r="A345" s="1427"/>
      <c r="B345" s="1432" t="s">
        <v>96</v>
      </c>
      <c r="C345" s="1433"/>
      <c r="D345" s="1433"/>
      <c r="E345" s="1433"/>
      <c r="F345" s="1433"/>
      <c r="G345" s="1433"/>
      <c r="H345" s="1433"/>
      <c r="I345" s="1375" t="str">
        <f>$I$3</f>
        <v>669288C/F</v>
      </c>
      <c r="J345" s="1433"/>
      <c r="K345" s="1375"/>
      <c r="L345" s="1433"/>
      <c r="M345" s="1434"/>
      <c r="N345" s="1435"/>
      <c r="O345" s="1434"/>
      <c r="P345" s="1434"/>
      <c r="Q345" s="1823"/>
      <c r="R345" s="1823"/>
      <c r="S345" s="1823"/>
      <c r="T345" s="1823"/>
      <c r="U345" s="1823"/>
      <c r="V345" s="1823"/>
      <c r="W345" s="1823"/>
      <c r="X345" s="1823"/>
      <c r="Y345" s="1823"/>
      <c r="Z345" s="1823"/>
      <c r="AA345" s="1823"/>
      <c r="AB345" s="1823"/>
      <c r="AC345" s="1823"/>
      <c r="AD345" s="1823"/>
      <c r="AE345" s="1823"/>
      <c r="AF345" s="1823"/>
      <c r="AG345" s="1823"/>
      <c r="AH345" s="1823"/>
      <c r="AI345" s="1823"/>
      <c r="AJ345" s="1823"/>
      <c r="AK345" s="1823"/>
      <c r="AL345" s="1823"/>
      <c r="AM345" s="1823"/>
      <c r="AN345" s="1823"/>
      <c r="AO345" s="1823"/>
      <c r="AP345" s="1823"/>
      <c r="AQ345" s="1434"/>
      <c r="AR345" s="1434"/>
      <c r="AS345" s="1434"/>
      <c r="AT345" s="1436"/>
      <c r="AU345" s="1436"/>
      <c r="AV345" s="1436"/>
      <c r="AW345" s="1437"/>
      <c r="AX345" s="1438"/>
      <c r="AY345" s="2667"/>
      <c r="AZ345" s="2060"/>
      <c r="BA345" s="2274"/>
      <c r="BB345" s="2669"/>
      <c r="BC345" s="2670"/>
      <c r="BD345" s="1004"/>
    </row>
    <row r="346" spans="1:56" s="499" customFormat="1" ht="30" customHeight="1">
      <c r="A346" s="226"/>
      <c r="B346" s="2724">
        <v>37</v>
      </c>
      <c r="C346" s="2725"/>
      <c r="D346" s="2721" t="s">
        <v>933</v>
      </c>
      <c r="E346" s="2726"/>
      <c r="F346" s="2726"/>
      <c r="G346" s="2726"/>
      <c r="H346" s="2726"/>
      <c r="I346" s="2726"/>
      <c r="J346" s="2726"/>
      <c r="K346" s="2726"/>
      <c r="L346" s="2726"/>
      <c r="M346" s="2726"/>
      <c r="N346" s="2726"/>
      <c r="O346" s="2726"/>
      <c r="P346" s="2726"/>
      <c r="Q346" s="2726"/>
      <c r="R346" s="2726"/>
      <c r="S346" s="2726"/>
      <c r="T346" s="2726"/>
      <c r="U346" s="2726"/>
      <c r="V346" s="2726"/>
      <c r="W346" s="2726"/>
      <c r="X346" s="2726"/>
      <c r="Y346" s="2726"/>
      <c r="Z346" s="2726"/>
      <c r="AA346" s="2726"/>
      <c r="AB346" s="2727"/>
      <c r="AC346" s="2671">
        <f>B346+1</f>
        <v>38</v>
      </c>
      <c r="AD346" s="2672"/>
      <c r="AE346" s="2673" t="s">
        <v>842</v>
      </c>
      <c r="AF346" s="2886"/>
      <c r="AG346" s="2886"/>
      <c r="AH346" s="2886"/>
      <c r="AI346" s="2886"/>
      <c r="AJ346" s="2886"/>
      <c r="AK346" s="2886"/>
      <c r="AL346" s="2886"/>
      <c r="AM346" s="2886"/>
      <c r="AN346" s="2886"/>
      <c r="AO346" s="2886"/>
      <c r="AP346" s="2886"/>
      <c r="AQ346" s="2886"/>
      <c r="AR346" s="2886"/>
      <c r="AS346" s="2886"/>
      <c r="AT346" s="2886"/>
      <c r="AU346" s="2886"/>
      <c r="AV346" s="2886"/>
      <c r="AW346" s="2886"/>
      <c r="AX346" s="2886"/>
      <c r="AY346" s="2886"/>
      <c r="AZ346" s="2886"/>
      <c r="BA346" s="2886"/>
      <c r="BB346" s="2886"/>
      <c r="BC346" s="2887"/>
      <c r="BD346" s="199"/>
    </row>
    <row r="347" spans="1:56" s="738" customFormat="1" ht="23.1" customHeight="1">
      <c r="A347" s="1361"/>
      <c r="B347" s="2832" t="str">
        <f t="shared" ref="B347:Y347" si="29">B309</f>
        <v>M/C Type
机器
Loại máy</v>
      </c>
      <c r="C347" s="2709"/>
      <c r="D347" s="2709"/>
      <c r="E347" s="2709"/>
      <c r="F347" s="2710"/>
      <c r="G347" s="2714" t="str">
        <f t="shared" si="29"/>
        <v xml:space="preserve">Needle
System
针类 Loại kim </v>
      </c>
      <c r="H347" s="2714"/>
      <c r="I347" s="2714"/>
      <c r="J347" s="2714" t="str">
        <f t="shared" si="29"/>
        <v>Needle Size
尺寸
Kích cỡ kim</v>
      </c>
      <c r="K347" s="2714"/>
      <c r="L347" s="2714"/>
      <c r="M347" s="2714" t="str">
        <f t="shared" si="29"/>
        <v xml:space="preserve">Needle Point Type
针型头类
Loại đầu kim  </v>
      </c>
      <c r="N347" s="2714"/>
      <c r="O347" s="2714"/>
      <c r="P347" s="2714"/>
      <c r="Q347" s="2686" t="str">
        <f t="shared" si="29"/>
        <v>Thread Type
车线
Loại chỉ</v>
      </c>
      <c r="R347" s="2686"/>
      <c r="S347" s="2686"/>
      <c r="T347" s="2686"/>
      <c r="U347" s="2686" t="str">
        <f t="shared" si="29"/>
        <v>Stitching Margin 边距
 Cách biên  (mm)</v>
      </c>
      <c r="V347" s="2686"/>
      <c r="W347" s="2686"/>
      <c r="X347" s="2686"/>
      <c r="Y347" s="2686" t="str">
        <f t="shared" si="29"/>
        <v>SPI (Stitch Per Inch)
针数/英寸
Số mũi/inch</v>
      </c>
      <c r="Z347" s="2688"/>
      <c r="AA347" s="2688"/>
      <c r="AB347" s="2689"/>
      <c r="AC347" s="2832" t="str">
        <f>$B$5</f>
        <v>M/C Type
机器
Loại máy</v>
      </c>
      <c r="AD347" s="2709"/>
      <c r="AE347" s="2709"/>
      <c r="AF347" s="2709"/>
      <c r="AG347" s="2710"/>
      <c r="AH347" s="2714" t="str">
        <f>$G$5</f>
        <v xml:space="preserve">Needle
System
针类 Loại kim </v>
      </c>
      <c r="AI347" s="2714"/>
      <c r="AJ347" s="2714"/>
      <c r="AK347" s="2714" t="str">
        <f>$J$5</f>
        <v>Needle Size
尺寸
Kích cỡ kim</v>
      </c>
      <c r="AL347" s="2714"/>
      <c r="AM347" s="2714"/>
      <c r="AN347" s="2714" t="str">
        <f>$M$5</f>
        <v xml:space="preserve">Needle Point Type
针型头类
Loại đầu kim  </v>
      </c>
      <c r="AO347" s="2714"/>
      <c r="AP347" s="2714"/>
      <c r="AQ347" s="2714"/>
      <c r="AR347" s="2686" t="str">
        <f>$Q$5</f>
        <v>Thread Type
车线
Loại chỉ</v>
      </c>
      <c r="AS347" s="2686"/>
      <c r="AT347" s="2686"/>
      <c r="AU347" s="2686"/>
      <c r="AV347" s="2686" t="str">
        <f>$U$5</f>
        <v>Stitching Margin 边距
 Cách biên  (mm)</v>
      </c>
      <c r="AW347" s="2686"/>
      <c r="AX347" s="2686"/>
      <c r="AY347" s="2686"/>
      <c r="AZ347" s="2686" t="str">
        <f>$Y$5</f>
        <v>SPI (Stitch Per Inch)
针数/英寸
Số mũi/inch</v>
      </c>
      <c r="BA347" s="2688"/>
      <c r="BB347" s="2688"/>
      <c r="BC347" s="2689"/>
      <c r="BD347" s="982"/>
    </row>
    <row r="348" spans="1:56" s="738" customFormat="1" ht="23.1" customHeight="1">
      <c r="A348" s="1361"/>
      <c r="B348" s="2711"/>
      <c r="C348" s="2712"/>
      <c r="D348" s="2712"/>
      <c r="E348" s="2712"/>
      <c r="F348" s="2713"/>
      <c r="G348" s="2715"/>
      <c r="H348" s="2715"/>
      <c r="I348" s="2715"/>
      <c r="J348" s="2715"/>
      <c r="K348" s="2715"/>
      <c r="L348" s="2715"/>
      <c r="M348" s="2715"/>
      <c r="N348" s="2715"/>
      <c r="O348" s="2715"/>
      <c r="P348" s="2715"/>
      <c r="Q348" s="2687"/>
      <c r="R348" s="2687"/>
      <c r="S348" s="2687"/>
      <c r="T348" s="2687"/>
      <c r="U348" s="2687"/>
      <c r="V348" s="2687"/>
      <c r="W348" s="2687"/>
      <c r="X348" s="2687"/>
      <c r="Y348" s="2690"/>
      <c r="Z348" s="2690"/>
      <c r="AA348" s="2690"/>
      <c r="AB348" s="2691"/>
      <c r="AC348" s="2711"/>
      <c r="AD348" s="2712"/>
      <c r="AE348" s="2712"/>
      <c r="AF348" s="2712"/>
      <c r="AG348" s="2713"/>
      <c r="AH348" s="2715"/>
      <c r="AI348" s="2715"/>
      <c r="AJ348" s="2715"/>
      <c r="AK348" s="2715"/>
      <c r="AL348" s="2715"/>
      <c r="AM348" s="2715"/>
      <c r="AN348" s="2715"/>
      <c r="AO348" s="2715"/>
      <c r="AP348" s="2715"/>
      <c r="AQ348" s="2715"/>
      <c r="AR348" s="2687"/>
      <c r="AS348" s="2687"/>
      <c r="AT348" s="2687"/>
      <c r="AU348" s="2687"/>
      <c r="AV348" s="2687"/>
      <c r="AW348" s="2687"/>
      <c r="AX348" s="2687"/>
      <c r="AY348" s="2687"/>
      <c r="AZ348" s="2690"/>
      <c r="BA348" s="2690"/>
      <c r="BB348" s="2690"/>
      <c r="BC348" s="2691"/>
      <c r="BD348" s="982"/>
    </row>
    <row r="349" spans="1:56" s="52" customFormat="1" ht="42.95" customHeight="1" thickBot="1">
      <c r="A349" s="815"/>
      <c r="B349" s="2705" t="s">
        <v>467</v>
      </c>
      <c r="C349" s="2706"/>
      <c r="D349" s="2706"/>
      <c r="E349" s="2706"/>
      <c r="F349" s="2707"/>
      <c r="G349" s="2679" t="s">
        <v>117</v>
      </c>
      <c r="H349" s="2680"/>
      <c r="I349" s="2680"/>
      <c r="J349" s="2681" t="s">
        <v>129</v>
      </c>
      <c r="K349" s="2681"/>
      <c r="L349" s="2681"/>
      <c r="M349" s="2681" t="s">
        <v>116</v>
      </c>
      <c r="N349" s="2681"/>
      <c r="O349" s="2681"/>
      <c r="P349" s="2681"/>
      <c r="Q349" s="2699" t="s">
        <v>807</v>
      </c>
      <c r="R349" s="2700"/>
      <c r="S349" s="2700"/>
      <c r="T349" s="2701"/>
      <c r="U349" s="2683" t="s">
        <v>97</v>
      </c>
      <c r="V349" s="2684"/>
      <c r="W349" s="2684"/>
      <c r="X349" s="2684"/>
      <c r="Y349" s="2683" t="s">
        <v>808</v>
      </c>
      <c r="Z349" s="2684"/>
      <c r="AA349" s="2684"/>
      <c r="AB349" s="2685"/>
      <c r="AC349" s="2937" t="s">
        <v>774</v>
      </c>
      <c r="AD349" s="2693"/>
      <c r="AE349" s="2693"/>
      <c r="AF349" s="2693"/>
      <c r="AG349" s="2694"/>
      <c r="AH349" s="2679" t="s">
        <v>172</v>
      </c>
      <c r="AI349" s="2680"/>
      <c r="AJ349" s="2680"/>
      <c r="AK349" s="2681" t="s">
        <v>129</v>
      </c>
      <c r="AL349" s="2681"/>
      <c r="AM349" s="2681"/>
      <c r="AN349" s="2681" t="s">
        <v>116</v>
      </c>
      <c r="AO349" s="2681"/>
      <c r="AP349" s="2681"/>
      <c r="AQ349" s="2681"/>
      <c r="AR349" s="2682" t="s">
        <v>305</v>
      </c>
      <c r="AS349" s="2681"/>
      <c r="AT349" s="2681"/>
      <c r="AU349" s="2681"/>
      <c r="AV349" s="2683" t="s">
        <v>144</v>
      </c>
      <c r="AW349" s="2684"/>
      <c r="AX349" s="2684"/>
      <c r="AY349" s="2684"/>
      <c r="AZ349" s="2683" t="s">
        <v>233</v>
      </c>
      <c r="BA349" s="2684"/>
      <c r="BB349" s="2684"/>
      <c r="BC349" s="2685"/>
      <c r="BD349" s="642"/>
    </row>
    <row r="350" spans="1:56" s="499" customFormat="1" ht="16.5" customHeight="1">
      <c r="A350" s="226"/>
      <c r="B350" s="2760" t="s">
        <v>1097</v>
      </c>
      <c r="C350" s="2677"/>
      <c r="D350" s="2677"/>
      <c r="E350" s="2677"/>
      <c r="F350" s="2677"/>
      <c r="G350" s="2677"/>
      <c r="H350" s="2677"/>
      <c r="I350" s="2677"/>
      <c r="J350" s="2677"/>
      <c r="K350" s="2677"/>
      <c r="L350" s="2677"/>
      <c r="M350" s="755"/>
      <c r="N350" s="755"/>
      <c r="O350" s="748"/>
      <c r="P350" s="748"/>
      <c r="Q350" s="2791" t="s">
        <v>1099</v>
      </c>
      <c r="R350" s="2791"/>
      <c r="S350" s="2791"/>
      <c r="T350" s="2791"/>
      <c r="U350" s="2791"/>
      <c r="V350" s="2791"/>
      <c r="W350" s="2791"/>
      <c r="X350" s="2791"/>
      <c r="Y350" s="2791"/>
      <c r="Z350" s="2791"/>
      <c r="AA350" s="2791"/>
      <c r="AB350" s="2792"/>
      <c r="AC350" s="1383"/>
      <c r="AD350" s="741"/>
      <c r="AE350" s="741"/>
      <c r="AF350" s="741"/>
      <c r="AG350" s="741"/>
      <c r="AH350" s="741"/>
      <c r="AI350" s="741"/>
      <c r="AJ350" s="755"/>
      <c r="AK350" s="755"/>
      <c r="AL350" s="755"/>
      <c r="AM350" s="755"/>
      <c r="AN350" s="755"/>
      <c r="AO350" s="755"/>
      <c r="AP350" s="748"/>
      <c r="AQ350" s="748"/>
      <c r="AR350" s="2868" t="s">
        <v>469</v>
      </c>
      <c r="AS350" s="2868"/>
      <c r="AT350" s="2868"/>
      <c r="AU350" s="2868"/>
      <c r="AV350" s="2868"/>
      <c r="AW350" s="2868"/>
      <c r="AX350" s="2868"/>
      <c r="AY350" s="2868"/>
      <c r="AZ350" s="2868"/>
      <c r="BA350" s="2868"/>
      <c r="BB350" s="2868"/>
      <c r="BC350" s="2869"/>
      <c r="BD350" s="199"/>
    </row>
    <row r="351" spans="1:56" s="499" customFormat="1" ht="16.5" customHeight="1">
      <c r="A351" s="226"/>
      <c r="B351" s="2430"/>
      <c r="C351" s="1995"/>
      <c r="D351" s="1995"/>
      <c r="E351" s="1995"/>
      <c r="F351" s="1995"/>
      <c r="G351" s="1995"/>
      <c r="H351" s="1995"/>
      <c r="I351" s="1995"/>
      <c r="J351" s="1995"/>
      <c r="K351" s="1995"/>
      <c r="L351" s="1995"/>
      <c r="M351" s="757"/>
      <c r="N351" s="757"/>
      <c r="O351" s="746"/>
      <c r="P351" s="746"/>
      <c r="Q351" s="2793"/>
      <c r="R351" s="2793"/>
      <c r="S351" s="2793"/>
      <c r="T351" s="2793"/>
      <c r="U351" s="2793"/>
      <c r="V351" s="2793"/>
      <c r="W351" s="2793"/>
      <c r="X351" s="2793"/>
      <c r="Y351" s="2793"/>
      <c r="Z351" s="2793"/>
      <c r="AA351" s="2793"/>
      <c r="AB351" s="2794"/>
      <c r="AC351" s="1385"/>
      <c r="AD351" s="360"/>
      <c r="AE351" s="360"/>
      <c r="AF351" s="360"/>
      <c r="AG351" s="360"/>
      <c r="AH351" s="360"/>
      <c r="AI351" s="360"/>
      <c r="AJ351" s="757"/>
      <c r="AK351" s="757"/>
      <c r="AL351" s="757"/>
      <c r="AM351" s="757"/>
      <c r="AN351" s="757"/>
      <c r="AO351" s="757"/>
      <c r="AP351" s="746"/>
      <c r="AQ351" s="746"/>
      <c r="AR351" s="2870"/>
      <c r="AS351" s="2870"/>
      <c r="AT351" s="2870"/>
      <c r="AU351" s="2870"/>
      <c r="AV351" s="2870"/>
      <c r="AW351" s="2870"/>
      <c r="AX351" s="2870"/>
      <c r="AY351" s="2870"/>
      <c r="AZ351" s="2870"/>
      <c r="BA351" s="2870"/>
      <c r="BB351" s="2870"/>
      <c r="BC351" s="2871"/>
      <c r="BD351" s="199"/>
    </row>
    <row r="352" spans="1:56" s="499" customFormat="1" ht="16.5" customHeight="1">
      <c r="A352" s="226"/>
      <c r="B352" s="2430"/>
      <c r="C352" s="1995"/>
      <c r="D352" s="1995"/>
      <c r="E352" s="1995"/>
      <c r="F352" s="1995"/>
      <c r="G352" s="1995"/>
      <c r="H352" s="1995"/>
      <c r="I352" s="1995"/>
      <c r="J352" s="1995"/>
      <c r="K352" s="1995"/>
      <c r="L352" s="1995"/>
      <c r="M352" s="757"/>
      <c r="N352" s="757"/>
      <c r="O352" s="746"/>
      <c r="P352" s="746"/>
      <c r="Q352" s="2793"/>
      <c r="R352" s="2793"/>
      <c r="S352" s="2793"/>
      <c r="T352" s="2793"/>
      <c r="U352" s="2793"/>
      <c r="V352" s="2793"/>
      <c r="W352" s="2793"/>
      <c r="X352" s="2793"/>
      <c r="Y352" s="2793"/>
      <c r="Z352" s="2793"/>
      <c r="AA352" s="2793"/>
      <c r="AB352" s="2794"/>
      <c r="AC352" s="1385"/>
      <c r="AD352" s="360"/>
      <c r="AE352" s="360"/>
      <c r="AF352" s="360"/>
      <c r="AG352" s="360"/>
      <c r="AH352" s="360"/>
      <c r="AI352" s="360"/>
      <c r="AJ352" s="757"/>
      <c r="AK352" s="757"/>
      <c r="AL352" s="757"/>
      <c r="AM352" s="757"/>
      <c r="AN352" s="757"/>
      <c r="AO352" s="757"/>
      <c r="AP352" s="746"/>
      <c r="AQ352" s="746"/>
      <c r="AR352" s="2870"/>
      <c r="AS352" s="2870"/>
      <c r="AT352" s="2870"/>
      <c r="AU352" s="2870"/>
      <c r="AV352" s="2870"/>
      <c r="AW352" s="2870"/>
      <c r="AX352" s="2870"/>
      <c r="AY352" s="2870"/>
      <c r="AZ352" s="2870"/>
      <c r="BA352" s="2870"/>
      <c r="BB352" s="2870"/>
      <c r="BC352" s="2871"/>
      <c r="BD352" s="199"/>
    </row>
    <row r="353" spans="1:56" s="499" customFormat="1" ht="16.5" customHeight="1">
      <c r="A353" s="226"/>
      <c r="B353" s="1386"/>
      <c r="C353" s="1328"/>
      <c r="D353" s="40"/>
      <c r="E353" s="40"/>
      <c r="F353" s="40"/>
      <c r="G353" s="40"/>
      <c r="H353" s="40"/>
      <c r="I353" s="746"/>
      <c r="J353" s="746"/>
      <c r="K353" s="746"/>
      <c r="L353" s="746"/>
      <c r="M353" s="746"/>
      <c r="N353" s="746"/>
      <c r="O353" s="746"/>
      <c r="P353" s="746"/>
      <c r="Q353" s="2793"/>
      <c r="R353" s="2793"/>
      <c r="S353" s="2793"/>
      <c r="T353" s="2793"/>
      <c r="U353" s="2793"/>
      <c r="V353" s="2793"/>
      <c r="W353" s="2793"/>
      <c r="X353" s="2793"/>
      <c r="Y353" s="2793"/>
      <c r="Z353" s="2793"/>
      <c r="AA353" s="2793"/>
      <c r="AB353" s="2794"/>
      <c r="AC353" s="1386"/>
      <c r="AD353" s="1328"/>
      <c r="AE353" s="40"/>
      <c r="AF353" s="40"/>
      <c r="AG353" s="40"/>
      <c r="AH353" s="40"/>
      <c r="AI353" s="40"/>
      <c r="AJ353" s="746"/>
      <c r="AK353" s="746"/>
      <c r="AL353" s="746"/>
      <c r="AM353" s="746"/>
      <c r="AN353" s="746"/>
      <c r="AO353" s="746"/>
      <c r="AP353" s="746"/>
      <c r="AQ353" s="746"/>
      <c r="AR353" s="2870"/>
      <c r="AS353" s="2870"/>
      <c r="AT353" s="2870"/>
      <c r="AU353" s="2870"/>
      <c r="AV353" s="2870"/>
      <c r="AW353" s="2870"/>
      <c r="AX353" s="2870"/>
      <c r="AY353" s="2870"/>
      <c r="AZ353" s="2870"/>
      <c r="BA353" s="2870"/>
      <c r="BB353" s="2870"/>
      <c r="BC353" s="2871"/>
      <c r="BD353" s="199"/>
    </row>
    <row r="354" spans="1:56" s="499" customFormat="1" ht="16.5" customHeight="1">
      <c r="A354" s="226"/>
      <c r="B354" s="1386"/>
      <c r="C354" s="1328"/>
      <c r="D354" s="40"/>
      <c r="E354" s="40"/>
      <c r="F354" s="40"/>
      <c r="G354" s="40"/>
      <c r="H354" s="40"/>
      <c r="I354" s="746"/>
      <c r="J354" s="746"/>
      <c r="K354" s="746"/>
      <c r="L354" s="746"/>
      <c r="M354" s="746"/>
      <c r="N354" s="746"/>
      <c r="O354" s="746"/>
      <c r="P354" s="746"/>
      <c r="Q354" s="2793"/>
      <c r="R354" s="2793"/>
      <c r="S354" s="2793"/>
      <c r="T354" s="2793"/>
      <c r="U354" s="2793"/>
      <c r="V354" s="2793"/>
      <c r="W354" s="2793"/>
      <c r="X354" s="2793"/>
      <c r="Y354" s="2793"/>
      <c r="Z354" s="2793"/>
      <c r="AA354" s="2793"/>
      <c r="AB354" s="2794"/>
      <c r="AC354" s="1386"/>
      <c r="AD354" s="1328"/>
      <c r="AE354" s="40"/>
      <c r="AF354" s="40"/>
      <c r="AG354" s="40"/>
      <c r="AH354" s="40"/>
      <c r="AI354" s="40"/>
      <c r="AJ354" s="746"/>
      <c r="AK354" s="746"/>
      <c r="AL354" s="746"/>
      <c r="AM354" s="746"/>
      <c r="AN354" s="746"/>
      <c r="AO354" s="746"/>
      <c r="AP354" s="746"/>
      <c r="AQ354" s="746"/>
      <c r="AR354" s="2870"/>
      <c r="AS354" s="2870"/>
      <c r="AT354" s="2870"/>
      <c r="AU354" s="2870"/>
      <c r="AV354" s="2870"/>
      <c r="AW354" s="2870"/>
      <c r="AX354" s="2870"/>
      <c r="AY354" s="2870"/>
      <c r="AZ354" s="2870"/>
      <c r="BA354" s="2870"/>
      <c r="BB354" s="2870"/>
      <c r="BC354" s="2871"/>
      <c r="BD354" s="199"/>
    </row>
    <row r="355" spans="1:56" s="499" customFormat="1" ht="16.5" customHeight="1">
      <c r="A355" s="226"/>
      <c r="B355" s="226"/>
      <c r="C355" s="503"/>
      <c r="D355" s="500"/>
      <c r="E355" s="500"/>
      <c r="F355" s="500"/>
      <c r="G355" s="500"/>
      <c r="H355" s="500"/>
      <c r="I355" s="500"/>
      <c r="J355" s="500"/>
      <c r="K355" s="500"/>
      <c r="L355" s="500"/>
      <c r="M355" s="500"/>
      <c r="N355" s="500"/>
      <c r="O355" s="500"/>
      <c r="P355" s="500"/>
      <c r="Q355" s="2793"/>
      <c r="R355" s="2793"/>
      <c r="S355" s="2793"/>
      <c r="T355" s="2793"/>
      <c r="U355" s="2793"/>
      <c r="V355" s="2793"/>
      <c r="W355" s="2793"/>
      <c r="X355" s="2793"/>
      <c r="Y355" s="2793"/>
      <c r="Z355" s="2793"/>
      <c r="AA355" s="2793"/>
      <c r="AB355" s="2794"/>
      <c r="AC355" s="226"/>
      <c r="AD355" s="503"/>
      <c r="AE355" s="500"/>
      <c r="AF355" s="500"/>
      <c r="AG355" s="500"/>
      <c r="AH355" s="500"/>
      <c r="AI355" s="500"/>
      <c r="AJ355" s="500"/>
      <c r="AK355" s="500"/>
      <c r="AL355" s="500"/>
      <c r="AM355" s="500"/>
      <c r="AN355" s="500"/>
      <c r="AO355" s="500"/>
      <c r="AP355" s="500"/>
      <c r="AQ355" s="500"/>
      <c r="AR355" s="2870"/>
      <c r="AS355" s="2870"/>
      <c r="AT355" s="2870"/>
      <c r="AU355" s="2870"/>
      <c r="AV355" s="2870"/>
      <c r="AW355" s="2870"/>
      <c r="AX355" s="2870"/>
      <c r="AY355" s="2870"/>
      <c r="AZ355" s="2870"/>
      <c r="BA355" s="2870"/>
      <c r="BB355" s="2870"/>
      <c r="BC355" s="2871"/>
      <c r="BD355" s="199"/>
    </row>
    <row r="356" spans="1:56" s="499" customFormat="1" ht="16.5" customHeight="1">
      <c r="A356" s="226"/>
      <c r="B356" s="226"/>
      <c r="C356" s="503"/>
      <c r="D356" s="503"/>
      <c r="E356" s="503"/>
      <c r="F356" s="503"/>
      <c r="G356" s="503"/>
      <c r="H356" s="503"/>
      <c r="I356" s="503"/>
      <c r="J356" s="503"/>
      <c r="K356" s="503"/>
      <c r="L356" s="503"/>
      <c r="M356" s="503"/>
      <c r="N356" s="503"/>
      <c r="O356" s="503"/>
      <c r="P356" s="503"/>
      <c r="Q356" s="503"/>
      <c r="R356" s="503"/>
      <c r="S356" s="503"/>
      <c r="T356" s="503"/>
      <c r="U356" s="503"/>
      <c r="V356" s="503"/>
      <c r="W356" s="503"/>
      <c r="X356" s="2732" t="str">
        <f>$X$14</f>
        <v xml:space="preserve">Attaching Method
贴法 Phương pháp dán </v>
      </c>
      <c r="Y356" s="2733"/>
      <c r="Z356" s="2733"/>
      <c r="AA356" s="2733"/>
      <c r="AB356" s="2801"/>
      <c r="AC356" s="226"/>
      <c r="AD356" s="503"/>
      <c r="AE356" s="500"/>
      <c r="AF356" s="500"/>
      <c r="AG356" s="500"/>
      <c r="AH356" s="500"/>
      <c r="AI356" s="500"/>
      <c r="AJ356" s="500"/>
      <c r="AK356" s="500"/>
      <c r="AL356" s="500"/>
      <c r="AM356" s="500"/>
      <c r="AN356" s="500"/>
      <c r="AO356" s="500"/>
      <c r="AP356" s="500"/>
      <c r="AQ356" s="500"/>
      <c r="AR356" s="500"/>
      <c r="AS356" s="500"/>
      <c r="AT356" s="500"/>
      <c r="AU356" s="500"/>
      <c r="AV356" s="500"/>
      <c r="AW356" s="500"/>
      <c r="AX356" s="500"/>
      <c r="AY356" s="2732" t="str">
        <f>$X$14</f>
        <v xml:space="preserve">Attaching Method
贴法 Phương pháp dán </v>
      </c>
      <c r="AZ356" s="2733"/>
      <c r="BA356" s="2733"/>
      <c r="BB356" s="2733"/>
      <c r="BC356" s="2801"/>
      <c r="BD356" s="199"/>
    </row>
    <row r="357" spans="1:56" s="499" customFormat="1" ht="16.5" customHeight="1">
      <c r="A357" s="226"/>
      <c r="B357" s="226"/>
      <c r="C357" s="503"/>
      <c r="D357" s="503"/>
      <c r="E357" s="503"/>
      <c r="F357" s="503"/>
      <c r="G357" s="503"/>
      <c r="H357" s="503"/>
      <c r="I357" s="503"/>
      <c r="J357" s="503"/>
      <c r="K357" s="503"/>
      <c r="L357" s="503"/>
      <c r="M357" s="503"/>
      <c r="N357" s="503"/>
      <c r="O357" s="503"/>
      <c r="P357" s="503"/>
      <c r="Q357" s="503"/>
      <c r="R357" s="503"/>
      <c r="S357" s="503"/>
      <c r="T357" s="503"/>
      <c r="U357" s="503"/>
      <c r="V357" s="503"/>
      <c r="W357" s="503"/>
      <c r="X357" s="2735"/>
      <c r="Y357" s="2736"/>
      <c r="Z357" s="2736"/>
      <c r="AA357" s="2736"/>
      <c r="AB357" s="2737"/>
      <c r="AC357" s="226"/>
      <c r="AD357" s="503"/>
      <c r="AE357" s="500"/>
      <c r="AF357" s="500"/>
      <c r="AG357" s="500"/>
      <c r="AH357" s="500"/>
      <c r="AI357" s="500"/>
      <c r="AJ357" s="500"/>
      <c r="AK357" s="500"/>
      <c r="AL357" s="500"/>
      <c r="AM357" s="500"/>
      <c r="AN357" s="500"/>
      <c r="AO357" s="500"/>
      <c r="AP357" s="500"/>
      <c r="AQ357" s="500"/>
      <c r="AR357" s="500"/>
      <c r="AS357" s="500"/>
      <c r="AT357" s="500"/>
      <c r="AU357" s="500"/>
      <c r="AV357" s="500"/>
      <c r="AW357" s="500"/>
      <c r="AX357" s="500"/>
      <c r="AY357" s="2735"/>
      <c r="AZ357" s="2736"/>
      <c r="BA357" s="2736"/>
      <c r="BB357" s="2736"/>
      <c r="BC357" s="2737"/>
      <c r="BD357" s="199"/>
    </row>
    <row r="358" spans="1:56" s="499" customFormat="1" ht="16.5" customHeight="1">
      <c r="A358" s="226"/>
      <c r="B358" s="226"/>
      <c r="C358" s="503"/>
      <c r="D358" s="503"/>
      <c r="E358" s="503"/>
      <c r="F358" s="503"/>
      <c r="G358" s="503"/>
      <c r="H358" s="503"/>
      <c r="I358" s="503"/>
      <c r="J358" s="503"/>
      <c r="K358" s="503"/>
      <c r="L358" s="503"/>
      <c r="M358" s="503"/>
      <c r="N358" s="503"/>
      <c r="O358" s="503"/>
      <c r="P358" s="503"/>
      <c r="Q358" s="503"/>
      <c r="R358" s="503"/>
      <c r="S358" s="503"/>
      <c r="T358" s="503"/>
      <c r="U358" s="503"/>
      <c r="V358" s="503"/>
      <c r="W358" s="503"/>
      <c r="X358" s="2884" t="s">
        <v>97</v>
      </c>
      <c r="Y358" s="2739"/>
      <c r="Z358" s="2739"/>
      <c r="AA358" s="2739"/>
      <c r="AB358" s="2740"/>
      <c r="AC358" s="226"/>
      <c r="AD358" s="503"/>
      <c r="AE358" s="500"/>
      <c r="AF358" s="500"/>
      <c r="AG358" s="500"/>
      <c r="AH358" s="500"/>
      <c r="AI358" s="500"/>
      <c r="AJ358" s="500"/>
      <c r="AK358" s="500"/>
      <c r="AL358" s="500"/>
      <c r="AM358" s="500"/>
      <c r="AN358" s="500"/>
      <c r="AO358" s="500"/>
      <c r="AP358" s="500"/>
      <c r="AQ358" s="500"/>
      <c r="AR358" s="500"/>
      <c r="AS358" s="500"/>
      <c r="AT358" s="500"/>
      <c r="AU358" s="500"/>
      <c r="AV358" s="500"/>
      <c r="AW358" s="503"/>
      <c r="AX358" s="503"/>
      <c r="AY358" s="2808" t="s">
        <v>97</v>
      </c>
      <c r="AZ358" s="2809"/>
      <c r="BA358" s="2809"/>
      <c r="BB358" s="2809"/>
      <c r="BC358" s="2810"/>
      <c r="BD358" s="199"/>
    </row>
    <row r="359" spans="1:56" s="499" customFormat="1" ht="16.5" customHeight="1">
      <c r="A359" s="226"/>
      <c r="B359" s="226"/>
      <c r="C359" s="503"/>
      <c r="D359" s="503"/>
      <c r="E359" s="503"/>
      <c r="F359" s="503"/>
      <c r="G359" s="503"/>
      <c r="H359" s="503"/>
      <c r="I359" s="503"/>
      <c r="J359" s="503"/>
      <c r="K359" s="503"/>
      <c r="L359" s="503"/>
      <c r="M359" s="503"/>
      <c r="N359" s="503"/>
      <c r="O359" s="503"/>
      <c r="P359" s="503"/>
      <c r="Q359" s="503"/>
      <c r="R359" s="503"/>
      <c r="S359" s="503"/>
      <c r="T359" s="503"/>
      <c r="U359" s="503"/>
      <c r="V359" s="503"/>
      <c r="W359" s="503"/>
      <c r="X359" s="2741"/>
      <c r="Y359" s="2742"/>
      <c r="Z359" s="2742"/>
      <c r="AA359" s="2742"/>
      <c r="AB359" s="2743"/>
      <c r="AC359" s="226"/>
      <c r="AD359" s="503"/>
      <c r="AE359" s="500"/>
      <c r="AF359" s="500"/>
      <c r="AG359" s="500"/>
      <c r="AH359" s="500"/>
      <c r="AI359" s="500"/>
      <c r="AJ359" s="500"/>
      <c r="AK359" s="500"/>
      <c r="AL359" s="500"/>
      <c r="AM359" s="500"/>
      <c r="AN359" s="500"/>
      <c r="AO359" s="500"/>
      <c r="AP359" s="500"/>
      <c r="AQ359" s="500"/>
      <c r="AR359" s="500"/>
      <c r="AS359" s="500"/>
      <c r="AT359" s="500"/>
      <c r="AU359" s="500"/>
      <c r="AV359" s="500"/>
      <c r="AW359" s="503"/>
      <c r="AX359" s="503"/>
      <c r="AY359" s="2741"/>
      <c r="AZ359" s="2742"/>
      <c r="BA359" s="2742"/>
      <c r="BB359" s="2742"/>
      <c r="BC359" s="2743"/>
      <c r="BD359" s="199"/>
    </row>
    <row r="360" spans="1:56" s="499" customFormat="1" ht="16.5" customHeight="1">
      <c r="A360" s="226"/>
      <c r="B360" s="226"/>
      <c r="C360" s="503"/>
      <c r="D360" s="503"/>
      <c r="E360" s="503"/>
      <c r="F360" s="503"/>
      <c r="G360" s="503"/>
      <c r="H360" s="503"/>
      <c r="I360" s="503"/>
      <c r="J360" s="503"/>
      <c r="K360" s="2108"/>
      <c r="L360" s="1683"/>
      <c r="M360" s="1683"/>
      <c r="N360" s="1683"/>
      <c r="O360" s="1683"/>
      <c r="P360" s="1683"/>
      <c r="Q360" s="1683"/>
      <c r="R360" s="503"/>
      <c r="S360" s="503"/>
      <c r="T360" s="503"/>
      <c r="U360" s="503"/>
      <c r="V360" s="503"/>
      <c r="W360" s="503"/>
      <c r="X360" s="2883" t="str">
        <f>$X$18</f>
        <v>Stitching Guide Name  靠边机名称Tên cử may</v>
      </c>
      <c r="Y360" s="2754"/>
      <c r="Z360" s="2754"/>
      <c r="AA360" s="2754"/>
      <c r="AB360" s="2755"/>
      <c r="AC360" s="226"/>
      <c r="AD360" s="503"/>
      <c r="AE360" s="500"/>
      <c r="AF360" s="500"/>
      <c r="AG360" s="500"/>
      <c r="AH360" s="500"/>
      <c r="AI360" s="500"/>
      <c r="AJ360" s="500"/>
      <c r="AK360" s="500"/>
      <c r="AL360" s="500"/>
      <c r="AM360" s="500"/>
      <c r="AN360" s="500"/>
      <c r="AO360" s="500"/>
      <c r="AP360" s="500"/>
      <c r="AQ360" s="500"/>
      <c r="AR360" s="500"/>
      <c r="AS360" s="500"/>
      <c r="AT360" s="500"/>
      <c r="AU360" s="500"/>
      <c r="AV360" s="500"/>
      <c r="AW360" s="503"/>
      <c r="AX360" s="503"/>
      <c r="AY360" s="2732" t="str">
        <f>$X$18</f>
        <v>Stitching Guide Name  靠边机名称Tên cử may</v>
      </c>
      <c r="AZ360" s="2733"/>
      <c r="BA360" s="2733"/>
      <c r="BB360" s="2733"/>
      <c r="BC360" s="2801"/>
      <c r="BD360" s="199"/>
    </row>
    <row r="361" spans="1:56" s="499" customFormat="1" ht="16.5" customHeight="1">
      <c r="A361" s="226"/>
      <c r="B361" s="226"/>
      <c r="C361" s="503"/>
      <c r="D361" s="503"/>
      <c r="E361" s="503"/>
      <c r="F361" s="503"/>
      <c r="G361" s="503"/>
      <c r="H361" s="503"/>
      <c r="I361" s="503"/>
      <c r="J361" s="503"/>
      <c r="K361" s="1683"/>
      <c r="L361" s="1683"/>
      <c r="M361" s="1683"/>
      <c r="N361" s="1683"/>
      <c r="O361" s="1683"/>
      <c r="P361" s="1683"/>
      <c r="Q361" s="1683"/>
      <c r="R361" s="503"/>
      <c r="S361" s="503"/>
      <c r="T361" s="503"/>
      <c r="U361" s="503"/>
      <c r="V361" s="503"/>
      <c r="W361" s="503"/>
      <c r="X361" s="2735"/>
      <c r="Y361" s="2736"/>
      <c r="Z361" s="2736"/>
      <c r="AA361" s="2736"/>
      <c r="AB361" s="2737"/>
      <c r="AC361" s="226"/>
      <c r="AD361" s="503"/>
      <c r="AE361" s="500"/>
      <c r="AF361" s="500"/>
      <c r="AG361" s="500"/>
      <c r="AH361" s="500"/>
      <c r="AI361" s="500"/>
      <c r="AJ361" s="500"/>
      <c r="AK361" s="500"/>
      <c r="AL361" s="500"/>
      <c r="AM361" s="500"/>
      <c r="AN361" s="500"/>
      <c r="AO361" s="500"/>
      <c r="AP361" s="500"/>
      <c r="AQ361" s="500"/>
      <c r="AR361" s="500"/>
      <c r="AS361" s="500"/>
      <c r="AT361" s="500"/>
      <c r="AU361" s="500"/>
      <c r="AV361" s="500"/>
      <c r="AW361" s="503"/>
      <c r="AX361" s="503"/>
      <c r="AY361" s="2735"/>
      <c r="AZ361" s="2736"/>
      <c r="BA361" s="2736"/>
      <c r="BB361" s="2736"/>
      <c r="BC361" s="2737"/>
      <c r="BD361" s="199"/>
    </row>
    <row r="362" spans="1:56" s="499" customFormat="1" ht="16.5" customHeight="1" thickBot="1">
      <c r="A362" s="226"/>
      <c r="B362" s="990"/>
      <c r="C362" s="911"/>
      <c r="D362" s="911"/>
      <c r="E362" s="911"/>
      <c r="F362" s="911"/>
      <c r="G362" s="911"/>
      <c r="H362" s="911"/>
      <c r="I362" s="911"/>
      <c r="J362" s="911"/>
      <c r="K362" s="2604"/>
      <c r="L362" s="2604"/>
      <c r="M362" s="2604"/>
      <c r="N362" s="2604"/>
      <c r="O362" s="2604"/>
      <c r="P362" s="2604"/>
      <c r="Q362" s="2604"/>
      <c r="R362" s="911"/>
      <c r="S362" s="911"/>
      <c r="T362" s="911"/>
      <c r="U362" s="911"/>
      <c r="V362" s="911"/>
      <c r="W362" s="911"/>
      <c r="X362" s="2718" t="s">
        <v>97</v>
      </c>
      <c r="Y362" s="2719"/>
      <c r="Z362" s="2719"/>
      <c r="AA362" s="2719"/>
      <c r="AB362" s="2720"/>
      <c r="AC362" s="911"/>
      <c r="AD362" s="911"/>
      <c r="AE362" s="911"/>
      <c r="AF362" s="911"/>
      <c r="AG362" s="911"/>
      <c r="AH362" s="911"/>
      <c r="AI362" s="911"/>
      <c r="AJ362" s="911"/>
      <c r="AK362" s="911"/>
      <c r="AL362" s="911"/>
      <c r="AM362" s="911"/>
      <c r="AN362" s="911"/>
      <c r="AO362" s="911"/>
      <c r="AP362" s="911"/>
      <c r="AQ362" s="911"/>
      <c r="AR362" s="911"/>
      <c r="AS362" s="911"/>
      <c r="AT362" s="911"/>
      <c r="AU362" s="911"/>
      <c r="AV362" s="911"/>
      <c r="AW362" s="911"/>
      <c r="AX362" s="911"/>
      <c r="AY362" s="2718" t="s">
        <v>97</v>
      </c>
      <c r="AZ362" s="2719"/>
      <c r="BA362" s="2719"/>
      <c r="BB362" s="2719"/>
      <c r="BC362" s="2720"/>
      <c r="BD362" s="199"/>
    </row>
    <row r="363" spans="1:56" s="499" customFormat="1" ht="30" customHeight="1">
      <c r="A363" s="226"/>
      <c r="B363" s="2671">
        <f>AC346+1</f>
        <v>39</v>
      </c>
      <c r="C363" s="2672"/>
      <c r="D363" s="2673" t="s">
        <v>833</v>
      </c>
      <c r="E363" s="2886"/>
      <c r="F363" s="2886"/>
      <c r="G363" s="2886"/>
      <c r="H363" s="2886"/>
      <c r="I363" s="2886"/>
      <c r="J363" s="2886"/>
      <c r="K363" s="2886"/>
      <c r="L363" s="2886"/>
      <c r="M363" s="2886"/>
      <c r="N363" s="2886"/>
      <c r="O363" s="2886"/>
      <c r="P363" s="2886"/>
      <c r="Q363" s="2886"/>
      <c r="R363" s="2886"/>
      <c r="S363" s="2886"/>
      <c r="T363" s="2886"/>
      <c r="U363" s="2886"/>
      <c r="V363" s="2886"/>
      <c r="W363" s="2886"/>
      <c r="X363" s="2886"/>
      <c r="Y363" s="2886"/>
      <c r="Z363" s="2886"/>
      <c r="AA363" s="2886"/>
      <c r="AB363" s="2887"/>
      <c r="AC363" s="2724">
        <f>B363+1</f>
        <v>40</v>
      </c>
      <c r="AD363" s="2725"/>
      <c r="AE363" s="2673" t="s">
        <v>919</v>
      </c>
      <c r="AF363" s="2674"/>
      <c r="AG363" s="2674"/>
      <c r="AH363" s="2674"/>
      <c r="AI363" s="2674"/>
      <c r="AJ363" s="2674"/>
      <c r="AK363" s="2674"/>
      <c r="AL363" s="2674"/>
      <c r="AM363" s="2674"/>
      <c r="AN363" s="2674"/>
      <c r="AO363" s="2674"/>
      <c r="AP363" s="2674"/>
      <c r="AQ363" s="2674"/>
      <c r="AR363" s="2674"/>
      <c r="AS363" s="2674"/>
      <c r="AT363" s="2674"/>
      <c r="AU363" s="2674"/>
      <c r="AV363" s="2674"/>
      <c r="AW363" s="2674"/>
      <c r="AX363" s="2674"/>
      <c r="AY363" s="2674"/>
      <c r="AZ363" s="2674"/>
      <c r="BA363" s="2674"/>
      <c r="BB363" s="2674"/>
      <c r="BC363" s="2676"/>
      <c r="BD363" s="199"/>
    </row>
    <row r="364" spans="1:56" s="99" customFormat="1" ht="23.1" customHeight="1">
      <c r="A364" s="354"/>
      <c r="B364" s="2832" t="str">
        <f>$B$5</f>
        <v>M/C Type
机器
Loại máy</v>
      </c>
      <c r="C364" s="2709"/>
      <c r="D364" s="2709"/>
      <c r="E364" s="2709"/>
      <c r="F364" s="2710"/>
      <c r="G364" s="2714" t="str">
        <f>$G$5</f>
        <v xml:space="preserve">Needle
System
针类 Loại kim </v>
      </c>
      <c r="H364" s="2714"/>
      <c r="I364" s="2714"/>
      <c r="J364" s="2714" t="str">
        <f>$J$5</f>
        <v>Needle Size
尺寸
Kích cỡ kim</v>
      </c>
      <c r="K364" s="2714"/>
      <c r="L364" s="2714"/>
      <c r="M364" s="2714" t="str">
        <f>$M$5</f>
        <v xml:space="preserve">Needle Point Type
针型头类
Loại đầu kim  </v>
      </c>
      <c r="N364" s="2714"/>
      <c r="O364" s="2714"/>
      <c r="P364" s="2714"/>
      <c r="Q364" s="2686" t="str">
        <f>$Q$5</f>
        <v>Thread Type
车线
Loại chỉ</v>
      </c>
      <c r="R364" s="2686"/>
      <c r="S364" s="2686"/>
      <c r="T364" s="2686"/>
      <c r="U364" s="2686" t="str">
        <f>$U$5</f>
        <v>Stitching Margin 边距
 Cách biên  (mm)</v>
      </c>
      <c r="V364" s="2686"/>
      <c r="W364" s="2686"/>
      <c r="X364" s="2686"/>
      <c r="Y364" s="2686" t="str">
        <f>$Y$5</f>
        <v>SPI (Stitch Per Inch)
针数/英寸
Số mũi/inch</v>
      </c>
      <c r="Z364" s="2688"/>
      <c r="AA364" s="2688"/>
      <c r="AB364" s="2689"/>
      <c r="AC364" s="2832" t="str">
        <f>$B$5</f>
        <v>M/C Type
机器
Loại máy</v>
      </c>
      <c r="AD364" s="2709"/>
      <c r="AE364" s="2709"/>
      <c r="AF364" s="2709"/>
      <c r="AG364" s="2710"/>
      <c r="AH364" s="2714" t="str">
        <f>$G$5</f>
        <v xml:space="preserve">Needle
System
针类 Loại kim </v>
      </c>
      <c r="AI364" s="2714"/>
      <c r="AJ364" s="2714"/>
      <c r="AK364" s="2714" t="str">
        <f>$J$5</f>
        <v>Needle Size
尺寸
Kích cỡ kim</v>
      </c>
      <c r="AL364" s="2714"/>
      <c r="AM364" s="2714"/>
      <c r="AN364" s="2714" t="str">
        <f>$M$5</f>
        <v xml:space="preserve">Needle Point Type
针型头类
Loại đầu kim  </v>
      </c>
      <c r="AO364" s="2714"/>
      <c r="AP364" s="2714"/>
      <c r="AQ364" s="2714"/>
      <c r="AR364" s="2686" t="str">
        <f>$Q$5</f>
        <v>Thread Type
车线
Loại chỉ</v>
      </c>
      <c r="AS364" s="2686"/>
      <c r="AT364" s="2686"/>
      <c r="AU364" s="2686"/>
      <c r="AV364" s="2686" t="str">
        <f>$U$5</f>
        <v>Stitching Margin 边距
 Cách biên  (mm)</v>
      </c>
      <c r="AW364" s="2686"/>
      <c r="AX364" s="2686"/>
      <c r="AY364" s="2686"/>
      <c r="AZ364" s="2686" t="str">
        <f>$Y$5</f>
        <v>SPI (Stitch Per Inch)
针数/英寸
Số mũi/inch</v>
      </c>
      <c r="BA364" s="2688"/>
      <c r="BB364" s="2688"/>
      <c r="BC364" s="2689"/>
      <c r="BD364" s="505"/>
    </row>
    <row r="365" spans="1:56" s="99" customFormat="1" ht="23.1" customHeight="1">
      <c r="A365" s="354"/>
      <c r="B365" s="2711"/>
      <c r="C365" s="2712"/>
      <c r="D365" s="2712"/>
      <c r="E365" s="2712"/>
      <c r="F365" s="2713"/>
      <c r="G365" s="2715"/>
      <c r="H365" s="2715"/>
      <c r="I365" s="2715"/>
      <c r="J365" s="2715"/>
      <c r="K365" s="2715"/>
      <c r="L365" s="2715"/>
      <c r="M365" s="2715"/>
      <c r="N365" s="2715"/>
      <c r="O365" s="2715"/>
      <c r="P365" s="2715"/>
      <c r="Q365" s="2687"/>
      <c r="R365" s="2687"/>
      <c r="S365" s="2687"/>
      <c r="T365" s="2687"/>
      <c r="U365" s="2687"/>
      <c r="V365" s="2687"/>
      <c r="W365" s="2687"/>
      <c r="X365" s="2687"/>
      <c r="Y365" s="2690"/>
      <c r="Z365" s="2690"/>
      <c r="AA365" s="2690"/>
      <c r="AB365" s="2691"/>
      <c r="AC365" s="2711"/>
      <c r="AD365" s="2712"/>
      <c r="AE365" s="2712"/>
      <c r="AF365" s="2712"/>
      <c r="AG365" s="2713"/>
      <c r="AH365" s="2715"/>
      <c r="AI365" s="2715"/>
      <c r="AJ365" s="2715"/>
      <c r="AK365" s="2715"/>
      <c r="AL365" s="2715"/>
      <c r="AM365" s="2715"/>
      <c r="AN365" s="2715"/>
      <c r="AO365" s="2715"/>
      <c r="AP365" s="2715"/>
      <c r="AQ365" s="2715"/>
      <c r="AR365" s="2687"/>
      <c r="AS365" s="2687"/>
      <c r="AT365" s="2687"/>
      <c r="AU365" s="2687"/>
      <c r="AV365" s="2687"/>
      <c r="AW365" s="2687"/>
      <c r="AX365" s="2687"/>
      <c r="AY365" s="2687"/>
      <c r="AZ365" s="2690"/>
      <c r="BA365" s="2690"/>
      <c r="BB365" s="2690"/>
      <c r="BC365" s="2691"/>
      <c r="BD365" s="505"/>
    </row>
    <row r="366" spans="1:56" s="348" customFormat="1" ht="42.95" customHeight="1" thickBot="1">
      <c r="A366" s="1371"/>
      <c r="B366" s="2937" t="s">
        <v>774</v>
      </c>
      <c r="C366" s="2693"/>
      <c r="D366" s="2693"/>
      <c r="E366" s="2693"/>
      <c r="F366" s="2694"/>
      <c r="G366" s="2679" t="s">
        <v>172</v>
      </c>
      <c r="H366" s="2680"/>
      <c r="I366" s="2680"/>
      <c r="J366" s="2681" t="s">
        <v>129</v>
      </c>
      <c r="K366" s="2681"/>
      <c r="L366" s="2681"/>
      <c r="M366" s="2681" t="s">
        <v>116</v>
      </c>
      <c r="N366" s="2681"/>
      <c r="O366" s="2681"/>
      <c r="P366" s="2681"/>
      <c r="Q366" s="2682" t="s">
        <v>305</v>
      </c>
      <c r="R366" s="2681"/>
      <c r="S366" s="2681"/>
      <c r="T366" s="2681"/>
      <c r="U366" s="2683" t="s">
        <v>234</v>
      </c>
      <c r="V366" s="2684"/>
      <c r="W366" s="2684"/>
      <c r="X366" s="2684"/>
      <c r="Y366" s="2683" t="s">
        <v>233</v>
      </c>
      <c r="Z366" s="2684"/>
      <c r="AA366" s="2684"/>
      <c r="AB366" s="2685"/>
      <c r="AC366" s="2967" t="s">
        <v>1131</v>
      </c>
      <c r="AD366" s="2968"/>
      <c r="AE366" s="2968"/>
      <c r="AF366" s="2968"/>
      <c r="AG366" s="2969"/>
      <c r="AH366" s="2955" t="s">
        <v>117</v>
      </c>
      <c r="AI366" s="2956"/>
      <c r="AJ366" s="2957"/>
      <c r="AK366" s="2958" t="s">
        <v>130</v>
      </c>
      <c r="AL366" s="2604"/>
      <c r="AM366" s="2959"/>
      <c r="AN366" s="2958" t="s">
        <v>116</v>
      </c>
      <c r="AO366" s="2604"/>
      <c r="AP366" s="2604"/>
      <c r="AQ366" s="2959"/>
      <c r="AR366" s="2960" t="s">
        <v>1100</v>
      </c>
      <c r="AS366" s="2961"/>
      <c r="AT366" s="2961"/>
      <c r="AU366" s="2962"/>
      <c r="AV366" s="2963">
        <v>5</v>
      </c>
      <c r="AW366" s="2964"/>
      <c r="AX366" s="2964"/>
      <c r="AY366" s="2965"/>
      <c r="AZ366" s="2963" t="s">
        <v>1089</v>
      </c>
      <c r="BA366" s="2964"/>
      <c r="BB366" s="2964"/>
      <c r="BC366" s="2966"/>
      <c r="BD366" s="463"/>
    </row>
    <row r="367" spans="1:56" s="499" customFormat="1" ht="16.5" customHeight="1">
      <c r="A367" s="226"/>
      <c r="B367" s="1365"/>
      <c r="C367" s="622"/>
      <c r="D367" s="622"/>
      <c r="E367" s="622"/>
      <c r="F367" s="622"/>
      <c r="G367" s="622"/>
      <c r="H367" s="622"/>
      <c r="I367" s="622"/>
      <c r="J367" s="622"/>
      <c r="K367" s="622"/>
      <c r="L367" s="622"/>
      <c r="M367" s="622"/>
      <c r="N367" s="622"/>
      <c r="O367" s="749"/>
      <c r="P367" s="748"/>
      <c r="Q367" s="2791" t="s">
        <v>1101</v>
      </c>
      <c r="R367" s="2791"/>
      <c r="S367" s="2791"/>
      <c r="T367" s="2791"/>
      <c r="U367" s="2791"/>
      <c r="V367" s="2791"/>
      <c r="W367" s="2791"/>
      <c r="X367" s="2791"/>
      <c r="Y367" s="2791"/>
      <c r="Z367" s="2791"/>
      <c r="AA367" s="2791"/>
      <c r="AB367" s="2792"/>
      <c r="AC367" s="1365"/>
      <c r="AD367" s="622"/>
      <c r="AE367" s="622"/>
      <c r="AF367" s="622"/>
      <c r="AG367" s="622"/>
      <c r="AH367" s="622"/>
      <c r="AI367" s="622"/>
      <c r="AJ367" s="622"/>
      <c r="AK367" s="622"/>
      <c r="AL367" s="622"/>
      <c r="AM367" s="622"/>
      <c r="AN367" s="622"/>
      <c r="AO367" s="622"/>
      <c r="AP367" s="622"/>
      <c r="AQ367" s="146"/>
      <c r="AR367" s="2952" t="s">
        <v>475</v>
      </c>
      <c r="AS367" s="2952"/>
      <c r="AT367" s="2952"/>
      <c r="AU367" s="2952"/>
      <c r="AV367" s="2952"/>
      <c r="AW367" s="2952"/>
      <c r="AX367" s="2952"/>
      <c r="AY367" s="2952"/>
      <c r="AZ367" s="2952"/>
      <c r="BA367" s="2952"/>
      <c r="BB367" s="2952"/>
      <c r="BC367" s="2953"/>
      <c r="BD367" s="199"/>
    </row>
    <row r="368" spans="1:56" s="499" customFormat="1" ht="16.5" customHeight="1">
      <c r="A368" s="226"/>
      <c r="B368" s="1369"/>
      <c r="C368" s="870"/>
      <c r="D368" s="870"/>
      <c r="E368" s="870"/>
      <c r="F368" s="870"/>
      <c r="G368" s="870"/>
      <c r="H368" s="870"/>
      <c r="I368" s="870"/>
      <c r="J368" s="870"/>
      <c r="K368" s="870"/>
      <c r="L368" s="870"/>
      <c r="M368" s="870"/>
      <c r="N368" s="870"/>
      <c r="O368" s="751"/>
      <c r="P368" s="748"/>
      <c r="Q368" s="2793"/>
      <c r="R368" s="2793"/>
      <c r="S368" s="2793"/>
      <c r="T368" s="2793"/>
      <c r="U368" s="2793"/>
      <c r="V368" s="2793"/>
      <c r="W368" s="2793"/>
      <c r="X368" s="2793"/>
      <c r="Y368" s="2793"/>
      <c r="Z368" s="2793"/>
      <c r="AA368" s="2793"/>
      <c r="AB368" s="2794"/>
      <c r="AC368" s="1369"/>
      <c r="AD368" s="870"/>
      <c r="AE368" s="870"/>
      <c r="AF368" s="870"/>
      <c r="AG368" s="870"/>
      <c r="AH368" s="870"/>
      <c r="AI368" s="870"/>
      <c r="AJ368" s="870"/>
      <c r="AK368" s="870"/>
      <c r="AL368" s="870"/>
      <c r="AM368" s="870"/>
      <c r="AN368" s="870"/>
      <c r="AO368" s="870"/>
      <c r="AP368" s="870"/>
      <c r="AQ368" s="146"/>
      <c r="AR368" s="2557"/>
      <c r="AS368" s="2557"/>
      <c r="AT368" s="2557"/>
      <c r="AU368" s="2557"/>
      <c r="AV368" s="2557"/>
      <c r="AW368" s="2557"/>
      <c r="AX368" s="2557"/>
      <c r="AY368" s="2557"/>
      <c r="AZ368" s="2557"/>
      <c r="BA368" s="2557"/>
      <c r="BB368" s="2557"/>
      <c r="BC368" s="2954"/>
      <c r="BD368" s="199"/>
    </row>
    <row r="369" spans="1:56" s="499" customFormat="1" ht="16.5" customHeight="1">
      <c r="A369" s="226"/>
      <c r="B369" s="1369"/>
      <c r="C369" s="870"/>
      <c r="D369" s="870"/>
      <c r="E369" s="870"/>
      <c r="F369" s="870"/>
      <c r="G369" s="870"/>
      <c r="H369" s="870"/>
      <c r="I369" s="870"/>
      <c r="J369" s="870"/>
      <c r="K369" s="870"/>
      <c r="L369" s="870"/>
      <c r="M369" s="870"/>
      <c r="N369" s="870"/>
      <c r="O369" s="751"/>
      <c r="P369" s="746"/>
      <c r="Q369" s="2793"/>
      <c r="R369" s="2793"/>
      <c r="S369" s="2793"/>
      <c r="T369" s="2793"/>
      <c r="U369" s="2793"/>
      <c r="V369" s="2793"/>
      <c r="W369" s="2793"/>
      <c r="X369" s="2793"/>
      <c r="Y369" s="2793"/>
      <c r="Z369" s="2793"/>
      <c r="AA369" s="2793"/>
      <c r="AB369" s="2794"/>
      <c r="AC369" s="1369"/>
      <c r="AD369" s="870"/>
      <c r="AE369" s="870"/>
      <c r="AF369" s="870"/>
      <c r="AG369" s="870"/>
      <c r="AH369" s="870"/>
      <c r="AI369" s="870"/>
      <c r="AJ369" s="870"/>
      <c r="AK369" s="870"/>
      <c r="AL369" s="870"/>
      <c r="AM369" s="870"/>
      <c r="AN369" s="870"/>
      <c r="AO369" s="870"/>
      <c r="AP369" s="870"/>
      <c r="AQ369" s="40"/>
      <c r="AR369" s="2557"/>
      <c r="AS369" s="2557"/>
      <c r="AT369" s="2557"/>
      <c r="AU369" s="2557"/>
      <c r="AV369" s="2557"/>
      <c r="AW369" s="2557"/>
      <c r="AX369" s="2557"/>
      <c r="AY369" s="2557"/>
      <c r="AZ369" s="2557"/>
      <c r="BA369" s="2557"/>
      <c r="BB369" s="2557"/>
      <c r="BC369" s="2954"/>
      <c r="BD369" s="199"/>
    </row>
    <row r="370" spans="1:56" s="499" customFormat="1" ht="16.5" customHeight="1">
      <c r="A370" s="226"/>
      <c r="B370" s="1369"/>
      <c r="C370" s="870"/>
      <c r="D370" s="870"/>
      <c r="E370" s="870"/>
      <c r="F370" s="870"/>
      <c r="G370" s="870"/>
      <c r="H370" s="870"/>
      <c r="I370" s="870"/>
      <c r="J370" s="870"/>
      <c r="K370" s="870"/>
      <c r="L370" s="870"/>
      <c r="M370" s="870"/>
      <c r="N370" s="870"/>
      <c r="O370" s="751"/>
      <c r="P370" s="746"/>
      <c r="Q370" s="2793"/>
      <c r="R370" s="2793"/>
      <c r="S370" s="2793"/>
      <c r="T370" s="2793"/>
      <c r="U370" s="2793"/>
      <c r="V370" s="2793"/>
      <c r="W370" s="2793"/>
      <c r="X370" s="2793"/>
      <c r="Y370" s="2793"/>
      <c r="Z370" s="2793"/>
      <c r="AA370" s="2793"/>
      <c r="AB370" s="2794"/>
      <c r="AC370" s="1369"/>
      <c r="AD370" s="870"/>
      <c r="AE370" s="870"/>
      <c r="AF370" s="870"/>
      <c r="AG370" s="870"/>
      <c r="AH370" s="870"/>
      <c r="AI370" s="870"/>
      <c r="AJ370" s="870"/>
      <c r="AK370" s="870"/>
      <c r="AL370" s="870"/>
      <c r="AM370" s="870"/>
      <c r="AN370" s="870"/>
      <c r="AO370" s="870"/>
      <c r="AP370" s="870"/>
      <c r="AQ370" s="751"/>
      <c r="AR370" s="753"/>
      <c r="AS370" s="753"/>
      <c r="AT370" s="753"/>
      <c r="AU370" s="753"/>
      <c r="AV370" s="1439"/>
      <c r="AW370" s="1439"/>
      <c r="AX370" s="1439"/>
      <c r="AY370" s="1439"/>
      <c r="AZ370" s="1439"/>
      <c r="BA370" s="1439"/>
      <c r="BB370" s="1439"/>
      <c r="BC370" s="1440"/>
      <c r="BD370" s="199"/>
    </row>
    <row r="371" spans="1:56" s="499" customFormat="1" ht="16.5" customHeight="1">
      <c r="A371" s="226"/>
      <c r="B371" s="1369"/>
      <c r="C371" s="870"/>
      <c r="D371" s="870"/>
      <c r="E371" s="870"/>
      <c r="F371" s="870"/>
      <c r="G371" s="870"/>
      <c r="H371" s="870"/>
      <c r="I371" s="870"/>
      <c r="J371" s="870"/>
      <c r="K371" s="870"/>
      <c r="L371" s="870"/>
      <c r="M371" s="870"/>
      <c r="N371" s="870"/>
      <c r="O371" s="751"/>
      <c r="P371" s="746"/>
      <c r="Q371" s="2793"/>
      <c r="R371" s="2793"/>
      <c r="S371" s="2793"/>
      <c r="T371" s="2793"/>
      <c r="U371" s="2793"/>
      <c r="V371" s="2793"/>
      <c r="W371" s="2793"/>
      <c r="X371" s="2793"/>
      <c r="Y371" s="2793"/>
      <c r="Z371" s="2793"/>
      <c r="AA371" s="2793"/>
      <c r="AB371" s="2794"/>
      <c r="AC371" s="1369"/>
      <c r="AD371" s="870"/>
      <c r="AE371" s="870"/>
      <c r="AF371" s="870"/>
      <c r="AG371" s="870"/>
      <c r="AH371" s="870"/>
      <c r="AI371" s="870"/>
      <c r="AJ371" s="870"/>
      <c r="AK371" s="870"/>
      <c r="AL371" s="870"/>
      <c r="AM371" s="870"/>
      <c r="AN371" s="870"/>
      <c r="AO371" s="870"/>
      <c r="AP371" s="870"/>
      <c r="AQ371" s="751"/>
      <c r="AR371" s="753"/>
      <c r="AS371" s="753"/>
      <c r="AT371" s="753"/>
      <c r="AU371" s="753"/>
      <c r="AV371" s="1439"/>
      <c r="AW371" s="1439"/>
      <c r="AX371" s="1439"/>
      <c r="AY371" s="1439"/>
      <c r="AZ371" s="1439"/>
      <c r="BA371" s="1439"/>
      <c r="BB371" s="1439"/>
      <c r="BC371" s="1440"/>
      <c r="BD371" s="199"/>
    </row>
    <row r="372" spans="1:56" s="499" customFormat="1" ht="16.5" customHeight="1">
      <c r="A372" s="226"/>
      <c r="B372" s="226"/>
      <c r="C372" s="500"/>
      <c r="D372" s="500"/>
      <c r="E372" s="500"/>
      <c r="F372" s="500"/>
      <c r="G372" s="500"/>
      <c r="H372" s="500"/>
      <c r="I372" s="500"/>
      <c r="J372" s="500"/>
      <c r="K372" s="500"/>
      <c r="L372" s="500"/>
      <c r="M372" s="500"/>
      <c r="N372" s="500"/>
      <c r="O372" s="500"/>
      <c r="P372" s="500"/>
      <c r="Q372" s="2793"/>
      <c r="R372" s="2793"/>
      <c r="S372" s="2793"/>
      <c r="T372" s="2793"/>
      <c r="U372" s="2793"/>
      <c r="V372" s="2793"/>
      <c r="W372" s="2793"/>
      <c r="X372" s="2793"/>
      <c r="Y372" s="2793"/>
      <c r="Z372" s="2793"/>
      <c r="AA372" s="2793"/>
      <c r="AB372" s="2794"/>
      <c r="AC372" s="226"/>
      <c r="AD372" s="503"/>
      <c r="AE372" s="500"/>
      <c r="AF372" s="500"/>
      <c r="AG372" s="500"/>
      <c r="AH372" s="500"/>
      <c r="AI372" s="500"/>
      <c r="AJ372" s="500"/>
      <c r="AK372" s="500"/>
      <c r="AL372" s="500"/>
      <c r="AM372" s="500"/>
      <c r="AN372" s="500"/>
      <c r="AO372" s="500"/>
      <c r="AP372" s="40"/>
      <c r="AQ372" s="500"/>
      <c r="AR372" s="500"/>
      <c r="AS372" s="500"/>
      <c r="AT372" s="500"/>
      <c r="AU372" s="500"/>
      <c r="AV372" s="500"/>
      <c r="AW372" s="500"/>
      <c r="AX372" s="500"/>
      <c r="AY372" s="985"/>
      <c r="AZ372" s="985"/>
      <c r="BA372" s="985"/>
      <c r="BB372" s="985"/>
      <c r="BC372" s="986"/>
      <c r="BD372" s="199"/>
    </row>
    <row r="373" spans="1:56" s="499" customFormat="1" ht="16.5" customHeight="1">
      <c r="A373" s="226"/>
      <c r="B373" s="226"/>
      <c r="C373" s="503"/>
      <c r="D373" s="500"/>
      <c r="E373" s="500"/>
      <c r="F373" s="500"/>
      <c r="G373" s="500"/>
      <c r="H373" s="500"/>
      <c r="I373" s="500"/>
      <c r="J373" s="500"/>
      <c r="K373" s="500"/>
      <c r="L373" s="500"/>
      <c r="M373" s="500"/>
      <c r="N373" s="500"/>
      <c r="O373" s="500"/>
      <c r="P373" s="500"/>
      <c r="Q373" s="500"/>
      <c r="R373" s="500"/>
      <c r="S373" s="500"/>
      <c r="T373" s="500"/>
      <c r="U373" s="500"/>
      <c r="V373" s="500"/>
      <c r="W373" s="500"/>
      <c r="X373" s="2732" t="str">
        <f>$X$14</f>
        <v xml:space="preserve">Attaching Method
贴法 Phương pháp dán </v>
      </c>
      <c r="Y373" s="2733"/>
      <c r="Z373" s="2733"/>
      <c r="AA373" s="2733"/>
      <c r="AB373" s="2801"/>
      <c r="AC373" s="226"/>
      <c r="AD373" s="500"/>
      <c r="AE373" s="500"/>
      <c r="AF373" s="500"/>
      <c r="AG373" s="500"/>
      <c r="AH373" s="500"/>
      <c r="AI373" s="500"/>
      <c r="AJ373" s="500"/>
      <c r="AK373" s="500"/>
      <c r="AL373" s="500"/>
      <c r="AM373" s="500"/>
      <c r="AN373" s="500"/>
      <c r="AO373" s="500"/>
      <c r="AP373" s="500"/>
      <c r="AQ373" s="500"/>
      <c r="AR373" s="500"/>
      <c r="AS373" s="500"/>
      <c r="AT373" s="500"/>
      <c r="AU373" s="500"/>
      <c r="AV373" s="500"/>
      <c r="AW373" s="500"/>
      <c r="AX373" s="500"/>
      <c r="AY373" s="2732" t="str">
        <f>$X$14</f>
        <v xml:space="preserve">Attaching Method
贴法 Phương pháp dán </v>
      </c>
      <c r="AZ373" s="2733"/>
      <c r="BA373" s="2733"/>
      <c r="BB373" s="2733"/>
      <c r="BC373" s="2801"/>
      <c r="BD373" s="199"/>
    </row>
    <row r="374" spans="1:56" s="499" customFormat="1" ht="16.5" customHeight="1">
      <c r="A374" s="1372"/>
      <c r="B374" s="226"/>
      <c r="C374" s="503"/>
      <c r="D374" s="500"/>
      <c r="E374" s="500"/>
      <c r="F374" s="500"/>
      <c r="G374" s="500"/>
      <c r="H374" s="500"/>
      <c r="I374" s="500"/>
      <c r="J374" s="500"/>
      <c r="K374" s="500"/>
      <c r="L374" s="500"/>
      <c r="M374" s="500"/>
      <c r="N374" s="500"/>
      <c r="O374" s="500"/>
      <c r="P374" s="500"/>
      <c r="Q374" s="500"/>
      <c r="R374" s="500"/>
      <c r="S374" s="500"/>
      <c r="T374" s="500"/>
      <c r="U374" s="500"/>
      <c r="V374" s="500"/>
      <c r="W374" s="500"/>
      <c r="X374" s="2735"/>
      <c r="Y374" s="2736"/>
      <c r="Z374" s="2736"/>
      <c r="AA374" s="2736"/>
      <c r="AB374" s="2737"/>
      <c r="AC374" s="503"/>
      <c r="AD374" s="500"/>
      <c r="AE374" s="500"/>
      <c r="AF374" s="500"/>
      <c r="AG374" s="500"/>
      <c r="AH374" s="500"/>
      <c r="AI374" s="500"/>
      <c r="AJ374" s="500"/>
      <c r="AK374" s="500"/>
      <c r="AL374" s="500"/>
      <c r="AM374" s="500"/>
      <c r="AN374" s="500"/>
      <c r="AO374" s="500"/>
      <c r="AP374" s="500"/>
      <c r="AQ374" s="500"/>
      <c r="AR374" s="500"/>
      <c r="AS374" s="500"/>
      <c r="AT374" s="500"/>
      <c r="AU374" s="500"/>
      <c r="AV374" s="500"/>
      <c r="AW374" s="500"/>
      <c r="AX374" s="500"/>
      <c r="AY374" s="2735"/>
      <c r="AZ374" s="2736"/>
      <c r="BA374" s="2736"/>
      <c r="BB374" s="2736"/>
      <c r="BC374" s="2737"/>
      <c r="BD374" s="199"/>
    </row>
    <row r="375" spans="1:56" s="499" customFormat="1" ht="16.5" customHeight="1">
      <c r="A375" s="1372"/>
      <c r="B375" s="226"/>
      <c r="C375" s="503"/>
      <c r="D375" s="500"/>
      <c r="E375" s="500"/>
      <c r="F375" s="500"/>
      <c r="G375" s="500"/>
      <c r="H375" s="500"/>
      <c r="I375" s="500"/>
      <c r="J375" s="500"/>
      <c r="K375" s="500"/>
      <c r="L375" s="500"/>
      <c r="M375" s="500"/>
      <c r="N375" s="500"/>
      <c r="O375" s="500"/>
      <c r="P375" s="500"/>
      <c r="Q375" s="500"/>
      <c r="R375" s="500"/>
      <c r="S375" s="500"/>
      <c r="T375" s="500"/>
      <c r="U375" s="500"/>
      <c r="V375" s="503"/>
      <c r="W375" s="503"/>
      <c r="X375" s="2808" t="s">
        <v>97</v>
      </c>
      <c r="Y375" s="2809"/>
      <c r="Z375" s="2809"/>
      <c r="AA375" s="2809"/>
      <c r="AB375" s="2810"/>
      <c r="AC375" s="871"/>
      <c r="AD375" s="871"/>
      <c r="AE375" s="871"/>
      <c r="AF375" s="871"/>
      <c r="AG375" s="871"/>
      <c r="AH375" s="871"/>
      <c r="AI375" s="871"/>
      <c r="AJ375" s="871"/>
      <c r="AK375" s="871"/>
      <c r="AL375" s="871"/>
      <c r="AM375" s="871"/>
      <c r="AN375" s="871"/>
      <c r="AO375" s="871"/>
      <c r="AP375" s="871"/>
      <c r="AQ375" s="871"/>
      <c r="AR375" s="871"/>
      <c r="AS375" s="871"/>
      <c r="AT375" s="871"/>
      <c r="AU375" s="871"/>
      <c r="AV375" s="871"/>
      <c r="AW375" s="871"/>
      <c r="AX375" s="871"/>
      <c r="AY375" s="2808" t="s">
        <v>97</v>
      </c>
      <c r="AZ375" s="2809"/>
      <c r="BA375" s="2809"/>
      <c r="BB375" s="2809"/>
      <c r="BC375" s="2810"/>
      <c r="BD375" s="199"/>
    </row>
    <row r="376" spans="1:56" s="499" customFormat="1" ht="16.5" customHeight="1">
      <c r="A376" s="226"/>
      <c r="B376" s="226"/>
      <c r="C376" s="503"/>
      <c r="D376" s="500"/>
      <c r="E376" s="500"/>
      <c r="F376" s="500"/>
      <c r="G376" s="500"/>
      <c r="H376" s="500"/>
      <c r="I376" s="500"/>
      <c r="J376" s="500"/>
      <c r="K376" s="500"/>
      <c r="L376" s="500"/>
      <c r="M376" s="500"/>
      <c r="N376" s="500"/>
      <c r="O376" s="500"/>
      <c r="P376" s="500"/>
      <c r="Q376" s="500"/>
      <c r="R376" s="500"/>
      <c r="S376" s="500"/>
      <c r="T376" s="500"/>
      <c r="U376" s="500"/>
      <c r="V376" s="503"/>
      <c r="W376" s="503"/>
      <c r="X376" s="2741"/>
      <c r="Y376" s="2742"/>
      <c r="Z376" s="2742"/>
      <c r="AA376" s="2742"/>
      <c r="AB376" s="2743"/>
      <c r="AC376" s="1379"/>
      <c r="AD376" s="843"/>
      <c r="AE376" s="843"/>
      <c r="AF376" s="843"/>
      <c r="AG376" s="843"/>
      <c r="AH376" s="843"/>
      <c r="AI376" s="843"/>
      <c r="AJ376" s="843"/>
      <c r="AK376" s="843"/>
      <c r="AL376" s="843"/>
      <c r="AM376" s="843"/>
      <c r="AN376" s="871"/>
      <c r="AO376" s="871"/>
      <c r="AP376" s="871"/>
      <c r="AQ376" s="871"/>
      <c r="AR376" s="871"/>
      <c r="AS376" s="871"/>
      <c r="AT376" s="871"/>
      <c r="AU376" s="871"/>
      <c r="AV376" s="871"/>
      <c r="AW376" s="871"/>
      <c r="AX376" s="871"/>
      <c r="AY376" s="2741"/>
      <c r="AZ376" s="2742"/>
      <c r="BA376" s="2742"/>
      <c r="BB376" s="2742"/>
      <c r="BC376" s="2743"/>
      <c r="BD376" s="199"/>
    </row>
    <row r="377" spans="1:56" s="499" customFormat="1" ht="16.5" customHeight="1">
      <c r="A377" s="226"/>
      <c r="B377" s="226"/>
      <c r="C377" s="503"/>
      <c r="D377" s="500"/>
      <c r="E377" s="500"/>
      <c r="F377" s="500"/>
      <c r="G377" s="500"/>
      <c r="H377" s="500"/>
      <c r="I377" s="500"/>
      <c r="J377" s="500"/>
      <c r="K377" s="500"/>
      <c r="L377" s="500"/>
      <c r="M377" s="500"/>
      <c r="N377" s="500"/>
      <c r="O377" s="500"/>
      <c r="P377" s="500"/>
      <c r="Q377" s="500"/>
      <c r="R377" s="500"/>
      <c r="S377" s="500"/>
      <c r="T377" s="500"/>
      <c r="U377" s="500"/>
      <c r="V377" s="503"/>
      <c r="W377" s="503"/>
      <c r="X377" s="2732" t="str">
        <f>$X$18</f>
        <v>Stitching Guide Name  靠边机名称Tên cử may</v>
      </c>
      <c r="Y377" s="2733"/>
      <c r="Z377" s="2733"/>
      <c r="AA377" s="2733"/>
      <c r="AB377" s="2801"/>
      <c r="AC377" s="1379"/>
      <c r="AD377" s="843"/>
      <c r="AE377" s="843"/>
      <c r="AF377" s="843"/>
      <c r="AG377" s="843"/>
      <c r="AH377" s="843"/>
      <c r="AI377" s="843"/>
      <c r="AJ377" s="843"/>
      <c r="AK377" s="843"/>
      <c r="AL377" s="843"/>
      <c r="AM377" s="843"/>
      <c r="AN377" s="503"/>
      <c r="AO377" s="503"/>
      <c r="AP377" s="503"/>
      <c r="AQ377" s="503"/>
      <c r="AR377" s="503"/>
      <c r="AS377" s="503"/>
      <c r="AT377" s="503"/>
      <c r="AU377" s="503"/>
      <c r="AV377" s="503"/>
      <c r="AW377" s="503"/>
      <c r="AX377" s="503"/>
      <c r="AY377" s="2732" t="str">
        <f>$X$18</f>
        <v>Stitching Guide Name  靠边机名称Tên cử may</v>
      </c>
      <c r="AZ377" s="2733"/>
      <c r="BA377" s="2733"/>
      <c r="BB377" s="2733"/>
      <c r="BC377" s="2801"/>
      <c r="BD377" s="199"/>
    </row>
    <row r="378" spans="1:56" s="499" customFormat="1" ht="16.5" customHeight="1">
      <c r="A378" s="226"/>
      <c r="B378" s="226"/>
      <c r="C378" s="503"/>
      <c r="D378" s="500"/>
      <c r="E378" s="500"/>
      <c r="F378" s="500"/>
      <c r="G378" s="500"/>
      <c r="H378" s="500"/>
      <c r="I378" s="500"/>
      <c r="J378" s="500"/>
      <c r="K378" s="500"/>
      <c r="L378" s="500"/>
      <c r="M378" s="500"/>
      <c r="N378" s="500"/>
      <c r="O378" s="500"/>
      <c r="P378" s="500"/>
      <c r="Q378" s="500"/>
      <c r="R378" s="500"/>
      <c r="S378" s="500"/>
      <c r="T378" s="500"/>
      <c r="U378" s="500"/>
      <c r="V378" s="503"/>
      <c r="W378" s="503"/>
      <c r="X378" s="2735"/>
      <c r="Y378" s="2736"/>
      <c r="Z378" s="2736"/>
      <c r="AA378" s="2736"/>
      <c r="AB378" s="2737"/>
      <c r="AC378" s="1379"/>
      <c r="AD378" s="843"/>
      <c r="AE378" s="843"/>
      <c r="AF378" s="843"/>
      <c r="AG378" s="843"/>
      <c r="AH378" s="843"/>
      <c r="AI378" s="843"/>
      <c r="AJ378" s="843"/>
      <c r="AK378" s="843"/>
      <c r="AL378" s="843"/>
      <c r="AM378" s="843"/>
      <c r="AN378" s="503"/>
      <c r="AO378" s="503"/>
      <c r="AP378" s="503"/>
      <c r="AQ378" s="503"/>
      <c r="AR378" s="503"/>
      <c r="AS378" s="503"/>
      <c r="AT378" s="503"/>
      <c r="AU378" s="503"/>
      <c r="AV378" s="503"/>
      <c r="AW378" s="503"/>
      <c r="AX378" s="503"/>
      <c r="AY378" s="2735"/>
      <c r="AZ378" s="2736"/>
      <c r="BA378" s="2736"/>
      <c r="BB378" s="2736"/>
      <c r="BC378" s="2737"/>
      <c r="BD378" s="199"/>
    </row>
    <row r="379" spans="1:56" s="499" customFormat="1" ht="16.5" customHeight="1" thickBot="1">
      <c r="A379" s="1372"/>
      <c r="B379" s="911"/>
      <c r="C379" s="911"/>
      <c r="D379" s="911"/>
      <c r="E379" s="911"/>
      <c r="F379" s="911"/>
      <c r="G379" s="911"/>
      <c r="H379" s="911"/>
      <c r="I379" s="911"/>
      <c r="J379" s="911"/>
      <c r="K379" s="911"/>
      <c r="L379" s="911"/>
      <c r="M379" s="911"/>
      <c r="N379" s="911"/>
      <c r="O379" s="911"/>
      <c r="P379" s="911"/>
      <c r="Q379" s="911"/>
      <c r="R379" s="911"/>
      <c r="S379" s="911"/>
      <c r="T379" s="911"/>
      <c r="U379" s="911"/>
      <c r="V379" s="911"/>
      <c r="W379" s="911"/>
      <c r="X379" s="2718" t="s">
        <v>97</v>
      </c>
      <c r="Y379" s="2719"/>
      <c r="Z379" s="2719"/>
      <c r="AA379" s="2719"/>
      <c r="AB379" s="2720"/>
      <c r="AC379" s="993"/>
      <c r="AD379" s="1380"/>
      <c r="AE379" s="1380"/>
      <c r="AF379" s="1380"/>
      <c r="AG379" s="1380"/>
      <c r="AH379" s="1380"/>
      <c r="AI379" s="1380"/>
      <c r="AJ379" s="1380"/>
      <c r="AK379" s="1380"/>
      <c r="AL379" s="1380"/>
      <c r="AM379" s="1380"/>
      <c r="AN379" s="911"/>
      <c r="AO379" s="911"/>
      <c r="AP379" s="911"/>
      <c r="AQ379" s="911"/>
      <c r="AR379" s="911"/>
      <c r="AS379" s="911"/>
      <c r="AT379" s="911"/>
      <c r="AU379" s="911"/>
      <c r="AV379" s="911"/>
      <c r="AW379" s="911"/>
      <c r="AX379" s="911"/>
      <c r="AY379" s="2970" t="s">
        <v>118</v>
      </c>
      <c r="AZ379" s="2971"/>
      <c r="BA379" s="2971"/>
      <c r="BB379" s="2971"/>
      <c r="BC379" s="2972"/>
      <c r="BD379" s="199"/>
    </row>
    <row r="380" spans="1:56" s="353" customFormat="1" ht="20.100000000000001" customHeight="1" thickBot="1">
      <c r="A380" s="1329"/>
      <c r="B380" s="1330" t="s">
        <v>110</v>
      </c>
      <c r="C380" s="1330"/>
      <c r="D380" s="1330"/>
      <c r="E380" s="1330"/>
      <c r="F380" s="1330"/>
      <c r="G380" s="1330"/>
      <c r="H380" s="1330"/>
      <c r="I380" s="1330"/>
      <c r="J380" s="1330"/>
      <c r="K380" s="1330"/>
      <c r="L380" s="1330"/>
      <c r="M380" s="1330"/>
      <c r="N380" s="1330"/>
      <c r="O380" s="1330"/>
      <c r="P380" s="1330"/>
      <c r="Q380" s="1330"/>
      <c r="R380" s="1330"/>
      <c r="S380" s="1330"/>
      <c r="T380" s="1330"/>
      <c r="U380" s="1330"/>
      <c r="V380" s="1330"/>
      <c r="W380" s="1330"/>
      <c r="X380" s="1330"/>
      <c r="Y380" s="1330"/>
      <c r="Z380" s="1020" t="s">
        <v>1068</v>
      </c>
      <c r="AA380" s="1330"/>
      <c r="AB380" s="1330"/>
      <c r="AC380" s="1330"/>
      <c r="AD380" s="1330"/>
      <c r="AE380" s="1330"/>
      <c r="AF380" s="1330"/>
      <c r="AG380" s="1330"/>
      <c r="AH380" s="1330"/>
      <c r="AI380" s="1330"/>
      <c r="AJ380" s="1330"/>
      <c r="AK380" s="1330"/>
      <c r="AL380" s="1330"/>
      <c r="AM380" s="1330"/>
      <c r="AN380" s="1330"/>
      <c r="AO380" s="1330"/>
      <c r="AP380" s="1330"/>
      <c r="AQ380" s="1330"/>
      <c r="AR380" s="1330"/>
      <c r="AS380" s="1330"/>
      <c r="AT380" s="1330"/>
      <c r="AU380" s="1330"/>
      <c r="AV380" s="1330"/>
      <c r="AW380" s="1330" t="str">
        <f>$AW$38</f>
        <v>COMPILER: LIÊN/A-KT-WQ826</v>
      </c>
      <c r="AX380" s="1330"/>
      <c r="AY380" s="1330"/>
      <c r="AZ380" s="1330"/>
      <c r="BA380" s="1330"/>
      <c r="BB380" s="1330"/>
      <c r="BC380" s="1330"/>
      <c r="BD380" s="1253"/>
    </row>
    <row r="381" spans="1:56" s="146" customFormat="1" ht="20.100000000000001" customHeight="1" thickBot="1">
      <c r="A381" s="1399"/>
      <c r="B381" s="2663" t="str">
        <f>$B$1</f>
        <v>PRODUCTION CONFIRMATION</v>
      </c>
      <c r="C381" s="2664"/>
      <c r="D381" s="2664"/>
      <c r="E381" s="2664"/>
      <c r="F381" s="2664"/>
      <c r="G381" s="2664"/>
      <c r="H381" s="2664"/>
      <c r="I381" s="2664"/>
      <c r="J381" s="2664"/>
      <c r="K381" s="2664"/>
      <c r="L381" s="2664"/>
      <c r="M381" s="2664"/>
      <c r="N381" s="2665"/>
      <c r="O381" s="709"/>
      <c r="P381" s="709"/>
      <c r="Q381" s="1821" t="s">
        <v>1102</v>
      </c>
      <c r="R381" s="1821"/>
      <c r="S381" s="1821"/>
      <c r="T381" s="1821"/>
      <c r="U381" s="1821"/>
      <c r="V381" s="1821"/>
      <c r="W381" s="1821"/>
      <c r="X381" s="1821"/>
      <c r="Y381" s="1821"/>
      <c r="Z381" s="1821"/>
      <c r="AA381" s="1821"/>
      <c r="AB381" s="1821"/>
      <c r="AC381" s="1821"/>
      <c r="AD381" s="1821"/>
      <c r="AE381" s="1821"/>
      <c r="AF381" s="1821"/>
      <c r="AG381" s="1821"/>
      <c r="AH381" s="1821"/>
      <c r="AI381" s="1821"/>
      <c r="AJ381" s="1821"/>
      <c r="AK381" s="1821"/>
      <c r="AL381" s="1821"/>
      <c r="AM381" s="1821"/>
      <c r="AN381" s="1821"/>
      <c r="AO381" s="1821"/>
      <c r="AP381" s="1821"/>
      <c r="AQ381" s="709"/>
      <c r="AR381" s="709"/>
      <c r="AS381" s="709"/>
      <c r="AT381" s="916"/>
      <c r="AU381" s="916"/>
      <c r="AV381" s="916"/>
      <c r="AW381" s="559"/>
      <c r="AX381" s="559"/>
      <c r="AY381" s="559"/>
      <c r="AZ381" s="994"/>
      <c r="BA381" s="994"/>
      <c r="BB381" s="995"/>
      <c r="BC381" s="995"/>
      <c r="BD381" s="1400"/>
    </row>
    <row r="382" spans="1:56" s="146" customFormat="1" ht="15.95" customHeight="1">
      <c r="A382" s="628"/>
      <c r="B382" s="1401" t="s">
        <v>19</v>
      </c>
      <c r="C382" s="333"/>
      <c r="D382" s="333"/>
      <c r="E382" s="333"/>
      <c r="F382" s="333"/>
      <c r="G382" s="1402" t="str">
        <f>$G$2</f>
        <v>Chuck Taylor All Star Street</v>
      </c>
      <c r="H382" s="333"/>
      <c r="I382" s="515"/>
      <c r="J382" s="515"/>
      <c r="K382" s="515"/>
      <c r="L382" s="515"/>
      <c r="M382" s="709"/>
      <c r="N382" s="739"/>
      <c r="O382" s="455"/>
      <c r="P382" s="455"/>
      <c r="Q382" s="1822"/>
      <c r="R382" s="1822"/>
      <c r="S382" s="1822"/>
      <c r="T382" s="1822"/>
      <c r="U382" s="1822"/>
      <c r="V382" s="1822"/>
      <c r="W382" s="1822"/>
      <c r="X382" s="1822"/>
      <c r="Y382" s="1822"/>
      <c r="Z382" s="1822"/>
      <c r="AA382" s="1822"/>
      <c r="AB382" s="1822"/>
      <c r="AC382" s="1822"/>
      <c r="AD382" s="1822"/>
      <c r="AE382" s="1822"/>
      <c r="AF382" s="1822"/>
      <c r="AG382" s="1822"/>
      <c r="AH382" s="1822"/>
      <c r="AI382" s="1822"/>
      <c r="AJ382" s="1822"/>
      <c r="AK382" s="1822"/>
      <c r="AL382" s="1822"/>
      <c r="AM382" s="1822"/>
      <c r="AN382" s="1822"/>
      <c r="AO382" s="1822"/>
      <c r="AP382" s="1822"/>
      <c r="AQ382" s="455"/>
      <c r="AR382" s="455"/>
      <c r="AS382" s="455"/>
      <c r="AT382" s="267"/>
      <c r="AU382" s="267"/>
      <c r="AV382" s="267"/>
      <c r="AW382" s="53"/>
      <c r="AY382" s="2666" t="s">
        <v>137</v>
      </c>
      <c r="AZ382" s="1834"/>
      <c r="BA382" s="2273">
        <f>$BA$2</f>
        <v>15</v>
      </c>
      <c r="BB382" s="2475">
        <f>BB344-1</f>
        <v>-11</v>
      </c>
      <c r="BC382" s="2668"/>
      <c r="BD382" s="189"/>
    </row>
    <row r="383" spans="1:56" s="146" customFormat="1" ht="15.95" customHeight="1" thickBot="1">
      <c r="A383" s="628"/>
      <c r="B383" s="554" t="s">
        <v>96</v>
      </c>
      <c r="C383" s="1358"/>
      <c r="D383" s="1358"/>
      <c r="E383" s="1358"/>
      <c r="F383" s="1358"/>
      <c r="G383" s="1358"/>
      <c r="H383" s="1358"/>
      <c r="I383" s="1357" t="str">
        <f>$I$3</f>
        <v>669288C/F</v>
      </c>
      <c r="J383" s="1358"/>
      <c r="K383" s="1357"/>
      <c r="L383" s="1358"/>
      <c r="M383" s="1013"/>
      <c r="N383" s="1359"/>
      <c r="O383" s="1013"/>
      <c r="P383" s="1013"/>
      <c r="Q383" s="1823"/>
      <c r="R383" s="1823"/>
      <c r="S383" s="1823"/>
      <c r="T383" s="1823"/>
      <c r="U383" s="1823"/>
      <c r="V383" s="1823"/>
      <c r="W383" s="1823"/>
      <c r="X383" s="1823"/>
      <c r="Y383" s="1823"/>
      <c r="Z383" s="1823"/>
      <c r="AA383" s="1823"/>
      <c r="AB383" s="1823"/>
      <c r="AC383" s="1823"/>
      <c r="AD383" s="1823"/>
      <c r="AE383" s="1823"/>
      <c r="AF383" s="1823"/>
      <c r="AG383" s="1823"/>
      <c r="AH383" s="1823"/>
      <c r="AI383" s="1823"/>
      <c r="AJ383" s="1823"/>
      <c r="AK383" s="1823"/>
      <c r="AL383" s="1823"/>
      <c r="AM383" s="1823"/>
      <c r="AN383" s="1823"/>
      <c r="AO383" s="1823"/>
      <c r="AP383" s="1823"/>
      <c r="AQ383" s="1013"/>
      <c r="AR383" s="1013"/>
      <c r="AS383" s="1013"/>
      <c r="AT383" s="930"/>
      <c r="AU383" s="930"/>
      <c r="AV383" s="930"/>
      <c r="AW383" s="1331"/>
      <c r="AX383" s="1403"/>
      <c r="AY383" s="2667"/>
      <c r="AZ383" s="2060"/>
      <c r="BA383" s="2274"/>
      <c r="BB383" s="2669"/>
      <c r="BC383" s="2670"/>
      <c r="BD383" s="189"/>
    </row>
    <row r="384" spans="1:56" s="499" customFormat="1" ht="30" customHeight="1">
      <c r="A384" s="226"/>
      <c r="B384" s="2671">
        <v>41</v>
      </c>
      <c r="C384" s="2672"/>
      <c r="D384" s="2673" t="s">
        <v>920</v>
      </c>
      <c r="E384" s="2674"/>
      <c r="F384" s="2674"/>
      <c r="G384" s="2674"/>
      <c r="H384" s="2674"/>
      <c r="I384" s="2674"/>
      <c r="J384" s="2674"/>
      <c r="K384" s="2674"/>
      <c r="L384" s="2674"/>
      <c r="M384" s="2675"/>
      <c r="N384" s="2675"/>
      <c r="O384" s="2674"/>
      <c r="P384" s="2674"/>
      <c r="Q384" s="2674"/>
      <c r="R384" s="2674"/>
      <c r="S384" s="2674"/>
      <c r="T384" s="2674"/>
      <c r="U384" s="2674"/>
      <c r="V384" s="2674"/>
      <c r="W384" s="2674"/>
      <c r="X384" s="2674"/>
      <c r="Y384" s="2674"/>
      <c r="Z384" s="2674"/>
      <c r="AA384" s="2674"/>
      <c r="AB384" s="2676"/>
      <c r="AC384" s="2724">
        <f>B384+1</f>
        <v>42</v>
      </c>
      <c r="AD384" s="2725"/>
      <c r="AE384" s="2721" t="s">
        <v>1132</v>
      </c>
      <c r="AF384" s="2726"/>
      <c r="AG384" s="2726"/>
      <c r="AH384" s="2726"/>
      <c r="AI384" s="2726"/>
      <c r="AJ384" s="2726"/>
      <c r="AK384" s="2726"/>
      <c r="AL384" s="2726"/>
      <c r="AM384" s="2726"/>
      <c r="AN384" s="2726"/>
      <c r="AO384" s="2726"/>
      <c r="AP384" s="2726"/>
      <c r="AQ384" s="2726"/>
      <c r="AR384" s="2726"/>
      <c r="AS384" s="2726"/>
      <c r="AT384" s="2726"/>
      <c r="AU384" s="2726"/>
      <c r="AV384" s="2726"/>
      <c r="AW384" s="2726"/>
      <c r="AX384" s="2726"/>
      <c r="AY384" s="2726"/>
      <c r="AZ384" s="2726"/>
      <c r="BA384" s="2726"/>
      <c r="BB384" s="2726"/>
      <c r="BC384" s="2727"/>
      <c r="BD384" s="199"/>
    </row>
    <row r="385" spans="1:56" s="738" customFormat="1" ht="23.1" customHeight="1">
      <c r="A385" s="1361"/>
      <c r="B385" s="2832" t="str">
        <f>$B$5</f>
        <v>M/C Type
机器
Loại máy</v>
      </c>
      <c r="C385" s="2709"/>
      <c r="D385" s="2709"/>
      <c r="E385" s="2709"/>
      <c r="F385" s="2710"/>
      <c r="G385" s="2714" t="str">
        <f>$G$5</f>
        <v xml:space="preserve">Needle
System
针类 Loại kim </v>
      </c>
      <c r="H385" s="2714"/>
      <c r="I385" s="2714"/>
      <c r="J385" s="2714" t="str">
        <f>$J$5</f>
        <v>Needle Size
尺寸
Kích cỡ kim</v>
      </c>
      <c r="K385" s="2714"/>
      <c r="L385" s="2714"/>
      <c r="M385" s="2716" t="str">
        <f>$M$5</f>
        <v xml:space="preserve">Needle Point Type
针型头类
Loại đầu kim  </v>
      </c>
      <c r="N385" s="2716"/>
      <c r="O385" s="2716"/>
      <c r="P385" s="2716"/>
      <c r="Q385" s="2686" t="str">
        <f>$Q$5</f>
        <v>Thread Type
车线
Loại chỉ</v>
      </c>
      <c r="R385" s="2686"/>
      <c r="S385" s="2686"/>
      <c r="T385" s="2686"/>
      <c r="U385" s="2686" t="str">
        <f>$U$5</f>
        <v>Stitching Margin 边距
 Cách biên  (mm)</v>
      </c>
      <c r="V385" s="2686"/>
      <c r="W385" s="2686"/>
      <c r="X385" s="2686"/>
      <c r="Y385" s="2686" t="str">
        <f>$Y$5</f>
        <v>SPI (Stitch Per Inch)
针数/英寸
Số mũi/inch</v>
      </c>
      <c r="Z385" s="2688"/>
      <c r="AA385" s="2688"/>
      <c r="AB385" s="2689"/>
      <c r="AC385" s="2832" t="str">
        <f>$B$5</f>
        <v>M/C Type
机器
Loại máy</v>
      </c>
      <c r="AD385" s="2709"/>
      <c r="AE385" s="2709"/>
      <c r="AF385" s="2709"/>
      <c r="AG385" s="2710"/>
      <c r="AH385" s="2714" t="str">
        <f>$G$5</f>
        <v xml:space="preserve">Needle
System
针类 Loại kim </v>
      </c>
      <c r="AI385" s="2714"/>
      <c r="AJ385" s="2714"/>
      <c r="AK385" s="2714" t="str">
        <f>$J$5</f>
        <v>Needle Size
尺寸
Kích cỡ kim</v>
      </c>
      <c r="AL385" s="2714"/>
      <c r="AM385" s="2714"/>
      <c r="AN385" s="2714" t="str">
        <f>$M$5</f>
        <v xml:space="preserve">Needle Point Type
针型头类
Loại đầu kim  </v>
      </c>
      <c r="AO385" s="2714"/>
      <c r="AP385" s="2714"/>
      <c r="AQ385" s="2714"/>
      <c r="AR385" s="2686" t="str">
        <f>$Q$5</f>
        <v>Thread Type
车线
Loại chỉ</v>
      </c>
      <c r="AS385" s="2686"/>
      <c r="AT385" s="2686"/>
      <c r="AU385" s="2686"/>
      <c r="AV385" s="2686" t="str">
        <f>$U$5</f>
        <v>Stitching Margin 边距
 Cách biên  (mm)</v>
      </c>
      <c r="AW385" s="2686"/>
      <c r="AX385" s="2686"/>
      <c r="AY385" s="2686"/>
      <c r="AZ385" s="2686" t="str">
        <f>$Y$5</f>
        <v>SPI (Stitch Per Inch)
针数/英寸
Số mũi/inch</v>
      </c>
      <c r="BA385" s="2688"/>
      <c r="BB385" s="2688"/>
      <c r="BC385" s="2689"/>
      <c r="BD385" s="982"/>
    </row>
    <row r="386" spans="1:56" s="738" customFormat="1" ht="23.1" customHeight="1">
      <c r="A386" s="1361"/>
      <c r="B386" s="2711"/>
      <c r="C386" s="2712"/>
      <c r="D386" s="2712"/>
      <c r="E386" s="2712"/>
      <c r="F386" s="2713"/>
      <c r="G386" s="2715"/>
      <c r="H386" s="2715"/>
      <c r="I386" s="2715"/>
      <c r="J386" s="2715"/>
      <c r="K386" s="2715"/>
      <c r="L386" s="2715"/>
      <c r="M386" s="2717"/>
      <c r="N386" s="2717"/>
      <c r="O386" s="2717"/>
      <c r="P386" s="2717"/>
      <c r="Q386" s="2687"/>
      <c r="R386" s="2687"/>
      <c r="S386" s="2687"/>
      <c r="T386" s="2687"/>
      <c r="U386" s="2687"/>
      <c r="V386" s="2687"/>
      <c r="W386" s="2687"/>
      <c r="X386" s="2687"/>
      <c r="Y386" s="2690"/>
      <c r="Z386" s="2690"/>
      <c r="AA386" s="2690"/>
      <c r="AB386" s="2691"/>
      <c r="AC386" s="2711"/>
      <c r="AD386" s="2712"/>
      <c r="AE386" s="2712"/>
      <c r="AF386" s="2712"/>
      <c r="AG386" s="2713"/>
      <c r="AH386" s="2715"/>
      <c r="AI386" s="2715"/>
      <c r="AJ386" s="2715"/>
      <c r="AK386" s="2715"/>
      <c r="AL386" s="2715"/>
      <c r="AM386" s="2715"/>
      <c r="AN386" s="2715"/>
      <c r="AO386" s="2715"/>
      <c r="AP386" s="2715"/>
      <c r="AQ386" s="2715"/>
      <c r="AR386" s="2687"/>
      <c r="AS386" s="2687"/>
      <c r="AT386" s="2687"/>
      <c r="AU386" s="2687"/>
      <c r="AV386" s="2687"/>
      <c r="AW386" s="2687"/>
      <c r="AX386" s="2687"/>
      <c r="AY386" s="2687"/>
      <c r="AZ386" s="2690"/>
      <c r="BA386" s="2690"/>
      <c r="BB386" s="2690"/>
      <c r="BC386" s="2691"/>
      <c r="BD386" s="982"/>
    </row>
    <row r="387" spans="1:56" s="52" customFormat="1" ht="42.95" customHeight="1" thickBot="1">
      <c r="A387" s="815"/>
      <c r="B387" s="2862" t="s">
        <v>1091</v>
      </c>
      <c r="C387" s="2706"/>
      <c r="D387" s="2706"/>
      <c r="E387" s="2706"/>
      <c r="F387" s="2707"/>
      <c r="G387" s="2679" t="s">
        <v>97</v>
      </c>
      <c r="H387" s="2680"/>
      <c r="I387" s="2680"/>
      <c r="J387" s="2681" t="s">
        <v>97</v>
      </c>
      <c r="K387" s="2681"/>
      <c r="L387" s="2681"/>
      <c r="M387" s="2681" t="s">
        <v>97</v>
      </c>
      <c r="N387" s="2681"/>
      <c r="O387" s="2681"/>
      <c r="P387" s="2681"/>
      <c r="Q387" s="2681" t="s">
        <v>97</v>
      </c>
      <c r="R387" s="2681"/>
      <c r="S387" s="2681"/>
      <c r="T387" s="2681"/>
      <c r="U387" s="2681" t="s">
        <v>97</v>
      </c>
      <c r="V387" s="2681"/>
      <c r="W387" s="2681"/>
      <c r="X387" s="2681"/>
      <c r="Y387" s="2681" t="s">
        <v>97</v>
      </c>
      <c r="Z387" s="2681"/>
      <c r="AA387" s="2681"/>
      <c r="AB387" s="2771"/>
      <c r="AC387" s="2862" t="s">
        <v>470</v>
      </c>
      <c r="AD387" s="2706"/>
      <c r="AE387" s="2706"/>
      <c r="AF387" s="2706"/>
      <c r="AG387" s="2707"/>
      <c r="AH387" s="2679" t="s">
        <v>97</v>
      </c>
      <c r="AI387" s="2680"/>
      <c r="AJ387" s="2680"/>
      <c r="AK387" s="2681" t="s">
        <v>97</v>
      </c>
      <c r="AL387" s="2681"/>
      <c r="AM387" s="2681"/>
      <c r="AN387" s="2681" t="s">
        <v>97</v>
      </c>
      <c r="AO387" s="2681"/>
      <c r="AP387" s="2681"/>
      <c r="AQ387" s="2681"/>
      <c r="AR387" s="2681" t="s">
        <v>97</v>
      </c>
      <c r="AS387" s="2681"/>
      <c r="AT387" s="2681"/>
      <c r="AU387" s="2681"/>
      <c r="AV387" s="2681" t="s">
        <v>97</v>
      </c>
      <c r="AW387" s="2681"/>
      <c r="AX387" s="2681"/>
      <c r="AY387" s="2681"/>
      <c r="AZ387" s="2681" t="s">
        <v>97</v>
      </c>
      <c r="BA387" s="2681"/>
      <c r="BB387" s="2681"/>
      <c r="BC387" s="2771"/>
      <c r="BD387" s="642"/>
    </row>
    <row r="388" spans="1:56" s="499" customFormat="1" ht="16.5" customHeight="1">
      <c r="A388" s="226"/>
      <c r="B388" s="1365"/>
      <c r="C388" s="622"/>
      <c r="D388" s="622"/>
      <c r="E388" s="622"/>
      <c r="F388" s="622"/>
      <c r="G388" s="622"/>
      <c r="H388" s="622"/>
      <c r="I388" s="622"/>
      <c r="J388" s="622"/>
      <c r="K388" s="622"/>
      <c r="L388" s="622"/>
      <c r="M388" s="622"/>
      <c r="N388" s="622"/>
      <c r="O388" s="622"/>
      <c r="P388" s="146"/>
      <c r="Q388" s="2868" t="s">
        <v>1103</v>
      </c>
      <c r="R388" s="2868"/>
      <c r="S388" s="2868"/>
      <c r="T388" s="2868"/>
      <c r="U388" s="2868"/>
      <c r="V388" s="2868"/>
      <c r="W388" s="2868"/>
      <c r="X388" s="2868"/>
      <c r="Y388" s="2868"/>
      <c r="Z388" s="2868"/>
      <c r="AA388" s="2868"/>
      <c r="AB388" s="2973"/>
      <c r="AC388" s="1365"/>
      <c r="AD388" s="622"/>
      <c r="AE388" s="622"/>
      <c r="AF388" s="622"/>
      <c r="AG388" s="622"/>
      <c r="AH388" s="622"/>
      <c r="AI388" s="622"/>
      <c r="AJ388" s="622"/>
      <c r="AK388" s="622"/>
      <c r="AL388" s="622"/>
      <c r="AM388" s="622"/>
      <c r="AN388" s="622"/>
      <c r="AO388" s="622"/>
      <c r="AP388" s="622"/>
      <c r="AQ388" s="146"/>
      <c r="AR388" s="2868"/>
      <c r="AS388" s="2868"/>
      <c r="AT388" s="2868"/>
      <c r="AU388" s="2868"/>
      <c r="AV388" s="2868"/>
      <c r="AW388" s="2868"/>
      <c r="AX388" s="2868"/>
      <c r="AY388" s="2868"/>
      <c r="AZ388" s="2868"/>
      <c r="BA388" s="2868"/>
      <c r="BB388" s="2868"/>
      <c r="BC388" s="2973"/>
      <c r="BD388" s="199"/>
    </row>
    <row r="389" spans="1:56" s="499" customFormat="1" ht="16.5" customHeight="1">
      <c r="A389" s="226"/>
      <c r="B389" s="1369"/>
      <c r="C389" s="870"/>
      <c r="D389" s="870"/>
      <c r="E389" s="870"/>
      <c r="F389" s="870"/>
      <c r="G389" s="870"/>
      <c r="H389" s="870"/>
      <c r="I389" s="870"/>
      <c r="J389" s="870"/>
      <c r="K389" s="870"/>
      <c r="L389" s="870"/>
      <c r="M389" s="870"/>
      <c r="N389" s="870"/>
      <c r="O389" s="870"/>
      <c r="P389" s="146"/>
      <c r="Q389" s="2870"/>
      <c r="R389" s="2870"/>
      <c r="S389" s="2870"/>
      <c r="T389" s="2870"/>
      <c r="U389" s="2870"/>
      <c r="V389" s="2870"/>
      <c r="W389" s="2870"/>
      <c r="X389" s="2870"/>
      <c r="Y389" s="2870"/>
      <c r="Z389" s="2870"/>
      <c r="AA389" s="2870"/>
      <c r="AB389" s="2871"/>
      <c r="AC389" s="1369"/>
      <c r="AD389" s="870"/>
      <c r="AE389" s="870"/>
      <c r="AF389" s="870"/>
      <c r="AG389" s="870"/>
      <c r="AH389" s="870"/>
      <c r="AI389" s="870"/>
      <c r="AJ389" s="870"/>
      <c r="AK389" s="870"/>
      <c r="AL389" s="870"/>
      <c r="AM389" s="870"/>
      <c r="AN389" s="870"/>
      <c r="AO389" s="870"/>
      <c r="AP389" s="870"/>
      <c r="AQ389" s="146"/>
      <c r="AR389" s="2870"/>
      <c r="AS389" s="2870"/>
      <c r="AT389" s="2870"/>
      <c r="AU389" s="2870"/>
      <c r="AV389" s="2870"/>
      <c r="AW389" s="2870"/>
      <c r="AX389" s="2870"/>
      <c r="AY389" s="2870"/>
      <c r="AZ389" s="2870"/>
      <c r="BA389" s="2870"/>
      <c r="BB389" s="2870"/>
      <c r="BC389" s="2871"/>
      <c r="BD389" s="199"/>
    </row>
    <row r="390" spans="1:56" s="499" customFormat="1" ht="16.5" customHeight="1">
      <c r="A390" s="226"/>
      <c r="B390" s="1369"/>
      <c r="C390" s="870"/>
      <c r="D390" s="870"/>
      <c r="E390" s="870"/>
      <c r="F390" s="870"/>
      <c r="G390" s="870"/>
      <c r="H390" s="870"/>
      <c r="I390" s="870"/>
      <c r="J390" s="870"/>
      <c r="K390" s="870"/>
      <c r="L390" s="870"/>
      <c r="M390" s="870"/>
      <c r="N390" s="870"/>
      <c r="O390" s="870"/>
      <c r="P390" s="40"/>
      <c r="Q390" s="2870"/>
      <c r="R390" s="2870"/>
      <c r="S390" s="2870"/>
      <c r="T390" s="2870"/>
      <c r="U390" s="2870"/>
      <c r="V390" s="2870"/>
      <c r="W390" s="2870"/>
      <c r="X390" s="2870"/>
      <c r="Y390" s="2870"/>
      <c r="Z390" s="2870"/>
      <c r="AA390" s="2870"/>
      <c r="AB390" s="2871"/>
      <c r="AC390" s="1369"/>
      <c r="AD390" s="870"/>
      <c r="AE390" s="870"/>
      <c r="AF390" s="870"/>
      <c r="AG390" s="870"/>
      <c r="AH390" s="870"/>
      <c r="AI390" s="870"/>
      <c r="AJ390" s="870"/>
      <c r="AK390" s="870"/>
      <c r="AL390" s="870"/>
      <c r="AM390" s="870"/>
      <c r="AN390" s="870"/>
      <c r="AO390" s="870"/>
      <c r="AP390" s="870"/>
      <c r="AQ390" s="40"/>
      <c r="AR390" s="2870"/>
      <c r="AS390" s="2870"/>
      <c r="AT390" s="2870"/>
      <c r="AU390" s="2870"/>
      <c r="AV390" s="2870"/>
      <c r="AW390" s="2870"/>
      <c r="AX390" s="2870"/>
      <c r="AY390" s="2870"/>
      <c r="AZ390" s="2870"/>
      <c r="BA390" s="2870"/>
      <c r="BB390" s="2870"/>
      <c r="BC390" s="2871"/>
      <c r="BD390" s="199"/>
    </row>
    <row r="391" spans="1:56" s="499" customFormat="1" ht="16.5" customHeight="1">
      <c r="A391" s="226"/>
      <c r="B391" s="1369"/>
      <c r="C391" s="870"/>
      <c r="D391" s="870"/>
      <c r="E391" s="870"/>
      <c r="F391" s="870"/>
      <c r="G391" s="870"/>
      <c r="H391" s="870"/>
      <c r="I391" s="870"/>
      <c r="J391" s="870"/>
      <c r="K391" s="870"/>
      <c r="L391" s="870"/>
      <c r="M391" s="870"/>
      <c r="N391" s="870"/>
      <c r="O391" s="870"/>
      <c r="P391" s="751"/>
      <c r="Q391" s="753"/>
      <c r="R391" s="753"/>
      <c r="S391" s="753"/>
      <c r="T391" s="753"/>
      <c r="U391" s="1439"/>
      <c r="V391" s="1439"/>
      <c r="W391" s="1439"/>
      <c r="X391" s="1439"/>
      <c r="Y391" s="1439"/>
      <c r="Z391" s="1439"/>
      <c r="AA391" s="1439"/>
      <c r="AB391" s="1440"/>
      <c r="AC391" s="1369"/>
      <c r="AD391" s="870"/>
      <c r="AE391" s="870"/>
      <c r="AF391" s="870"/>
      <c r="AG391" s="870"/>
      <c r="AH391" s="870"/>
      <c r="AI391" s="870"/>
      <c r="AJ391" s="870"/>
      <c r="AK391" s="870"/>
      <c r="AL391" s="870"/>
      <c r="AM391" s="870"/>
      <c r="AN391" s="870"/>
      <c r="AO391" s="870"/>
      <c r="AP391" s="870"/>
      <c r="AQ391" s="751"/>
      <c r="AR391" s="746"/>
      <c r="AS391" s="744"/>
      <c r="AT391" s="744"/>
      <c r="AU391" s="744"/>
      <c r="AV391" s="997"/>
      <c r="AW391" s="997"/>
      <c r="AX391" s="997"/>
      <c r="AY391" s="997"/>
      <c r="AZ391" s="997"/>
      <c r="BA391" s="997"/>
      <c r="BB391" s="997"/>
      <c r="BC391" s="1441"/>
      <c r="BD391" s="199"/>
    </row>
    <row r="392" spans="1:56" s="499" customFormat="1" ht="16.5" customHeight="1">
      <c r="A392" s="226"/>
      <c r="B392" s="1369"/>
      <c r="C392" s="870"/>
      <c r="D392" s="870"/>
      <c r="E392" s="870"/>
      <c r="F392" s="870"/>
      <c r="G392" s="870"/>
      <c r="H392" s="870"/>
      <c r="I392" s="870"/>
      <c r="J392" s="870"/>
      <c r="K392" s="870"/>
      <c r="L392" s="870"/>
      <c r="M392" s="870"/>
      <c r="N392" s="870"/>
      <c r="O392" s="870"/>
      <c r="P392" s="751"/>
      <c r="Q392" s="753"/>
      <c r="R392" s="753"/>
      <c r="S392" s="753"/>
      <c r="T392" s="753"/>
      <c r="U392" s="1439"/>
      <c r="V392" s="1439"/>
      <c r="W392" s="1439"/>
      <c r="X392" s="1439"/>
      <c r="Y392" s="1439"/>
      <c r="Z392" s="1439"/>
      <c r="AA392" s="1439"/>
      <c r="AB392" s="1440"/>
      <c r="AC392" s="1369"/>
      <c r="AD392" s="870"/>
      <c r="AE392" s="870"/>
      <c r="AF392" s="870"/>
      <c r="AG392" s="870"/>
      <c r="AH392" s="870"/>
      <c r="AI392" s="870"/>
      <c r="AJ392" s="870"/>
      <c r="AK392" s="870"/>
      <c r="AL392" s="870"/>
      <c r="AM392" s="870"/>
      <c r="AN392" s="870"/>
      <c r="AO392" s="870"/>
      <c r="AP392" s="870"/>
      <c r="AQ392" s="751"/>
      <c r="AR392" s="746"/>
      <c r="AS392" s="744"/>
      <c r="AT392" s="744"/>
      <c r="AU392" s="744"/>
      <c r="AV392" s="997"/>
      <c r="AW392" s="997"/>
      <c r="AX392" s="997"/>
      <c r="AY392" s="997"/>
      <c r="AZ392" s="997"/>
      <c r="BA392" s="997"/>
      <c r="BB392" s="997"/>
      <c r="BC392" s="1441"/>
      <c r="BD392" s="199"/>
    </row>
    <row r="393" spans="1:56" s="499" customFormat="1" ht="16.5" customHeight="1">
      <c r="A393" s="226"/>
      <c r="B393" s="226"/>
      <c r="C393" s="503"/>
      <c r="D393" s="500"/>
      <c r="E393" s="500"/>
      <c r="F393" s="500"/>
      <c r="G393" s="500"/>
      <c r="H393" s="500"/>
      <c r="I393" s="500"/>
      <c r="J393" s="500"/>
      <c r="K393" s="500"/>
      <c r="L393" s="500"/>
      <c r="M393" s="500"/>
      <c r="N393" s="500"/>
      <c r="O393" s="40"/>
      <c r="P393" s="500"/>
      <c r="Q393" s="500"/>
      <c r="R393" s="500"/>
      <c r="S393" s="500"/>
      <c r="T393" s="500"/>
      <c r="U393" s="500"/>
      <c r="V393" s="500"/>
      <c r="W393" s="500"/>
      <c r="X393" s="985"/>
      <c r="Y393" s="985"/>
      <c r="Z393" s="985"/>
      <c r="AA393" s="985"/>
      <c r="AB393" s="986"/>
      <c r="AC393" s="226"/>
      <c r="AD393" s="500"/>
      <c r="AE393" s="500"/>
      <c r="AF393" s="500"/>
      <c r="AG393" s="500"/>
      <c r="AH393" s="500"/>
      <c r="AI393" s="500"/>
      <c r="AJ393" s="500"/>
      <c r="AK393" s="500"/>
      <c r="AL393" s="500"/>
      <c r="AM393" s="500"/>
      <c r="AN393" s="500"/>
      <c r="AO393" s="500"/>
      <c r="AP393" s="500"/>
      <c r="AQ393" s="500"/>
      <c r="AR393" s="500"/>
      <c r="AS393" s="500"/>
      <c r="AT393" s="500"/>
      <c r="AU393" s="500"/>
      <c r="AV393" s="500"/>
      <c r="AW393" s="500"/>
      <c r="AX393" s="500"/>
      <c r="AY393" s="985"/>
      <c r="AZ393" s="985"/>
      <c r="BA393" s="985"/>
      <c r="BB393" s="985"/>
      <c r="BC393" s="986"/>
      <c r="BD393" s="199"/>
    </row>
    <row r="394" spans="1:56" s="499" customFormat="1" ht="16.5" customHeight="1">
      <c r="A394" s="226"/>
      <c r="B394" s="226"/>
      <c r="C394" s="503"/>
      <c r="D394" s="500"/>
      <c r="E394" s="500"/>
      <c r="F394" s="500"/>
      <c r="G394" s="500"/>
      <c r="H394" s="500"/>
      <c r="I394" s="500"/>
      <c r="J394" s="500"/>
      <c r="K394" s="500"/>
      <c r="L394" s="500"/>
      <c r="M394" s="500"/>
      <c r="N394" s="500"/>
      <c r="O394" s="40"/>
      <c r="P394" s="500"/>
      <c r="Q394" s="500"/>
      <c r="R394" s="500"/>
      <c r="S394" s="500"/>
      <c r="T394" s="500"/>
      <c r="U394" s="500"/>
      <c r="V394" s="500"/>
      <c r="W394" s="500"/>
      <c r="X394" s="2883" t="str">
        <f>$X$14</f>
        <v xml:space="preserve">Attaching Method
贴法 Phương pháp dán </v>
      </c>
      <c r="Y394" s="2754"/>
      <c r="Z394" s="2754"/>
      <c r="AA394" s="2754"/>
      <c r="AB394" s="2755"/>
      <c r="AC394" s="503"/>
      <c r="AD394" s="500"/>
      <c r="AE394" s="500"/>
      <c r="AF394" s="500"/>
      <c r="AG394" s="500"/>
      <c r="AH394" s="500"/>
      <c r="AI394" s="500"/>
      <c r="AJ394" s="500"/>
      <c r="AK394" s="500"/>
      <c r="AL394" s="500"/>
      <c r="AM394" s="500"/>
      <c r="AN394" s="500"/>
      <c r="AO394" s="500"/>
      <c r="AP394" s="500"/>
      <c r="AQ394" s="500"/>
      <c r="AR394" s="500"/>
      <c r="AS394" s="500"/>
      <c r="AT394" s="500"/>
      <c r="AU394" s="500"/>
      <c r="AV394" s="500"/>
      <c r="AW394" s="500"/>
      <c r="AX394" s="500"/>
      <c r="AY394" s="2883" t="str">
        <f>$X$14</f>
        <v xml:space="preserve">Attaching Method
贴法 Phương pháp dán </v>
      </c>
      <c r="AZ394" s="2754"/>
      <c r="BA394" s="2754"/>
      <c r="BB394" s="2754"/>
      <c r="BC394" s="2755"/>
      <c r="BD394" s="199"/>
    </row>
    <row r="395" spans="1:56" s="499" customFormat="1" ht="16.5" customHeight="1">
      <c r="A395" s="226"/>
      <c r="B395" s="1370"/>
      <c r="C395" s="761"/>
      <c r="D395" s="748"/>
      <c r="E395" s="748"/>
      <c r="F395" s="748"/>
      <c r="G395" s="748"/>
      <c r="H395" s="748"/>
      <c r="I395" s="748"/>
      <c r="J395" s="746"/>
      <c r="K395" s="746"/>
      <c r="L395" s="746"/>
      <c r="M395" s="746"/>
      <c r="N395" s="746"/>
      <c r="O395" s="746"/>
      <c r="P395" s="746"/>
      <c r="Q395" s="746"/>
      <c r="R395" s="746"/>
      <c r="S395" s="748"/>
      <c r="T395" s="748"/>
      <c r="U395" s="748"/>
      <c r="V395" s="748"/>
      <c r="W395" s="748"/>
      <c r="X395" s="2735"/>
      <c r="Y395" s="2736"/>
      <c r="Z395" s="2736"/>
      <c r="AA395" s="2736"/>
      <c r="AB395" s="2737"/>
      <c r="AC395" s="503"/>
      <c r="AD395" s="500"/>
      <c r="AE395" s="500"/>
      <c r="AF395" s="500"/>
      <c r="AG395" s="500"/>
      <c r="AH395" s="500"/>
      <c r="AI395" s="500"/>
      <c r="AJ395" s="500"/>
      <c r="AK395" s="500"/>
      <c r="AL395" s="500"/>
      <c r="AM395" s="500"/>
      <c r="AN395" s="500"/>
      <c r="AO395" s="500"/>
      <c r="AP395" s="500"/>
      <c r="AQ395" s="500"/>
      <c r="AR395" s="500"/>
      <c r="AS395" s="500"/>
      <c r="AT395" s="500"/>
      <c r="AU395" s="500"/>
      <c r="AV395" s="500"/>
      <c r="AW395" s="500"/>
      <c r="AX395" s="500"/>
      <c r="AY395" s="2735"/>
      <c r="AZ395" s="2736"/>
      <c r="BA395" s="2736"/>
      <c r="BB395" s="2736"/>
      <c r="BC395" s="2737"/>
      <c r="BD395" s="199"/>
    </row>
    <row r="396" spans="1:56" s="499" customFormat="1" ht="16.5" customHeight="1">
      <c r="A396" s="226"/>
      <c r="B396" s="1370"/>
      <c r="C396" s="761"/>
      <c r="D396" s="748"/>
      <c r="E396" s="748"/>
      <c r="F396" s="748"/>
      <c r="G396" s="748"/>
      <c r="H396" s="748"/>
      <c r="I396" s="748"/>
      <c r="J396" s="746"/>
      <c r="K396" s="746"/>
      <c r="L396" s="746"/>
      <c r="M396" s="746"/>
      <c r="N396" s="746"/>
      <c r="O396" s="746"/>
      <c r="P396" s="746"/>
      <c r="Q396" s="746"/>
      <c r="R396" s="746"/>
      <c r="S396" s="748"/>
      <c r="T396" s="748"/>
      <c r="U396" s="748"/>
      <c r="V396" s="748"/>
      <c r="W396" s="748"/>
      <c r="X396" s="2732" t="s">
        <v>835</v>
      </c>
      <c r="Y396" s="2809"/>
      <c r="Z396" s="2809"/>
      <c r="AA396" s="2809"/>
      <c r="AB396" s="2810"/>
      <c r="AC396" s="503"/>
      <c r="AD396" s="500"/>
      <c r="AE396" s="500"/>
      <c r="AF396" s="500"/>
      <c r="AG396" s="500"/>
      <c r="AH396" s="500"/>
      <c r="AI396" s="500"/>
      <c r="AJ396" s="500"/>
      <c r="AK396" s="500"/>
      <c r="AL396" s="500"/>
      <c r="AM396" s="500"/>
      <c r="AN396" s="500"/>
      <c r="AO396" s="500"/>
      <c r="AP396" s="500"/>
      <c r="AQ396" s="500"/>
      <c r="AR396" s="500"/>
      <c r="AS396" s="500"/>
      <c r="AT396" s="500"/>
      <c r="AU396" s="500"/>
      <c r="AV396" s="500"/>
      <c r="AW396" s="500"/>
      <c r="AX396" s="500"/>
      <c r="AY396" s="2808" t="s">
        <v>97</v>
      </c>
      <c r="AZ396" s="2809"/>
      <c r="BA396" s="2809"/>
      <c r="BB396" s="2809"/>
      <c r="BC396" s="2810"/>
      <c r="BD396" s="199"/>
    </row>
    <row r="397" spans="1:56" s="499" customFormat="1" ht="16.5" customHeight="1">
      <c r="A397" s="226"/>
      <c r="B397" s="1407"/>
      <c r="C397" s="757"/>
      <c r="D397" s="757"/>
      <c r="E397" s="757"/>
      <c r="F397" s="757"/>
      <c r="G397" s="757"/>
      <c r="H397" s="757"/>
      <c r="I397" s="757"/>
      <c r="J397" s="757"/>
      <c r="K397" s="757"/>
      <c r="L397" s="757"/>
      <c r="M397" s="748"/>
      <c r="N397" s="748"/>
      <c r="O397" s="748"/>
      <c r="P397" s="748"/>
      <c r="Q397" s="748"/>
      <c r="R397" s="748"/>
      <c r="S397" s="748"/>
      <c r="T397" s="748"/>
      <c r="U397" s="748"/>
      <c r="V397" s="748"/>
      <c r="W397" s="748"/>
      <c r="X397" s="2741"/>
      <c r="Y397" s="2742"/>
      <c r="Z397" s="2742"/>
      <c r="AA397" s="2742"/>
      <c r="AB397" s="2743"/>
      <c r="AC397" s="503"/>
      <c r="AD397" s="500"/>
      <c r="AE397" s="500"/>
      <c r="AF397" s="500"/>
      <c r="AG397" s="500"/>
      <c r="AH397" s="500"/>
      <c r="AI397" s="500"/>
      <c r="AJ397" s="500"/>
      <c r="AK397" s="500"/>
      <c r="AL397" s="500"/>
      <c r="AM397" s="500"/>
      <c r="AN397" s="500"/>
      <c r="AO397" s="500"/>
      <c r="AP397" s="500"/>
      <c r="AQ397" s="500"/>
      <c r="AR397" s="500"/>
      <c r="AS397" s="500"/>
      <c r="AT397" s="500"/>
      <c r="AU397" s="500"/>
      <c r="AV397" s="500"/>
      <c r="AW397" s="500"/>
      <c r="AX397" s="500"/>
      <c r="AY397" s="2741"/>
      <c r="AZ397" s="2742"/>
      <c r="BA397" s="2742"/>
      <c r="BB397" s="2742"/>
      <c r="BC397" s="2743"/>
      <c r="BD397" s="199"/>
    </row>
    <row r="398" spans="1:56" s="499" customFormat="1" ht="16.5" customHeight="1">
      <c r="A398" s="226"/>
      <c r="B398" s="1407"/>
      <c r="C398" s="757"/>
      <c r="D398" s="757"/>
      <c r="E398" s="757"/>
      <c r="F398" s="757"/>
      <c r="G398" s="757"/>
      <c r="H398" s="757"/>
      <c r="I398" s="757"/>
      <c r="J398" s="757"/>
      <c r="K398" s="757"/>
      <c r="L398" s="757"/>
      <c r="M398" s="757"/>
      <c r="N398" s="757"/>
      <c r="O398" s="757"/>
      <c r="P398" s="757"/>
      <c r="Q398" s="757"/>
      <c r="R398" s="757"/>
      <c r="S398" s="757"/>
      <c r="T398" s="757"/>
      <c r="U398" s="757"/>
      <c r="V398" s="757"/>
      <c r="W398" s="1442"/>
      <c r="X398" s="2883" t="str">
        <f>$X$35</f>
        <v>Stitching Guide Name  靠边机名称Tên cử may</v>
      </c>
      <c r="Y398" s="2754"/>
      <c r="Z398" s="2754"/>
      <c r="AA398" s="2754"/>
      <c r="AB398" s="2755"/>
      <c r="AC398" s="503"/>
      <c r="AD398" s="500"/>
      <c r="AE398" s="500"/>
      <c r="AF398" s="500"/>
      <c r="AG398" s="500"/>
      <c r="AH398" s="500"/>
      <c r="AI398" s="500"/>
      <c r="AJ398" s="500"/>
      <c r="AK398" s="500"/>
      <c r="AL398" s="2584"/>
      <c r="AM398" s="1681"/>
      <c r="AN398" s="1681"/>
      <c r="AO398" s="1681"/>
      <c r="AP398" s="1681"/>
      <c r="AQ398" s="1681"/>
      <c r="AR398" s="1681"/>
      <c r="AS398" s="500"/>
      <c r="AT398" s="500"/>
      <c r="AU398" s="500"/>
      <c r="AV398" s="500"/>
      <c r="AW398" s="500"/>
      <c r="AX398" s="500"/>
      <c r="AY398" s="2883" t="str">
        <f>$X$18</f>
        <v>Stitching Guide Name  靠边机名称Tên cử may</v>
      </c>
      <c r="AZ398" s="2754"/>
      <c r="BA398" s="2754"/>
      <c r="BB398" s="2754"/>
      <c r="BC398" s="2755"/>
      <c r="BD398" s="199"/>
    </row>
    <row r="399" spans="1:56" s="499" customFormat="1" ht="16.5" customHeight="1">
      <c r="A399" s="226"/>
      <c r="B399" s="1407"/>
      <c r="C399" s="757"/>
      <c r="D399" s="757"/>
      <c r="E399" s="757"/>
      <c r="F399" s="757"/>
      <c r="G399" s="757"/>
      <c r="H399" s="757"/>
      <c r="I399" s="757"/>
      <c r="J399" s="757"/>
      <c r="K399" s="757"/>
      <c r="L399" s="757"/>
      <c r="M399" s="757"/>
      <c r="N399" s="757"/>
      <c r="O399" s="757"/>
      <c r="P399" s="757"/>
      <c r="Q399" s="757"/>
      <c r="R399" s="757"/>
      <c r="S399" s="757"/>
      <c r="T399" s="757"/>
      <c r="U399" s="757"/>
      <c r="V399" s="757"/>
      <c r="W399" s="1442"/>
      <c r="X399" s="2735"/>
      <c r="Y399" s="2736"/>
      <c r="Z399" s="2736"/>
      <c r="AA399" s="2736"/>
      <c r="AB399" s="2737"/>
      <c r="AC399" s="503"/>
      <c r="AD399" s="500"/>
      <c r="AE399" s="500"/>
      <c r="AF399" s="500"/>
      <c r="AG399" s="500"/>
      <c r="AH399" s="500"/>
      <c r="AI399" s="500"/>
      <c r="AJ399" s="500"/>
      <c r="AK399" s="500"/>
      <c r="AL399" s="1681"/>
      <c r="AM399" s="1681"/>
      <c r="AN399" s="1681"/>
      <c r="AO399" s="1681"/>
      <c r="AP399" s="1681"/>
      <c r="AQ399" s="1681"/>
      <c r="AR399" s="1681"/>
      <c r="AS399" s="500"/>
      <c r="AT399" s="500"/>
      <c r="AU399" s="500"/>
      <c r="AV399" s="500"/>
      <c r="AW399" s="500"/>
      <c r="AX399" s="500"/>
      <c r="AY399" s="2735"/>
      <c r="AZ399" s="2736"/>
      <c r="BA399" s="2736"/>
      <c r="BB399" s="2736"/>
      <c r="BC399" s="2737"/>
      <c r="BD399" s="199"/>
    </row>
    <row r="400" spans="1:56" s="499" customFormat="1" ht="16.5" customHeight="1" thickBot="1">
      <c r="A400" s="226"/>
      <c r="B400" s="1443"/>
      <c r="C400" s="1444"/>
      <c r="D400" s="1444"/>
      <c r="E400" s="1444"/>
      <c r="F400" s="1444"/>
      <c r="G400" s="1444"/>
      <c r="H400" s="1444"/>
      <c r="I400" s="1444"/>
      <c r="J400" s="1444"/>
      <c r="K400" s="1444"/>
      <c r="L400" s="1444"/>
      <c r="M400" s="1444"/>
      <c r="N400" s="1444"/>
      <c r="O400" s="1444"/>
      <c r="P400" s="1444"/>
      <c r="Q400" s="1444"/>
      <c r="R400" s="1444"/>
      <c r="S400" s="1444"/>
      <c r="T400" s="1444"/>
      <c r="U400" s="1444"/>
      <c r="V400" s="1444"/>
      <c r="W400" s="1445"/>
      <c r="X400" s="2884" t="s">
        <v>97</v>
      </c>
      <c r="Y400" s="2739"/>
      <c r="Z400" s="2739"/>
      <c r="AA400" s="2739"/>
      <c r="AB400" s="2740"/>
      <c r="AC400" s="503"/>
      <c r="AD400" s="500"/>
      <c r="AE400" s="500"/>
      <c r="AF400" s="500"/>
      <c r="AG400" s="500"/>
      <c r="AH400" s="500"/>
      <c r="AI400" s="500"/>
      <c r="AJ400" s="500"/>
      <c r="AK400" s="500"/>
      <c r="AL400" s="1683"/>
      <c r="AM400" s="1683"/>
      <c r="AN400" s="1683"/>
      <c r="AO400" s="1683"/>
      <c r="AP400" s="1683"/>
      <c r="AQ400" s="1683"/>
      <c r="AR400" s="1683"/>
      <c r="AS400" s="500"/>
      <c r="AT400" s="500"/>
      <c r="AU400" s="500"/>
      <c r="AV400" s="500"/>
      <c r="AW400" s="500"/>
      <c r="AX400" s="500"/>
      <c r="AY400" s="2884" t="s">
        <v>97</v>
      </c>
      <c r="AZ400" s="2739"/>
      <c r="BA400" s="2739"/>
      <c r="BB400" s="2739"/>
      <c r="BC400" s="2740"/>
      <c r="BD400" s="199"/>
    </row>
    <row r="401" spans="1:105" s="499" customFormat="1" ht="30" customHeight="1">
      <c r="A401" s="226"/>
      <c r="B401" s="2671">
        <f>AC384+1</f>
        <v>43</v>
      </c>
      <c r="C401" s="2672"/>
      <c r="D401" s="2673" t="s">
        <v>1104</v>
      </c>
      <c r="E401" s="2886"/>
      <c r="F401" s="2886"/>
      <c r="G401" s="2886"/>
      <c r="H401" s="2886"/>
      <c r="I401" s="2886"/>
      <c r="J401" s="2886"/>
      <c r="K401" s="2886"/>
      <c r="L401" s="2886"/>
      <c r="M401" s="2886"/>
      <c r="N401" s="2886"/>
      <c r="O401" s="2886"/>
      <c r="P401" s="2886"/>
      <c r="Q401" s="2886"/>
      <c r="R401" s="2886"/>
      <c r="S401" s="2886"/>
      <c r="T401" s="2886"/>
      <c r="U401" s="2886"/>
      <c r="V401" s="2886"/>
      <c r="W401" s="2886"/>
      <c r="X401" s="2886"/>
      <c r="Y401" s="2886"/>
      <c r="Z401" s="2886"/>
      <c r="AA401" s="2886"/>
      <c r="AB401" s="2887"/>
      <c r="AC401" s="2724">
        <f>B401+1</f>
        <v>44</v>
      </c>
      <c r="AD401" s="2725"/>
      <c r="AE401" s="2721" t="s">
        <v>483</v>
      </c>
      <c r="AF401" s="2726"/>
      <c r="AG401" s="2726"/>
      <c r="AH401" s="2726"/>
      <c r="AI401" s="2726"/>
      <c r="AJ401" s="2726"/>
      <c r="AK401" s="2726"/>
      <c r="AL401" s="2726"/>
      <c r="AM401" s="2726"/>
      <c r="AN401" s="2726"/>
      <c r="AO401" s="2726"/>
      <c r="AP401" s="2726"/>
      <c r="AQ401" s="2726"/>
      <c r="AR401" s="2726"/>
      <c r="AS401" s="2726"/>
      <c r="AT401" s="2726"/>
      <c r="AU401" s="2726"/>
      <c r="AV401" s="2726"/>
      <c r="AW401" s="2726"/>
      <c r="AX401" s="2726"/>
      <c r="AY401" s="2726"/>
      <c r="AZ401" s="2726"/>
      <c r="BA401" s="2726"/>
      <c r="BB401" s="2726"/>
      <c r="BC401" s="2727"/>
      <c r="BD401" s="199"/>
      <c r="BI401" s="2673" t="s">
        <v>237</v>
      </c>
      <c r="BJ401" s="2674"/>
      <c r="BK401" s="2674"/>
      <c r="BL401" s="2674"/>
      <c r="BM401" s="2674"/>
      <c r="BN401" s="2674"/>
      <c r="BO401" s="2674"/>
      <c r="BP401" s="2674"/>
      <c r="BQ401" s="2674"/>
      <c r="BR401" s="2674"/>
      <c r="BS401" s="2674"/>
      <c r="BT401" s="2674"/>
      <c r="BU401" s="2674"/>
      <c r="BV401" s="2674"/>
      <c r="BW401" s="2674"/>
      <c r="BX401" s="2674"/>
      <c r="BY401" s="2674"/>
      <c r="BZ401" s="2674"/>
      <c r="CA401" s="2674"/>
      <c r="CB401" s="2674"/>
      <c r="CC401" s="2674"/>
      <c r="CD401" s="2674"/>
      <c r="CE401" s="2674"/>
      <c r="CF401" s="2674"/>
      <c r="CG401" s="2676"/>
    </row>
    <row r="402" spans="1:105" s="99" customFormat="1" ht="23.1" customHeight="1">
      <c r="A402" s="354"/>
      <c r="B402" s="2832" t="str">
        <f>$B$5</f>
        <v>M/C Type
机器
Loại máy</v>
      </c>
      <c r="C402" s="2709"/>
      <c r="D402" s="2709"/>
      <c r="E402" s="2709"/>
      <c r="F402" s="2710"/>
      <c r="G402" s="2714" t="str">
        <f>$G$5</f>
        <v xml:space="preserve">Needle
System
针类 Loại kim </v>
      </c>
      <c r="H402" s="2714"/>
      <c r="I402" s="2714"/>
      <c r="J402" s="2714" t="str">
        <f>$J$5</f>
        <v>Needle Size
尺寸
Kích cỡ kim</v>
      </c>
      <c r="K402" s="2714"/>
      <c r="L402" s="2714"/>
      <c r="M402" s="2714" t="str">
        <f>$M$5</f>
        <v xml:space="preserve">Needle Point Type
针型头类
Loại đầu kim  </v>
      </c>
      <c r="N402" s="2714"/>
      <c r="O402" s="2714"/>
      <c r="P402" s="2714"/>
      <c r="Q402" s="2686" t="str">
        <f>$Q$5</f>
        <v>Thread Type
车线
Loại chỉ</v>
      </c>
      <c r="R402" s="2686"/>
      <c r="S402" s="2686"/>
      <c r="T402" s="2686"/>
      <c r="U402" s="2686" t="str">
        <f>$U$5</f>
        <v>Stitching Margin 边距
 Cách biên  (mm)</v>
      </c>
      <c r="V402" s="2686"/>
      <c r="W402" s="2686"/>
      <c r="X402" s="2686"/>
      <c r="Y402" s="2686" t="str">
        <f>$Y$5</f>
        <v>SPI (Stitch Per Inch)
针数/英寸
Số mũi/inch</v>
      </c>
      <c r="Z402" s="2688"/>
      <c r="AA402" s="2688"/>
      <c r="AB402" s="2689"/>
      <c r="AC402" s="2832" t="str">
        <f>$B$5</f>
        <v>M/C Type
机器
Loại máy</v>
      </c>
      <c r="AD402" s="2709"/>
      <c r="AE402" s="2709"/>
      <c r="AF402" s="2709"/>
      <c r="AG402" s="2710"/>
      <c r="AH402" s="2714" t="str">
        <f>$G$5</f>
        <v xml:space="preserve">Needle
System
针类 Loại kim </v>
      </c>
      <c r="AI402" s="2714"/>
      <c r="AJ402" s="2714"/>
      <c r="AK402" s="2714" t="str">
        <f>$J$5</f>
        <v>Needle Size
尺寸
Kích cỡ kim</v>
      </c>
      <c r="AL402" s="2714"/>
      <c r="AM402" s="2714"/>
      <c r="AN402" s="2714" t="str">
        <f>$M$5</f>
        <v xml:space="preserve">Needle Point Type
针型头类
Loại đầu kim  </v>
      </c>
      <c r="AO402" s="2714"/>
      <c r="AP402" s="2714"/>
      <c r="AQ402" s="2714"/>
      <c r="AR402" s="2686" t="str">
        <f>$Q$5</f>
        <v>Thread Type
车线
Loại chỉ</v>
      </c>
      <c r="AS402" s="2686"/>
      <c r="AT402" s="2686"/>
      <c r="AU402" s="2686"/>
      <c r="AV402" s="2686" t="str">
        <f>$U$5</f>
        <v>Stitching Margin 边距
 Cách biên  (mm)</v>
      </c>
      <c r="AW402" s="2686"/>
      <c r="AX402" s="2686"/>
      <c r="AY402" s="2686"/>
      <c r="AZ402" s="2686" t="str">
        <f>$Y$5</f>
        <v>SPI (Stitch Per Inch)
针数/英寸
Số mũi/inch</v>
      </c>
      <c r="BA402" s="2688"/>
      <c r="BB402" s="2688"/>
      <c r="BC402" s="2689"/>
      <c r="BD402" s="505"/>
    </row>
    <row r="403" spans="1:105" s="99" customFormat="1" ht="23.1" customHeight="1">
      <c r="A403" s="354"/>
      <c r="B403" s="2711"/>
      <c r="C403" s="2712"/>
      <c r="D403" s="2712"/>
      <c r="E403" s="2712"/>
      <c r="F403" s="2713"/>
      <c r="G403" s="2715"/>
      <c r="H403" s="2715"/>
      <c r="I403" s="2715"/>
      <c r="J403" s="2715"/>
      <c r="K403" s="2715"/>
      <c r="L403" s="2715"/>
      <c r="M403" s="2715"/>
      <c r="N403" s="2715"/>
      <c r="O403" s="2715"/>
      <c r="P403" s="2715"/>
      <c r="Q403" s="2687"/>
      <c r="R403" s="2687"/>
      <c r="S403" s="2687"/>
      <c r="T403" s="2687"/>
      <c r="U403" s="2687"/>
      <c r="V403" s="2687"/>
      <c r="W403" s="2687"/>
      <c r="X403" s="2687"/>
      <c r="Y403" s="2690"/>
      <c r="Z403" s="2690"/>
      <c r="AA403" s="2690"/>
      <c r="AB403" s="2691"/>
      <c r="AC403" s="2711"/>
      <c r="AD403" s="2712"/>
      <c r="AE403" s="2712"/>
      <c r="AF403" s="2712"/>
      <c r="AG403" s="2713"/>
      <c r="AH403" s="2715"/>
      <c r="AI403" s="2715"/>
      <c r="AJ403" s="2715"/>
      <c r="AK403" s="2715"/>
      <c r="AL403" s="2715"/>
      <c r="AM403" s="2715"/>
      <c r="AN403" s="2715"/>
      <c r="AO403" s="2715"/>
      <c r="AP403" s="2715"/>
      <c r="AQ403" s="2715"/>
      <c r="AR403" s="2687"/>
      <c r="AS403" s="2687"/>
      <c r="AT403" s="2687"/>
      <c r="AU403" s="2687"/>
      <c r="AV403" s="2687"/>
      <c r="AW403" s="2687"/>
      <c r="AX403" s="2687"/>
      <c r="AY403" s="2687"/>
      <c r="AZ403" s="2690"/>
      <c r="BA403" s="2690"/>
      <c r="BB403" s="2690"/>
      <c r="BC403" s="2691"/>
      <c r="BD403" s="505"/>
    </row>
    <row r="404" spans="1:105" s="1249" customFormat="1" ht="42" customHeight="1" thickBot="1">
      <c r="A404" s="1371"/>
      <c r="B404" s="2862" t="s">
        <v>1105</v>
      </c>
      <c r="C404" s="2706"/>
      <c r="D404" s="2706"/>
      <c r="E404" s="2706"/>
      <c r="F404" s="2707"/>
      <c r="G404" s="2679" t="s">
        <v>97</v>
      </c>
      <c r="H404" s="2680"/>
      <c r="I404" s="2680"/>
      <c r="J404" s="2681" t="s">
        <v>97</v>
      </c>
      <c r="K404" s="2681"/>
      <c r="L404" s="2681"/>
      <c r="M404" s="2681" t="s">
        <v>97</v>
      </c>
      <c r="N404" s="2681"/>
      <c r="O404" s="2681"/>
      <c r="P404" s="2681"/>
      <c r="Q404" s="2681" t="s">
        <v>97</v>
      </c>
      <c r="R404" s="2681"/>
      <c r="S404" s="2681"/>
      <c r="T404" s="2681"/>
      <c r="U404" s="2681" t="s">
        <v>97</v>
      </c>
      <c r="V404" s="2681"/>
      <c r="W404" s="2681"/>
      <c r="X404" s="2681"/>
      <c r="Y404" s="2681" t="s">
        <v>97</v>
      </c>
      <c r="Z404" s="2681"/>
      <c r="AA404" s="2681"/>
      <c r="AB404" s="2771"/>
      <c r="AC404" s="2705" t="s">
        <v>467</v>
      </c>
      <c r="AD404" s="2706"/>
      <c r="AE404" s="2706"/>
      <c r="AF404" s="2706"/>
      <c r="AG404" s="2707"/>
      <c r="AH404" s="2679" t="s">
        <v>117</v>
      </c>
      <c r="AI404" s="2680"/>
      <c r="AJ404" s="2680"/>
      <c r="AK404" s="2681" t="s">
        <v>129</v>
      </c>
      <c r="AL404" s="2681"/>
      <c r="AM404" s="2681"/>
      <c r="AN404" s="2681" t="s">
        <v>116</v>
      </c>
      <c r="AO404" s="2681"/>
      <c r="AP404" s="2681"/>
      <c r="AQ404" s="2681"/>
      <c r="AR404" s="2682" t="s">
        <v>305</v>
      </c>
      <c r="AS404" s="2681"/>
      <c r="AT404" s="2681"/>
      <c r="AU404" s="2681"/>
      <c r="AV404" s="2683" t="s">
        <v>236</v>
      </c>
      <c r="AW404" s="2684"/>
      <c r="AX404" s="2684"/>
      <c r="AY404" s="2684"/>
      <c r="AZ404" s="2683" t="s">
        <v>235</v>
      </c>
      <c r="BA404" s="2684"/>
      <c r="BB404" s="2684"/>
      <c r="BC404" s="2685"/>
      <c r="BD404" s="463"/>
      <c r="CA404" s="1328"/>
      <c r="CB404" s="871"/>
      <c r="CC404" s="871"/>
      <c r="CD404" s="871"/>
      <c r="CE404" s="871"/>
      <c r="CF404" s="871"/>
      <c r="CG404" s="871"/>
      <c r="CH404" s="871"/>
      <c r="CI404" s="871"/>
      <c r="CJ404" s="871"/>
      <c r="CK404" s="871"/>
      <c r="CL404" s="871"/>
      <c r="CM404" s="871"/>
      <c r="CN404" s="871"/>
      <c r="CO404" s="871"/>
      <c r="CP404" s="871"/>
      <c r="CQ404" s="871"/>
      <c r="CR404" s="871"/>
      <c r="CS404" s="871"/>
      <c r="CT404" s="871"/>
      <c r="CU404" s="871"/>
      <c r="CV404" s="871"/>
      <c r="CW404" s="871"/>
      <c r="CX404" s="1446"/>
      <c r="CY404" s="1446"/>
      <c r="CZ404" s="1327"/>
      <c r="DA404" s="1327"/>
    </row>
    <row r="405" spans="1:105" s="499" customFormat="1" ht="16.5" customHeight="1">
      <c r="A405" s="226"/>
      <c r="B405" s="1386"/>
      <c r="C405" s="146"/>
      <c r="D405" s="146"/>
      <c r="E405" s="146"/>
      <c r="F405" s="146"/>
      <c r="G405" s="146"/>
      <c r="H405" s="146"/>
      <c r="I405" s="146"/>
      <c r="J405" s="146"/>
      <c r="K405" s="146"/>
      <c r="L405" s="146"/>
      <c r="M405" s="146"/>
      <c r="N405" s="146"/>
      <c r="O405" s="146"/>
      <c r="P405" s="146"/>
      <c r="Q405" s="2868"/>
      <c r="R405" s="2868"/>
      <c r="S405" s="2868"/>
      <c r="T405" s="2868"/>
      <c r="U405" s="2868"/>
      <c r="V405" s="2868"/>
      <c r="W405" s="2868"/>
      <c r="X405" s="2868"/>
      <c r="Y405" s="2868"/>
      <c r="Z405" s="2868"/>
      <c r="AA405" s="2868"/>
      <c r="AB405" s="2869"/>
      <c r="AC405" s="2907" t="s">
        <v>1106</v>
      </c>
      <c r="AD405" s="2788"/>
      <c r="AE405" s="2788"/>
      <c r="AF405" s="2788"/>
      <c r="AG405" s="2788"/>
      <c r="AH405" s="2788"/>
      <c r="AI405" s="2788"/>
      <c r="AJ405" s="2788"/>
      <c r="AK405" s="622"/>
      <c r="AL405" s="622"/>
      <c r="AM405" s="622"/>
      <c r="AN405" s="622"/>
      <c r="AO405" s="622"/>
      <c r="AP405" s="622"/>
      <c r="AQ405" s="748"/>
      <c r="AR405" s="2864" t="s">
        <v>475</v>
      </c>
      <c r="AS405" s="2864"/>
      <c r="AT405" s="2864"/>
      <c r="AU405" s="2864"/>
      <c r="AV405" s="2864"/>
      <c r="AW405" s="2864"/>
      <c r="AX405" s="2864"/>
      <c r="AY405" s="2864"/>
      <c r="AZ405" s="2864"/>
      <c r="BA405" s="2864"/>
      <c r="BB405" s="2864"/>
      <c r="BC405" s="2865"/>
      <c r="BD405" s="199"/>
    </row>
    <row r="406" spans="1:105" s="499" customFormat="1" ht="16.5" customHeight="1">
      <c r="A406" s="226"/>
      <c r="B406" s="1386"/>
      <c r="C406" s="146"/>
      <c r="D406" s="146"/>
      <c r="E406" s="146"/>
      <c r="F406" s="146"/>
      <c r="G406" s="146"/>
      <c r="H406" s="146"/>
      <c r="I406" s="146"/>
      <c r="J406" s="146"/>
      <c r="K406" s="146"/>
      <c r="L406" s="146"/>
      <c r="M406" s="146"/>
      <c r="N406" s="146"/>
      <c r="O406" s="146"/>
      <c r="P406" s="146"/>
      <c r="Q406" s="2870"/>
      <c r="R406" s="2870"/>
      <c r="S406" s="2870"/>
      <c r="T406" s="2870"/>
      <c r="U406" s="2870"/>
      <c r="V406" s="2870"/>
      <c r="W406" s="2870"/>
      <c r="X406" s="2870"/>
      <c r="Y406" s="2870"/>
      <c r="Z406" s="2870"/>
      <c r="AA406" s="2870"/>
      <c r="AB406" s="2871"/>
      <c r="AC406" s="2908"/>
      <c r="AD406" s="2556"/>
      <c r="AE406" s="2556"/>
      <c r="AF406" s="2556"/>
      <c r="AG406" s="2556"/>
      <c r="AH406" s="2556"/>
      <c r="AI406" s="2556"/>
      <c r="AJ406" s="2556"/>
      <c r="AK406" s="870"/>
      <c r="AL406" s="870"/>
      <c r="AM406" s="870"/>
      <c r="AN406" s="870"/>
      <c r="AO406" s="870"/>
      <c r="AP406" s="870"/>
      <c r="AQ406" s="748"/>
      <c r="AR406" s="2866"/>
      <c r="AS406" s="2866"/>
      <c r="AT406" s="2866"/>
      <c r="AU406" s="2866"/>
      <c r="AV406" s="2866"/>
      <c r="AW406" s="2866"/>
      <c r="AX406" s="2866"/>
      <c r="AY406" s="2866"/>
      <c r="AZ406" s="2866"/>
      <c r="BA406" s="2866"/>
      <c r="BB406" s="2866"/>
      <c r="BC406" s="2867"/>
      <c r="BD406" s="199"/>
    </row>
    <row r="407" spans="1:105" s="499" customFormat="1" ht="16.5" customHeight="1">
      <c r="A407" s="226"/>
      <c r="B407" s="1386"/>
      <c r="C407" s="40"/>
      <c r="D407" s="40"/>
      <c r="E407" s="40"/>
      <c r="F407" s="40"/>
      <c r="G407" s="40"/>
      <c r="H407" s="40"/>
      <c r="I407" s="40"/>
      <c r="J407" s="40"/>
      <c r="K407" s="40"/>
      <c r="L407" s="40"/>
      <c r="M407" s="40"/>
      <c r="N407" s="40"/>
      <c r="O407" s="40"/>
      <c r="P407" s="40"/>
      <c r="Q407" s="2870"/>
      <c r="R407" s="2870"/>
      <c r="S407" s="2870"/>
      <c r="T407" s="2870"/>
      <c r="U407" s="2870"/>
      <c r="V407" s="2870"/>
      <c r="W407" s="2870"/>
      <c r="X407" s="2870"/>
      <c r="Y407" s="2870"/>
      <c r="Z407" s="2870"/>
      <c r="AA407" s="2870"/>
      <c r="AB407" s="2871"/>
      <c r="AC407" s="2908"/>
      <c r="AD407" s="2556"/>
      <c r="AE407" s="2556"/>
      <c r="AF407" s="2556"/>
      <c r="AG407" s="2556"/>
      <c r="AH407" s="2556"/>
      <c r="AI407" s="2556"/>
      <c r="AJ407" s="2556"/>
      <c r="AK407" s="870"/>
      <c r="AL407" s="870"/>
      <c r="AM407" s="870"/>
      <c r="AN407" s="870"/>
      <c r="AO407" s="870"/>
      <c r="AP407" s="870"/>
      <c r="AQ407" s="746"/>
      <c r="AR407" s="2866"/>
      <c r="AS407" s="2866"/>
      <c r="AT407" s="2866"/>
      <c r="AU407" s="2866"/>
      <c r="AV407" s="2866"/>
      <c r="AW407" s="2866"/>
      <c r="AX407" s="2866"/>
      <c r="AY407" s="2866"/>
      <c r="AZ407" s="2866"/>
      <c r="BA407" s="2866"/>
      <c r="BB407" s="2866"/>
      <c r="BC407" s="2867"/>
      <c r="BD407" s="199"/>
    </row>
    <row r="408" spans="1:105" s="499" customFormat="1" ht="16.5" customHeight="1">
      <c r="A408" s="226"/>
      <c r="B408" s="1386"/>
      <c r="C408" s="1328"/>
      <c r="D408" s="40"/>
      <c r="E408" s="40"/>
      <c r="F408" s="40"/>
      <c r="G408" s="40"/>
      <c r="H408" s="40"/>
      <c r="I408" s="746"/>
      <c r="J408" s="746"/>
      <c r="K408" s="746"/>
      <c r="L408" s="746"/>
      <c r="M408" s="746"/>
      <c r="N408" s="746"/>
      <c r="O408" s="746"/>
      <c r="P408" s="746"/>
      <c r="Q408" s="2870"/>
      <c r="R408" s="2870"/>
      <c r="S408" s="2870"/>
      <c r="T408" s="2870"/>
      <c r="U408" s="2870"/>
      <c r="V408" s="2870"/>
      <c r="W408" s="2870"/>
      <c r="X408" s="2870"/>
      <c r="Y408" s="2870"/>
      <c r="Z408" s="2870"/>
      <c r="AA408" s="2870"/>
      <c r="AB408" s="2871"/>
      <c r="AC408" s="2908"/>
      <c r="AD408" s="2556"/>
      <c r="AE408" s="2556"/>
      <c r="AF408" s="2556"/>
      <c r="AG408" s="2556"/>
      <c r="AH408" s="2556"/>
      <c r="AI408" s="2556"/>
      <c r="AJ408" s="2556"/>
      <c r="AK408" s="870"/>
      <c r="AL408" s="870"/>
      <c r="AM408" s="870"/>
      <c r="AN408" s="870"/>
      <c r="AO408" s="870"/>
      <c r="AP408" s="870"/>
      <c r="AQ408" s="746"/>
      <c r="AR408" s="2866"/>
      <c r="AS408" s="2866"/>
      <c r="AT408" s="2866"/>
      <c r="AU408" s="2866"/>
      <c r="AV408" s="2866"/>
      <c r="AW408" s="2866"/>
      <c r="AX408" s="2866"/>
      <c r="AY408" s="2866"/>
      <c r="AZ408" s="2866"/>
      <c r="BA408" s="2866"/>
      <c r="BB408" s="2866"/>
      <c r="BC408" s="2867"/>
      <c r="BD408" s="199"/>
    </row>
    <row r="409" spans="1:105" s="499" customFormat="1" ht="16.5" customHeight="1">
      <c r="A409" s="226"/>
      <c r="B409" s="1386"/>
      <c r="C409" s="1328"/>
      <c r="D409" s="40"/>
      <c r="E409" s="40"/>
      <c r="F409" s="40"/>
      <c r="G409" s="40"/>
      <c r="H409" s="40"/>
      <c r="I409" s="746"/>
      <c r="J409" s="746"/>
      <c r="K409" s="746"/>
      <c r="L409" s="746"/>
      <c r="M409" s="746"/>
      <c r="N409" s="746"/>
      <c r="O409" s="746"/>
      <c r="P409" s="746"/>
      <c r="Q409" s="2870"/>
      <c r="R409" s="2870"/>
      <c r="S409" s="2870"/>
      <c r="T409" s="2870"/>
      <c r="U409" s="2870"/>
      <c r="V409" s="2870"/>
      <c r="W409" s="2870"/>
      <c r="X409" s="2870"/>
      <c r="Y409" s="2870"/>
      <c r="Z409" s="2870"/>
      <c r="AA409" s="2870"/>
      <c r="AB409" s="2871"/>
      <c r="AC409" s="2908"/>
      <c r="AD409" s="2556"/>
      <c r="AE409" s="2556"/>
      <c r="AF409" s="2556"/>
      <c r="AG409" s="2556"/>
      <c r="AH409" s="2556"/>
      <c r="AI409" s="2556"/>
      <c r="AJ409" s="2556"/>
      <c r="AK409" s="870"/>
      <c r="AL409" s="870"/>
      <c r="AM409" s="870"/>
      <c r="AN409" s="870"/>
      <c r="AO409" s="870"/>
      <c r="AP409" s="870"/>
      <c r="AQ409" s="746"/>
      <c r="AR409" s="2866"/>
      <c r="AS409" s="2866"/>
      <c r="AT409" s="2866"/>
      <c r="AU409" s="2866"/>
      <c r="AV409" s="2866"/>
      <c r="AW409" s="2866"/>
      <c r="AX409" s="2866"/>
      <c r="AY409" s="2866"/>
      <c r="AZ409" s="2866"/>
      <c r="BA409" s="2866"/>
      <c r="BB409" s="2866"/>
      <c r="BC409" s="2867"/>
      <c r="BD409" s="199"/>
    </row>
    <row r="410" spans="1:105" s="499" customFormat="1" ht="16.5" customHeight="1">
      <c r="A410" s="226"/>
      <c r="B410" s="226"/>
      <c r="C410" s="503"/>
      <c r="D410" s="500"/>
      <c r="E410" s="500"/>
      <c r="F410" s="500"/>
      <c r="G410" s="500"/>
      <c r="H410" s="500"/>
      <c r="I410" s="500"/>
      <c r="J410" s="500"/>
      <c r="K410" s="500"/>
      <c r="L410" s="500"/>
      <c r="M410" s="500"/>
      <c r="N410" s="500"/>
      <c r="O410" s="500"/>
      <c r="P410" s="500"/>
      <c r="Q410" s="2870"/>
      <c r="R410" s="2870"/>
      <c r="S410" s="2870"/>
      <c r="T410" s="2870"/>
      <c r="U410" s="2870"/>
      <c r="V410" s="2870"/>
      <c r="W410" s="2870"/>
      <c r="X410" s="2870"/>
      <c r="Y410" s="2870"/>
      <c r="Z410" s="2870"/>
      <c r="AA410" s="2870"/>
      <c r="AB410" s="2871"/>
      <c r="AC410" s="2908"/>
      <c r="AD410" s="2556"/>
      <c r="AE410" s="2556"/>
      <c r="AF410" s="2556"/>
      <c r="AG410" s="2556"/>
      <c r="AH410" s="2556"/>
      <c r="AI410" s="2556"/>
      <c r="AJ410" s="2556"/>
      <c r="AK410" s="500"/>
      <c r="AL410" s="500"/>
      <c r="AM410" s="500"/>
      <c r="AN410" s="500"/>
      <c r="AO410" s="500"/>
      <c r="AP410" s="500"/>
      <c r="AQ410" s="500"/>
      <c r="AR410" s="2866"/>
      <c r="AS410" s="2866"/>
      <c r="AT410" s="2866"/>
      <c r="AU410" s="2866"/>
      <c r="AV410" s="2866"/>
      <c r="AW410" s="2866"/>
      <c r="AX410" s="2866"/>
      <c r="AY410" s="2866"/>
      <c r="AZ410" s="2866"/>
      <c r="BA410" s="2866"/>
      <c r="BB410" s="2866"/>
      <c r="BC410" s="2867"/>
      <c r="BD410" s="199"/>
    </row>
    <row r="411" spans="1:105" s="499" customFormat="1" ht="16.5" customHeight="1">
      <c r="A411" s="226"/>
      <c r="B411" s="226"/>
      <c r="C411" s="503"/>
      <c r="D411" s="500"/>
      <c r="E411" s="500"/>
      <c r="F411" s="500"/>
      <c r="G411" s="500"/>
      <c r="H411" s="500"/>
      <c r="I411" s="500"/>
      <c r="J411" s="500"/>
      <c r="K411" s="500"/>
      <c r="L411" s="500"/>
      <c r="M411" s="500"/>
      <c r="N411" s="500"/>
      <c r="O411" s="500"/>
      <c r="P411" s="500"/>
      <c r="Q411" s="500"/>
      <c r="R411" s="500"/>
      <c r="S411" s="500"/>
      <c r="T411" s="500"/>
      <c r="U411" s="500"/>
      <c r="V411" s="500"/>
      <c r="W411" s="500"/>
      <c r="X411" s="2732" t="str">
        <f>$X$14</f>
        <v xml:space="preserve">Attaching Method
贴法 Phương pháp dán </v>
      </c>
      <c r="Y411" s="2733"/>
      <c r="Z411" s="2733"/>
      <c r="AA411" s="2733"/>
      <c r="AB411" s="2801"/>
      <c r="AC411" s="2908"/>
      <c r="AD411" s="2556"/>
      <c r="AE411" s="2556"/>
      <c r="AF411" s="2556"/>
      <c r="AG411" s="2556"/>
      <c r="AH411" s="2556"/>
      <c r="AI411" s="2556"/>
      <c r="AJ411" s="2556"/>
      <c r="AK411" s="500"/>
      <c r="AL411" s="500"/>
      <c r="AM411" s="500"/>
      <c r="AN411" s="500"/>
      <c r="AO411" s="500"/>
      <c r="AP411" s="500"/>
      <c r="AQ411" s="500"/>
      <c r="AR411" s="500"/>
      <c r="AS411" s="500"/>
      <c r="AT411" s="500"/>
      <c r="AU411" s="500"/>
      <c r="AV411" s="500"/>
      <c r="AW411" s="500"/>
      <c r="AX411" s="500"/>
      <c r="AY411" s="2732" t="str">
        <f>$X$14</f>
        <v xml:space="preserve">Attaching Method
贴法 Phương pháp dán </v>
      </c>
      <c r="AZ411" s="2733"/>
      <c r="BA411" s="2733"/>
      <c r="BB411" s="2733"/>
      <c r="BC411" s="2801"/>
      <c r="BD411" s="199"/>
    </row>
    <row r="412" spans="1:105" s="499" customFormat="1" ht="16.5" customHeight="1">
      <c r="A412" s="226"/>
      <c r="B412" s="226"/>
      <c r="C412" s="503"/>
      <c r="D412" s="500"/>
      <c r="E412" s="500"/>
      <c r="F412" s="500"/>
      <c r="G412" s="500"/>
      <c r="H412" s="500"/>
      <c r="I412" s="500"/>
      <c r="J412" s="500"/>
      <c r="K412" s="500"/>
      <c r="L412" s="500"/>
      <c r="M412" s="500"/>
      <c r="N412" s="500"/>
      <c r="O412" s="500"/>
      <c r="P412" s="500"/>
      <c r="Q412" s="500"/>
      <c r="R412" s="500"/>
      <c r="S412" s="500"/>
      <c r="T412" s="500"/>
      <c r="U412" s="500"/>
      <c r="V412" s="500"/>
      <c r="W412" s="500"/>
      <c r="X412" s="2735"/>
      <c r="Y412" s="2736"/>
      <c r="Z412" s="2736"/>
      <c r="AA412" s="2736"/>
      <c r="AB412" s="2737"/>
      <c r="AC412" s="2908"/>
      <c r="AD412" s="2556"/>
      <c r="AE412" s="2556"/>
      <c r="AF412" s="2556"/>
      <c r="AG412" s="2556"/>
      <c r="AH412" s="2556"/>
      <c r="AI412" s="2556"/>
      <c r="AJ412" s="2556"/>
      <c r="AK412" s="500"/>
      <c r="AL412" s="500"/>
      <c r="AM412" s="500"/>
      <c r="AN412" s="500"/>
      <c r="AO412" s="500"/>
      <c r="AP412" s="500"/>
      <c r="AQ412" s="500"/>
      <c r="AR412" s="500"/>
      <c r="AS412" s="500"/>
      <c r="AT412" s="500"/>
      <c r="AU412" s="500"/>
      <c r="AV412" s="500"/>
      <c r="AW412" s="500"/>
      <c r="AX412" s="500"/>
      <c r="AY412" s="2735"/>
      <c r="AZ412" s="2736"/>
      <c r="BA412" s="2736"/>
      <c r="BB412" s="2736"/>
      <c r="BC412" s="2737"/>
      <c r="BD412" s="199"/>
    </row>
    <row r="413" spans="1:105" s="499" customFormat="1" ht="16.5" customHeight="1">
      <c r="A413" s="226"/>
      <c r="B413" s="226"/>
      <c r="C413" s="503"/>
      <c r="D413" s="500"/>
      <c r="E413" s="500"/>
      <c r="F413" s="500"/>
      <c r="G413" s="500"/>
      <c r="H413" s="500"/>
      <c r="I413" s="500"/>
      <c r="J413" s="500"/>
      <c r="K413" s="500"/>
      <c r="L413" s="500"/>
      <c r="M413" s="500"/>
      <c r="N413" s="500"/>
      <c r="O413" s="500"/>
      <c r="P413" s="500"/>
      <c r="Q413" s="500"/>
      <c r="R413" s="500"/>
      <c r="S413" s="500"/>
      <c r="T413" s="500"/>
      <c r="U413" s="500"/>
      <c r="V413" s="503"/>
      <c r="W413" s="503"/>
      <c r="X413" s="2884" t="s">
        <v>97</v>
      </c>
      <c r="Y413" s="2739"/>
      <c r="Z413" s="2739"/>
      <c r="AA413" s="2739"/>
      <c r="AB413" s="2740"/>
      <c r="AC413" s="2908"/>
      <c r="AD413" s="2556"/>
      <c r="AE413" s="2556"/>
      <c r="AF413" s="2556"/>
      <c r="AG413" s="2556"/>
      <c r="AH413" s="2556"/>
      <c r="AI413" s="2556"/>
      <c r="AJ413" s="2556"/>
      <c r="AK413" s="871"/>
      <c r="AL413" s="871"/>
      <c r="AM413" s="871"/>
      <c r="AN413" s="871"/>
      <c r="AO413" s="871"/>
      <c r="AP413" s="871"/>
      <c r="AQ413" s="871"/>
      <c r="AR413" s="871"/>
      <c r="AS413" s="871"/>
      <c r="AT413" s="871"/>
      <c r="AU413" s="871"/>
      <c r="AV413" s="871"/>
      <c r="AW413" s="871"/>
      <c r="AX413" s="871"/>
      <c r="AY413" s="2884" t="s">
        <v>97</v>
      </c>
      <c r="AZ413" s="2739"/>
      <c r="BA413" s="2739"/>
      <c r="BB413" s="2739"/>
      <c r="BC413" s="2740"/>
      <c r="BD413" s="199"/>
    </row>
    <row r="414" spans="1:105" s="499" customFormat="1" ht="16.5" customHeight="1">
      <c r="A414" s="226"/>
      <c r="B414" s="226"/>
      <c r="C414" s="503"/>
      <c r="D414" s="500"/>
      <c r="E414" s="500"/>
      <c r="F414" s="500"/>
      <c r="G414" s="500"/>
      <c r="H414" s="500"/>
      <c r="I414" s="500"/>
      <c r="J414" s="500"/>
      <c r="K414" s="500"/>
      <c r="L414" s="500"/>
      <c r="M414" s="500"/>
      <c r="N414" s="500"/>
      <c r="O414" s="500"/>
      <c r="P414" s="500"/>
      <c r="Q414" s="500"/>
      <c r="R414" s="500"/>
      <c r="S414" s="500"/>
      <c r="T414" s="500"/>
      <c r="U414" s="500"/>
      <c r="V414" s="503"/>
      <c r="W414" s="503"/>
      <c r="X414" s="2741"/>
      <c r="Y414" s="2742"/>
      <c r="Z414" s="2742"/>
      <c r="AA414" s="2742"/>
      <c r="AB414" s="2743"/>
      <c r="AC414" s="2908"/>
      <c r="AD414" s="2556"/>
      <c r="AE414" s="2556"/>
      <c r="AF414" s="2556"/>
      <c r="AG414" s="2556"/>
      <c r="AH414" s="2556"/>
      <c r="AI414" s="2556"/>
      <c r="AJ414" s="2556"/>
      <c r="AK414" s="843"/>
      <c r="AL414" s="843"/>
      <c r="AM414" s="843"/>
      <c r="AN414" s="871"/>
      <c r="AO414" s="871"/>
      <c r="AP414" s="871"/>
      <c r="AQ414" s="871"/>
      <c r="AR414" s="871"/>
      <c r="AS414" s="871"/>
      <c r="AT414" s="871"/>
      <c r="AU414" s="871"/>
      <c r="AV414" s="871"/>
      <c r="AW414" s="871"/>
      <c r="AX414" s="871"/>
      <c r="AY414" s="2741"/>
      <c r="AZ414" s="2742"/>
      <c r="BA414" s="2742"/>
      <c r="BB414" s="2742"/>
      <c r="BC414" s="2743"/>
      <c r="BD414" s="199"/>
    </row>
    <row r="415" spans="1:105" s="499" customFormat="1" ht="16.5" customHeight="1">
      <c r="A415" s="226"/>
      <c r="B415" s="226"/>
      <c r="C415" s="503"/>
      <c r="D415" s="500"/>
      <c r="E415" s="500"/>
      <c r="F415" s="500"/>
      <c r="G415" s="500"/>
      <c r="H415" s="500"/>
      <c r="I415" s="500"/>
      <c r="J415" s="500"/>
      <c r="K415" s="500"/>
      <c r="L415" s="500"/>
      <c r="M415" s="500"/>
      <c r="N415" s="500"/>
      <c r="O415" s="500"/>
      <c r="P415" s="500"/>
      <c r="Q415" s="500"/>
      <c r="R415" s="500"/>
      <c r="S415" s="500"/>
      <c r="T415" s="500"/>
      <c r="U415" s="500"/>
      <c r="V415" s="503"/>
      <c r="W415" s="503"/>
      <c r="X415" s="2732" t="str">
        <f>$X$18</f>
        <v>Stitching Guide Name  靠边机名称Tên cử may</v>
      </c>
      <c r="Y415" s="2733"/>
      <c r="Z415" s="2733"/>
      <c r="AA415" s="2733"/>
      <c r="AB415" s="2801"/>
      <c r="AC415" s="2908"/>
      <c r="AD415" s="2556"/>
      <c r="AE415" s="2556"/>
      <c r="AF415" s="2556"/>
      <c r="AG415" s="2556"/>
      <c r="AH415" s="2556"/>
      <c r="AI415" s="2556"/>
      <c r="AJ415" s="2556"/>
      <c r="AK415" s="843"/>
      <c r="AL415" s="843"/>
      <c r="AM415" s="843"/>
      <c r="AN415" s="503"/>
      <c r="AO415" s="503"/>
      <c r="AP415" s="503"/>
      <c r="AQ415" s="503"/>
      <c r="AR415" s="503"/>
      <c r="AS415" s="503"/>
      <c r="AT415" s="503"/>
      <c r="AU415" s="503"/>
      <c r="AV415" s="503"/>
      <c r="AW415" s="503"/>
      <c r="AX415" s="503"/>
      <c r="AY415" s="2732" t="str">
        <f>$X$18</f>
        <v>Stitching Guide Name  靠边机名称Tên cử may</v>
      </c>
      <c r="AZ415" s="2733"/>
      <c r="BA415" s="2733"/>
      <c r="BB415" s="2733"/>
      <c r="BC415" s="2801"/>
      <c r="BD415" s="199"/>
    </row>
    <row r="416" spans="1:105" s="499" customFormat="1" ht="16.5" customHeight="1">
      <c r="A416" s="226"/>
      <c r="B416" s="226"/>
      <c r="C416" s="503"/>
      <c r="D416" s="500"/>
      <c r="E416" s="500"/>
      <c r="F416" s="500"/>
      <c r="G416" s="500"/>
      <c r="H416" s="500"/>
      <c r="I416" s="500"/>
      <c r="J416" s="500"/>
      <c r="K416" s="500"/>
      <c r="L416" s="500"/>
      <c r="M416" s="500"/>
      <c r="N416" s="500"/>
      <c r="O416" s="500"/>
      <c r="P416" s="500"/>
      <c r="Q416" s="500"/>
      <c r="R416" s="500"/>
      <c r="S416" s="500"/>
      <c r="T416" s="500"/>
      <c r="U416" s="500"/>
      <c r="V416" s="503"/>
      <c r="W416" s="503"/>
      <c r="X416" s="2735"/>
      <c r="Y416" s="2736"/>
      <c r="Z416" s="2736"/>
      <c r="AA416" s="2736"/>
      <c r="AB416" s="2737"/>
      <c r="AC416" s="2908"/>
      <c r="AD416" s="2556"/>
      <c r="AE416" s="2556"/>
      <c r="AF416" s="2556"/>
      <c r="AG416" s="2556"/>
      <c r="AH416" s="2556"/>
      <c r="AI416" s="2556"/>
      <c r="AJ416" s="2556"/>
      <c r="AK416" s="843"/>
      <c r="AL416" s="843"/>
      <c r="AM416" s="843"/>
      <c r="AN416" s="503"/>
      <c r="AO416" s="503"/>
      <c r="AP416" s="503"/>
      <c r="AQ416" s="503"/>
      <c r="AR416" s="503"/>
      <c r="AS416" s="503"/>
      <c r="AT416" s="503"/>
      <c r="AU416" s="503"/>
      <c r="AV416" s="503"/>
      <c r="AW416" s="503"/>
      <c r="AX416" s="503"/>
      <c r="AY416" s="2735"/>
      <c r="AZ416" s="2736"/>
      <c r="BA416" s="2736"/>
      <c r="BB416" s="2736"/>
      <c r="BC416" s="2737"/>
      <c r="BD416" s="199"/>
    </row>
    <row r="417" spans="1:56" s="499" customFormat="1" ht="16.5" customHeight="1" thickBot="1">
      <c r="A417" s="1372"/>
      <c r="B417" s="911"/>
      <c r="C417" s="911"/>
      <c r="D417" s="911"/>
      <c r="E417" s="911"/>
      <c r="F417" s="911"/>
      <c r="G417" s="911"/>
      <c r="H417" s="911"/>
      <c r="I417" s="911"/>
      <c r="J417" s="911"/>
      <c r="K417" s="911"/>
      <c r="L417" s="911"/>
      <c r="M417" s="911"/>
      <c r="N417" s="911"/>
      <c r="O417" s="911"/>
      <c r="P417" s="911"/>
      <c r="Q417" s="911"/>
      <c r="R417" s="911"/>
      <c r="S417" s="911"/>
      <c r="T417" s="911"/>
      <c r="U417" s="911"/>
      <c r="V417" s="911"/>
      <c r="W417" s="911"/>
      <c r="X417" s="2718" t="s">
        <v>97</v>
      </c>
      <c r="Y417" s="2719"/>
      <c r="Z417" s="2719"/>
      <c r="AA417" s="2719"/>
      <c r="AB417" s="2936"/>
      <c r="AC417" s="993"/>
      <c r="AD417" s="1380"/>
      <c r="AE417" s="1380"/>
      <c r="AF417" s="1380"/>
      <c r="AG417" s="1380"/>
      <c r="AH417" s="1380"/>
      <c r="AI417" s="1380"/>
      <c r="AJ417" s="1380"/>
      <c r="AK417" s="1380"/>
      <c r="AL417" s="1380"/>
      <c r="AM417" s="1380"/>
      <c r="AN417" s="911"/>
      <c r="AO417" s="911"/>
      <c r="AP417" s="911"/>
      <c r="AQ417" s="911"/>
      <c r="AR417" s="911"/>
      <c r="AS417" s="911"/>
      <c r="AT417" s="911"/>
      <c r="AU417" s="911"/>
      <c r="AV417" s="911"/>
      <c r="AW417" s="911"/>
      <c r="AX417" s="911"/>
      <c r="AY417" s="2718" t="s">
        <v>118</v>
      </c>
      <c r="AZ417" s="2719"/>
      <c r="BA417" s="2719"/>
      <c r="BB417" s="2719"/>
      <c r="BC417" s="2936"/>
      <c r="BD417" s="199"/>
    </row>
    <row r="418" spans="1:56" s="353" customFormat="1" ht="20.100000000000001" customHeight="1" thickBot="1">
      <c r="A418" s="1329"/>
      <c r="B418" s="1330" t="s">
        <v>110</v>
      </c>
      <c r="C418" s="1330"/>
      <c r="D418" s="1330"/>
      <c r="E418" s="1330"/>
      <c r="F418" s="1330"/>
      <c r="G418" s="1330"/>
      <c r="H418" s="1330"/>
      <c r="I418" s="1330"/>
      <c r="J418" s="1330"/>
      <c r="K418" s="1330"/>
      <c r="L418" s="1330"/>
      <c r="M418" s="1330"/>
      <c r="N418" s="1330"/>
      <c r="O418" s="1330"/>
      <c r="P418" s="1330"/>
      <c r="Q418" s="1330"/>
      <c r="R418" s="1330"/>
      <c r="S418" s="1330"/>
      <c r="T418" s="1330"/>
      <c r="U418" s="1330"/>
      <c r="V418" s="1330"/>
      <c r="W418" s="1330"/>
      <c r="X418" s="1330"/>
      <c r="Y418" s="1330"/>
      <c r="Z418" s="1020" t="s">
        <v>1068</v>
      </c>
      <c r="AA418" s="1330"/>
      <c r="AB418" s="1330"/>
      <c r="AC418" s="1330"/>
      <c r="AD418" s="1330"/>
      <c r="AE418" s="1330"/>
      <c r="AF418" s="1330"/>
      <c r="AG418" s="1330"/>
      <c r="AH418" s="1330"/>
      <c r="AI418" s="1330"/>
      <c r="AJ418" s="1330"/>
      <c r="AK418" s="1330"/>
      <c r="AL418" s="1330"/>
      <c r="AM418" s="1330"/>
      <c r="AN418" s="1330"/>
      <c r="AO418" s="1330"/>
      <c r="AP418" s="1330"/>
      <c r="AQ418" s="1330"/>
      <c r="AR418" s="1330"/>
      <c r="AS418" s="1330"/>
      <c r="AT418" s="1330"/>
      <c r="AU418" s="1330"/>
      <c r="AV418" s="1330"/>
      <c r="AW418" s="1330" t="str">
        <f>$AW$38</f>
        <v>COMPILER: LIÊN/A-KT-WQ826</v>
      </c>
      <c r="AX418" s="1330"/>
      <c r="AY418" s="1330"/>
      <c r="AZ418" s="1330"/>
      <c r="BA418" s="1330"/>
      <c r="BB418" s="1330"/>
      <c r="BC418" s="1330"/>
      <c r="BD418" s="1423"/>
    </row>
    <row r="419" spans="1:56" s="146" customFormat="1" ht="20.100000000000001" customHeight="1" thickBot="1">
      <c r="A419" s="1399"/>
      <c r="B419" s="2663" t="str">
        <f>$B$1</f>
        <v>PRODUCTION CONFIRMATION</v>
      </c>
      <c r="C419" s="2664"/>
      <c r="D419" s="2664"/>
      <c r="E419" s="2664"/>
      <c r="F419" s="2664"/>
      <c r="G419" s="2664"/>
      <c r="H419" s="2664"/>
      <c r="I419" s="2664"/>
      <c r="J419" s="2664"/>
      <c r="K419" s="2664"/>
      <c r="L419" s="2664"/>
      <c r="M419" s="2664"/>
      <c r="N419" s="2665"/>
      <c r="O419" s="709"/>
      <c r="P419" s="709"/>
      <c r="Q419" s="1821" t="s">
        <v>1107</v>
      </c>
      <c r="R419" s="1821"/>
      <c r="S419" s="1821"/>
      <c r="T419" s="1821"/>
      <c r="U419" s="1821"/>
      <c r="V419" s="1821"/>
      <c r="W419" s="1821"/>
      <c r="X419" s="1821"/>
      <c r="Y419" s="1821"/>
      <c r="Z419" s="1821"/>
      <c r="AA419" s="1821"/>
      <c r="AB419" s="1821"/>
      <c r="AC419" s="1821"/>
      <c r="AD419" s="1821"/>
      <c r="AE419" s="1821"/>
      <c r="AF419" s="1821"/>
      <c r="AG419" s="1821"/>
      <c r="AH419" s="1821"/>
      <c r="AI419" s="1821"/>
      <c r="AJ419" s="1821"/>
      <c r="AK419" s="1821"/>
      <c r="AL419" s="1821"/>
      <c r="AM419" s="1821"/>
      <c r="AN419" s="1821"/>
      <c r="AO419" s="1821"/>
      <c r="AP419" s="1821"/>
      <c r="AQ419" s="709"/>
      <c r="AR419" s="709"/>
      <c r="AS419" s="709"/>
      <c r="AT419" s="916"/>
      <c r="AU419" s="916"/>
      <c r="AV419" s="916"/>
      <c r="AW419" s="559"/>
      <c r="AX419" s="559"/>
      <c r="AY419" s="559"/>
      <c r="AZ419" s="994"/>
      <c r="BA419" s="994"/>
      <c r="BB419" s="995"/>
      <c r="BC419" s="995"/>
      <c r="BD419" s="1400"/>
    </row>
    <row r="420" spans="1:56" s="146" customFormat="1" ht="15.95" customHeight="1">
      <c r="A420" s="628"/>
      <c r="B420" s="1401" t="s">
        <v>19</v>
      </c>
      <c r="C420" s="333"/>
      <c r="D420" s="333"/>
      <c r="E420" s="333"/>
      <c r="F420" s="333"/>
      <c r="G420" s="1402" t="str">
        <f>$G$2</f>
        <v>Chuck Taylor All Star Street</v>
      </c>
      <c r="H420" s="333"/>
      <c r="I420" s="515"/>
      <c r="J420" s="515"/>
      <c r="K420" s="515"/>
      <c r="L420" s="515"/>
      <c r="M420" s="709"/>
      <c r="N420" s="739"/>
      <c r="O420" s="455"/>
      <c r="P420" s="455"/>
      <c r="Q420" s="1822"/>
      <c r="R420" s="1822"/>
      <c r="S420" s="1822"/>
      <c r="T420" s="1822"/>
      <c r="U420" s="1822"/>
      <c r="V420" s="1822"/>
      <c r="W420" s="1822"/>
      <c r="X420" s="1822"/>
      <c r="Y420" s="1822"/>
      <c r="Z420" s="1822"/>
      <c r="AA420" s="1822"/>
      <c r="AB420" s="1822"/>
      <c r="AC420" s="1822"/>
      <c r="AD420" s="1822"/>
      <c r="AE420" s="1822"/>
      <c r="AF420" s="1822"/>
      <c r="AG420" s="1822"/>
      <c r="AH420" s="1822"/>
      <c r="AI420" s="1822"/>
      <c r="AJ420" s="1822"/>
      <c r="AK420" s="1822"/>
      <c r="AL420" s="1822"/>
      <c r="AM420" s="1822"/>
      <c r="AN420" s="1822"/>
      <c r="AO420" s="1822"/>
      <c r="AP420" s="1822"/>
      <c r="AQ420" s="455"/>
      <c r="AR420" s="455"/>
      <c r="AS420" s="455"/>
      <c r="AT420" s="267"/>
      <c r="AU420" s="267"/>
      <c r="AV420" s="267"/>
      <c r="AW420" s="53"/>
      <c r="AY420" s="2666" t="s">
        <v>137</v>
      </c>
      <c r="AZ420" s="1834"/>
      <c r="BA420" s="2273">
        <f>$BA$2</f>
        <v>15</v>
      </c>
      <c r="BB420" s="2475">
        <f>BB382-1</f>
        <v>-12</v>
      </c>
      <c r="BC420" s="2668"/>
      <c r="BD420" s="189"/>
    </row>
    <row r="421" spans="1:56" s="146" customFormat="1" ht="15.95" customHeight="1" thickBot="1">
      <c r="A421" s="628"/>
      <c r="B421" s="554" t="s">
        <v>96</v>
      </c>
      <c r="C421" s="1358"/>
      <c r="D421" s="1358"/>
      <c r="E421" s="1358"/>
      <c r="F421" s="1358"/>
      <c r="G421" s="1358"/>
      <c r="H421" s="1358"/>
      <c r="I421" s="1357" t="str">
        <f>$I$3</f>
        <v>669288C/F</v>
      </c>
      <c r="J421" s="1358"/>
      <c r="K421" s="1357"/>
      <c r="L421" s="1358"/>
      <c r="M421" s="1013"/>
      <c r="N421" s="1424"/>
      <c r="O421" s="1013"/>
      <c r="P421" s="1013"/>
      <c r="Q421" s="1823"/>
      <c r="R421" s="1823"/>
      <c r="S421" s="1823"/>
      <c r="T421" s="1823"/>
      <c r="U421" s="1823"/>
      <c r="V421" s="1823"/>
      <c r="W421" s="1823"/>
      <c r="X421" s="1823"/>
      <c r="Y421" s="1823"/>
      <c r="Z421" s="1823"/>
      <c r="AA421" s="1823"/>
      <c r="AB421" s="1823"/>
      <c r="AC421" s="1823"/>
      <c r="AD421" s="1823"/>
      <c r="AE421" s="1823"/>
      <c r="AF421" s="1823"/>
      <c r="AG421" s="1823"/>
      <c r="AH421" s="1823"/>
      <c r="AI421" s="1823"/>
      <c r="AJ421" s="1823"/>
      <c r="AK421" s="1823"/>
      <c r="AL421" s="1823"/>
      <c r="AM421" s="1823"/>
      <c r="AN421" s="1823"/>
      <c r="AO421" s="1823"/>
      <c r="AP421" s="1823"/>
      <c r="AQ421" s="1013"/>
      <c r="AR421" s="1013"/>
      <c r="AS421" s="1013"/>
      <c r="AT421" s="930"/>
      <c r="AU421" s="930"/>
      <c r="AV421" s="930"/>
      <c r="AW421" s="1331"/>
      <c r="AX421" s="1447"/>
      <c r="AY421" s="2667"/>
      <c r="AZ421" s="2060"/>
      <c r="BA421" s="2274"/>
      <c r="BB421" s="2669"/>
      <c r="BC421" s="2670"/>
      <c r="BD421" s="189"/>
    </row>
    <row r="422" spans="1:56" s="499" customFormat="1" ht="30" customHeight="1">
      <c r="A422" s="226"/>
      <c r="B422" s="2671">
        <v>45</v>
      </c>
      <c r="C422" s="2672"/>
      <c r="D422" s="2673" t="s">
        <v>834</v>
      </c>
      <c r="E422" s="2674"/>
      <c r="F422" s="2674"/>
      <c r="G422" s="2674"/>
      <c r="H422" s="2674"/>
      <c r="I422" s="2674"/>
      <c r="J422" s="2674"/>
      <c r="K422" s="2674"/>
      <c r="L422" s="2674"/>
      <c r="M422" s="2675"/>
      <c r="N422" s="2675"/>
      <c r="O422" s="2674"/>
      <c r="P422" s="2674"/>
      <c r="Q422" s="2674"/>
      <c r="R422" s="2674"/>
      <c r="S422" s="2674"/>
      <c r="T422" s="2674"/>
      <c r="U422" s="2674"/>
      <c r="V422" s="2674"/>
      <c r="W422" s="2674"/>
      <c r="X422" s="2674"/>
      <c r="Y422" s="2674"/>
      <c r="Z422" s="2674"/>
      <c r="AA422" s="2674"/>
      <c r="AB422" s="2676"/>
      <c r="AC422" s="2724">
        <f>B422+1</f>
        <v>46</v>
      </c>
      <c r="AD422" s="2725"/>
      <c r="AE422" s="2721" t="s">
        <v>840</v>
      </c>
      <c r="AF422" s="2726"/>
      <c r="AG422" s="2726"/>
      <c r="AH422" s="2726"/>
      <c r="AI422" s="2726"/>
      <c r="AJ422" s="2726"/>
      <c r="AK422" s="2726"/>
      <c r="AL422" s="2726"/>
      <c r="AM422" s="2726"/>
      <c r="AN422" s="2726"/>
      <c r="AO422" s="2726"/>
      <c r="AP422" s="2726"/>
      <c r="AQ422" s="2726"/>
      <c r="AR422" s="2726"/>
      <c r="AS422" s="2726"/>
      <c r="AT422" s="2726"/>
      <c r="AU422" s="2726"/>
      <c r="AV422" s="2726"/>
      <c r="AW422" s="2726"/>
      <c r="AX422" s="2726"/>
      <c r="AY422" s="2726"/>
      <c r="AZ422" s="2726"/>
      <c r="BA422" s="2726"/>
      <c r="BB422" s="2726"/>
      <c r="BC422" s="2727"/>
      <c r="BD422" s="199"/>
    </row>
    <row r="423" spans="1:56" s="738" customFormat="1" ht="23.1" customHeight="1">
      <c r="A423" s="1361"/>
      <c r="B423" s="2832" t="str">
        <f>$B$5</f>
        <v>M/C Type
机器
Loại máy</v>
      </c>
      <c r="C423" s="2709"/>
      <c r="D423" s="2709"/>
      <c r="E423" s="2709"/>
      <c r="F423" s="2710"/>
      <c r="G423" s="2714" t="str">
        <f>$G$5</f>
        <v xml:space="preserve">Needle
System
针类 Loại kim </v>
      </c>
      <c r="H423" s="2714"/>
      <c r="I423" s="2714"/>
      <c r="J423" s="2714" t="str">
        <f>$J$5</f>
        <v>Needle Size
尺寸
Kích cỡ kim</v>
      </c>
      <c r="K423" s="2714"/>
      <c r="L423" s="2714"/>
      <c r="M423" s="2716" t="str">
        <f>$M$5</f>
        <v xml:space="preserve">Needle Point Type
针型头类
Loại đầu kim  </v>
      </c>
      <c r="N423" s="2716"/>
      <c r="O423" s="2716"/>
      <c r="P423" s="2716"/>
      <c r="Q423" s="2686" t="str">
        <f>$Q$5</f>
        <v>Thread Type
车线
Loại chỉ</v>
      </c>
      <c r="R423" s="2686"/>
      <c r="S423" s="2686"/>
      <c r="T423" s="2686"/>
      <c r="U423" s="2686" t="str">
        <f>$U$5</f>
        <v>Stitching Margin 边距
 Cách biên  (mm)</v>
      </c>
      <c r="V423" s="2686"/>
      <c r="W423" s="2686"/>
      <c r="X423" s="2686"/>
      <c r="Y423" s="2686" t="str">
        <f>$Y$5</f>
        <v>SPI (Stitch Per Inch)
针数/英寸
Số mũi/inch</v>
      </c>
      <c r="Z423" s="2688"/>
      <c r="AA423" s="2688"/>
      <c r="AB423" s="2689"/>
      <c r="AC423" s="2832" t="str">
        <f>$B$5</f>
        <v>M/C Type
机器
Loại máy</v>
      </c>
      <c r="AD423" s="2709"/>
      <c r="AE423" s="2709"/>
      <c r="AF423" s="2709"/>
      <c r="AG423" s="2710"/>
      <c r="AH423" s="2714" t="str">
        <f>$G$5</f>
        <v xml:space="preserve">Needle
System
针类 Loại kim </v>
      </c>
      <c r="AI423" s="2714"/>
      <c r="AJ423" s="2714"/>
      <c r="AK423" s="2714" t="str">
        <f>$J$5</f>
        <v>Needle Size
尺寸
Kích cỡ kim</v>
      </c>
      <c r="AL423" s="2714"/>
      <c r="AM423" s="2714"/>
      <c r="AN423" s="2714" t="str">
        <f>$M$5</f>
        <v xml:space="preserve">Needle Point Type
针型头类
Loại đầu kim  </v>
      </c>
      <c r="AO423" s="2714"/>
      <c r="AP423" s="2714"/>
      <c r="AQ423" s="2714"/>
      <c r="AR423" s="2686" t="str">
        <f>$Q$5</f>
        <v>Thread Type
车线
Loại chỉ</v>
      </c>
      <c r="AS423" s="2686"/>
      <c r="AT423" s="2686"/>
      <c r="AU423" s="2686"/>
      <c r="AV423" s="2686" t="str">
        <f>$U$5</f>
        <v>Stitching Margin 边距
 Cách biên  (mm)</v>
      </c>
      <c r="AW423" s="2686"/>
      <c r="AX423" s="2686"/>
      <c r="AY423" s="2686"/>
      <c r="AZ423" s="2686" t="str">
        <f>$Y$5</f>
        <v>SPI (Stitch Per Inch)
针数/英寸
Số mũi/inch</v>
      </c>
      <c r="BA423" s="2688"/>
      <c r="BB423" s="2688"/>
      <c r="BC423" s="2689"/>
      <c r="BD423" s="982"/>
    </row>
    <row r="424" spans="1:56" s="738" customFormat="1" ht="23.1" customHeight="1">
      <c r="A424" s="1361"/>
      <c r="B424" s="2711"/>
      <c r="C424" s="2712"/>
      <c r="D424" s="2712"/>
      <c r="E424" s="2712"/>
      <c r="F424" s="2713"/>
      <c r="G424" s="2715"/>
      <c r="H424" s="2715"/>
      <c r="I424" s="2715"/>
      <c r="J424" s="2715"/>
      <c r="K424" s="2715"/>
      <c r="L424" s="2715"/>
      <c r="M424" s="2717"/>
      <c r="N424" s="2717"/>
      <c r="O424" s="2717"/>
      <c r="P424" s="2717"/>
      <c r="Q424" s="2687"/>
      <c r="R424" s="2687"/>
      <c r="S424" s="2687"/>
      <c r="T424" s="2687"/>
      <c r="U424" s="2687"/>
      <c r="V424" s="2687"/>
      <c r="W424" s="2687"/>
      <c r="X424" s="2687"/>
      <c r="Y424" s="2690"/>
      <c r="Z424" s="2690"/>
      <c r="AA424" s="2690"/>
      <c r="AB424" s="2691"/>
      <c r="AC424" s="2711"/>
      <c r="AD424" s="2712"/>
      <c r="AE424" s="2712"/>
      <c r="AF424" s="2712"/>
      <c r="AG424" s="2713"/>
      <c r="AH424" s="2715"/>
      <c r="AI424" s="2715"/>
      <c r="AJ424" s="2715"/>
      <c r="AK424" s="2715"/>
      <c r="AL424" s="2715"/>
      <c r="AM424" s="2715"/>
      <c r="AN424" s="2715"/>
      <c r="AO424" s="2715"/>
      <c r="AP424" s="2715"/>
      <c r="AQ424" s="2715"/>
      <c r="AR424" s="2687"/>
      <c r="AS424" s="2687"/>
      <c r="AT424" s="2687"/>
      <c r="AU424" s="2687"/>
      <c r="AV424" s="2687"/>
      <c r="AW424" s="2687"/>
      <c r="AX424" s="2687"/>
      <c r="AY424" s="2687"/>
      <c r="AZ424" s="2690"/>
      <c r="BA424" s="2690"/>
      <c r="BB424" s="2690"/>
      <c r="BC424" s="2691"/>
      <c r="BD424" s="982"/>
    </row>
    <row r="425" spans="1:56" s="52" customFormat="1" ht="42.95" customHeight="1" thickBot="1">
      <c r="A425" s="815"/>
      <c r="B425" s="2862" t="s">
        <v>470</v>
      </c>
      <c r="C425" s="2706"/>
      <c r="D425" s="2706"/>
      <c r="E425" s="2706"/>
      <c r="F425" s="2707"/>
      <c r="G425" s="2679" t="s">
        <v>97</v>
      </c>
      <c r="H425" s="2680"/>
      <c r="I425" s="2680"/>
      <c r="J425" s="2681" t="s">
        <v>97</v>
      </c>
      <c r="K425" s="2681"/>
      <c r="L425" s="2681"/>
      <c r="M425" s="2681" t="s">
        <v>97</v>
      </c>
      <c r="N425" s="2681"/>
      <c r="O425" s="2681"/>
      <c r="P425" s="2681"/>
      <c r="Q425" s="2696" t="s">
        <v>97</v>
      </c>
      <c r="R425" s="2697"/>
      <c r="S425" s="2697"/>
      <c r="T425" s="2698"/>
      <c r="U425" s="2681" t="s">
        <v>97</v>
      </c>
      <c r="V425" s="2681"/>
      <c r="W425" s="2681"/>
      <c r="X425" s="2681"/>
      <c r="Y425" s="2681" t="s">
        <v>97</v>
      </c>
      <c r="Z425" s="2681"/>
      <c r="AA425" s="2681"/>
      <c r="AB425" s="2771"/>
      <c r="AC425" s="2862" t="s">
        <v>470</v>
      </c>
      <c r="AD425" s="2706"/>
      <c r="AE425" s="2706"/>
      <c r="AF425" s="2706"/>
      <c r="AG425" s="2707"/>
      <c r="AH425" s="2679" t="s">
        <v>97</v>
      </c>
      <c r="AI425" s="2680"/>
      <c r="AJ425" s="2680"/>
      <c r="AK425" s="2681" t="s">
        <v>97</v>
      </c>
      <c r="AL425" s="2681"/>
      <c r="AM425" s="2681"/>
      <c r="AN425" s="2681" t="s">
        <v>97</v>
      </c>
      <c r="AO425" s="2681"/>
      <c r="AP425" s="2681"/>
      <c r="AQ425" s="2681"/>
      <c r="AR425" s="2696" t="s">
        <v>97</v>
      </c>
      <c r="AS425" s="2697"/>
      <c r="AT425" s="2697"/>
      <c r="AU425" s="2698"/>
      <c r="AV425" s="2681" t="s">
        <v>97</v>
      </c>
      <c r="AW425" s="2681"/>
      <c r="AX425" s="2681"/>
      <c r="AY425" s="2681"/>
      <c r="AZ425" s="2681" t="s">
        <v>97</v>
      </c>
      <c r="BA425" s="2681"/>
      <c r="BB425" s="2681"/>
      <c r="BC425" s="2771"/>
      <c r="BD425" s="642"/>
    </row>
    <row r="426" spans="1:56" s="499" customFormat="1" ht="16.5" customHeight="1">
      <c r="A426" s="226"/>
      <c r="B426" s="2907" t="s">
        <v>1108</v>
      </c>
      <c r="C426" s="2788"/>
      <c r="D426" s="2788"/>
      <c r="E426" s="2788"/>
      <c r="F426" s="2788"/>
      <c r="G426" s="2788"/>
      <c r="H426" s="2788"/>
      <c r="I426" s="2788"/>
      <c r="J426" s="2788"/>
      <c r="K426" s="2788"/>
      <c r="L426" s="2788"/>
      <c r="M426" s="622"/>
      <c r="N426" s="622"/>
      <c r="O426" s="622"/>
      <c r="P426" s="749"/>
      <c r="Q426" s="2791" t="s">
        <v>474</v>
      </c>
      <c r="R426" s="2791"/>
      <c r="S426" s="2791"/>
      <c r="T426" s="2791"/>
      <c r="U426" s="2791"/>
      <c r="V426" s="2791"/>
      <c r="W426" s="2791"/>
      <c r="X426" s="2791"/>
      <c r="Y426" s="2791"/>
      <c r="Z426" s="2791"/>
      <c r="AA426" s="2791"/>
      <c r="AB426" s="2792"/>
      <c r="AC426" s="2760"/>
      <c r="AD426" s="2677"/>
      <c r="AE426" s="2677"/>
      <c r="AF426" s="2677"/>
      <c r="AG426" s="2677"/>
      <c r="AH426" s="2677"/>
      <c r="AI426" s="2677"/>
      <c r="AJ426" s="2677"/>
      <c r="AK426" s="755"/>
      <c r="AL426" s="755"/>
      <c r="AM426" s="755"/>
      <c r="AN426" s="755"/>
      <c r="AO426" s="755"/>
      <c r="AP426" s="748"/>
      <c r="AQ426" s="748"/>
      <c r="AR426" s="2791" t="s">
        <v>474</v>
      </c>
      <c r="AS426" s="2791"/>
      <c r="AT426" s="2791"/>
      <c r="AU426" s="2791"/>
      <c r="AV426" s="2791"/>
      <c r="AW426" s="2791"/>
      <c r="AX426" s="2791"/>
      <c r="AY426" s="2791"/>
      <c r="AZ426" s="2791"/>
      <c r="BA426" s="2791"/>
      <c r="BB426" s="2791"/>
      <c r="BC426" s="2792"/>
      <c r="BD426" s="199"/>
    </row>
    <row r="427" spans="1:56" s="499" customFormat="1" ht="16.5" customHeight="1">
      <c r="A427" s="226"/>
      <c r="B427" s="2908"/>
      <c r="C427" s="2556"/>
      <c r="D427" s="2556"/>
      <c r="E427" s="2556"/>
      <c r="F427" s="2556"/>
      <c r="G427" s="2556"/>
      <c r="H427" s="2556"/>
      <c r="I427" s="2556"/>
      <c r="J427" s="2556"/>
      <c r="K427" s="2556"/>
      <c r="L427" s="2556"/>
      <c r="M427" s="870"/>
      <c r="N427" s="870"/>
      <c r="O427" s="870"/>
      <c r="P427" s="751"/>
      <c r="Q427" s="2793"/>
      <c r="R427" s="2793"/>
      <c r="S427" s="2793"/>
      <c r="T427" s="2793"/>
      <c r="U427" s="2793"/>
      <c r="V427" s="2793"/>
      <c r="W427" s="2793"/>
      <c r="X427" s="2793"/>
      <c r="Y427" s="2793"/>
      <c r="Z427" s="2793"/>
      <c r="AA427" s="2793"/>
      <c r="AB427" s="2794"/>
      <c r="AC427" s="2430"/>
      <c r="AD427" s="1995"/>
      <c r="AE427" s="1995"/>
      <c r="AF427" s="1995"/>
      <c r="AG427" s="1995"/>
      <c r="AH427" s="1995"/>
      <c r="AI427" s="1995"/>
      <c r="AJ427" s="1995"/>
      <c r="AK427" s="757"/>
      <c r="AL427" s="757"/>
      <c r="AM427" s="757"/>
      <c r="AN427" s="757"/>
      <c r="AO427" s="757"/>
      <c r="AP427" s="746"/>
      <c r="AQ427" s="746"/>
      <c r="AR427" s="2793"/>
      <c r="AS427" s="2793"/>
      <c r="AT427" s="2793"/>
      <c r="AU427" s="2793"/>
      <c r="AV427" s="2793"/>
      <c r="AW427" s="2793"/>
      <c r="AX427" s="2793"/>
      <c r="AY427" s="2793"/>
      <c r="AZ427" s="2793"/>
      <c r="BA427" s="2793"/>
      <c r="BB427" s="2793"/>
      <c r="BC427" s="2794"/>
      <c r="BD427" s="199"/>
    </row>
    <row r="428" spans="1:56" s="499" customFormat="1" ht="16.5" customHeight="1">
      <c r="A428" s="226"/>
      <c r="B428" s="2908"/>
      <c r="C428" s="2556"/>
      <c r="D428" s="2556"/>
      <c r="E428" s="2556"/>
      <c r="F428" s="2556"/>
      <c r="G428" s="2556"/>
      <c r="H428" s="2556"/>
      <c r="I428" s="2556"/>
      <c r="J428" s="2556"/>
      <c r="K428" s="2556"/>
      <c r="L428" s="2556"/>
      <c r="M428" s="870"/>
      <c r="N428" s="870"/>
      <c r="O428" s="870"/>
      <c r="P428" s="751"/>
      <c r="Q428" s="2793"/>
      <c r="R428" s="2793"/>
      <c r="S428" s="2793"/>
      <c r="T428" s="2793"/>
      <c r="U428" s="2793"/>
      <c r="V428" s="2793"/>
      <c r="W428" s="2793"/>
      <c r="X428" s="2793"/>
      <c r="Y428" s="2793"/>
      <c r="Z428" s="2793"/>
      <c r="AA428" s="2793"/>
      <c r="AB428" s="2794"/>
      <c r="AC428" s="2430"/>
      <c r="AD428" s="1995"/>
      <c r="AE428" s="1995"/>
      <c r="AF428" s="1995"/>
      <c r="AG428" s="1995"/>
      <c r="AH428" s="1995"/>
      <c r="AI428" s="1995"/>
      <c r="AJ428" s="1995"/>
      <c r="AK428" s="757"/>
      <c r="AL428" s="757"/>
      <c r="AM428" s="757"/>
      <c r="AN428" s="757"/>
      <c r="AO428" s="757"/>
      <c r="AP428" s="746"/>
      <c r="AQ428" s="746"/>
      <c r="AR428" s="2793"/>
      <c r="AS428" s="2793"/>
      <c r="AT428" s="2793"/>
      <c r="AU428" s="2793"/>
      <c r="AV428" s="2793"/>
      <c r="AW428" s="2793"/>
      <c r="AX428" s="2793"/>
      <c r="AY428" s="2793"/>
      <c r="AZ428" s="2793"/>
      <c r="BA428" s="2793"/>
      <c r="BB428" s="2793"/>
      <c r="BC428" s="2794"/>
      <c r="BD428" s="199"/>
    </row>
    <row r="429" spans="1:56" s="499" customFormat="1" ht="16.5" customHeight="1">
      <c r="A429" s="226"/>
      <c r="B429" s="2908"/>
      <c r="C429" s="2556"/>
      <c r="D429" s="2556"/>
      <c r="E429" s="2556"/>
      <c r="F429" s="2556"/>
      <c r="G429" s="2556"/>
      <c r="H429" s="2556"/>
      <c r="I429" s="2556"/>
      <c r="J429" s="2556"/>
      <c r="K429" s="2556"/>
      <c r="L429" s="2556"/>
      <c r="M429" s="870"/>
      <c r="N429" s="870"/>
      <c r="O429" s="870"/>
      <c r="P429" s="751"/>
      <c r="Q429" s="2793"/>
      <c r="R429" s="2793"/>
      <c r="S429" s="2793"/>
      <c r="T429" s="2793"/>
      <c r="U429" s="2793"/>
      <c r="V429" s="2793"/>
      <c r="W429" s="2793"/>
      <c r="X429" s="2793"/>
      <c r="Y429" s="2793"/>
      <c r="Z429" s="2793"/>
      <c r="AA429" s="2793"/>
      <c r="AB429" s="2794"/>
      <c r="AC429" s="1386"/>
      <c r="AD429" s="1328"/>
      <c r="AE429" s="40"/>
      <c r="AF429" s="40"/>
      <c r="AG429" s="40"/>
      <c r="AH429" s="40"/>
      <c r="AI429" s="40"/>
      <c r="AJ429" s="746"/>
      <c r="AK429" s="746"/>
      <c r="AL429" s="746"/>
      <c r="AM429" s="746"/>
      <c r="AN429" s="746"/>
      <c r="AO429" s="746"/>
      <c r="AP429" s="746"/>
      <c r="AQ429" s="746"/>
      <c r="AR429" s="2793"/>
      <c r="AS429" s="2793"/>
      <c r="AT429" s="2793"/>
      <c r="AU429" s="2793"/>
      <c r="AV429" s="2793"/>
      <c r="AW429" s="2793"/>
      <c r="AX429" s="2793"/>
      <c r="AY429" s="2793"/>
      <c r="AZ429" s="2793"/>
      <c r="BA429" s="2793"/>
      <c r="BB429" s="2793"/>
      <c r="BC429" s="2794"/>
      <c r="BD429" s="199"/>
    </row>
    <row r="430" spans="1:56" s="499" customFormat="1" ht="16.5" customHeight="1">
      <c r="A430" s="226"/>
      <c r="B430" s="1369"/>
      <c r="C430" s="870"/>
      <c r="D430" s="870"/>
      <c r="E430" s="870"/>
      <c r="F430" s="870"/>
      <c r="G430" s="870"/>
      <c r="H430" s="870"/>
      <c r="I430" s="870"/>
      <c r="J430" s="870"/>
      <c r="K430" s="870"/>
      <c r="L430" s="870"/>
      <c r="M430" s="870"/>
      <c r="N430" s="870"/>
      <c r="O430" s="870"/>
      <c r="P430" s="751"/>
      <c r="Q430" s="2793"/>
      <c r="R430" s="2793"/>
      <c r="S430" s="2793"/>
      <c r="T430" s="2793"/>
      <c r="U430" s="2793"/>
      <c r="V430" s="2793"/>
      <c r="W430" s="2793"/>
      <c r="X430" s="2793"/>
      <c r="Y430" s="2793"/>
      <c r="Z430" s="2793"/>
      <c r="AA430" s="2793"/>
      <c r="AB430" s="2794"/>
      <c r="AC430" s="1386"/>
      <c r="AD430" s="1328"/>
      <c r="AE430" s="40"/>
      <c r="AF430" s="40"/>
      <c r="AG430" s="40"/>
      <c r="AH430" s="40"/>
      <c r="AI430" s="40"/>
      <c r="AJ430" s="746"/>
      <c r="AK430" s="746"/>
      <c r="AL430" s="746"/>
      <c r="AM430" s="746"/>
      <c r="AN430" s="746"/>
      <c r="AO430" s="746"/>
      <c r="AP430" s="746"/>
      <c r="AQ430" s="746"/>
      <c r="AR430" s="2793"/>
      <c r="AS430" s="2793"/>
      <c r="AT430" s="2793"/>
      <c r="AU430" s="2793"/>
      <c r="AV430" s="2793"/>
      <c r="AW430" s="2793"/>
      <c r="AX430" s="2793"/>
      <c r="AY430" s="2793"/>
      <c r="AZ430" s="2793"/>
      <c r="BA430" s="2793"/>
      <c r="BB430" s="2793"/>
      <c r="BC430" s="2794"/>
      <c r="BD430" s="199"/>
    </row>
    <row r="431" spans="1:56" s="499" customFormat="1" ht="16.5" customHeight="1">
      <c r="A431" s="226"/>
      <c r="B431" s="226"/>
      <c r="C431" s="500"/>
      <c r="D431" s="500"/>
      <c r="E431" s="500"/>
      <c r="F431" s="500"/>
      <c r="G431" s="500"/>
      <c r="H431" s="500"/>
      <c r="I431" s="500"/>
      <c r="J431" s="500"/>
      <c r="K431" s="500"/>
      <c r="L431" s="500"/>
      <c r="M431" s="500"/>
      <c r="N431" s="500"/>
      <c r="O431" s="500"/>
      <c r="P431" s="500"/>
      <c r="Q431" s="2793"/>
      <c r="R431" s="2793"/>
      <c r="S431" s="2793"/>
      <c r="T431" s="2793"/>
      <c r="U431" s="2793"/>
      <c r="V431" s="2793"/>
      <c r="W431" s="2793"/>
      <c r="X431" s="2793"/>
      <c r="Y431" s="2793"/>
      <c r="Z431" s="2793"/>
      <c r="AA431" s="2793"/>
      <c r="AB431" s="2794"/>
      <c r="AC431" s="226"/>
      <c r="AD431" s="503"/>
      <c r="AE431" s="500"/>
      <c r="AF431" s="500"/>
      <c r="AG431" s="500"/>
      <c r="AH431" s="500"/>
      <c r="AI431" s="500"/>
      <c r="AJ431" s="500"/>
      <c r="AK431" s="500"/>
      <c r="AL431" s="500"/>
      <c r="AM431" s="500"/>
      <c r="AN431" s="500"/>
      <c r="AO431" s="500"/>
      <c r="AP431" s="500"/>
      <c r="AQ431" s="500"/>
      <c r="AR431" s="2793"/>
      <c r="AS431" s="2793"/>
      <c r="AT431" s="2793"/>
      <c r="AU431" s="2793"/>
      <c r="AV431" s="2793"/>
      <c r="AW431" s="2793"/>
      <c r="AX431" s="2793"/>
      <c r="AY431" s="2793"/>
      <c r="AZ431" s="2793"/>
      <c r="BA431" s="2793"/>
      <c r="BB431" s="2793"/>
      <c r="BC431" s="2794"/>
      <c r="BD431" s="199"/>
    </row>
    <row r="432" spans="1:56" s="499" customFormat="1" ht="16.5" customHeight="1">
      <c r="A432" s="226"/>
      <c r="B432" s="1414"/>
      <c r="C432" s="1367"/>
      <c r="D432" s="1367"/>
      <c r="E432" s="1367"/>
      <c r="F432" s="1367"/>
      <c r="G432" s="1367"/>
      <c r="H432" s="1367"/>
      <c r="I432" s="1367"/>
      <c r="J432" s="500"/>
      <c r="K432" s="500"/>
      <c r="L432" s="500"/>
      <c r="M432" s="500"/>
      <c r="N432" s="500"/>
      <c r="O432" s="40"/>
      <c r="P432" s="500"/>
      <c r="Q432" s="500"/>
      <c r="R432" s="500"/>
      <c r="S432" s="500"/>
      <c r="T432" s="500"/>
      <c r="U432" s="500"/>
      <c r="V432" s="500"/>
      <c r="W432" s="500"/>
      <c r="X432" s="2732" t="str">
        <f>$X$14</f>
        <v xml:space="preserve">Attaching Method
贴法 Phương pháp dán </v>
      </c>
      <c r="Y432" s="2733"/>
      <c r="Z432" s="2733"/>
      <c r="AA432" s="2733"/>
      <c r="AB432" s="2801"/>
      <c r="AC432" s="503"/>
      <c r="AD432" s="500"/>
      <c r="AE432" s="500"/>
      <c r="AF432" s="500"/>
      <c r="AG432" s="500"/>
      <c r="AH432" s="500"/>
      <c r="AI432" s="500"/>
      <c r="AJ432" s="500"/>
      <c r="AK432" s="500"/>
      <c r="AL432" s="500"/>
      <c r="AM432" s="500"/>
      <c r="AN432" s="500"/>
      <c r="AO432" s="500"/>
      <c r="AP432" s="500"/>
      <c r="AQ432" s="500"/>
      <c r="AR432" s="500"/>
      <c r="AS432" s="500"/>
      <c r="AT432" s="500"/>
      <c r="AU432" s="500"/>
      <c r="AV432" s="500"/>
      <c r="AW432" s="500"/>
      <c r="AX432" s="500"/>
      <c r="AY432" s="2732" t="str">
        <f>$X$14</f>
        <v xml:space="preserve">Attaching Method
贴法 Phương pháp dán </v>
      </c>
      <c r="AZ432" s="2733"/>
      <c r="BA432" s="2733"/>
      <c r="BB432" s="2733"/>
      <c r="BC432" s="2801"/>
      <c r="BD432" s="199"/>
    </row>
    <row r="433" spans="1:85" s="499" customFormat="1" ht="16.5" customHeight="1">
      <c r="A433" s="226"/>
      <c r="B433" s="1414"/>
      <c r="C433" s="1367"/>
      <c r="D433" s="1367"/>
      <c r="E433" s="1367"/>
      <c r="F433" s="1367"/>
      <c r="G433" s="1367"/>
      <c r="H433" s="1367"/>
      <c r="I433" s="1367"/>
      <c r="J433" s="746"/>
      <c r="K433" s="746"/>
      <c r="L433" s="746"/>
      <c r="M433" s="746"/>
      <c r="N433" s="746"/>
      <c r="O433" s="746"/>
      <c r="P433" s="746"/>
      <c r="Q433" s="746"/>
      <c r="R433" s="746"/>
      <c r="S433" s="748"/>
      <c r="T433" s="748"/>
      <c r="U433" s="748"/>
      <c r="V433" s="748"/>
      <c r="W433" s="748"/>
      <c r="X433" s="2735"/>
      <c r="Y433" s="2736"/>
      <c r="Z433" s="2736"/>
      <c r="AA433" s="2736"/>
      <c r="AB433" s="2737"/>
      <c r="AC433" s="503"/>
      <c r="AD433" s="500"/>
      <c r="AE433" s="500"/>
      <c r="AF433" s="500"/>
      <c r="AG433" s="500"/>
      <c r="AH433" s="500"/>
      <c r="AI433" s="500"/>
      <c r="AJ433" s="500"/>
      <c r="AK433" s="500"/>
      <c r="AL433" s="500"/>
      <c r="AM433" s="500"/>
      <c r="AN433" s="500"/>
      <c r="AO433" s="500"/>
      <c r="AP433" s="500"/>
      <c r="AQ433" s="500"/>
      <c r="AR433" s="500"/>
      <c r="AS433" s="500"/>
      <c r="AT433" s="500"/>
      <c r="AU433" s="500"/>
      <c r="AV433" s="500"/>
      <c r="AW433" s="500"/>
      <c r="AX433" s="500"/>
      <c r="AY433" s="2735"/>
      <c r="AZ433" s="2736"/>
      <c r="BA433" s="2736"/>
      <c r="BB433" s="2736"/>
      <c r="BC433" s="2737"/>
      <c r="BD433" s="199"/>
    </row>
    <row r="434" spans="1:85" s="499" customFormat="1" ht="16.5" customHeight="1">
      <c r="A434" s="226"/>
      <c r="B434" s="1414"/>
      <c r="C434" s="1367"/>
      <c r="D434" s="1367"/>
      <c r="E434" s="1367"/>
      <c r="F434" s="1367"/>
      <c r="G434" s="1367"/>
      <c r="H434" s="1367"/>
      <c r="I434" s="1367"/>
      <c r="J434" s="746"/>
      <c r="K434" s="746"/>
      <c r="L434" s="746"/>
      <c r="M434" s="746"/>
      <c r="N434" s="746"/>
      <c r="O434" s="746"/>
      <c r="P434" s="746"/>
      <c r="Q434" s="746"/>
      <c r="R434" s="746"/>
      <c r="S434" s="748"/>
      <c r="T434" s="748"/>
      <c r="U434" s="748"/>
      <c r="V434" s="748"/>
      <c r="W434" s="748"/>
      <c r="X434" s="2884" t="s">
        <v>97</v>
      </c>
      <c r="Y434" s="2739"/>
      <c r="Z434" s="2739"/>
      <c r="AA434" s="2739"/>
      <c r="AB434" s="2740"/>
      <c r="AC434" s="503"/>
      <c r="AD434" s="500"/>
      <c r="AE434" s="500"/>
      <c r="AF434" s="500"/>
      <c r="AG434" s="500"/>
      <c r="AH434" s="500"/>
      <c r="AI434" s="500"/>
      <c r="AJ434" s="500"/>
      <c r="AK434" s="500"/>
      <c r="AL434" s="500"/>
      <c r="AM434" s="500"/>
      <c r="AN434" s="2977" t="s">
        <v>1297</v>
      </c>
      <c r="AO434" s="2977"/>
      <c r="AP434" s="2977"/>
      <c r="AQ434" s="2977"/>
      <c r="AR434" s="2977"/>
      <c r="AS434" s="2977"/>
      <c r="AT434" s="2977"/>
      <c r="AU434" s="2977"/>
      <c r="AV434" s="2977"/>
      <c r="AW434" s="2977"/>
      <c r="AX434" s="2933"/>
      <c r="AY434" s="2884" t="s">
        <v>97</v>
      </c>
      <c r="AZ434" s="2739"/>
      <c r="BA434" s="2739"/>
      <c r="BB434" s="2739"/>
      <c r="BC434" s="2740"/>
      <c r="BD434" s="199"/>
    </row>
    <row r="435" spans="1:85" s="499" customFormat="1" ht="16.5" customHeight="1">
      <c r="A435" s="226"/>
      <c r="B435" s="2430" t="s">
        <v>1296</v>
      </c>
      <c r="C435" s="1996"/>
      <c r="D435" s="1996"/>
      <c r="E435" s="1996"/>
      <c r="F435" s="1996"/>
      <c r="G435" s="1996"/>
      <c r="H435" s="1996"/>
      <c r="I435" s="1996"/>
      <c r="J435" s="757"/>
      <c r="K435" s="757"/>
      <c r="L435" s="757"/>
      <c r="M435" s="748"/>
      <c r="N435" s="748"/>
      <c r="O435" s="748"/>
      <c r="P435" s="748"/>
      <c r="Q435" s="748"/>
      <c r="R435" s="748"/>
      <c r="S435" s="748"/>
      <c r="T435" s="748"/>
      <c r="U435" s="748"/>
      <c r="V435" s="748"/>
      <c r="W435" s="748"/>
      <c r="X435" s="2741"/>
      <c r="Y435" s="2742"/>
      <c r="Z435" s="2742"/>
      <c r="AA435" s="2742"/>
      <c r="AB435" s="2743"/>
      <c r="AC435" s="503"/>
      <c r="AD435" s="500"/>
      <c r="AE435" s="500"/>
      <c r="AF435" s="500"/>
      <c r="AG435" s="500"/>
      <c r="AH435" s="500"/>
      <c r="AI435" s="500"/>
      <c r="AJ435" s="500"/>
      <c r="AK435" s="500"/>
      <c r="AL435" s="500"/>
      <c r="AM435" s="500"/>
      <c r="AN435" s="2977"/>
      <c r="AO435" s="2977"/>
      <c r="AP435" s="2977"/>
      <c r="AQ435" s="2977"/>
      <c r="AR435" s="2977"/>
      <c r="AS435" s="2977"/>
      <c r="AT435" s="2977"/>
      <c r="AU435" s="2977"/>
      <c r="AV435" s="2977"/>
      <c r="AW435" s="2977"/>
      <c r="AX435" s="2933"/>
      <c r="AY435" s="2741"/>
      <c r="AZ435" s="2742"/>
      <c r="BA435" s="2742"/>
      <c r="BB435" s="2742"/>
      <c r="BC435" s="2743"/>
      <c r="BD435" s="199"/>
    </row>
    <row r="436" spans="1:85" s="499" customFormat="1" ht="16.5" customHeight="1">
      <c r="A436" s="226"/>
      <c r="B436" s="2974"/>
      <c r="C436" s="1996"/>
      <c r="D436" s="1996"/>
      <c r="E436" s="1996"/>
      <c r="F436" s="1996"/>
      <c r="G436" s="1996"/>
      <c r="H436" s="1996"/>
      <c r="I436" s="1996"/>
      <c r="J436" s="757"/>
      <c r="K436" s="757"/>
      <c r="L436" s="757"/>
      <c r="M436" s="757"/>
      <c r="N436" s="757"/>
      <c r="O436" s="757"/>
      <c r="P436" s="757"/>
      <c r="Q436" s="757"/>
      <c r="R436" s="757"/>
      <c r="S436" s="757"/>
      <c r="T436" s="757"/>
      <c r="U436" s="757"/>
      <c r="V436" s="757"/>
      <c r="W436" s="1442"/>
      <c r="X436" s="2883" t="str">
        <f>$X$35</f>
        <v>Stitching Guide Name  靠边机名称Tên cử may</v>
      </c>
      <c r="Y436" s="2754"/>
      <c r="Z436" s="2754"/>
      <c r="AA436" s="2754"/>
      <c r="AB436" s="2755"/>
      <c r="AC436" s="503"/>
      <c r="AD436" s="500"/>
      <c r="AE436" s="500"/>
      <c r="AF436" s="500"/>
      <c r="AG436" s="500"/>
      <c r="AH436" s="500"/>
      <c r="AI436" s="500"/>
      <c r="AJ436" s="500"/>
      <c r="AK436" s="500"/>
      <c r="AL436" s="1555"/>
      <c r="AM436" s="1556"/>
      <c r="AN436" s="2977"/>
      <c r="AO436" s="2977"/>
      <c r="AP436" s="2977"/>
      <c r="AQ436" s="2977"/>
      <c r="AR436" s="2977"/>
      <c r="AS436" s="2977"/>
      <c r="AT436" s="2977"/>
      <c r="AU436" s="2977"/>
      <c r="AV436" s="2977"/>
      <c r="AW436" s="2977"/>
      <c r="AX436" s="2933"/>
      <c r="AY436" s="2883" t="str">
        <f>$X$18</f>
        <v>Stitching Guide Name  靠边机名称Tên cử may</v>
      </c>
      <c r="AZ436" s="2754"/>
      <c r="BA436" s="2754"/>
      <c r="BB436" s="2754"/>
      <c r="BC436" s="2755"/>
      <c r="BD436" s="199"/>
    </row>
    <row r="437" spans="1:85" s="499" customFormat="1" ht="16.5" customHeight="1">
      <c r="A437" s="226"/>
      <c r="B437" s="2974"/>
      <c r="C437" s="1996"/>
      <c r="D437" s="1996"/>
      <c r="E437" s="1996"/>
      <c r="F437" s="1996"/>
      <c r="G437" s="1996"/>
      <c r="H437" s="1996"/>
      <c r="I437" s="1996"/>
      <c r="J437" s="757"/>
      <c r="K437" s="757"/>
      <c r="L437" s="757"/>
      <c r="M437" s="757"/>
      <c r="N437" s="757"/>
      <c r="O437" s="757"/>
      <c r="P437" s="757"/>
      <c r="Q437" s="757"/>
      <c r="R437" s="757"/>
      <c r="S437" s="757"/>
      <c r="T437" s="757"/>
      <c r="U437" s="757"/>
      <c r="V437" s="757"/>
      <c r="W437" s="1442"/>
      <c r="X437" s="2735"/>
      <c r="Y437" s="2736"/>
      <c r="Z437" s="2736"/>
      <c r="AA437" s="2736"/>
      <c r="AB437" s="2737"/>
      <c r="AC437" s="503"/>
      <c r="AD437" s="500"/>
      <c r="AE437" s="500"/>
      <c r="AF437" s="500"/>
      <c r="AG437" s="500"/>
      <c r="AH437" s="500"/>
      <c r="AI437" s="500"/>
      <c r="AJ437" s="500"/>
      <c r="AK437" s="500"/>
      <c r="AL437" s="1556"/>
      <c r="AM437" s="1556"/>
      <c r="AN437" s="2977"/>
      <c r="AO437" s="2977"/>
      <c r="AP437" s="2977"/>
      <c r="AQ437" s="2977"/>
      <c r="AR437" s="2977"/>
      <c r="AS437" s="2977"/>
      <c r="AT437" s="2977"/>
      <c r="AU437" s="2977"/>
      <c r="AV437" s="2977"/>
      <c r="AW437" s="2977"/>
      <c r="AX437" s="2933"/>
      <c r="AY437" s="2735"/>
      <c r="AZ437" s="2736"/>
      <c r="BA437" s="2736"/>
      <c r="BB437" s="2736"/>
      <c r="BC437" s="2737"/>
      <c r="BD437" s="199"/>
    </row>
    <row r="438" spans="1:85" s="499" customFormat="1" ht="16.5" customHeight="1" thickBot="1">
      <c r="A438" s="226"/>
      <c r="B438" s="2975"/>
      <c r="C438" s="2976"/>
      <c r="D438" s="2976"/>
      <c r="E438" s="2976"/>
      <c r="F438" s="2976"/>
      <c r="G438" s="2976"/>
      <c r="H438" s="2976"/>
      <c r="I438" s="2976"/>
      <c r="J438" s="1444"/>
      <c r="K438" s="1444"/>
      <c r="L438" s="1444"/>
      <c r="M438" s="1444"/>
      <c r="N438" s="1444"/>
      <c r="O438" s="1444"/>
      <c r="P438" s="1444"/>
      <c r="Q438" s="1444"/>
      <c r="R438" s="1444"/>
      <c r="S438" s="1444"/>
      <c r="T438" s="1444"/>
      <c r="U438" s="1444"/>
      <c r="V438" s="1444"/>
      <c r="W438" s="1445"/>
      <c r="X438" s="2718" t="s">
        <v>97</v>
      </c>
      <c r="Y438" s="2719"/>
      <c r="Z438" s="2719"/>
      <c r="AA438" s="2719"/>
      <c r="AB438" s="2936"/>
      <c r="AC438" s="503"/>
      <c r="AD438" s="500"/>
      <c r="AE438" s="500"/>
      <c r="AF438" s="500"/>
      <c r="AG438" s="500"/>
      <c r="AH438" s="500"/>
      <c r="AI438" s="500"/>
      <c r="AJ438" s="500"/>
      <c r="AK438" s="500"/>
      <c r="AL438" s="1499"/>
      <c r="AM438" s="1499"/>
      <c r="AN438" s="2934"/>
      <c r="AO438" s="2934"/>
      <c r="AP438" s="2934"/>
      <c r="AQ438" s="2934"/>
      <c r="AR438" s="2934"/>
      <c r="AS438" s="2934"/>
      <c r="AT438" s="2934"/>
      <c r="AU438" s="2934"/>
      <c r="AV438" s="2934"/>
      <c r="AW438" s="2934"/>
      <c r="AX438" s="2935"/>
      <c r="AY438" s="2884" t="s">
        <v>97</v>
      </c>
      <c r="AZ438" s="2739"/>
      <c r="BA438" s="2739"/>
      <c r="BB438" s="2739"/>
      <c r="BC438" s="2740"/>
      <c r="BD438" s="199"/>
    </row>
    <row r="439" spans="1:85" s="499" customFormat="1" ht="30" customHeight="1">
      <c r="A439" s="226"/>
      <c r="B439" s="2671">
        <f>AC422+1</f>
        <v>47</v>
      </c>
      <c r="C439" s="2672"/>
      <c r="D439" s="2673" t="s">
        <v>841</v>
      </c>
      <c r="E439" s="2886"/>
      <c r="F439" s="2886"/>
      <c r="G439" s="2886"/>
      <c r="H439" s="2886"/>
      <c r="I439" s="2886"/>
      <c r="J439" s="2886"/>
      <c r="K439" s="2886"/>
      <c r="L439" s="2886"/>
      <c r="M439" s="2886"/>
      <c r="N439" s="2886"/>
      <c r="O439" s="2886"/>
      <c r="P439" s="2886"/>
      <c r="Q439" s="2886"/>
      <c r="R439" s="2886"/>
      <c r="S439" s="2886"/>
      <c r="T439" s="2886"/>
      <c r="U439" s="2886"/>
      <c r="V439" s="2886"/>
      <c r="W439" s="2886"/>
      <c r="X439" s="2886"/>
      <c r="Y439" s="2886"/>
      <c r="Z439" s="2886"/>
      <c r="AA439" s="2886"/>
      <c r="AB439" s="2887"/>
      <c r="AC439" s="2724">
        <f>B439+1</f>
        <v>48</v>
      </c>
      <c r="AD439" s="2725"/>
      <c r="AE439" s="2721" t="s">
        <v>1109</v>
      </c>
      <c r="AF439" s="2726"/>
      <c r="AG439" s="2726"/>
      <c r="AH439" s="2726"/>
      <c r="AI439" s="2726"/>
      <c r="AJ439" s="2726"/>
      <c r="AK439" s="2726"/>
      <c r="AL439" s="2726"/>
      <c r="AM439" s="2726"/>
      <c r="AN439" s="2726"/>
      <c r="AO439" s="2726"/>
      <c r="AP439" s="2726"/>
      <c r="AQ439" s="2726"/>
      <c r="AR439" s="2726"/>
      <c r="AS439" s="2726"/>
      <c r="AT439" s="2726"/>
      <c r="AU439" s="2726"/>
      <c r="AV439" s="2726"/>
      <c r="AW439" s="2726"/>
      <c r="AX439" s="2726"/>
      <c r="AY439" s="2726"/>
      <c r="AZ439" s="2726"/>
      <c r="BA439" s="2726"/>
      <c r="BB439" s="2726"/>
      <c r="BC439" s="2727"/>
      <c r="BD439" s="199"/>
      <c r="BI439" s="2673" t="s">
        <v>237</v>
      </c>
      <c r="BJ439" s="2674"/>
      <c r="BK439" s="2674"/>
      <c r="BL439" s="2674"/>
      <c r="BM439" s="2674"/>
      <c r="BN439" s="2674"/>
      <c r="BO439" s="2674"/>
      <c r="BP439" s="2674"/>
      <c r="BQ439" s="2674"/>
      <c r="BR439" s="2674"/>
      <c r="BS439" s="2674"/>
      <c r="BT439" s="2674"/>
      <c r="BU439" s="2674"/>
      <c r="BV439" s="2674"/>
      <c r="BW439" s="2674"/>
      <c r="BX439" s="2674"/>
      <c r="BY439" s="2674"/>
      <c r="BZ439" s="2674"/>
      <c r="CA439" s="2674"/>
      <c r="CB439" s="2674"/>
      <c r="CC439" s="2674"/>
      <c r="CD439" s="2674"/>
      <c r="CE439" s="2674"/>
      <c r="CF439" s="2674"/>
      <c r="CG439" s="2676"/>
    </row>
    <row r="440" spans="1:85" s="99" customFormat="1" ht="23.1" customHeight="1">
      <c r="A440" s="354"/>
      <c r="B440" s="2832" t="str">
        <f>$B$5</f>
        <v>M/C Type
机器
Loại máy</v>
      </c>
      <c r="C440" s="2709"/>
      <c r="D440" s="2709"/>
      <c r="E440" s="2709"/>
      <c r="F440" s="2710"/>
      <c r="G440" s="2714" t="str">
        <f>$G$5</f>
        <v xml:space="preserve">Needle
System
针类 Loại kim </v>
      </c>
      <c r="H440" s="2714"/>
      <c r="I440" s="2714"/>
      <c r="J440" s="2714" t="str">
        <f>$J$5</f>
        <v>Needle Size
尺寸
Kích cỡ kim</v>
      </c>
      <c r="K440" s="2714"/>
      <c r="L440" s="2714"/>
      <c r="M440" s="2714" t="str">
        <f>$M$5</f>
        <v xml:space="preserve">Needle Point Type
针型头类
Loại đầu kim  </v>
      </c>
      <c r="N440" s="2714"/>
      <c r="O440" s="2714"/>
      <c r="P440" s="2714"/>
      <c r="Q440" s="2686" t="str">
        <f>$Q$5</f>
        <v>Thread Type
车线
Loại chỉ</v>
      </c>
      <c r="R440" s="2686"/>
      <c r="S440" s="2686"/>
      <c r="T440" s="2686"/>
      <c r="U440" s="2686" t="str">
        <f>$U$5</f>
        <v>Stitching Margin 边距
 Cách biên  (mm)</v>
      </c>
      <c r="V440" s="2686"/>
      <c r="W440" s="2686"/>
      <c r="X440" s="2686"/>
      <c r="Y440" s="2686" t="str">
        <f>$Y$5</f>
        <v>SPI (Stitch Per Inch)
针数/英寸
Số mũi/inch</v>
      </c>
      <c r="Z440" s="2688"/>
      <c r="AA440" s="2688"/>
      <c r="AB440" s="2689"/>
      <c r="AC440" s="2832" t="str">
        <f>$B$5</f>
        <v>M/C Type
机器
Loại máy</v>
      </c>
      <c r="AD440" s="2709"/>
      <c r="AE440" s="2709"/>
      <c r="AF440" s="2709"/>
      <c r="AG440" s="2710"/>
      <c r="AH440" s="2714" t="str">
        <f>$G$5</f>
        <v xml:space="preserve">Needle
System
针类 Loại kim </v>
      </c>
      <c r="AI440" s="2714"/>
      <c r="AJ440" s="2714"/>
      <c r="AK440" s="2714" t="str">
        <f>$J$5</f>
        <v>Needle Size
尺寸
Kích cỡ kim</v>
      </c>
      <c r="AL440" s="2714"/>
      <c r="AM440" s="2714"/>
      <c r="AN440" s="2714" t="str">
        <f>$M$5</f>
        <v xml:space="preserve">Needle Point Type
针型头类
Loại đầu kim  </v>
      </c>
      <c r="AO440" s="2714"/>
      <c r="AP440" s="2714"/>
      <c r="AQ440" s="2714"/>
      <c r="AR440" s="2686" t="str">
        <f>$Q$5</f>
        <v>Thread Type
车线
Loại chỉ</v>
      </c>
      <c r="AS440" s="2686"/>
      <c r="AT440" s="2686"/>
      <c r="AU440" s="2686"/>
      <c r="AV440" s="2686" t="str">
        <f>$U$5</f>
        <v>Stitching Margin 边距
 Cách biên  (mm)</v>
      </c>
      <c r="AW440" s="2686"/>
      <c r="AX440" s="2686"/>
      <c r="AY440" s="2686"/>
      <c r="AZ440" s="2686" t="str">
        <f>$Y$5</f>
        <v>SPI (Stitch Per Inch)
针数/英寸
Số mũi/inch</v>
      </c>
      <c r="BA440" s="2688"/>
      <c r="BB440" s="2688"/>
      <c r="BC440" s="2689"/>
      <c r="BD440" s="505"/>
    </row>
    <row r="441" spans="1:85" s="99" customFormat="1" ht="23.1" customHeight="1">
      <c r="A441" s="354"/>
      <c r="B441" s="2711"/>
      <c r="C441" s="2712"/>
      <c r="D441" s="2712"/>
      <c r="E441" s="2712"/>
      <c r="F441" s="2713"/>
      <c r="G441" s="2715"/>
      <c r="H441" s="2715"/>
      <c r="I441" s="2715"/>
      <c r="J441" s="2715"/>
      <c r="K441" s="2715"/>
      <c r="L441" s="2715"/>
      <c r="M441" s="2715"/>
      <c r="N441" s="2715"/>
      <c r="O441" s="2715"/>
      <c r="P441" s="2715"/>
      <c r="Q441" s="2687"/>
      <c r="R441" s="2687"/>
      <c r="S441" s="2687"/>
      <c r="T441" s="2687"/>
      <c r="U441" s="2687"/>
      <c r="V441" s="2687"/>
      <c r="W441" s="2687"/>
      <c r="X441" s="2687"/>
      <c r="Y441" s="2690"/>
      <c r="Z441" s="2690"/>
      <c r="AA441" s="2690"/>
      <c r="AB441" s="2691"/>
      <c r="AC441" s="2711"/>
      <c r="AD441" s="2712"/>
      <c r="AE441" s="2712"/>
      <c r="AF441" s="2712"/>
      <c r="AG441" s="2713"/>
      <c r="AH441" s="2715"/>
      <c r="AI441" s="2715"/>
      <c r="AJ441" s="2715"/>
      <c r="AK441" s="2715"/>
      <c r="AL441" s="2715"/>
      <c r="AM441" s="2715"/>
      <c r="AN441" s="2715"/>
      <c r="AO441" s="2715"/>
      <c r="AP441" s="2715"/>
      <c r="AQ441" s="2715"/>
      <c r="AR441" s="2687"/>
      <c r="AS441" s="2687"/>
      <c r="AT441" s="2687"/>
      <c r="AU441" s="2687"/>
      <c r="AV441" s="2687"/>
      <c r="AW441" s="2687"/>
      <c r="AX441" s="2687"/>
      <c r="AY441" s="2687"/>
      <c r="AZ441" s="2690"/>
      <c r="BA441" s="2690"/>
      <c r="BB441" s="2690"/>
      <c r="BC441" s="2691"/>
      <c r="BD441" s="505"/>
    </row>
    <row r="442" spans="1:85" s="348" customFormat="1" ht="42.95" customHeight="1" thickBot="1">
      <c r="A442" s="1371"/>
      <c r="B442" s="2937" t="s">
        <v>773</v>
      </c>
      <c r="C442" s="2693"/>
      <c r="D442" s="2693"/>
      <c r="E442" s="2693"/>
      <c r="F442" s="2694"/>
      <c r="G442" s="2679" t="s">
        <v>97</v>
      </c>
      <c r="H442" s="2680"/>
      <c r="I442" s="2680"/>
      <c r="J442" s="2681" t="s">
        <v>97</v>
      </c>
      <c r="K442" s="2681"/>
      <c r="L442" s="2681"/>
      <c r="M442" s="2681" t="s">
        <v>97</v>
      </c>
      <c r="N442" s="2681"/>
      <c r="O442" s="2681"/>
      <c r="P442" s="2681"/>
      <c r="Q442" s="2696" t="s">
        <v>97</v>
      </c>
      <c r="R442" s="2697"/>
      <c r="S442" s="2697"/>
      <c r="T442" s="2698"/>
      <c r="U442" s="2681" t="s">
        <v>97</v>
      </c>
      <c r="V442" s="2681"/>
      <c r="W442" s="2681"/>
      <c r="X442" s="2681"/>
      <c r="Y442" s="2681" t="s">
        <v>97</v>
      </c>
      <c r="Z442" s="2681"/>
      <c r="AA442" s="2681"/>
      <c r="AB442" s="2771"/>
      <c r="AC442" s="2862" t="s">
        <v>470</v>
      </c>
      <c r="AD442" s="2706"/>
      <c r="AE442" s="2706"/>
      <c r="AF442" s="2706"/>
      <c r="AG442" s="2707"/>
      <c r="AH442" s="2679" t="s">
        <v>97</v>
      </c>
      <c r="AI442" s="2680"/>
      <c r="AJ442" s="2680"/>
      <c r="AK442" s="2681" t="s">
        <v>97</v>
      </c>
      <c r="AL442" s="2681"/>
      <c r="AM442" s="2681"/>
      <c r="AN442" s="2681" t="s">
        <v>97</v>
      </c>
      <c r="AO442" s="2681"/>
      <c r="AP442" s="2681"/>
      <c r="AQ442" s="2681"/>
      <c r="AR442" s="2696" t="s">
        <v>97</v>
      </c>
      <c r="AS442" s="2697"/>
      <c r="AT442" s="2697"/>
      <c r="AU442" s="2698"/>
      <c r="AV442" s="2681" t="s">
        <v>97</v>
      </c>
      <c r="AW442" s="2681"/>
      <c r="AX442" s="2681"/>
      <c r="AY442" s="2681"/>
      <c r="AZ442" s="2681" t="s">
        <v>97</v>
      </c>
      <c r="BA442" s="2681"/>
      <c r="BB442" s="2681"/>
      <c r="BC442" s="2771"/>
      <c r="BD442" s="463"/>
    </row>
    <row r="443" spans="1:85" s="499" customFormat="1" ht="16.5" customHeight="1">
      <c r="A443" s="226"/>
      <c r="B443" s="1365"/>
      <c r="C443" s="622"/>
      <c r="D443" s="622"/>
      <c r="E443" s="622"/>
      <c r="F443" s="622"/>
      <c r="G443" s="622"/>
      <c r="H443" s="622"/>
      <c r="I443" s="622"/>
      <c r="J443" s="622"/>
      <c r="K443" s="622"/>
      <c r="L443" s="622"/>
      <c r="M443" s="622"/>
      <c r="N443" s="622"/>
      <c r="O443" s="622"/>
      <c r="P443" s="748"/>
      <c r="Q443" s="2791" t="s">
        <v>1110</v>
      </c>
      <c r="R443" s="2791"/>
      <c r="S443" s="2791"/>
      <c r="T443" s="2791"/>
      <c r="U443" s="2791"/>
      <c r="V443" s="2791"/>
      <c r="W443" s="2791"/>
      <c r="X443" s="2791"/>
      <c r="Y443" s="2791"/>
      <c r="Z443" s="2791"/>
      <c r="AA443" s="2791"/>
      <c r="AB443" s="2792"/>
      <c r="AC443" s="1365"/>
      <c r="AD443" s="622"/>
      <c r="AE443" s="622"/>
      <c r="AF443" s="622"/>
      <c r="AG443" s="622"/>
      <c r="AH443" s="622"/>
      <c r="AI443" s="622"/>
      <c r="AJ443" s="622"/>
      <c r="AK443" s="622"/>
      <c r="AL443" s="622"/>
      <c r="AM443" s="622"/>
      <c r="AN443" s="622"/>
      <c r="AO443" s="622"/>
      <c r="AP443" s="749"/>
      <c r="AQ443" s="748"/>
      <c r="AR443" s="2791" t="s">
        <v>1111</v>
      </c>
      <c r="AS443" s="2791"/>
      <c r="AT443" s="2791"/>
      <c r="AU443" s="2791"/>
      <c r="AV443" s="2791"/>
      <c r="AW443" s="2791"/>
      <c r="AX443" s="2791"/>
      <c r="AY443" s="2791"/>
      <c r="AZ443" s="2791"/>
      <c r="BA443" s="2791"/>
      <c r="BB443" s="2791"/>
      <c r="BC443" s="2792"/>
      <c r="BD443" s="199"/>
    </row>
    <row r="444" spans="1:85" s="499" customFormat="1" ht="16.5" customHeight="1">
      <c r="A444" s="226"/>
      <c r="B444" s="1369"/>
      <c r="C444" s="870"/>
      <c r="D444" s="870"/>
      <c r="E444" s="870"/>
      <c r="F444" s="870"/>
      <c r="G444" s="870"/>
      <c r="H444" s="870"/>
      <c r="I444" s="870"/>
      <c r="J444" s="870"/>
      <c r="K444" s="870"/>
      <c r="L444" s="870"/>
      <c r="M444" s="870"/>
      <c r="N444" s="870"/>
      <c r="O444" s="870"/>
      <c r="P444" s="748"/>
      <c r="Q444" s="2793"/>
      <c r="R444" s="2793"/>
      <c r="S444" s="2793"/>
      <c r="T444" s="2793"/>
      <c r="U444" s="2793"/>
      <c r="V444" s="2793"/>
      <c r="W444" s="2793"/>
      <c r="X444" s="2793"/>
      <c r="Y444" s="2793"/>
      <c r="Z444" s="2793"/>
      <c r="AA444" s="2793"/>
      <c r="AB444" s="2794"/>
      <c r="AC444" s="1369"/>
      <c r="AD444" s="870"/>
      <c r="AE444" s="870"/>
      <c r="AF444" s="870"/>
      <c r="AG444" s="870"/>
      <c r="AH444" s="870"/>
      <c r="AI444" s="870"/>
      <c r="AJ444" s="870"/>
      <c r="AK444" s="870"/>
      <c r="AL444" s="870"/>
      <c r="AM444" s="870"/>
      <c r="AN444" s="870"/>
      <c r="AO444" s="870"/>
      <c r="AP444" s="751"/>
      <c r="AQ444" s="748"/>
      <c r="AR444" s="2793"/>
      <c r="AS444" s="2793"/>
      <c r="AT444" s="2793"/>
      <c r="AU444" s="2793"/>
      <c r="AV444" s="2793"/>
      <c r="AW444" s="2793"/>
      <c r="AX444" s="2793"/>
      <c r="AY444" s="2793"/>
      <c r="AZ444" s="2793"/>
      <c r="BA444" s="2793"/>
      <c r="BB444" s="2793"/>
      <c r="BC444" s="2794"/>
      <c r="BD444" s="199"/>
    </row>
    <row r="445" spans="1:85" s="499" customFormat="1" ht="16.5" customHeight="1">
      <c r="A445" s="226"/>
      <c r="B445" s="1369"/>
      <c r="C445" s="870"/>
      <c r="D445" s="870"/>
      <c r="E445" s="870"/>
      <c r="F445" s="870"/>
      <c r="G445" s="870"/>
      <c r="H445" s="870"/>
      <c r="I445" s="870"/>
      <c r="J445" s="870"/>
      <c r="K445" s="870"/>
      <c r="L445" s="870"/>
      <c r="M445" s="870"/>
      <c r="N445" s="870"/>
      <c r="O445" s="870"/>
      <c r="P445" s="746"/>
      <c r="Q445" s="2793"/>
      <c r="R445" s="2793"/>
      <c r="S445" s="2793"/>
      <c r="T445" s="2793"/>
      <c r="U445" s="2793"/>
      <c r="V445" s="2793"/>
      <c r="W445" s="2793"/>
      <c r="X445" s="2793"/>
      <c r="Y445" s="2793"/>
      <c r="Z445" s="2793"/>
      <c r="AA445" s="2793"/>
      <c r="AB445" s="2794"/>
      <c r="AC445" s="1369"/>
      <c r="AD445" s="870"/>
      <c r="AE445" s="870"/>
      <c r="AF445" s="870"/>
      <c r="AG445" s="870"/>
      <c r="AH445" s="870"/>
      <c r="AI445" s="870"/>
      <c r="AJ445" s="870"/>
      <c r="AK445" s="870"/>
      <c r="AL445" s="870"/>
      <c r="AM445" s="870"/>
      <c r="AN445" s="870"/>
      <c r="AO445" s="870"/>
      <c r="AP445" s="751"/>
      <c r="AQ445" s="746"/>
      <c r="AR445" s="2793"/>
      <c r="AS445" s="2793"/>
      <c r="AT445" s="2793"/>
      <c r="AU445" s="2793"/>
      <c r="AV445" s="2793"/>
      <c r="AW445" s="2793"/>
      <c r="AX445" s="2793"/>
      <c r="AY445" s="2793"/>
      <c r="AZ445" s="2793"/>
      <c r="BA445" s="2793"/>
      <c r="BB445" s="2793"/>
      <c r="BC445" s="2794"/>
      <c r="BD445" s="199"/>
    </row>
    <row r="446" spans="1:85" s="499" customFormat="1" ht="16.5" customHeight="1">
      <c r="A446" s="226"/>
      <c r="B446" s="1369"/>
      <c r="C446" s="870"/>
      <c r="D446" s="870"/>
      <c r="E446" s="870"/>
      <c r="F446" s="870"/>
      <c r="G446" s="870"/>
      <c r="H446" s="870"/>
      <c r="I446" s="870"/>
      <c r="J446" s="870"/>
      <c r="K446" s="870"/>
      <c r="L446" s="870"/>
      <c r="M446" s="870"/>
      <c r="N446" s="870"/>
      <c r="O446" s="870"/>
      <c r="P446" s="746"/>
      <c r="Q446" s="2793"/>
      <c r="R446" s="2793"/>
      <c r="S446" s="2793"/>
      <c r="T446" s="2793"/>
      <c r="U446" s="2793"/>
      <c r="V446" s="2793"/>
      <c r="W446" s="2793"/>
      <c r="X446" s="2793"/>
      <c r="Y446" s="2793"/>
      <c r="Z446" s="2793"/>
      <c r="AA446" s="2793"/>
      <c r="AB446" s="2794"/>
      <c r="AC446" s="1369"/>
      <c r="AD446" s="870"/>
      <c r="AE446" s="870"/>
      <c r="AF446" s="870"/>
      <c r="AG446" s="870"/>
      <c r="AH446" s="870"/>
      <c r="AI446" s="870"/>
      <c r="AJ446" s="870"/>
      <c r="AK446" s="870"/>
      <c r="AL446" s="870"/>
      <c r="AM446" s="870"/>
      <c r="AN446" s="870"/>
      <c r="AO446" s="870"/>
      <c r="AP446" s="870"/>
      <c r="AQ446" s="40"/>
      <c r="AR446" s="2793"/>
      <c r="AS446" s="2793"/>
      <c r="AT446" s="2793"/>
      <c r="AU446" s="2793"/>
      <c r="AV446" s="2793"/>
      <c r="AW446" s="2793"/>
      <c r="AX446" s="2793"/>
      <c r="AY446" s="2793"/>
      <c r="AZ446" s="2793"/>
      <c r="BA446" s="2793"/>
      <c r="BB446" s="2793"/>
      <c r="BC446" s="2794"/>
      <c r="BD446" s="199"/>
    </row>
    <row r="447" spans="1:85" s="499" customFormat="1" ht="16.5" customHeight="1">
      <c r="A447" s="226"/>
      <c r="B447" s="1369"/>
      <c r="C447" s="870"/>
      <c r="D447" s="870"/>
      <c r="E447" s="870"/>
      <c r="F447" s="870"/>
      <c r="G447" s="870"/>
      <c r="H447" s="870"/>
      <c r="I447" s="870"/>
      <c r="J447" s="870"/>
      <c r="K447" s="870"/>
      <c r="L447" s="870"/>
      <c r="M447" s="870"/>
      <c r="N447" s="870"/>
      <c r="O447" s="870"/>
      <c r="P447" s="746"/>
      <c r="Q447" s="2793"/>
      <c r="R447" s="2793"/>
      <c r="S447" s="2793"/>
      <c r="T447" s="2793"/>
      <c r="U447" s="2793"/>
      <c r="V447" s="2793"/>
      <c r="W447" s="2793"/>
      <c r="X447" s="2793"/>
      <c r="Y447" s="2793"/>
      <c r="Z447" s="2793"/>
      <c r="AA447" s="2793"/>
      <c r="AB447" s="2794"/>
      <c r="AC447" s="1369"/>
      <c r="AD447" s="870"/>
      <c r="AE447" s="870"/>
      <c r="AF447" s="870"/>
      <c r="AG447" s="870"/>
      <c r="AH447" s="870"/>
      <c r="AI447" s="870"/>
      <c r="AJ447" s="870"/>
      <c r="AK447" s="870"/>
      <c r="AL447" s="870"/>
      <c r="AM447" s="870"/>
      <c r="AN447" s="870"/>
      <c r="AO447" s="870"/>
      <c r="AP447" s="870"/>
      <c r="AQ447" s="40"/>
      <c r="AR447" s="2793"/>
      <c r="AS447" s="2793"/>
      <c r="AT447" s="2793"/>
      <c r="AU447" s="2793"/>
      <c r="AV447" s="2793"/>
      <c r="AW447" s="2793"/>
      <c r="AX447" s="2793"/>
      <c r="AY447" s="2793"/>
      <c r="AZ447" s="2793"/>
      <c r="BA447" s="2793"/>
      <c r="BB447" s="2793"/>
      <c r="BC447" s="2794"/>
      <c r="BD447" s="199"/>
    </row>
    <row r="448" spans="1:85" s="499" customFormat="1" ht="16.5" customHeight="1">
      <c r="A448" s="226"/>
      <c r="B448" s="226"/>
      <c r="C448" s="500"/>
      <c r="D448" s="500"/>
      <c r="E448" s="500"/>
      <c r="F448" s="500"/>
      <c r="G448" s="500"/>
      <c r="H448" s="500"/>
      <c r="I448" s="500"/>
      <c r="J448" s="500"/>
      <c r="K448" s="500"/>
      <c r="L448" s="500"/>
      <c r="M448" s="500"/>
      <c r="N448" s="500"/>
      <c r="O448" s="500"/>
      <c r="P448" s="500"/>
      <c r="Q448" s="2793"/>
      <c r="R448" s="2793"/>
      <c r="S448" s="2793"/>
      <c r="T448" s="2793"/>
      <c r="U448" s="2793"/>
      <c r="V448" s="2793"/>
      <c r="W448" s="2793"/>
      <c r="X448" s="2793"/>
      <c r="Y448" s="2793"/>
      <c r="Z448" s="2793"/>
      <c r="AA448" s="2793"/>
      <c r="AB448" s="2794"/>
      <c r="AC448" s="226"/>
      <c r="AD448" s="500"/>
      <c r="AE448" s="500"/>
      <c r="AF448" s="500"/>
      <c r="AG448" s="500"/>
      <c r="AH448" s="500"/>
      <c r="AI448" s="500"/>
      <c r="AJ448" s="500"/>
      <c r="AK448" s="500"/>
      <c r="AL448" s="500"/>
      <c r="AM448" s="500"/>
      <c r="AN448" s="500"/>
      <c r="AO448" s="500"/>
      <c r="AP448" s="500"/>
      <c r="AQ448" s="500"/>
      <c r="AR448" s="2793"/>
      <c r="AS448" s="2793"/>
      <c r="AT448" s="2793"/>
      <c r="AU448" s="2793"/>
      <c r="AV448" s="2793"/>
      <c r="AW448" s="2793"/>
      <c r="AX448" s="2793"/>
      <c r="AY448" s="2793"/>
      <c r="AZ448" s="2793"/>
      <c r="BA448" s="2793"/>
      <c r="BB448" s="2793"/>
      <c r="BC448" s="2794"/>
      <c r="BD448" s="199"/>
    </row>
    <row r="449" spans="1:56" s="499" customFormat="1" ht="16.5" customHeight="1">
      <c r="A449" s="226"/>
      <c r="B449" s="226"/>
      <c r="C449" s="503"/>
      <c r="D449" s="500"/>
      <c r="E449" s="500"/>
      <c r="F449" s="500"/>
      <c r="G449" s="500"/>
      <c r="H449" s="500"/>
      <c r="I449" s="500"/>
      <c r="J449" s="500"/>
      <c r="K449" s="500"/>
      <c r="L449" s="500"/>
      <c r="M449" s="500"/>
      <c r="N449" s="500"/>
      <c r="O449" s="500"/>
      <c r="P449" s="500"/>
      <c r="Q449" s="500"/>
      <c r="R449" s="500"/>
      <c r="S449" s="500"/>
      <c r="T449" s="500"/>
      <c r="U449" s="500"/>
      <c r="V449" s="500"/>
      <c r="W449" s="500"/>
      <c r="X449" s="2732" t="str">
        <f>$X$14</f>
        <v xml:space="preserve">Attaching Method
贴法 Phương pháp dán </v>
      </c>
      <c r="Y449" s="2733"/>
      <c r="Z449" s="2733"/>
      <c r="AA449" s="2733"/>
      <c r="AB449" s="2801"/>
      <c r="AC449" s="226"/>
      <c r="AD449" s="500"/>
      <c r="AE449" s="500"/>
      <c r="AF449" s="500"/>
      <c r="AG449" s="500"/>
      <c r="AH449" s="500"/>
      <c r="AI449" s="500"/>
      <c r="AJ449" s="500"/>
      <c r="AK449" s="500"/>
      <c r="AL449" s="500"/>
      <c r="AM449" s="500"/>
      <c r="AN449" s="500"/>
      <c r="AO449" s="500"/>
      <c r="AP449" s="500"/>
      <c r="AQ449" s="500"/>
      <c r="AR449" s="500"/>
      <c r="AS449" s="500"/>
      <c r="AT449" s="500"/>
      <c r="AU449" s="500"/>
      <c r="AV449" s="500"/>
      <c r="AW449" s="500"/>
      <c r="AX449" s="500"/>
      <c r="AY449" s="2732" t="str">
        <f>$X$14</f>
        <v xml:space="preserve">Attaching Method
贴法 Phương pháp dán </v>
      </c>
      <c r="AZ449" s="2733"/>
      <c r="BA449" s="2733"/>
      <c r="BB449" s="2733"/>
      <c r="BC449" s="2801"/>
      <c r="BD449" s="199"/>
    </row>
    <row r="450" spans="1:56" s="499" customFormat="1" ht="16.5" customHeight="1">
      <c r="A450" s="226"/>
      <c r="B450" s="226"/>
      <c r="C450" s="503"/>
      <c r="D450" s="500"/>
      <c r="E450" s="500"/>
      <c r="F450" s="500"/>
      <c r="G450" s="500"/>
      <c r="H450" s="500"/>
      <c r="I450" s="500"/>
      <c r="J450" s="500"/>
      <c r="K450" s="500"/>
      <c r="L450" s="500"/>
      <c r="M450" s="500"/>
      <c r="N450" s="500"/>
      <c r="O450" s="500"/>
      <c r="P450" s="500"/>
      <c r="Q450" s="500"/>
      <c r="R450" s="500"/>
      <c r="S450" s="500"/>
      <c r="T450" s="500"/>
      <c r="U450" s="500"/>
      <c r="V450" s="500"/>
      <c r="W450" s="500"/>
      <c r="X450" s="2735"/>
      <c r="Y450" s="2736"/>
      <c r="Z450" s="2736"/>
      <c r="AA450" s="2736"/>
      <c r="AB450" s="2737"/>
      <c r="AC450" s="503"/>
      <c r="AD450" s="500"/>
      <c r="AE450" s="500"/>
      <c r="AF450" s="500"/>
      <c r="AG450" s="500"/>
      <c r="AH450" s="500"/>
      <c r="AI450" s="500"/>
      <c r="AJ450" s="500"/>
      <c r="AK450" s="500"/>
      <c r="AL450" s="500"/>
      <c r="AM450" s="500"/>
      <c r="AN450" s="500"/>
      <c r="AO450" s="500"/>
      <c r="AP450" s="500"/>
      <c r="AQ450" s="500"/>
      <c r="AR450" s="500"/>
      <c r="AS450" s="500"/>
      <c r="AT450" s="500"/>
      <c r="AU450" s="500"/>
      <c r="AV450" s="500"/>
      <c r="AW450" s="500"/>
      <c r="AX450" s="500"/>
      <c r="AY450" s="2735"/>
      <c r="AZ450" s="2736"/>
      <c r="BA450" s="2736"/>
      <c r="BB450" s="2736"/>
      <c r="BC450" s="2737"/>
      <c r="BD450" s="199"/>
    </row>
    <row r="451" spans="1:56" s="499" customFormat="1" ht="16.5" customHeight="1">
      <c r="A451" s="226"/>
      <c r="B451" s="226"/>
      <c r="C451" s="503"/>
      <c r="D451" s="500"/>
      <c r="E451" s="500"/>
      <c r="F451" s="500"/>
      <c r="G451" s="500"/>
      <c r="H451" s="500"/>
      <c r="I451" s="500"/>
      <c r="J451" s="500"/>
      <c r="K451" s="500"/>
      <c r="L451" s="500"/>
      <c r="M451" s="500"/>
      <c r="N451" s="500"/>
      <c r="O451" s="500"/>
      <c r="P451" s="500"/>
      <c r="Q451" s="500"/>
      <c r="R451" s="500"/>
      <c r="S451" s="500"/>
      <c r="T451" s="500"/>
      <c r="U451" s="500"/>
      <c r="V451" s="503"/>
      <c r="W451" s="503"/>
      <c r="X451" s="2732" t="s">
        <v>835</v>
      </c>
      <c r="Y451" s="2809"/>
      <c r="Z451" s="2809"/>
      <c r="AA451" s="2809"/>
      <c r="AB451" s="2810"/>
      <c r="AC451" s="871"/>
      <c r="AD451" s="871"/>
      <c r="AE451" s="871"/>
      <c r="AF451" s="871"/>
      <c r="AG451" s="871"/>
      <c r="AH451" s="871"/>
      <c r="AI451" s="871"/>
      <c r="AJ451" s="871"/>
      <c r="AK451" s="871"/>
      <c r="AL451" s="871"/>
      <c r="AM451" s="871"/>
      <c r="AN451" s="871"/>
      <c r="AO451" s="871"/>
      <c r="AP451" s="871"/>
      <c r="AQ451" s="871"/>
      <c r="AR451" s="871"/>
      <c r="AS451" s="871"/>
      <c r="AT451" s="871"/>
      <c r="AU451" s="871"/>
      <c r="AV451" s="871"/>
      <c r="AW451" s="871"/>
      <c r="AX451" s="871"/>
      <c r="AY451" s="2808" t="s">
        <v>97</v>
      </c>
      <c r="AZ451" s="2809"/>
      <c r="BA451" s="2809"/>
      <c r="BB451" s="2809"/>
      <c r="BC451" s="2810"/>
      <c r="BD451" s="199"/>
    </row>
    <row r="452" spans="1:56" s="499" customFormat="1" ht="16.5" customHeight="1">
      <c r="A452" s="226"/>
      <c r="B452" s="226"/>
      <c r="C452" s="503"/>
      <c r="D452" s="500"/>
      <c r="E452" s="500"/>
      <c r="F452" s="500"/>
      <c r="G452" s="500"/>
      <c r="H452" s="500"/>
      <c r="I452" s="500"/>
      <c r="J452" s="500"/>
      <c r="K452" s="500"/>
      <c r="L452" s="500"/>
      <c r="M452" s="500"/>
      <c r="N452" s="500"/>
      <c r="O452" s="500"/>
      <c r="P452" s="500"/>
      <c r="Q452" s="500"/>
      <c r="R452" s="500"/>
      <c r="S452" s="500"/>
      <c r="T452" s="500"/>
      <c r="U452" s="500"/>
      <c r="V452" s="503"/>
      <c r="W452" s="503"/>
      <c r="X452" s="2741"/>
      <c r="Y452" s="2742"/>
      <c r="Z452" s="2742"/>
      <c r="AA452" s="2742"/>
      <c r="AB452" s="2743"/>
      <c r="AC452" s="2430"/>
      <c r="AD452" s="1995"/>
      <c r="AE452" s="1995"/>
      <c r="AF452" s="1995"/>
      <c r="AG452" s="1995"/>
      <c r="AH452" s="1995"/>
      <c r="AI452" s="1995"/>
      <c r="AJ452" s="1995"/>
      <c r="AK452" s="1995"/>
      <c r="AL452" s="1995"/>
      <c r="AM452" s="1995"/>
      <c r="AN452" s="871"/>
      <c r="AO452" s="871"/>
      <c r="AP452" s="871"/>
      <c r="AQ452" s="871"/>
      <c r="AR452" s="871"/>
      <c r="AS452" s="871"/>
      <c r="AT452" s="871"/>
      <c r="AU452" s="871"/>
      <c r="AV452" s="871"/>
      <c r="AW452" s="871"/>
      <c r="AX452" s="871"/>
      <c r="AY452" s="2741"/>
      <c r="AZ452" s="2742"/>
      <c r="BA452" s="2742"/>
      <c r="BB452" s="2742"/>
      <c r="BC452" s="2743"/>
      <c r="BD452" s="199"/>
    </row>
    <row r="453" spans="1:56" s="499" customFormat="1" ht="16.5" customHeight="1">
      <c r="A453" s="226"/>
      <c r="B453" s="226"/>
      <c r="C453" s="503"/>
      <c r="D453" s="500"/>
      <c r="E453" s="500"/>
      <c r="F453" s="500"/>
      <c r="G453" s="500"/>
      <c r="H453" s="500"/>
      <c r="I453" s="500"/>
      <c r="J453" s="500"/>
      <c r="K453" s="500"/>
      <c r="L453" s="500"/>
      <c r="M453" s="500"/>
      <c r="N453" s="500"/>
      <c r="O453" s="500"/>
      <c r="P453" s="500"/>
      <c r="Q453" s="500"/>
      <c r="R453" s="500"/>
      <c r="S453" s="500"/>
      <c r="T453" s="500"/>
      <c r="U453" s="500"/>
      <c r="V453" s="503"/>
      <c r="W453" s="503"/>
      <c r="X453" s="2732" t="str">
        <f>$X$18</f>
        <v>Stitching Guide Name  靠边机名称Tên cử may</v>
      </c>
      <c r="Y453" s="2733"/>
      <c r="Z453" s="2733"/>
      <c r="AA453" s="2733"/>
      <c r="AB453" s="2801"/>
      <c r="AC453" s="2430"/>
      <c r="AD453" s="1995"/>
      <c r="AE453" s="1995"/>
      <c r="AF453" s="1995"/>
      <c r="AG453" s="1995"/>
      <c r="AH453" s="1995"/>
      <c r="AI453" s="1995"/>
      <c r="AJ453" s="1995"/>
      <c r="AK453" s="1995"/>
      <c r="AL453" s="1995"/>
      <c r="AM453" s="1995"/>
      <c r="AN453" s="503"/>
      <c r="AO453" s="503"/>
      <c r="AP453" s="503"/>
      <c r="AQ453" s="503"/>
      <c r="AR453" s="503"/>
      <c r="AS453" s="503"/>
      <c r="AT453" s="503"/>
      <c r="AU453" s="503"/>
      <c r="AV453" s="503"/>
      <c r="AW453" s="503"/>
      <c r="AX453" s="503"/>
      <c r="AY453" s="2732" t="str">
        <f>$X$18</f>
        <v>Stitching Guide Name  靠边机名称Tên cử may</v>
      </c>
      <c r="AZ453" s="2733"/>
      <c r="BA453" s="2733"/>
      <c r="BB453" s="2733"/>
      <c r="BC453" s="2801"/>
      <c r="BD453" s="199"/>
    </row>
    <row r="454" spans="1:56" s="499" customFormat="1" ht="16.5" customHeight="1">
      <c r="A454" s="226"/>
      <c r="B454" s="226"/>
      <c r="C454" s="503"/>
      <c r="D454" s="500"/>
      <c r="E454" s="500"/>
      <c r="F454" s="500"/>
      <c r="G454" s="500"/>
      <c r="H454" s="500"/>
      <c r="I454" s="500"/>
      <c r="J454" s="500"/>
      <c r="K454" s="500"/>
      <c r="L454" s="500"/>
      <c r="M454" s="500"/>
      <c r="N454" s="500"/>
      <c r="O454" s="500"/>
      <c r="P454" s="500"/>
      <c r="Q454" s="500"/>
      <c r="R454" s="500"/>
      <c r="S454" s="500"/>
      <c r="T454" s="500"/>
      <c r="U454" s="500"/>
      <c r="V454" s="503"/>
      <c r="W454" s="503"/>
      <c r="X454" s="2735"/>
      <c r="Y454" s="2736"/>
      <c r="Z454" s="2736"/>
      <c r="AA454" s="2736"/>
      <c r="AB454" s="2737"/>
      <c r="AC454" s="2430"/>
      <c r="AD454" s="1995"/>
      <c r="AE454" s="1995"/>
      <c r="AF454" s="1995"/>
      <c r="AG454" s="1995"/>
      <c r="AH454" s="1995"/>
      <c r="AI454" s="1995"/>
      <c r="AJ454" s="1995"/>
      <c r="AK454" s="1995"/>
      <c r="AL454" s="1995"/>
      <c r="AM454" s="1995"/>
      <c r="AN454" s="503"/>
      <c r="AO454" s="503"/>
      <c r="AP454" s="503"/>
      <c r="AQ454" s="503"/>
      <c r="AR454" s="503"/>
      <c r="AS454" s="503"/>
      <c r="AT454" s="503"/>
      <c r="AU454" s="503"/>
      <c r="AV454" s="503"/>
      <c r="AW454" s="503"/>
      <c r="AX454" s="503"/>
      <c r="AY454" s="2735"/>
      <c r="AZ454" s="2736"/>
      <c r="BA454" s="2736"/>
      <c r="BB454" s="2736"/>
      <c r="BC454" s="2737"/>
      <c r="BD454" s="199"/>
    </row>
    <row r="455" spans="1:56" s="499" customFormat="1" ht="16.5" customHeight="1" thickBot="1">
      <c r="A455" s="1372"/>
      <c r="B455" s="911"/>
      <c r="C455" s="911"/>
      <c r="D455" s="911"/>
      <c r="E455" s="911"/>
      <c r="F455" s="911"/>
      <c r="G455" s="911"/>
      <c r="H455" s="911"/>
      <c r="I455" s="911"/>
      <c r="J455" s="911"/>
      <c r="K455" s="911"/>
      <c r="L455" s="911"/>
      <c r="M455" s="911"/>
      <c r="N455" s="911"/>
      <c r="O455" s="911"/>
      <c r="P455" s="911"/>
      <c r="Q455" s="911"/>
      <c r="R455" s="911"/>
      <c r="S455" s="911"/>
      <c r="T455" s="911"/>
      <c r="U455" s="911"/>
      <c r="V455" s="911"/>
      <c r="W455" s="911"/>
      <c r="X455" s="2718" t="s">
        <v>97</v>
      </c>
      <c r="Y455" s="2719"/>
      <c r="Z455" s="2719"/>
      <c r="AA455" s="2719"/>
      <c r="AB455" s="2936"/>
      <c r="AC455" s="2880"/>
      <c r="AD455" s="2001"/>
      <c r="AE455" s="2001"/>
      <c r="AF455" s="2001"/>
      <c r="AG455" s="2001"/>
      <c r="AH455" s="2001"/>
      <c r="AI455" s="2001"/>
      <c r="AJ455" s="2001"/>
      <c r="AK455" s="2001"/>
      <c r="AL455" s="2001"/>
      <c r="AM455" s="2001"/>
      <c r="AN455" s="911"/>
      <c r="AO455" s="911"/>
      <c r="AP455" s="911"/>
      <c r="AQ455" s="911"/>
      <c r="AR455" s="911"/>
      <c r="AS455" s="911"/>
      <c r="AT455" s="911"/>
      <c r="AU455" s="911"/>
      <c r="AV455" s="911"/>
      <c r="AW455" s="911"/>
      <c r="AX455" s="911"/>
      <c r="AY455" s="2718" t="s">
        <v>97</v>
      </c>
      <c r="AZ455" s="2719"/>
      <c r="BA455" s="2719"/>
      <c r="BB455" s="2719"/>
      <c r="BC455" s="2936"/>
      <c r="BD455" s="199"/>
    </row>
    <row r="456" spans="1:56" s="353" customFormat="1" ht="20.100000000000001" customHeight="1" thickBot="1">
      <c r="A456" s="1329"/>
      <c r="B456" s="1330" t="s">
        <v>110</v>
      </c>
      <c r="C456" s="1330"/>
      <c r="D456" s="1330"/>
      <c r="E456" s="1330"/>
      <c r="F456" s="1330"/>
      <c r="G456" s="1330"/>
      <c r="H456" s="1330"/>
      <c r="I456" s="1330"/>
      <c r="J456" s="1330"/>
      <c r="K456" s="1330"/>
      <c r="L456" s="1330"/>
      <c r="M456" s="1330"/>
      <c r="N456" s="1330"/>
      <c r="O456" s="1330"/>
      <c r="P456" s="1330"/>
      <c r="Q456" s="1330"/>
      <c r="R456" s="1330"/>
      <c r="S456" s="1330"/>
      <c r="T456" s="1330"/>
      <c r="U456" s="1330"/>
      <c r="V456" s="1330"/>
      <c r="W456" s="1330"/>
      <c r="X456" s="1330"/>
      <c r="Y456" s="1330"/>
      <c r="Z456" s="1020" t="s">
        <v>1068</v>
      </c>
      <c r="AA456" s="1330"/>
      <c r="AB456" s="1330"/>
      <c r="AC456" s="1330"/>
      <c r="AD456" s="1330"/>
      <c r="AE456" s="1330"/>
      <c r="AF456" s="1330"/>
      <c r="AG456" s="1330"/>
      <c r="AH456" s="1330"/>
      <c r="AI456" s="1330"/>
      <c r="AJ456" s="1330"/>
      <c r="AK456" s="1330"/>
      <c r="AL456" s="1330"/>
      <c r="AM456" s="1330"/>
      <c r="AN456" s="1330"/>
      <c r="AO456" s="1330"/>
      <c r="AP456" s="1330"/>
      <c r="AQ456" s="1330"/>
      <c r="AR456" s="1330"/>
      <c r="AS456" s="1330"/>
      <c r="AT456" s="1330"/>
      <c r="AU456" s="1330"/>
      <c r="AV456" s="1330"/>
      <c r="AW456" s="1330" t="str">
        <f>$AW$38</f>
        <v>COMPILER: LIÊN/A-KT-WQ826</v>
      </c>
      <c r="AX456" s="1330"/>
      <c r="AY456" s="1330"/>
      <c r="AZ456" s="1330"/>
      <c r="BA456" s="1330"/>
      <c r="BB456" s="1330"/>
      <c r="BC456" s="1330"/>
      <c r="BD456" s="1423"/>
    </row>
    <row r="457" spans="1:56" s="146" customFormat="1" ht="20.100000000000001" customHeight="1" thickBot="1">
      <c r="A457" s="1399"/>
      <c r="B457" s="2663" t="str">
        <f>$B$1</f>
        <v>PRODUCTION CONFIRMATION</v>
      </c>
      <c r="C457" s="2664"/>
      <c r="D457" s="2664"/>
      <c r="E457" s="2664"/>
      <c r="F457" s="2664"/>
      <c r="G457" s="2664"/>
      <c r="H457" s="2664"/>
      <c r="I457" s="2664"/>
      <c r="J457" s="2664"/>
      <c r="K457" s="2664"/>
      <c r="L457" s="2664"/>
      <c r="M457" s="2664"/>
      <c r="N457" s="2665"/>
      <c r="O457" s="709"/>
      <c r="P457" s="709"/>
      <c r="Q457" s="1821" t="s">
        <v>1112</v>
      </c>
      <c r="R457" s="1821"/>
      <c r="S457" s="1821"/>
      <c r="T457" s="1821"/>
      <c r="U457" s="1821"/>
      <c r="V457" s="1821"/>
      <c r="W457" s="1821"/>
      <c r="X457" s="1821"/>
      <c r="Y457" s="1821"/>
      <c r="Z457" s="1821"/>
      <c r="AA457" s="1821"/>
      <c r="AB457" s="1821"/>
      <c r="AC457" s="1821"/>
      <c r="AD457" s="1821"/>
      <c r="AE457" s="1821"/>
      <c r="AF457" s="1821"/>
      <c r="AG457" s="1821"/>
      <c r="AH457" s="1821"/>
      <c r="AI457" s="1821"/>
      <c r="AJ457" s="1821"/>
      <c r="AK457" s="1821"/>
      <c r="AL457" s="1821"/>
      <c r="AM457" s="1821"/>
      <c r="AN457" s="1821"/>
      <c r="AO457" s="1821"/>
      <c r="AP457" s="1821"/>
      <c r="AQ457" s="709"/>
      <c r="AR457" s="709"/>
      <c r="AS457" s="709"/>
      <c r="AT457" s="916"/>
      <c r="AU457" s="916"/>
      <c r="AV457" s="916"/>
      <c r="AW457" s="559"/>
      <c r="AX457" s="559"/>
      <c r="AY457" s="559"/>
      <c r="AZ457" s="994"/>
      <c r="BA457" s="994"/>
      <c r="BB457" s="995"/>
      <c r="BC457" s="995"/>
      <c r="BD457" s="1400"/>
    </row>
    <row r="458" spans="1:56" s="146" customFormat="1" ht="15.95" customHeight="1">
      <c r="A458" s="628"/>
      <c r="B458" s="1401" t="s">
        <v>19</v>
      </c>
      <c r="C458" s="333"/>
      <c r="D458" s="333"/>
      <c r="E458" s="333"/>
      <c r="F458" s="333"/>
      <c r="G458" s="1402" t="str">
        <f>$G$2</f>
        <v>Chuck Taylor All Star Street</v>
      </c>
      <c r="H458" s="333"/>
      <c r="I458" s="515"/>
      <c r="J458" s="515"/>
      <c r="K458" s="515"/>
      <c r="L458" s="515"/>
      <c r="M458" s="709"/>
      <c r="N458" s="739"/>
      <c r="O458" s="455"/>
      <c r="P458" s="455"/>
      <c r="Q458" s="1822"/>
      <c r="R458" s="1822"/>
      <c r="S458" s="1822"/>
      <c r="T458" s="1822"/>
      <c r="U458" s="1822"/>
      <c r="V458" s="1822"/>
      <c r="W458" s="1822"/>
      <c r="X458" s="1822"/>
      <c r="Y458" s="1822"/>
      <c r="Z458" s="1822"/>
      <c r="AA458" s="1822"/>
      <c r="AB458" s="1822"/>
      <c r="AC458" s="1822"/>
      <c r="AD458" s="1822"/>
      <c r="AE458" s="1822"/>
      <c r="AF458" s="1822"/>
      <c r="AG458" s="1822"/>
      <c r="AH458" s="1822"/>
      <c r="AI458" s="1822"/>
      <c r="AJ458" s="1822"/>
      <c r="AK458" s="1822"/>
      <c r="AL458" s="1822"/>
      <c r="AM458" s="1822"/>
      <c r="AN458" s="1822"/>
      <c r="AO458" s="1822"/>
      <c r="AP458" s="1822"/>
      <c r="AQ458" s="455"/>
      <c r="AR458" s="455"/>
      <c r="AS458" s="455"/>
      <c r="AT458" s="267"/>
      <c r="AU458" s="267"/>
      <c r="AV458" s="267"/>
      <c r="AW458" s="53"/>
      <c r="AY458" s="2666" t="s">
        <v>137</v>
      </c>
      <c r="AZ458" s="1834"/>
      <c r="BA458" s="2273">
        <f>$BA$2</f>
        <v>15</v>
      </c>
      <c r="BB458" s="2475">
        <f>BB420-1</f>
        <v>-13</v>
      </c>
      <c r="BC458" s="2668"/>
      <c r="BD458" s="189"/>
    </row>
    <row r="459" spans="1:56" s="146" customFormat="1" ht="15.95" customHeight="1" thickBot="1">
      <c r="A459" s="628"/>
      <c r="B459" s="554" t="s">
        <v>96</v>
      </c>
      <c r="C459" s="1358"/>
      <c r="D459" s="1358"/>
      <c r="E459" s="1358"/>
      <c r="F459" s="1358"/>
      <c r="G459" s="1358"/>
      <c r="H459" s="1358"/>
      <c r="I459" s="1357" t="str">
        <f>$I$3</f>
        <v>669288C/F</v>
      </c>
      <c r="J459" s="1358"/>
      <c r="K459" s="1357"/>
      <c r="L459" s="1358"/>
      <c r="M459" s="1013"/>
      <c r="N459" s="1424"/>
      <c r="O459" s="1013"/>
      <c r="P459" s="1013"/>
      <c r="Q459" s="1823"/>
      <c r="R459" s="1823"/>
      <c r="S459" s="1823"/>
      <c r="T459" s="1823"/>
      <c r="U459" s="1823"/>
      <c r="V459" s="1823"/>
      <c r="W459" s="1823"/>
      <c r="X459" s="1823"/>
      <c r="Y459" s="1823"/>
      <c r="Z459" s="1823"/>
      <c r="AA459" s="1823"/>
      <c r="AB459" s="1823"/>
      <c r="AC459" s="1823"/>
      <c r="AD459" s="1823"/>
      <c r="AE459" s="1823"/>
      <c r="AF459" s="1823"/>
      <c r="AG459" s="1823"/>
      <c r="AH459" s="1823"/>
      <c r="AI459" s="1823"/>
      <c r="AJ459" s="1823"/>
      <c r="AK459" s="1823"/>
      <c r="AL459" s="1823"/>
      <c r="AM459" s="1823"/>
      <c r="AN459" s="1823"/>
      <c r="AO459" s="1823"/>
      <c r="AP459" s="1823"/>
      <c r="AQ459" s="1013"/>
      <c r="AR459" s="1013"/>
      <c r="AS459" s="1013"/>
      <c r="AT459" s="930"/>
      <c r="AU459" s="930"/>
      <c r="AV459" s="930"/>
      <c r="AW459" s="1331"/>
      <c r="AX459" s="1447"/>
      <c r="AY459" s="2667"/>
      <c r="AZ459" s="2060"/>
      <c r="BA459" s="2274"/>
      <c r="BB459" s="2669"/>
      <c r="BC459" s="2670"/>
      <c r="BD459" s="189"/>
    </row>
    <row r="460" spans="1:56" s="499" customFormat="1" ht="30" customHeight="1">
      <c r="A460" s="226"/>
      <c r="B460" s="2671">
        <f>AC439+1</f>
        <v>49</v>
      </c>
      <c r="C460" s="2672"/>
      <c r="D460" s="2673" t="s">
        <v>839</v>
      </c>
      <c r="E460" s="2674"/>
      <c r="F460" s="2674"/>
      <c r="G460" s="2674"/>
      <c r="H460" s="2674"/>
      <c r="I460" s="2674"/>
      <c r="J460" s="2674"/>
      <c r="K460" s="2674"/>
      <c r="L460" s="2674"/>
      <c r="M460" s="2674"/>
      <c r="N460" s="2674"/>
      <c r="O460" s="2674"/>
      <c r="P460" s="2674"/>
      <c r="Q460" s="2674"/>
      <c r="R460" s="2674"/>
      <c r="S460" s="2674"/>
      <c r="T460" s="2674"/>
      <c r="U460" s="2674"/>
      <c r="V460" s="2674"/>
      <c r="W460" s="2674"/>
      <c r="X460" s="2674"/>
      <c r="Y460" s="2674"/>
      <c r="Z460" s="2674"/>
      <c r="AA460" s="2674"/>
      <c r="AB460" s="2676"/>
      <c r="AC460" s="2724">
        <f>B460+1</f>
        <v>50</v>
      </c>
      <c r="AD460" s="2725"/>
      <c r="AE460" s="2721" t="s">
        <v>837</v>
      </c>
      <c r="AF460" s="2726"/>
      <c r="AG460" s="2726"/>
      <c r="AH460" s="2726"/>
      <c r="AI460" s="2726"/>
      <c r="AJ460" s="2726"/>
      <c r="AK460" s="2726"/>
      <c r="AL460" s="2726"/>
      <c r="AM460" s="2726"/>
      <c r="AN460" s="2726"/>
      <c r="AO460" s="2726"/>
      <c r="AP460" s="2726"/>
      <c r="AQ460" s="2726"/>
      <c r="AR460" s="2726"/>
      <c r="AS460" s="2726"/>
      <c r="AT460" s="2726"/>
      <c r="AU460" s="2726"/>
      <c r="AV460" s="2726"/>
      <c r="AW460" s="2726"/>
      <c r="AX460" s="2726"/>
      <c r="AY460" s="2726"/>
      <c r="AZ460" s="2726"/>
      <c r="BA460" s="2726"/>
      <c r="BB460" s="2726"/>
      <c r="BC460" s="2727"/>
      <c r="BD460" s="199"/>
    </row>
    <row r="461" spans="1:56" s="738" customFormat="1" ht="23.1" customHeight="1">
      <c r="A461" s="1361"/>
      <c r="B461" s="2832" t="str">
        <f>$B$5</f>
        <v>M/C Type
机器
Loại máy</v>
      </c>
      <c r="C461" s="2709"/>
      <c r="D461" s="2709"/>
      <c r="E461" s="2709"/>
      <c r="F461" s="2710"/>
      <c r="G461" s="2714" t="str">
        <f>$G$5</f>
        <v xml:space="preserve">Needle
System
针类 Loại kim </v>
      </c>
      <c r="H461" s="2714"/>
      <c r="I461" s="2714"/>
      <c r="J461" s="2714" t="str">
        <f>$J$5</f>
        <v>Needle Size
尺寸
Kích cỡ kim</v>
      </c>
      <c r="K461" s="2714"/>
      <c r="L461" s="2714"/>
      <c r="M461" s="2714" t="str">
        <f>$M$5</f>
        <v xml:space="preserve">Needle Point Type
针型头类
Loại đầu kim  </v>
      </c>
      <c r="N461" s="2714"/>
      <c r="O461" s="2714"/>
      <c r="P461" s="2714"/>
      <c r="Q461" s="2686" t="str">
        <f>$Q$5</f>
        <v>Thread Type
车线
Loại chỉ</v>
      </c>
      <c r="R461" s="2686"/>
      <c r="S461" s="2686"/>
      <c r="T461" s="2686"/>
      <c r="U461" s="2686" t="str">
        <f>$U$5</f>
        <v>Stitching Margin 边距
 Cách biên  (mm)</v>
      </c>
      <c r="V461" s="2686"/>
      <c r="W461" s="2686"/>
      <c r="X461" s="2686"/>
      <c r="Y461" s="2686" t="str">
        <f>$Y$5</f>
        <v>SPI (Stitch Per Inch)
针数/英寸
Số mũi/inch</v>
      </c>
      <c r="Z461" s="2688"/>
      <c r="AA461" s="2688"/>
      <c r="AB461" s="2689"/>
      <c r="AC461" s="2832" t="str">
        <f>$B$5</f>
        <v>M/C Type
机器
Loại máy</v>
      </c>
      <c r="AD461" s="2709"/>
      <c r="AE461" s="2709"/>
      <c r="AF461" s="2709"/>
      <c r="AG461" s="2710"/>
      <c r="AH461" s="2714" t="str">
        <f>$G$5</f>
        <v xml:space="preserve">Needle
System
针类 Loại kim </v>
      </c>
      <c r="AI461" s="2714"/>
      <c r="AJ461" s="2714"/>
      <c r="AK461" s="2714" t="str">
        <f>$J$5</f>
        <v>Needle Size
尺寸
Kích cỡ kim</v>
      </c>
      <c r="AL461" s="2714"/>
      <c r="AM461" s="2714"/>
      <c r="AN461" s="2714" t="str">
        <f>$M$5</f>
        <v xml:space="preserve">Needle Point Type
针型头类
Loại đầu kim  </v>
      </c>
      <c r="AO461" s="2714"/>
      <c r="AP461" s="2714"/>
      <c r="AQ461" s="2714"/>
      <c r="AR461" s="2686" t="str">
        <f>$Q$5</f>
        <v>Thread Type
车线
Loại chỉ</v>
      </c>
      <c r="AS461" s="2686"/>
      <c r="AT461" s="2686"/>
      <c r="AU461" s="2686"/>
      <c r="AV461" s="2686" t="str">
        <f>$U$5</f>
        <v>Stitching Margin 边距
 Cách biên  (mm)</v>
      </c>
      <c r="AW461" s="2686"/>
      <c r="AX461" s="2686"/>
      <c r="AY461" s="2686"/>
      <c r="AZ461" s="2686" t="str">
        <f>$Y$5</f>
        <v>SPI (Stitch Per Inch)
针数/英寸
Số mũi/inch</v>
      </c>
      <c r="BA461" s="2688"/>
      <c r="BB461" s="2688"/>
      <c r="BC461" s="2689"/>
      <c r="BD461" s="982"/>
    </row>
    <row r="462" spans="1:56" s="738" customFormat="1" ht="23.1" customHeight="1">
      <c r="A462" s="1361"/>
      <c r="B462" s="2711"/>
      <c r="C462" s="2712"/>
      <c r="D462" s="2712"/>
      <c r="E462" s="2712"/>
      <c r="F462" s="2713"/>
      <c r="G462" s="2715"/>
      <c r="H462" s="2715"/>
      <c r="I462" s="2715"/>
      <c r="J462" s="2715"/>
      <c r="K462" s="2715"/>
      <c r="L462" s="2715"/>
      <c r="M462" s="2715"/>
      <c r="N462" s="2715"/>
      <c r="O462" s="2715"/>
      <c r="P462" s="2715"/>
      <c r="Q462" s="2687"/>
      <c r="R462" s="2687"/>
      <c r="S462" s="2687"/>
      <c r="T462" s="2687"/>
      <c r="U462" s="2687"/>
      <c r="V462" s="2687"/>
      <c r="W462" s="2687"/>
      <c r="X462" s="2687"/>
      <c r="Y462" s="2690"/>
      <c r="Z462" s="2690"/>
      <c r="AA462" s="2690"/>
      <c r="AB462" s="2691"/>
      <c r="AC462" s="2711"/>
      <c r="AD462" s="2712"/>
      <c r="AE462" s="2712"/>
      <c r="AF462" s="2712"/>
      <c r="AG462" s="2713"/>
      <c r="AH462" s="2715"/>
      <c r="AI462" s="2715"/>
      <c r="AJ462" s="2715"/>
      <c r="AK462" s="2715"/>
      <c r="AL462" s="2715"/>
      <c r="AM462" s="2715"/>
      <c r="AN462" s="2715"/>
      <c r="AO462" s="2715"/>
      <c r="AP462" s="2715"/>
      <c r="AQ462" s="2715"/>
      <c r="AR462" s="2687"/>
      <c r="AS462" s="2687"/>
      <c r="AT462" s="2687"/>
      <c r="AU462" s="2687"/>
      <c r="AV462" s="2687"/>
      <c r="AW462" s="2687"/>
      <c r="AX462" s="2687"/>
      <c r="AY462" s="2687"/>
      <c r="AZ462" s="2690"/>
      <c r="BA462" s="2690"/>
      <c r="BB462" s="2690"/>
      <c r="BC462" s="2691"/>
      <c r="BD462" s="982"/>
    </row>
    <row r="463" spans="1:56" s="52" customFormat="1" ht="42.95" customHeight="1" thickBot="1">
      <c r="A463" s="815"/>
      <c r="B463" s="2862" t="s">
        <v>470</v>
      </c>
      <c r="C463" s="2706"/>
      <c r="D463" s="2706"/>
      <c r="E463" s="2706"/>
      <c r="F463" s="2707"/>
      <c r="G463" s="2679" t="s">
        <v>97</v>
      </c>
      <c r="H463" s="2680"/>
      <c r="I463" s="2680"/>
      <c r="J463" s="2681" t="s">
        <v>97</v>
      </c>
      <c r="K463" s="2681"/>
      <c r="L463" s="2681"/>
      <c r="M463" s="2681" t="s">
        <v>97</v>
      </c>
      <c r="N463" s="2681"/>
      <c r="O463" s="2681"/>
      <c r="P463" s="2681"/>
      <c r="Q463" s="2696" t="s">
        <v>97</v>
      </c>
      <c r="R463" s="2697"/>
      <c r="S463" s="2697"/>
      <c r="T463" s="2698"/>
      <c r="U463" s="2681" t="s">
        <v>97</v>
      </c>
      <c r="V463" s="2681"/>
      <c r="W463" s="2681"/>
      <c r="X463" s="2681"/>
      <c r="Y463" s="2681" t="s">
        <v>97</v>
      </c>
      <c r="Z463" s="2681"/>
      <c r="AA463" s="2681"/>
      <c r="AB463" s="2771"/>
      <c r="AC463" s="2937" t="s">
        <v>471</v>
      </c>
      <c r="AD463" s="2693"/>
      <c r="AE463" s="2693"/>
      <c r="AF463" s="2693"/>
      <c r="AG463" s="2694"/>
      <c r="AH463" s="2679" t="s">
        <v>97</v>
      </c>
      <c r="AI463" s="2680"/>
      <c r="AJ463" s="2680"/>
      <c r="AK463" s="2681" t="s">
        <v>97</v>
      </c>
      <c r="AL463" s="2681"/>
      <c r="AM463" s="2681"/>
      <c r="AN463" s="2681" t="s">
        <v>97</v>
      </c>
      <c r="AO463" s="2681"/>
      <c r="AP463" s="2681"/>
      <c r="AQ463" s="2681"/>
      <c r="AR463" s="2696" t="s">
        <v>97</v>
      </c>
      <c r="AS463" s="2697"/>
      <c r="AT463" s="2697"/>
      <c r="AU463" s="2698"/>
      <c r="AV463" s="2681" t="s">
        <v>97</v>
      </c>
      <c r="AW463" s="2681"/>
      <c r="AX463" s="2681"/>
      <c r="AY463" s="2681"/>
      <c r="AZ463" s="2681" t="s">
        <v>97</v>
      </c>
      <c r="BA463" s="2681"/>
      <c r="BB463" s="2681"/>
      <c r="BC463" s="2771"/>
      <c r="BD463" s="642"/>
    </row>
    <row r="464" spans="1:56" s="499" customFormat="1" ht="16.5" customHeight="1">
      <c r="A464" s="226"/>
      <c r="B464" s="1365"/>
      <c r="C464" s="622"/>
      <c r="D464" s="622"/>
      <c r="E464" s="622"/>
      <c r="F464" s="622"/>
      <c r="G464" s="622"/>
      <c r="H464" s="622"/>
      <c r="I464" s="622"/>
      <c r="J464" s="622"/>
      <c r="K464" s="622"/>
      <c r="L464" s="622"/>
      <c r="M464" s="622"/>
      <c r="N464" s="622"/>
      <c r="O464" s="749"/>
      <c r="P464" s="748"/>
      <c r="Q464" s="2791"/>
      <c r="R464" s="2791"/>
      <c r="S464" s="2791"/>
      <c r="T464" s="2791"/>
      <c r="U464" s="2791"/>
      <c r="V464" s="2791"/>
      <c r="W464" s="2791"/>
      <c r="X464" s="2791"/>
      <c r="Y464" s="2791"/>
      <c r="Z464" s="2791"/>
      <c r="AA464" s="2791"/>
      <c r="AB464" s="2792"/>
      <c r="AC464" s="1365"/>
      <c r="AD464" s="622"/>
      <c r="AE464" s="622"/>
      <c r="AF464" s="622"/>
      <c r="AG464" s="622"/>
      <c r="AH464" s="622"/>
      <c r="AI464" s="622"/>
      <c r="AJ464" s="622"/>
      <c r="AK464" s="622"/>
      <c r="AL464" s="622"/>
      <c r="AM464" s="622"/>
      <c r="AN464" s="622"/>
      <c r="AO464" s="622"/>
      <c r="AP464" s="749"/>
      <c r="AQ464" s="748"/>
      <c r="AR464" s="743"/>
      <c r="AS464" s="756"/>
      <c r="AT464" s="756"/>
      <c r="AU464" s="756"/>
      <c r="AV464" s="2761"/>
      <c r="AW464" s="2978"/>
      <c r="AX464" s="2978"/>
      <c r="AY464" s="2978"/>
      <c r="AZ464" s="2978"/>
      <c r="BA464" s="2978"/>
      <c r="BB464" s="2978"/>
      <c r="BC464" s="2979"/>
      <c r="BD464" s="199"/>
    </row>
    <row r="465" spans="1:56" s="499" customFormat="1" ht="16.5" customHeight="1">
      <c r="A465" s="226"/>
      <c r="B465" s="1369"/>
      <c r="C465" s="870"/>
      <c r="D465" s="870"/>
      <c r="E465" s="870"/>
      <c r="F465" s="870"/>
      <c r="G465" s="870"/>
      <c r="H465" s="870"/>
      <c r="I465" s="870"/>
      <c r="J465" s="870"/>
      <c r="K465" s="870"/>
      <c r="L465" s="870"/>
      <c r="M465" s="870"/>
      <c r="N465" s="870"/>
      <c r="O465" s="751"/>
      <c r="P465" s="748"/>
      <c r="Q465" s="2793"/>
      <c r="R465" s="2793"/>
      <c r="S465" s="2793"/>
      <c r="T465" s="2793"/>
      <c r="U465" s="2793"/>
      <c r="V465" s="2793"/>
      <c r="W465" s="2793"/>
      <c r="X465" s="2793"/>
      <c r="Y465" s="2793"/>
      <c r="Z465" s="2793"/>
      <c r="AA465" s="2793"/>
      <c r="AB465" s="2794"/>
      <c r="AC465" s="1369"/>
      <c r="AD465" s="870"/>
      <c r="AE465" s="870"/>
      <c r="AF465" s="870"/>
      <c r="AG465" s="870"/>
      <c r="AH465" s="870"/>
      <c r="AI465" s="870"/>
      <c r="AJ465" s="870"/>
      <c r="AK465" s="870"/>
      <c r="AL465" s="870"/>
      <c r="AM465" s="870"/>
      <c r="AN465" s="870"/>
      <c r="AO465" s="870"/>
      <c r="AP465" s="751"/>
      <c r="AQ465" s="748"/>
      <c r="AR465" s="758"/>
      <c r="AS465" s="758"/>
      <c r="AT465" s="758"/>
      <c r="AU465" s="758"/>
      <c r="AV465" s="2377"/>
      <c r="AW465" s="2377"/>
      <c r="AX465" s="2377"/>
      <c r="AY465" s="2377"/>
      <c r="AZ465" s="2377"/>
      <c r="BA465" s="2377"/>
      <c r="BB465" s="2377"/>
      <c r="BC465" s="2378"/>
      <c r="BD465" s="199"/>
    </row>
    <row r="466" spans="1:56" s="499" customFormat="1" ht="16.5" customHeight="1">
      <c r="A466" s="226"/>
      <c r="B466" s="1369"/>
      <c r="C466" s="870"/>
      <c r="D466" s="870"/>
      <c r="E466" s="870"/>
      <c r="F466" s="870"/>
      <c r="G466" s="870"/>
      <c r="H466" s="870"/>
      <c r="I466" s="870"/>
      <c r="J466" s="870"/>
      <c r="K466" s="870"/>
      <c r="L466" s="870"/>
      <c r="M466" s="870"/>
      <c r="N466" s="870"/>
      <c r="O466" s="751"/>
      <c r="P466" s="746"/>
      <c r="Q466" s="2793"/>
      <c r="R466" s="2793"/>
      <c r="S466" s="2793"/>
      <c r="T466" s="2793"/>
      <c r="U466" s="2793"/>
      <c r="V466" s="2793"/>
      <c r="W466" s="2793"/>
      <c r="X466" s="2793"/>
      <c r="Y466" s="2793"/>
      <c r="Z466" s="2793"/>
      <c r="AA466" s="2793"/>
      <c r="AB466" s="2794"/>
      <c r="AC466" s="1369"/>
      <c r="AD466" s="870"/>
      <c r="AE466" s="870"/>
      <c r="AF466" s="870"/>
      <c r="AG466" s="870"/>
      <c r="AH466" s="870"/>
      <c r="AI466" s="870"/>
      <c r="AJ466" s="870"/>
      <c r="AK466" s="870"/>
      <c r="AL466" s="870"/>
      <c r="AM466" s="870"/>
      <c r="AN466" s="870"/>
      <c r="AO466" s="870"/>
      <c r="AP466" s="751"/>
      <c r="AQ466" s="746"/>
      <c r="AR466" s="758"/>
      <c r="AS466" s="758"/>
      <c r="AT466" s="758"/>
      <c r="AU466" s="758"/>
      <c r="AV466" s="2377"/>
      <c r="AW466" s="2377"/>
      <c r="AX466" s="2377"/>
      <c r="AY466" s="2377"/>
      <c r="AZ466" s="2377"/>
      <c r="BA466" s="2377"/>
      <c r="BB466" s="2377"/>
      <c r="BC466" s="2378"/>
      <c r="BD466" s="199"/>
    </row>
    <row r="467" spans="1:56" s="499" customFormat="1" ht="16.5" customHeight="1">
      <c r="A467" s="226"/>
      <c r="B467" s="1369"/>
      <c r="C467" s="870"/>
      <c r="D467" s="870"/>
      <c r="E467" s="870"/>
      <c r="F467" s="870"/>
      <c r="G467" s="870"/>
      <c r="H467" s="870"/>
      <c r="I467" s="870"/>
      <c r="J467" s="870"/>
      <c r="K467" s="870"/>
      <c r="L467" s="870"/>
      <c r="M467" s="870"/>
      <c r="N467" s="870"/>
      <c r="O467" s="870"/>
      <c r="P467" s="40"/>
      <c r="Q467" s="2793"/>
      <c r="R467" s="2793"/>
      <c r="S467" s="2793"/>
      <c r="T467" s="2793"/>
      <c r="U467" s="2793"/>
      <c r="V467" s="2793"/>
      <c r="W467" s="2793"/>
      <c r="X467" s="2793"/>
      <c r="Y467" s="2793"/>
      <c r="Z467" s="2793"/>
      <c r="AA467" s="2793"/>
      <c r="AB467" s="2794"/>
      <c r="AC467" s="1369"/>
      <c r="AD467" s="870"/>
      <c r="AE467" s="870"/>
      <c r="AF467" s="870"/>
      <c r="AG467" s="870"/>
      <c r="AH467" s="870"/>
      <c r="AI467" s="870"/>
      <c r="AJ467" s="870"/>
      <c r="AK467" s="870"/>
      <c r="AL467" s="870"/>
      <c r="AM467" s="870"/>
      <c r="AN467" s="870"/>
      <c r="AO467" s="870"/>
      <c r="AP467" s="870"/>
      <c r="AQ467" s="40"/>
      <c r="AR467" s="40"/>
      <c r="AS467" s="40"/>
      <c r="AT467" s="40"/>
      <c r="AU467" s="52"/>
      <c r="AV467" s="762"/>
      <c r="AW467" s="762"/>
      <c r="AX467" s="762"/>
      <c r="AY467" s="762"/>
      <c r="AZ467" s="762"/>
      <c r="BA467" s="762"/>
      <c r="BB467" s="762"/>
      <c r="BC467" s="763"/>
      <c r="BD467" s="199"/>
    </row>
    <row r="468" spans="1:56" s="499" customFormat="1" ht="16.5" customHeight="1">
      <c r="A468" s="226"/>
      <c r="B468" s="1369"/>
      <c r="C468" s="870"/>
      <c r="D468" s="870"/>
      <c r="E468" s="870"/>
      <c r="F468" s="870"/>
      <c r="G468" s="870"/>
      <c r="H468" s="870"/>
      <c r="I468" s="870"/>
      <c r="J468" s="870"/>
      <c r="K468" s="870"/>
      <c r="L468" s="870"/>
      <c r="M468" s="870"/>
      <c r="N468" s="870"/>
      <c r="O468" s="870"/>
      <c r="P468" s="40"/>
      <c r="Q468" s="2793"/>
      <c r="R468" s="2793"/>
      <c r="S468" s="2793"/>
      <c r="T468" s="2793"/>
      <c r="U468" s="2793"/>
      <c r="V468" s="2793"/>
      <c r="W468" s="2793"/>
      <c r="X468" s="2793"/>
      <c r="Y468" s="2793"/>
      <c r="Z468" s="2793"/>
      <c r="AA468" s="2793"/>
      <c r="AB468" s="2794"/>
      <c r="AC468" s="1369"/>
      <c r="AD468" s="870"/>
      <c r="AE468" s="870"/>
      <c r="AF468" s="870"/>
      <c r="AG468" s="870"/>
      <c r="AH468" s="870"/>
      <c r="AI468" s="870"/>
      <c r="AJ468" s="870"/>
      <c r="AK468" s="870"/>
      <c r="AL468" s="870"/>
      <c r="AM468" s="870"/>
      <c r="AN468" s="870"/>
      <c r="AO468" s="870"/>
      <c r="AP468" s="870"/>
      <c r="AQ468" s="40"/>
      <c r="AR468" s="40"/>
      <c r="AS468" s="40"/>
      <c r="AT468" s="40"/>
      <c r="AU468" s="40"/>
      <c r="AV468" s="762"/>
      <c r="AW468" s="762"/>
      <c r="AX468" s="762"/>
      <c r="AY468" s="762"/>
      <c r="AZ468" s="762"/>
      <c r="BA468" s="762"/>
      <c r="BB468" s="762"/>
      <c r="BC468" s="763"/>
      <c r="BD468" s="199"/>
    </row>
    <row r="469" spans="1:56" s="499" customFormat="1" ht="16.5" customHeight="1">
      <c r="A469" s="226"/>
      <c r="B469" s="226"/>
      <c r="C469" s="500"/>
      <c r="D469" s="500"/>
      <c r="E469" s="500"/>
      <c r="F469" s="500"/>
      <c r="G469" s="500"/>
      <c r="H469" s="500"/>
      <c r="I469" s="500"/>
      <c r="J469" s="500"/>
      <c r="K469" s="500"/>
      <c r="L469" s="500"/>
      <c r="M469" s="500"/>
      <c r="N469" s="500"/>
      <c r="O469" s="500"/>
      <c r="P469" s="500"/>
      <c r="Q469" s="2793"/>
      <c r="R469" s="2793"/>
      <c r="S469" s="2793"/>
      <c r="T469" s="2793"/>
      <c r="U469" s="2793"/>
      <c r="V469" s="2793"/>
      <c r="W469" s="2793"/>
      <c r="X469" s="2793"/>
      <c r="Y469" s="2793"/>
      <c r="Z469" s="2793"/>
      <c r="AA469" s="2793"/>
      <c r="AB469" s="2794"/>
      <c r="AC469" s="226"/>
      <c r="AD469" s="500"/>
      <c r="AE469" s="500"/>
      <c r="AF469" s="500"/>
      <c r="AG469" s="500"/>
      <c r="AH469" s="500"/>
      <c r="AI469" s="500"/>
      <c r="AJ469" s="500"/>
      <c r="AK469" s="500"/>
      <c r="AL469" s="500"/>
      <c r="AM469" s="500"/>
      <c r="AN469" s="500"/>
      <c r="AO469" s="500"/>
      <c r="AP469" s="500"/>
      <c r="AQ469" s="500"/>
      <c r="AR469" s="500"/>
      <c r="AS469" s="500"/>
      <c r="AT469" s="500"/>
      <c r="AU469" s="500"/>
      <c r="AV469" s="500"/>
      <c r="AW469" s="500"/>
      <c r="AX469" s="500"/>
      <c r="AY469" s="500"/>
      <c r="AZ469" s="256"/>
      <c r="BA469" s="256"/>
      <c r="BB469" s="33"/>
      <c r="BC469" s="992"/>
      <c r="BD469" s="199"/>
    </row>
    <row r="470" spans="1:56" s="499" customFormat="1" ht="16.5" customHeight="1">
      <c r="A470" s="226"/>
      <c r="B470" s="226"/>
      <c r="C470" s="503"/>
      <c r="D470" s="503"/>
      <c r="E470" s="503"/>
      <c r="F470" s="503"/>
      <c r="G470" s="503"/>
      <c r="H470" s="503"/>
      <c r="I470" s="503"/>
      <c r="J470" s="503"/>
      <c r="K470" s="503"/>
      <c r="L470" s="503"/>
      <c r="M470" s="500"/>
      <c r="N470" s="500"/>
      <c r="O470" s="500"/>
      <c r="P470" s="500"/>
      <c r="Q470" s="500"/>
      <c r="R470" s="500"/>
      <c r="S470" s="500"/>
      <c r="T470" s="500"/>
      <c r="U470" s="500"/>
      <c r="V470" s="500"/>
      <c r="W470" s="500"/>
      <c r="X470" s="2732" t="str">
        <f>$X$14</f>
        <v xml:space="preserve">Attaching Method
贴法 Phương pháp dán </v>
      </c>
      <c r="Y470" s="2733"/>
      <c r="Z470" s="2733"/>
      <c r="AA470" s="2733"/>
      <c r="AB470" s="2801"/>
      <c r="AC470" s="226"/>
      <c r="AD470" s="500"/>
      <c r="AE470" s="500"/>
      <c r="AF470" s="500"/>
      <c r="AG470" s="500"/>
      <c r="AH470" s="500"/>
      <c r="AI470" s="500"/>
      <c r="AJ470" s="500"/>
      <c r="AK470" s="500"/>
      <c r="AL470" s="500"/>
      <c r="AM470" s="500"/>
      <c r="AN470" s="500"/>
      <c r="AO470" s="500"/>
      <c r="AP470" s="500"/>
      <c r="AQ470" s="500"/>
      <c r="AR470" s="500"/>
      <c r="AS470" s="500"/>
      <c r="AT470" s="500"/>
      <c r="AU470" s="500"/>
      <c r="AV470" s="500"/>
      <c r="AW470" s="500"/>
      <c r="AX470" s="500"/>
      <c r="AY470" s="2732" t="str">
        <f>$X$14</f>
        <v xml:space="preserve">Attaching Method
贴法 Phương pháp dán </v>
      </c>
      <c r="AZ470" s="2733"/>
      <c r="BA470" s="2733"/>
      <c r="BB470" s="2733"/>
      <c r="BC470" s="2801"/>
      <c r="BD470" s="199"/>
    </row>
    <row r="471" spans="1:56" s="499" customFormat="1" ht="16.5" customHeight="1">
      <c r="A471" s="226"/>
      <c r="B471" s="226"/>
      <c r="C471" s="503"/>
      <c r="D471" s="503"/>
      <c r="E471" s="503"/>
      <c r="F471" s="503"/>
      <c r="G471" s="503"/>
      <c r="H471" s="503"/>
      <c r="I471" s="503"/>
      <c r="J471" s="503"/>
      <c r="K471" s="503"/>
      <c r="L471" s="503"/>
      <c r="M471" s="500"/>
      <c r="N471" s="500"/>
      <c r="O471" s="500"/>
      <c r="P471" s="500"/>
      <c r="Q471" s="500"/>
      <c r="R471" s="500"/>
      <c r="S471" s="500"/>
      <c r="T471" s="500"/>
      <c r="U471" s="500"/>
      <c r="V471" s="500"/>
      <c r="W471" s="500"/>
      <c r="X471" s="2735"/>
      <c r="Y471" s="2736"/>
      <c r="Z471" s="2736"/>
      <c r="AA471" s="2736"/>
      <c r="AB471" s="2737"/>
      <c r="AC471" s="503"/>
      <c r="AD471" s="500"/>
      <c r="AE471" s="500"/>
      <c r="AF471" s="500"/>
      <c r="AG471" s="500"/>
      <c r="AH471" s="500"/>
      <c r="AI471" s="500"/>
      <c r="AJ471" s="500"/>
      <c r="AK471" s="500"/>
      <c r="AL471" s="500"/>
      <c r="AM471" s="500"/>
      <c r="AN471" s="500"/>
      <c r="AO471" s="500"/>
      <c r="AP471" s="500"/>
      <c r="AQ471" s="500"/>
      <c r="AR471" s="500"/>
      <c r="AS471" s="500"/>
      <c r="AT471" s="500"/>
      <c r="AU471" s="500"/>
      <c r="AV471" s="500"/>
      <c r="AW471" s="500"/>
      <c r="AX471" s="500"/>
      <c r="AY471" s="2735"/>
      <c r="AZ471" s="2736"/>
      <c r="BA471" s="2736"/>
      <c r="BB471" s="2736"/>
      <c r="BC471" s="2737"/>
      <c r="BD471" s="199"/>
    </row>
    <row r="472" spans="1:56" s="499" customFormat="1" ht="16.5" customHeight="1">
      <c r="A472" s="226"/>
      <c r="B472" s="628"/>
      <c r="C472" s="871"/>
      <c r="D472" s="871"/>
      <c r="E472" s="871"/>
      <c r="F472" s="871"/>
      <c r="G472" s="871"/>
      <c r="H472" s="871"/>
      <c r="I472" s="871"/>
      <c r="J472" s="871"/>
      <c r="K472" s="871"/>
      <c r="L472" s="871"/>
      <c r="M472" s="40"/>
      <c r="N472" s="40"/>
      <c r="O472" s="40"/>
      <c r="P472" s="40"/>
      <c r="Q472" s="40"/>
      <c r="R472" s="40"/>
      <c r="S472" s="40"/>
      <c r="T472" s="40"/>
      <c r="U472" s="40"/>
      <c r="V472" s="40"/>
      <c r="W472" s="40"/>
      <c r="X472" s="2808" t="s">
        <v>97</v>
      </c>
      <c r="Y472" s="2809"/>
      <c r="Z472" s="2809"/>
      <c r="AA472" s="2809"/>
      <c r="AB472" s="2810"/>
      <c r="AC472" s="871"/>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2808" t="s">
        <v>97</v>
      </c>
      <c r="AZ472" s="2809"/>
      <c r="BA472" s="2809"/>
      <c r="BB472" s="2809"/>
      <c r="BC472" s="2810"/>
      <c r="BD472" s="199"/>
    </row>
    <row r="473" spans="1:56" s="499" customFormat="1" ht="16.5" customHeight="1">
      <c r="A473" s="226"/>
      <c r="B473" s="2430"/>
      <c r="C473" s="1995"/>
      <c r="D473" s="1995"/>
      <c r="E473" s="1995"/>
      <c r="F473" s="1995"/>
      <c r="G473" s="1995"/>
      <c r="H473" s="1995"/>
      <c r="I473" s="1995"/>
      <c r="J473" s="1995"/>
      <c r="K473" s="1995"/>
      <c r="L473" s="1995"/>
      <c r="M473" s="40"/>
      <c r="N473" s="40"/>
      <c r="O473" s="40"/>
      <c r="P473" s="40"/>
      <c r="Q473" s="40"/>
      <c r="R473" s="40"/>
      <c r="S473" s="40"/>
      <c r="T473" s="40"/>
      <c r="U473" s="40"/>
      <c r="V473" s="40"/>
      <c r="W473" s="40"/>
      <c r="X473" s="2741"/>
      <c r="Y473" s="2742"/>
      <c r="Z473" s="2742"/>
      <c r="AA473" s="2742"/>
      <c r="AB473" s="2743"/>
      <c r="AC473" s="2430"/>
      <c r="AD473" s="1995"/>
      <c r="AE473" s="1995"/>
      <c r="AF473" s="1995"/>
      <c r="AG473" s="1995"/>
      <c r="AH473" s="1995"/>
      <c r="AI473" s="1995"/>
      <c r="AJ473" s="1995"/>
      <c r="AK473" s="1995"/>
      <c r="AL473" s="1995"/>
      <c r="AM473" s="1995"/>
      <c r="AN473" s="40"/>
      <c r="AO473" s="40"/>
      <c r="AP473" s="40"/>
      <c r="AQ473" s="40"/>
      <c r="AR473" s="40"/>
      <c r="AS473" s="40"/>
      <c r="AT473" s="40"/>
      <c r="AU473" s="40"/>
      <c r="AV473" s="40"/>
      <c r="AW473" s="40"/>
      <c r="AX473" s="40"/>
      <c r="AY473" s="2741"/>
      <c r="AZ473" s="2742"/>
      <c r="BA473" s="2742"/>
      <c r="BB473" s="2742"/>
      <c r="BC473" s="2743"/>
      <c r="BD473" s="199"/>
    </row>
    <row r="474" spans="1:56" s="499" customFormat="1" ht="16.5" customHeight="1">
      <c r="A474" s="226"/>
      <c r="B474" s="2430"/>
      <c r="C474" s="1995"/>
      <c r="D474" s="1995"/>
      <c r="E474" s="1995"/>
      <c r="F474" s="1995"/>
      <c r="G474" s="1995"/>
      <c r="H474" s="1995"/>
      <c r="I474" s="1995"/>
      <c r="J474" s="1995"/>
      <c r="K474" s="1995"/>
      <c r="L474" s="1995"/>
      <c r="M474" s="500"/>
      <c r="N474" s="500"/>
      <c r="O474" s="500"/>
      <c r="P474" s="500"/>
      <c r="Q474" s="500"/>
      <c r="R474" s="500"/>
      <c r="S474" s="500"/>
      <c r="T474" s="500"/>
      <c r="U474" s="500"/>
      <c r="V474" s="500"/>
      <c r="W474" s="500"/>
      <c r="X474" s="2732" t="str">
        <f>$X$18</f>
        <v>Stitching Guide Name  靠边机名称Tên cử may</v>
      </c>
      <c r="Y474" s="2733"/>
      <c r="Z474" s="2733"/>
      <c r="AA474" s="2733"/>
      <c r="AB474" s="2801"/>
      <c r="AC474" s="2430"/>
      <c r="AD474" s="1995"/>
      <c r="AE474" s="1995"/>
      <c r="AF474" s="1995"/>
      <c r="AG474" s="1995"/>
      <c r="AH474" s="1995"/>
      <c r="AI474" s="1995"/>
      <c r="AJ474" s="1995"/>
      <c r="AK474" s="1995"/>
      <c r="AL474" s="1995"/>
      <c r="AM474" s="1995"/>
      <c r="AN474" s="500"/>
      <c r="AO474" s="500"/>
      <c r="AP474" s="500"/>
      <c r="AQ474" s="500"/>
      <c r="AR474" s="500"/>
      <c r="AS474" s="500"/>
      <c r="AT474" s="500"/>
      <c r="AU474" s="500"/>
      <c r="AV474" s="500"/>
      <c r="AW474" s="500"/>
      <c r="AX474" s="500"/>
      <c r="AY474" s="2732" t="str">
        <f>$X$18</f>
        <v>Stitching Guide Name  靠边机名称Tên cử may</v>
      </c>
      <c r="AZ474" s="2733"/>
      <c r="BA474" s="2733"/>
      <c r="BB474" s="2733"/>
      <c r="BC474" s="2801"/>
      <c r="BD474" s="199"/>
    </row>
    <row r="475" spans="1:56" s="499" customFormat="1" ht="16.5" customHeight="1">
      <c r="A475" s="226"/>
      <c r="B475" s="2430"/>
      <c r="C475" s="1995"/>
      <c r="D475" s="1995"/>
      <c r="E475" s="1995"/>
      <c r="F475" s="1995"/>
      <c r="G475" s="1995"/>
      <c r="H475" s="1995"/>
      <c r="I475" s="1995"/>
      <c r="J475" s="1995"/>
      <c r="K475" s="1995"/>
      <c r="L475" s="1995"/>
      <c r="M475" s="500"/>
      <c r="N475" s="500"/>
      <c r="O475" s="500"/>
      <c r="P475" s="500"/>
      <c r="Q475" s="500"/>
      <c r="R475" s="500"/>
      <c r="S475" s="500"/>
      <c r="T475" s="500"/>
      <c r="U475" s="500"/>
      <c r="V475" s="500"/>
      <c r="W475" s="500"/>
      <c r="X475" s="2735"/>
      <c r="Y475" s="2736"/>
      <c r="Z475" s="2736"/>
      <c r="AA475" s="2736"/>
      <c r="AB475" s="2737"/>
      <c r="AC475" s="2430"/>
      <c r="AD475" s="1995"/>
      <c r="AE475" s="1995"/>
      <c r="AF475" s="1995"/>
      <c r="AG475" s="1995"/>
      <c r="AH475" s="1995"/>
      <c r="AI475" s="1995"/>
      <c r="AJ475" s="1995"/>
      <c r="AK475" s="1995"/>
      <c r="AL475" s="1995"/>
      <c r="AM475" s="1995"/>
      <c r="AN475" s="500"/>
      <c r="AO475" s="500"/>
      <c r="AP475" s="500"/>
      <c r="AQ475" s="500"/>
      <c r="AR475" s="500"/>
      <c r="AS475" s="500"/>
      <c r="AT475" s="500"/>
      <c r="AU475" s="500"/>
      <c r="AV475" s="500"/>
      <c r="AW475" s="500"/>
      <c r="AX475" s="500"/>
      <c r="AY475" s="2735"/>
      <c r="AZ475" s="2736"/>
      <c r="BA475" s="2736"/>
      <c r="BB475" s="2736"/>
      <c r="BC475" s="2737"/>
      <c r="BD475" s="199"/>
    </row>
    <row r="476" spans="1:56" s="499" customFormat="1" ht="16.5" customHeight="1" thickBot="1">
      <c r="A476" s="226"/>
      <c r="B476" s="2880"/>
      <c r="C476" s="2001"/>
      <c r="D476" s="2001"/>
      <c r="E476" s="2001"/>
      <c r="F476" s="2001"/>
      <c r="G476" s="2001"/>
      <c r="H476" s="2001"/>
      <c r="I476" s="2001"/>
      <c r="J476" s="2001"/>
      <c r="K476" s="2001"/>
      <c r="L476" s="2001"/>
      <c r="M476" s="911"/>
      <c r="N476" s="911"/>
      <c r="O476" s="911"/>
      <c r="P476" s="911"/>
      <c r="Q476" s="911"/>
      <c r="R476" s="911"/>
      <c r="S476" s="911"/>
      <c r="T476" s="911"/>
      <c r="U476" s="911"/>
      <c r="V476" s="911"/>
      <c r="W476" s="911"/>
      <c r="X476" s="2718" t="s">
        <v>97</v>
      </c>
      <c r="Y476" s="2719"/>
      <c r="Z476" s="2719"/>
      <c r="AA476" s="2719"/>
      <c r="AB476" s="2720"/>
      <c r="AC476" s="2880"/>
      <c r="AD476" s="2001"/>
      <c r="AE476" s="2001"/>
      <c r="AF476" s="2001"/>
      <c r="AG476" s="2001"/>
      <c r="AH476" s="2001"/>
      <c r="AI476" s="2001"/>
      <c r="AJ476" s="2001"/>
      <c r="AK476" s="2001"/>
      <c r="AL476" s="2001"/>
      <c r="AM476" s="2001"/>
      <c r="AN476" s="911"/>
      <c r="AO476" s="911"/>
      <c r="AP476" s="911"/>
      <c r="AQ476" s="911"/>
      <c r="AR476" s="911"/>
      <c r="AS476" s="911"/>
      <c r="AT476" s="911"/>
      <c r="AU476" s="911"/>
      <c r="AV476" s="911"/>
      <c r="AW476" s="911"/>
      <c r="AX476" s="911"/>
      <c r="AY476" s="2718" t="s">
        <v>97</v>
      </c>
      <c r="AZ476" s="2719"/>
      <c r="BA476" s="2719"/>
      <c r="BB476" s="2719"/>
      <c r="BC476" s="2720"/>
      <c r="BD476" s="199"/>
    </row>
    <row r="477" spans="1:56" s="499" customFormat="1" ht="30" customHeight="1">
      <c r="A477" s="226"/>
      <c r="B477" s="2724">
        <f>AC460+1</f>
        <v>51</v>
      </c>
      <c r="C477" s="2725"/>
      <c r="D477" s="2673" t="s">
        <v>836</v>
      </c>
      <c r="E477" s="2886"/>
      <c r="F477" s="2886"/>
      <c r="G477" s="2886"/>
      <c r="H477" s="2886"/>
      <c r="I477" s="2886"/>
      <c r="J477" s="2886"/>
      <c r="K477" s="2886"/>
      <c r="L477" s="2886"/>
      <c r="M477" s="2886"/>
      <c r="N477" s="2886"/>
      <c r="O477" s="2886"/>
      <c r="P477" s="2886"/>
      <c r="Q477" s="2886"/>
      <c r="R477" s="2886"/>
      <c r="S477" s="2886"/>
      <c r="T477" s="2886"/>
      <c r="U477" s="2886"/>
      <c r="V477" s="2886"/>
      <c r="W477" s="2886"/>
      <c r="X477" s="2886"/>
      <c r="Y477" s="2886"/>
      <c r="Z477" s="2886"/>
      <c r="AA477" s="2886"/>
      <c r="AB477" s="2887"/>
      <c r="AC477" s="2724">
        <f>B477+1</f>
        <v>52</v>
      </c>
      <c r="AD477" s="2725"/>
      <c r="AE477" s="2673" t="s">
        <v>1113</v>
      </c>
      <c r="AF477" s="2674"/>
      <c r="AG477" s="2674"/>
      <c r="AH477" s="2674"/>
      <c r="AI477" s="2674"/>
      <c r="AJ477" s="2674"/>
      <c r="AK477" s="2674"/>
      <c r="AL477" s="2674"/>
      <c r="AM477" s="2674"/>
      <c r="AN477" s="2674"/>
      <c r="AO477" s="2674"/>
      <c r="AP477" s="2674"/>
      <c r="AQ477" s="2674"/>
      <c r="AR477" s="2674"/>
      <c r="AS477" s="2674"/>
      <c r="AT477" s="2674"/>
      <c r="AU477" s="2674"/>
      <c r="AV477" s="2674"/>
      <c r="AW477" s="2674"/>
      <c r="AX477" s="2674"/>
      <c r="AY477" s="2674"/>
      <c r="AZ477" s="2674"/>
      <c r="BA477" s="2674"/>
      <c r="BB477" s="2674"/>
      <c r="BC477" s="2676"/>
      <c r="BD477" s="199"/>
    </row>
    <row r="478" spans="1:56" s="99" customFormat="1" ht="23.1" customHeight="1">
      <c r="A478" s="354"/>
      <c r="B478" s="2832" t="str">
        <f>$B$5</f>
        <v>M/C Type
机器
Loại máy</v>
      </c>
      <c r="C478" s="2709"/>
      <c r="D478" s="2709"/>
      <c r="E478" s="2709"/>
      <c r="F478" s="2710"/>
      <c r="G478" s="2714" t="str">
        <f>$G$5</f>
        <v xml:space="preserve">Needle
System
针类 Loại kim </v>
      </c>
      <c r="H478" s="2714"/>
      <c r="I478" s="2714"/>
      <c r="J478" s="2714" t="str">
        <f>$J$5</f>
        <v>Needle Size
尺寸
Kích cỡ kim</v>
      </c>
      <c r="K478" s="2714"/>
      <c r="L478" s="2714"/>
      <c r="M478" s="2714" t="str">
        <f>$M$5</f>
        <v xml:space="preserve">Needle Point Type
针型头类
Loại đầu kim  </v>
      </c>
      <c r="N478" s="2714"/>
      <c r="O478" s="2714"/>
      <c r="P478" s="2714"/>
      <c r="Q478" s="2686" t="str">
        <f>$Q$5</f>
        <v>Thread Type
车线
Loại chỉ</v>
      </c>
      <c r="R478" s="2686"/>
      <c r="S478" s="2686"/>
      <c r="T478" s="2686"/>
      <c r="U478" s="2686" t="str">
        <f>$U$5</f>
        <v>Stitching Margin 边距
 Cách biên  (mm)</v>
      </c>
      <c r="V478" s="2686"/>
      <c r="W478" s="2686"/>
      <c r="X478" s="2686"/>
      <c r="Y478" s="2686" t="str">
        <f>$Y$5</f>
        <v>SPI (Stitch Per Inch)
针数/英寸
Số mũi/inch</v>
      </c>
      <c r="Z478" s="2688"/>
      <c r="AA478" s="2688"/>
      <c r="AB478" s="2689"/>
      <c r="AC478" s="2832" t="str">
        <f>$B$5</f>
        <v>M/C Type
机器
Loại máy</v>
      </c>
      <c r="AD478" s="2709"/>
      <c r="AE478" s="2709"/>
      <c r="AF478" s="2709"/>
      <c r="AG478" s="2710"/>
      <c r="AH478" s="2714" t="str">
        <f>$G$5</f>
        <v xml:space="preserve">Needle
System
针类 Loại kim </v>
      </c>
      <c r="AI478" s="2714"/>
      <c r="AJ478" s="2714"/>
      <c r="AK478" s="2714" t="str">
        <f>$J$5</f>
        <v>Needle Size
尺寸
Kích cỡ kim</v>
      </c>
      <c r="AL478" s="2714"/>
      <c r="AM478" s="2714"/>
      <c r="AN478" s="2714" t="str">
        <f>$M$5</f>
        <v xml:space="preserve">Needle Point Type
针型头类
Loại đầu kim  </v>
      </c>
      <c r="AO478" s="2714"/>
      <c r="AP478" s="2714"/>
      <c r="AQ478" s="2714"/>
      <c r="AR478" s="2686" t="str">
        <f>$Q$5</f>
        <v>Thread Type
车线
Loại chỉ</v>
      </c>
      <c r="AS478" s="2686"/>
      <c r="AT478" s="2686"/>
      <c r="AU478" s="2686"/>
      <c r="AV478" s="2686" t="str">
        <f>$U$5</f>
        <v>Stitching Margin 边距
 Cách biên  (mm)</v>
      </c>
      <c r="AW478" s="2686"/>
      <c r="AX478" s="2686"/>
      <c r="AY478" s="2686"/>
      <c r="AZ478" s="2686" t="str">
        <f>$Y$5</f>
        <v>SPI (Stitch Per Inch)
针数/英寸
Số mũi/inch</v>
      </c>
      <c r="BA478" s="2688"/>
      <c r="BB478" s="2688"/>
      <c r="BC478" s="2689"/>
      <c r="BD478" s="505"/>
    </row>
    <row r="479" spans="1:56" s="99" customFormat="1" ht="23.1" customHeight="1">
      <c r="A479" s="354"/>
      <c r="B479" s="2711"/>
      <c r="C479" s="2712"/>
      <c r="D479" s="2712"/>
      <c r="E479" s="2712"/>
      <c r="F479" s="2713"/>
      <c r="G479" s="2715"/>
      <c r="H479" s="2715"/>
      <c r="I479" s="2715"/>
      <c r="J479" s="2715"/>
      <c r="K479" s="2715"/>
      <c r="L479" s="2715"/>
      <c r="M479" s="2715"/>
      <c r="N479" s="2715"/>
      <c r="O479" s="2715"/>
      <c r="P479" s="2715"/>
      <c r="Q479" s="2687"/>
      <c r="R479" s="2687"/>
      <c r="S479" s="2687"/>
      <c r="T479" s="2687"/>
      <c r="U479" s="2687"/>
      <c r="V479" s="2687"/>
      <c r="W479" s="2687"/>
      <c r="X479" s="2687"/>
      <c r="Y479" s="2690"/>
      <c r="Z479" s="2690"/>
      <c r="AA479" s="2690"/>
      <c r="AB479" s="2691"/>
      <c r="AC479" s="2711"/>
      <c r="AD479" s="2712"/>
      <c r="AE479" s="2712"/>
      <c r="AF479" s="2712"/>
      <c r="AG479" s="2713"/>
      <c r="AH479" s="2715"/>
      <c r="AI479" s="2715"/>
      <c r="AJ479" s="2715"/>
      <c r="AK479" s="2715"/>
      <c r="AL479" s="2715"/>
      <c r="AM479" s="2715"/>
      <c r="AN479" s="2715"/>
      <c r="AO479" s="2715"/>
      <c r="AP479" s="2715"/>
      <c r="AQ479" s="2715"/>
      <c r="AR479" s="2687"/>
      <c r="AS479" s="2687"/>
      <c r="AT479" s="2687"/>
      <c r="AU479" s="2687"/>
      <c r="AV479" s="2687"/>
      <c r="AW479" s="2687"/>
      <c r="AX479" s="2687"/>
      <c r="AY479" s="2687"/>
      <c r="AZ479" s="2690"/>
      <c r="BA479" s="2690"/>
      <c r="BB479" s="2690"/>
      <c r="BC479" s="2691"/>
      <c r="BD479" s="505"/>
    </row>
    <row r="480" spans="1:56" s="348" customFormat="1" ht="42.95" customHeight="1" thickBot="1">
      <c r="A480" s="1371"/>
      <c r="B480" s="2705" t="s">
        <v>467</v>
      </c>
      <c r="C480" s="2706"/>
      <c r="D480" s="2706"/>
      <c r="E480" s="2706"/>
      <c r="F480" s="2707"/>
      <c r="G480" s="2679" t="s">
        <v>117</v>
      </c>
      <c r="H480" s="2680"/>
      <c r="I480" s="2680"/>
      <c r="J480" s="2681" t="s">
        <v>129</v>
      </c>
      <c r="K480" s="2681"/>
      <c r="L480" s="2681"/>
      <c r="M480" s="2681" t="s">
        <v>116</v>
      </c>
      <c r="N480" s="2681"/>
      <c r="O480" s="2681"/>
      <c r="P480" s="2681"/>
      <c r="Q480" s="2682" t="s">
        <v>305</v>
      </c>
      <c r="R480" s="2681"/>
      <c r="S480" s="2681"/>
      <c r="T480" s="2681"/>
      <c r="U480" s="2683" t="s">
        <v>234</v>
      </c>
      <c r="V480" s="2684"/>
      <c r="W480" s="2684"/>
      <c r="X480" s="2684"/>
      <c r="Y480" s="2683" t="s">
        <v>233</v>
      </c>
      <c r="Z480" s="2684"/>
      <c r="AA480" s="2684"/>
      <c r="AB480" s="2685"/>
      <c r="AC480" s="2862" t="s">
        <v>470</v>
      </c>
      <c r="AD480" s="2706"/>
      <c r="AE480" s="2706"/>
      <c r="AF480" s="2706"/>
      <c r="AG480" s="2707"/>
      <c r="AH480" s="2679" t="s">
        <v>97</v>
      </c>
      <c r="AI480" s="2680"/>
      <c r="AJ480" s="2680"/>
      <c r="AK480" s="2681" t="s">
        <v>97</v>
      </c>
      <c r="AL480" s="2681"/>
      <c r="AM480" s="2681"/>
      <c r="AN480" s="2681" t="s">
        <v>97</v>
      </c>
      <c r="AO480" s="2681"/>
      <c r="AP480" s="2681"/>
      <c r="AQ480" s="2681"/>
      <c r="AR480" s="2696" t="s">
        <v>97</v>
      </c>
      <c r="AS480" s="2697"/>
      <c r="AT480" s="2697"/>
      <c r="AU480" s="2698"/>
      <c r="AV480" s="2681" t="s">
        <v>97</v>
      </c>
      <c r="AW480" s="2681"/>
      <c r="AX480" s="2681"/>
      <c r="AY480" s="2681"/>
      <c r="AZ480" s="2681" t="s">
        <v>97</v>
      </c>
      <c r="BA480" s="2681"/>
      <c r="BB480" s="2681"/>
      <c r="BC480" s="2771"/>
      <c r="BD480" s="463"/>
    </row>
    <row r="481" spans="1:56" s="499" customFormat="1" ht="16.5" customHeight="1">
      <c r="A481" s="226"/>
      <c r="B481" s="1365"/>
      <c r="C481" s="622"/>
      <c r="D481" s="622"/>
      <c r="E481" s="622"/>
      <c r="F481" s="622"/>
      <c r="G481" s="622"/>
      <c r="H481" s="622"/>
      <c r="I481" s="622"/>
      <c r="J481" s="622"/>
      <c r="K481" s="622"/>
      <c r="L481" s="622"/>
      <c r="M481" s="622"/>
      <c r="N481" s="622"/>
      <c r="O481" s="622"/>
      <c r="P481" s="748"/>
      <c r="Q481" s="2791" t="s">
        <v>1114</v>
      </c>
      <c r="R481" s="2791"/>
      <c r="S481" s="2791"/>
      <c r="T481" s="2791"/>
      <c r="U481" s="2791"/>
      <c r="V481" s="2791"/>
      <c r="W481" s="2791"/>
      <c r="X481" s="2791"/>
      <c r="Y481" s="2791"/>
      <c r="Z481" s="2791"/>
      <c r="AA481" s="2791"/>
      <c r="AB481" s="2792"/>
      <c r="AC481" s="1365"/>
      <c r="AD481" s="622"/>
      <c r="AE481" s="622"/>
      <c r="AF481" s="622"/>
      <c r="AG481" s="622"/>
      <c r="AH481" s="622"/>
      <c r="AI481" s="622"/>
      <c r="AJ481" s="622"/>
      <c r="AK481" s="622"/>
      <c r="AL481" s="622"/>
      <c r="AM481" s="622"/>
      <c r="AN481" s="622"/>
      <c r="AO481" s="622"/>
      <c r="AP481" s="622"/>
      <c r="AQ481" s="748"/>
      <c r="AR481" s="2791"/>
      <c r="AS481" s="2791"/>
      <c r="AT481" s="2791"/>
      <c r="AU481" s="2791"/>
      <c r="AV481" s="2791"/>
      <c r="AW481" s="2791"/>
      <c r="AX481" s="2791"/>
      <c r="AY481" s="2791"/>
      <c r="AZ481" s="2791"/>
      <c r="BA481" s="2791"/>
      <c r="BB481" s="2791"/>
      <c r="BC481" s="2792"/>
      <c r="BD481" s="199"/>
    </row>
    <row r="482" spans="1:56" s="499" customFormat="1" ht="16.5" customHeight="1">
      <c r="A482" s="226"/>
      <c r="B482" s="1369"/>
      <c r="C482" s="870"/>
      <c r="D482" s="870"/>
      <c r="E482" s="870"/>
      <c r="F482" s="870"/>
      <c r="G482" s="870"/>
      <c r="H482" s="870"/>
      <c r="I482" s="870"/>
      <c r="J482" s="870"/>
      <c r="K482" s="870"/>
      <c r="L482" s="870"/>
      <c r="M482" s="870"/>
      <c r="N482" s="870"/>
      <c r="O482" s="870"/>
      <c r="P482" s="748"/>
      <c r="Q482" s="2793"/>
      <c r="R482" s="2793"/>
      <c r="S482" s="2793"/>
      <c r="T482" s="2793"/>
      <c r="U482" s="2793"/>
      <c r="V482" s="2793"/>
      <c r="W482" s="2793"/>
      <c r="X482" s="2793"/>
      <c r="Y482" s="2793"/>
      <c r="Z482" s="2793"/>
      <c r="AA482" s="2793"/>
      <c r="AB482" s="2794"/>
      <c r="AC482" s="1369"/>
      <c r="AD482" s="870"/>
      <c r="AE482" s="870"/>
      <c r="AF482" s="870"/>
      <c r="AG482" s="870"/>
      <c r="AH482" s="870"/>
      <c r="AI482" s="870"/>
      <c r="AJ482" s="870"/>
      <c r="AK482" s="870"/>
      <c r="AL482" s="870"/>
      <c r="AM482" s="870"/>
      <c r="AN482" s="870"/>
      <c r="AO482" s="870"/>
      <c r="AP482" s="870"/>
      <c r="AQ482" s="748"/>
      <c r="AR482" s="2793"/>
      <c r="AS482" s="2793"/>
      <c r="AT482" s="2793"/>
      <c r="AU482" s="2793"/>
      <c r="AV482" s="2793"/>
      <c r="AW482" s="2793"/>
      <c r="AX482" s="2793"/>
      <c r="AY482" s="2793"/>
      <c r="AZ482" s="2793"/>
      <c r="BA482" s="2793"/>
      <c r="BB482" s="2793"/>
      <c r="BC482" s="2794"/>
      <c r="BD482" s="199"/>
    </row>
    <row r="483" spans="1:56" s="499" customFormat="1" ht="16.5" customHeight="1">
      <c r="A483" s="226"/>
      <c r="B483" s="1369"/>
      <c r="C483" s="870"/>
      <c r="D483" s="870"/>
      <c r="E483" s="870"/>
      <c r="F483" s="870"/>
      <c r="G483" s="870"/>
      <c r="H483" s="870"/>
      <c r="I483" s="870"/>
      <c r="J483" s="870"/>
      <c r="K483" s="870"/>
      <c r="L483" s="870"/>
      <c r="M483" s="870"/>
      <c r="N483" s="870"/>
      <c r="O483" s="870"/>
      <c r="P483" s="746"/>
      <c r="Q483" s="2793"/>
      <c r="R483" s="2793"/>
      <c r="S483" s="2793"/>
      <c r="T483" s="2793"/>
      <c r="U483" s="2793"/>
      <c r="V483" s="2793"/>
      <c r="W483" s="2793"/>
      <c r="X483" s="2793"/>
      <c r="Y483" s="2793"/>
      <c r="Z483" s="2793"/>
      <c r="AA483" s="2793"/>
      <c r="AB483" s="2794"/>
      <c r="AC483" s="1369"/>
      <c r="AD483" s="870"/>
      <c r="AE483" s="870"/>
      <c r="AF483" s="870"/>
      <c r="AG483" s="870"/>
      <c r="AH483" s="870"/>
      <c r="AI483" s="870"/>
      <c r="AJ483" s="870"/>
      <c r="AK483" s="870"/>
      <c r="AL483" s="870"/>
      <c r="AM483" s="870"/>
      <c r="AN483" s="870"/>
      <c r="AO483" s="870"/>
      <c r="AP483" s="870"/>
      <c r="AQ483" s="746"/>
      <c r="AR483" s="2793"/>
      <c r="AS483" s="2793"/>
      <c r="AT483" s="2793"/>
      <c r="AU483" s="2793"/>
      <c r="AV483" s="2793"/>
      <c r="AW483" s="2793"/>
      <c r="AX483" s="2793"/>
      <c r="AY483" s="2793"/>
      <c r="AZ483" s="2793"/>
      <c r="BA483" s="2793"/>
      <c r="BB483" s="2793"/>
      <c r="BC483" s="2794"/>
      <c r="BD483" s="199"/>
    </row>
    <row r="484" spans="1:56" s="499" customFormat="1" ht="16.5" customHeight="1">
      <c r="A484" s="226"/>
      <c r="B484" s="1369"/>
      <c r="C484" s="870"/>
      <c r="D484" s="870"/>
      <c r="E484" s="870"/>
      <c r="F484" s="870"/>
      <c r="G484" s="870"/>
      <c r="H484" s="870"/>
      <c r="I484" s="870"/>
      <c r="J484" s="870"/>
      <c r="K484" s="870"/>
      <c r="L484" s="870"/>
      <c r="M484" s="870"/>
      <c r="N484" s="870"/>
      <c r="O484" s="870"/>
      <c r="P484" s="746"/>
      <c r="Q484" s="2793"/>
      <c r="R484" s="2793"/>
      <c r="S484" s="2793"/>
      <c r="T484" s="2793"/>
      <c r="U484" s="2793"/>
      <c r="V484" s="2793"/>
      <c r="W484" s="2793"/>
      <c r="X484" s="2793"/>
      <c r="Y484" s="2793"/>
      <c r="Z484" s="2793"/>
      <c r="AA484" s="2793"/>
      <c r="AB484" s="2794"/>
      <c r="AC484" s="1369"/>
      <c r="AD484" s="870"/>
      <c r="AE484" s="870"/>
      <c r="AF484" s="870"/>
      <c r="AG484" s="870"/>
      <c r="AH484" s="870"/>
      <c r="AI484" s="870"/>
      <c r="AJ484" s="870"/>
      <c r="AK484" s="870"/>
      <c r="AL484" s="870"/>
      <c r="AM484" s="870"/>
      <c r="AN484" s="870"/>
      <c r="AO484" s="870"/>
      <c r="AP484" s="870"/>
      <c r="AQ484" s="746"/>
      <c r="AR484" s="2793"/>
      <c r="AS484" s="2793"/>
      <c r="AT484" s="2793"/>
      <c r="AU484" s="2793"/>
      <c r="AV484" s="2793"/>
      <c r="AW484" s="2793"/>
      <c r="AX484" s="2793"/>
      <c r="AY484" s="2793"/>
      <c r="AZ484" s="2793"/>
      <c r="BA484" s="2793"/>
      <c r="BB484" s="2793"/>
      <c r="BC484" s="2794"/>
      <c r="BD484" s="199"/>
    </row>
    <row r="485" spans="1:56" s="499" customFormat="1" ht="16.5" customHeight="1">
      <c r="A485" s="226"/>
      <c r="B485" s="1369"/>
      <c r="C485" s="870"/>
      <c r="D485" s="870"/>
      <c r="E485" s="870"/>
      <c r="F485" s="870"/>
      <c r="G485" s="870"/>
      <c r="H485" s="870"/>
      <c r="I485" s="870"/>
      <c r="J485" s="870"/>
      <c r="K485" s="870"/>
      <c r="L485" s="870"/>
      <c r="M485" s="870"/>
      <c r="N485" s="870"/>
      <c r="O485" s="870"/>
      <c r="P485" s="746"/>
      <c r="Q485" s="2793"/>
      <c r="R485" s="2793"/>
      <c r="S485" s="2793"/>
      <c r="T485" s="2793"/>
      <c r="U485" s="2793"/>
      <c r="V485" s="2793"/>
      <c r="W485" s="2793"/>
      <c r="X485" s="2793"/>
      <c r="Y485" s="2793"/>
      <c r="Z485" s="2793"/>
      <c r="AA485" s="2793"/>
      <c r="AB485" s="2794"/>
      <c r="AC485" s="1369"/>
      <c r="AD485" s="870"/>
      <c r="AE485" s="870"/>
      <c r="AF485" s="870"/>
      <c r="AG485" s="870"/>
      <c r="AH485" s="870"/>
      <c r="AI485" s="870"/>
      <c r="AJ485" s="870"/>
      <c r="AK485" s="870"/>
      <c r="AL485" s="870"/>
      <c r="AM485" s="870"/>
      <c r="AN485" s="870"/>
      <c r="AO485" s="870"/>
      <c r="AP485" s="870"/>
      <c r="AQ485" s="746"/>
      <c r="AR485" s="2793"/>
      <c r="AS485" s="2793"/>
      <c r="AT485" s="2793"/>
      <c r="AU485" s="2793"/>
      <c r="AV485" s="2793"/>
      <c r="AW485" s="2793"/>
      <c r="AX485" s="2793"/>
      <c r="AY485" s="2793"/>
      <c r="AZ485" s="2793"/>
      <c r="BA485" s="2793"/>
      <c r="BB485" s="2793"/>
      <c r="BC485" s="2794"/>
      <c r="BD485" s="199"/>
    </row>
    <row r="486" spans="1:56" s="499" customFormat="1" ht="16.5" customHeight="1">
      <c r="A486" s="226"/>
      <c r="B486" s="226"/>
      <c r="C486" s="500"/>
      <c r="D486" s="500"/>
      <c r="E486" s="500"/>
      <c r="F486" s="500"/>
      <c r="G486" s="500"/>
      <c r="H486" s="500"/>
      <c r="I486" s="500"/>
      <c r="J486" s="500"/>
      <c r="K486" s="500"/>
      <c r="L486" s="500"/>
      <c r="M486" s="500"/>
      <c r="N486" s="500"/>
      <c r="O486" s="500"/>
      <c r="P486" s="500"/>
      <c r="Q486" s="2793"/>
      <c r="R486" s="2793"/>
      <c r="S486" s="2793"/>
      <c r="T486" s="2793"/>
      <c r="U486" s="2793"/>
      <c r="V486" s="2793"/>
      <c r="W486" s="2793"/>
      <c r="X486" s="2793"/>
      <c r="Y486" s="2793"/>
      <c r="Z486" s="2793"/>
      <c r="AA486" s="2793"/>
      <c r="AB486" s="2794"/>
      <c r="AC486" s="226"/>
      <c r="AD486" s="500"/>
      <c r="AE486" s="500"/>
      <c r="AF486" s="500"/>
      <c r="AG486" s="500"/>
      <c r="AH486" s="500"/>
      <c r="AI486" s="500"/>
      <c r="AJ486" s="500"/>
      <c r="AK486" s="500"/>
      <c r="AL486" s="500"/>
      <c r="AM486" s="500"/>
      <c r="AN486" s="500"/>
      <c r="AO486" s="500"/>
      <c r="AP486" s="500"/>
      <c r="AQ486" s="500"/>
      <c r="AR486" s="2793"/>
      <c r="AS486" s="2793"/>
      <c r="AT486" s="2793"/>
      <c r="AU486" s="2793"/>
      <c r="AV486" s="2793"/>
      <c r="AW486" s="2793"/>
      <c r="AX486" s="2793"/>
      <c r="AY486" s="2793"/>
      <c r="AZ486" s="2793"/>
      <c r="BA486" s="2793"/>
      <c r="BB486" s="2793"/>
      <c r="BC486" s="2794"/>
      <c r="BD486" s="199"/>
    </row>
    <row r="487" spans="1:56" s="499" customFormat="1" ht="16.5" customHeight="1">
      <c r="A487" s="226"/>
      <c r="B487" s="226"/>
      <c r="C487" s="503"/>
      <c r="D487" s="500"/>
      <c r="E487" s="500"/>
      <c r="F487" s="500"/>
      <c r="G487" s="500"/>
      <c r="H487" s="500"/>
      <c r="I487" s="500"/>
      <c r="J487" s="500"/>
      <c r="K487" s="500"/>
      <c r="L487" s="500"/>
      <c r="M487" s="500"/>
      <c r="N487" s="500"/>
      <c r="O487" s="500"/>
      <c r="P487" s="500"/>
      <c r="Q487" s="500"/>
      <c r="R487" s="500"/>
      <c r="S487" s="500"/>
      <c r="T487" s="500"/>
      <c r="U487" s="500"/>
      <c r="V487" s="500"/>
      <c r="W487" s="500"/>
      <c r="X487" s="2732" t="str">
        <f>$X$14</f>
        <v xml:space="preserve">Attaching Method
贴法 Phương pháp dán </v>
      </c>
      <c r="Y487" s="2733"/>
      <c r="Z487" s="2733"/>
      <c r="AA487" s="2733"/>
      <c r="AB487" s="2801"/>
      <c r="AC487" s="226"/>
      <c r="AD487" s="500"/>
      <c r="AE487" s="500"/>
      <c r="AF487" s="500"/>
      <c r="AG487" s="500"/>
      <c r="AH487" s="500"/>
      <c r="AI487" s="500"/>
      <c r="AJ487" s="500"/>
      <c r="AK487" s="500"/>
      <c r="AL487" s="500"/>
      <c r="AM487" s="500"/>
      <c r="AN487" s="500"/>
      <c r="AO487" s="500"/>
      <c r="AP487" s="500"/>
      <c r="AQ487" s="500"/>
      <c r="AR487" s="500"/>
      <c r="AS487" s="500"/>
      <c r="AT487" s="500"/>
      <c r="AU487" s="500"/>
      <c r="AV487" s="500"/>
      <c r="AW487" s="500"/>
      <c r="AX487" s="500"/>
      <c r="AY487" s="2732" t="str">
        <f>$X$14</f>
        <v xml:space="preserve">Attaching Method
贴法 Phương pháp dán </v>
      </c>
      <c r="AZ487" s="2733"/>
      <c r="BA487" s="2733"/>
      <c r="BB487" s="2733"/>
      <c r="BC487" s="2801"/>
      <c r="BD487" s="199"/>
    </row>
    <row r="488" spans="1:56" s="499" customFormat="1" ht="16.5" customHeight="1">
      <c r="A488" s="226"/>
      <c r="B488" s="226"/>
      <c r="C488" s="503"/>
      <c r="D488" s="500"/>
      <c r="E488" s="500"/>
      <c r="F488" s="500"/>
      <c r="G488" s="500"/>
      <c r="H488" s="500"/>
      <c r="I488" s="500"/>
      <c r="J488" s="500"/>
      <c r="K488" s="500"/>
      <c r="L488" s="500"/>
      <c r="M488" s="500"/>
      <c r="N488" s="500"/>
      <c r="O488" s="500"/>
      <c r="P488" s="500"/>
      <c r="Q488" s="500"/>
      <c r="R488" s="500"/>
      <c r="S488" s="500"/>
      <c r="T488" s="500"/>
      <c r="U488" s="500"/>
      <c r="V488" s="500"/>
      <c r="W488" s="500"/>
      <c r="X488" s="2735"/>
      <c r="Y488" s="2736"/>
      <c r="Z488" s="2736"/>
      <c r="AA488" s="2736"/>
      <c r="AB488" s="2737"/>
      <c r="AC488" s="503"/>
      <c r="AD488" s="500"/>
      <c r="AE488" s="500"/>
      <c r="AF488" s="500"/>
      <c r="AG488" s="500"/>
      <c r="AH488" s="500"/>
      <c r="AI488" s="500"/>
      <c r="AJ488" s="500"/>
      <c r="AK488" s="500"/>
      <c r="AL488" s="500"/>
      <c r="AM488" s="500"/>
      <c r="AN488" s="500"/>
      <c r="AO488" s="500"/>
      <c r="AP488" s="500"/>
      <c r="AQ488" s="500"/>
      <c r="AR488" s="500"/>
      <c r="AS488" s="500"/>
      <c r="AT488" s="500"/>
      <c r="AU488" s="500"/>
      <c r="AV488" s="500"/>
      <c r="AW488" s="500"/>
      <c r="AX488" s="500"/>
      <c r="AY488" s="2735"/>
      <c r="AZ488" s="2736"/>
      <c r="BA488" s="2736"/>
      <c r="BB488" s="2736"/>
      <c r="BC488" s="2737"/>
      <c r="BD488" s="199"/>
    </row>
    <row r="489" spans="1:56" s="499" customFormat="1" ht="16.5" customHeight="1">
      <c r="A489" s="226"/>
      <c r="B489" s="226"/>
      <c r="C489" s="503"/>
      <c r="D489" s="500"/>
      <c r="E489" s="500"/>
      <c r="F489" s="500"/>
      <c r="G489" s="500"/>
      <c r="H489" s="500"/>
      <c r="I489" s="500"/>
      <c r="J489" s="500"/>
      <c r="K489" s="500"/>
      <c r="L489" s="500"/>
      <c r="M489" s="500"/>
      <c r="N489" s="500"/>
      <c r="O489" s="500"/>
      <c r="P489" s="500"/>
      <c r="Q489" s="500"/>
      <c r="R489" s="500"/>
      <c r="S489" s="500"/>
      <c r="T489" s="500"/>
      <c r="U489" s="500"/>
      <c r="V489" s="503"/>
      <c r="W489" s="503"/>
      <c r="X489" s="2808" t="s">
        <v>97</v>
      </c>
      <c r="Y489" s="2809"/>
      <c r="Z489" s="2809"/>
      <c r="AA489" s="2809"/>
      <c r="AB489" s="2810"/>
      <c r="AC489" s="871"/>
      <c r="AD489" s="871"/>
      <c r="AE489" s="871"/>
      <c r="AF489" s="871"/>
      <c r="AG489" s="871"/>
      <c r="AH489" s="871"/>
      <c r="AI489" s="871"/>
      <c r="AJ489" s="871"/>
      <c r="AK489" s="871"/>
      <c r="AL489" s="871"/>
      <c r="AM489" s="871"/>
      <c r="AN489" s="871"/>
      <c r="AO489" s="871"/>
      <c r="AP489" s="871"/>
      <c r="AQ489" s="871"/>
      <c r="AR489" s="871"/>
      <c r="AS489" s="871"/>
      <c r="AT489" s="871"/>
      <c r="AU489" s="871"/>
      <c r="AV489" s="871"/>
      <c r="AW489" s="871"/>
      <c r="AX489" s="871"/>
      <c r="AY489" s="2808" t="s">
        <v>97</v>
      </c>
      <c r="AZ489" s="2809"/>
      <c r="BA489" s="2809"/>
      <c r="BB489" s="2809"/>
      <c r="BC489" s="2810"/>
      <c r="BD489" s="199"/>
    </row>
    <row r="490" spans="1:56" s="499" customFormat="1" ht="16.5" customHeight="1">
      <c r="A490" s="226"/>
      <c r="B490" s="226"/>
      <c r="C490" s="503"/>
      <c r="D490" s="500"/>
      <c r="E490" s="500"/>
      <c r="F490" s="500"/>
      <c r="G490" s="500"/>
      <c r="H490" s="500"/>
      <c r="I490" s="500"/>
      <c r="J490" s="500"/>
      <c r="K490" s="500"/>
      <c r="L490" s="500"/>
      <c r="M490" s="500"/>
      <c r="N490" s="500"/>
      <c r="O490" s="500"/>
      <c r="P490" s="500"/>
      <c r="Q490" s="500"/>
      <c r="R490" s="500"/>
      <c r="S490" s="500"/>
      <c r="T490" s="500"/>
      <c r="U490" s="500"/>
      <c r="V490" s="503"/>
      <c r="W490" s="503"/>
      <c r="X490" s="2741"/>
      <c r="Y490" s="2742"/>
      <c r="Z490" s="2742"/>
      <c r="AA490" s="2742"/>
      <c r="AB490" s="2743"/>
      <c r="AC490" s="2430"/>
      <c r="AD490" s="1995"/>
      <c r="AE490" s="1995"/>
      <c r="AF490" s="1995"/>
      <c r="AG490" s="1995"/>
      <c r="AH490" s="1995"/>
      <c r="AI490" s="1995"/>
      <c r="AJ490" s="1995"/>
      <c r="AK490" s="1995"/>
      <c r="AL490" s="1995"/>
      <c r="AM490" s="1995"/>
      <c r="AN490" s="871"/>
      <c r="AO490" s="871"/>
      <c r="AP490" s="871"/>
      <c r="AQ490" s="871"/>
      <c r="AR490" s="871"/>
      <c r="AS490" s="871"/>
      <c r="AT490" s="871"/>
      <c r="AU490" s="871"/>
      <c r="AV490" s="871"/>
      <c r="AW490" s="871"/>
      <c r="AX490" s="871"/>
      <c r="AY490" s="2741"/>
      <c r="AZ490" s="2742"/>
      <c r="BA490" s="2742"/>
      <c r="BB490" s="2742"/>
      <c r="BC490" s="2743"/>
      <c r="BD490" s="199"/>
    </row>
    <row r="491" spans="1:56" s="499" customFormat="1" ht="16.5" customHeight="1">
      <c r="A491" s="226"/>
      <c r="B491" s="226"/>
      <c r="C491" s="503"/>
      <c r="D491" s="500"/>
      <c r="E491" s="500"/>
      <c r="F491" s="500"/>
      <c r="G491" s="500"/>
      <c r="H491" s="500"/>
      <c r="I491" s="500"/>
      <c r="J491" s="500"/>
      <c r="K491" s="500"/>
      <c r="L491" s="500"/>
      <c r="M491" s="500"/>
      <c r="N491" s="500"/>
      <c r="O491" s="500"/>
      <c r="P491" s="500"/>
      <c r="Q491" s="500"/>
      <c r="R491" s="500"/>
      <c r="S491" s="500"/>
      <c r="T491" s="500"/>
      <c r="U491" s="500"/>
      <c r="V491" s="503"/>
      <c r="W491" s="503"/>
      <c r="X491" s="2732" t="str">
        <f>$X$18</f>
        <v>Stitching Guide Name  靠边机名称Tên cử may</v>
      </c>
      <c r="Y491" s="2733"/>
      <c r="Z491" s="2733"/>
      <c r="AA491" s="2733"/>
      <c r="AB491" s="2801"/>
      <c r="AC491" s="2430"/>
      <c r="AD491" s="1995"/>
      <c r="AE491" s="1995"/>
      <c r="AF491" s="1995"/>
      <c r="AG491" s="1995"/>
      <c r="AH491" s="1995"/>
      <c r="AI491" s="1995"/>
      <c r="AJ491" s="1995"/>
      <c r="AK491" s="1995"/>
      <c r="AL491" s="1995"/>
      <c r="AM491" s="1995"/>
      <c r="AN491" s="503"/>
      <c r="AO491" s="503"/>
      <c r="AP491" s="503"/>
      <c r="AQ491" s="503"/>
      <c r="AR491" s="503"/>
      <c r="AS491" s="503"/>
      <c r="AT491" s="503"/>
      <c r="AU491" s="503"/>
      <c r="AV491" s="503"/>
      <c r="AW491" s="503"/>
      <c r="AX491" s="503"/>
      <c r="AY491" s="2732" t="str">
        <f>$X$18</f>
        <v>Stitching Guide Name  靠边机名称Tên cử may</v>
      </c>
      <c r="AZ491" s="2733"/>
      <c r="BA491" s="2733"/>
      <c r="BB491" s="2733"/>
      <c r="BC491" s="2801"/>
      <c r="BD491" s="199"/>
    </row>
    <row r="492" spans="1:56" s="499" customFormat="1" ht="16.5" customHeight="1">
      <c r="A492" s="226"/>
      <c r="B492" s="226"/>
      <c r="C492" s="503"/>
      <c r="D492" s="500"/>
      <c r="E492" s="500"/>
      <c r="F492" s="500"/>
      <c r="G492" s="500"/>
      <c r="H492" s="500"/>
      <c r="I492" s="500"/>
      <c r="J492" s="500"/>
      <c r="K492" s="500"/>
      <c r="L492" s="500"/>
      <c r="M492" s="500"/>
      <c r="N492" s="500"/>
      <c r="O492" s="500"/>
      <c r="P492" s="500"/>
      <c r="Q492" s="500"/>
      <c r="R492" s="500"/>
      <c r="S492" s="500"/>
      <c r="T492" s="500"/>
      <c r="U492" s="500"/>
      <c r="V492" s="503"/>
      <c r="W492" s="503"/>
      <c r="X492" s="2735"/>
      <c r="Y492" s="2736"/>
      <c r="Z492" s="2736"/>
      <c r="AA492" s="2736"/>
      <c r="AB492" s="2737"/>
      <c r="AC492" s="2430"/>
      <c r="AD492" s="1995"/>
      <c r="AE492" s="1995"/>
      <c r="AF492" s="1995"/>
      <c r="AG492" s="1995"/>
      <c r="AH492" s="1995"/>
      <c r="AI492" s="1995"/>
      <c r="AJ492" s="1995"/>
      <c r="AK492" s="1995"/>
      <c r="AL492" s="1995"/>
      <c r="AM492" s="1995"/>
      <c r="AN492" s="503"/>
      <c r="AO492" s="503"/>
      <c r="AP492" s="503"/>
      <c r="AQ492" s="503"/>
      <c r="AR492" s="503"/>
      <c r="AS492" s="503"/>
      <c r="AT492" s="503"/>
      <c r="AU492" s="503"/>
      <c r="AV492" s="503"/>
      <c r="AW492" s="503"/>
      <c r="AX492" s="503"/>
      <c r="AY492" s="2735"/>
      <c r="AZ492" s="2736"/>
      <c r="BA492" s="2736"/>
      <c r="BB492" s="2736"/>
      <c r="BC492" s="2737"/>
      <c r="BD492" s="199"/>
    </row>
    <row r="493" spans="1:56" s="499" customFormat="1" ht="16.5" customHeight="1" thickBot="1">
      <c r="A493" s="1372"/>
      <c r="B493" s="911"/>
      <c r="C493" s="911"/>
      <c r="D493" s="911"/>
      <c r="E493" s="911"/>
      <c r="F493" s="911"/>
      <c r="G493" s="911"/>
      <c r="H493" s="911"/>
      <c r="I493" s="911"/>
      <c r="J493" s="911"/>
      <c r="K493" s="911"/>
      <c r="L493" s="911"/>
      <c r="M493" s="911"/>
      <c r="N493" s="911"/>
      <c r="O493" s="911"/>
      <c r="P493" s="911"/>
      <c r="Q493" s="911"/>
      <c r="R493" s="911"/>
      <c r="S493" s="911"/>
      <c r="T493" s="911"/>
      <c r="U493" s="911"/>
      <c r="V493" s="911"/>
      <c r="W493" s="911"/>
      <c r="X493" s="2718" t="s">
        <v>118</v>
      </c>
      <c r="Y493" s="2719"/>
      <c r="Z493" s="2719"/>
      <c r="AA493" s="2719"/>
      <c r="AB493" s="2720"/>
      <c r="AC493" s="2880"/>
      <c r="AD493" s="2001"/>
      <c r="AE493" s="2001"/>
      <c r="AF493" s="2001"/>
      <c r="AG493" s="2001"/>
      <c r="AH493" s="2001"/>
      <c r="AI493" s="2001"/>
      <c r="AJ493" s="2001"/>
      <c r="AK493" s="2001"/>
      <c r="AL493" s="2001"/>
      <c r="AM493" s="2001"/>
      <c r="AN493" s="911"/>
      <c r="AO493" s="911"/>
      <c r="AP493" s="911"/>
      <c r="AQ493" s="911"/>
      <c r="AR493" s="911"/>
      <c r="AS493" s="911"/>
      <c r="AT493" s="911"/>
      <c r="AU493" s="911"/>
      <c r="AV493" s="911"/>
      <c r="AW493" s="911"/>
      <c r="AX493" s="911"/>
      <c r="AY493" s="2718" t="s">
        <v>97</v>
      </c>
      <c r="AZ493" s="2719"/>
      <c r="BA493" s="2719"/>
      <c r="BB493" s="2719"/>
      <c r="BC493" s="2720"/>
      <c r="BD493" s="199"/>
    </row>
    <row r="494" spans="1:56" s="353" customFormat="1" ht="20.100000000000001" customHeight="1" thickBot="1">
      <c r="A494" s="1329"/>
      <c r="B494" s="1330" t="s">
        <v>110</v>
      </c>
      <c r="C494" s="1330"/>
      <c r="D494" s="1330"/>
      <c r="E494" s="1330"/>
      <c r="F494" s="1330"/>
      <c r="G494" s="1330"/>
      <c r="H494" s="1330"/>
      <c r="I494" s="1330"/>
      <c r="J494" s="1330"/>
      <c r="K494" s="1330"/>
      <c r="L494" s="1330"/>
      <c r="M494" s="1330"/>
      <c r="N494" s="1330"/>
      <c r="O494" s="1330"/>
      <c r="P494" s="1330"/>
      <c r="Q494" s="1330"/>
      <c r="R494" s="1330"/>
      <c r="S494" s="1330"/>
      <c r="T494" s="1330"/>
      <c r="U494" s="1330"/>
      <c r="V494" s="1330"/>
      <c r="W494" s="1330"/>
      <c r="X494" s="1330"/>
      <c r="Y494" s="1330"/>
      <c r="Z494" s="1020" t="s">
        <v>1068</v>
      </c>
      <c r="AA494" s="1330"/>
      <c r="AB494" s="1330"/>
      <c r="AC494" s="1330"/>
      <c r="AD494" s="1330"/>
      <c r="AE494" s="1330"/>
      <c r="AF494" s="1330"/>
      <c r="AG494" s="1330"/>
      <c r="AH494" s="1330"/>
      <c r="AI494" s="1330"/>
      <c r="AJ494" s="1330"/>
      <c r="AK494" s="1330"/>
      <c r="AL494" s="1330"/>
      <c r="AM494" s="1330"/>
      <c r="AN494" s="1330"/>
      <c r="AO494" s="1330"/>
      <c r="AP494" s="1330"/>
      <c r="AQ494" s="1330"/>
      <c r="AR494" s="1330"/>
      <c r="AS494" s="1330"/>
      <c r="AT494" s="1330"/>
      <c r="AU494" s="1330"/>
      <c r="AV494" s="1330"/>
      <c r="AW494" s="1330" t="str">
        <f>$AW$38</f>
        <v>COMPILER: LIÊN/A-KT-WQ826</v>
      </c>
      <c r="AX494" s="1330"/>
      <c r="AY494" s="1330"/>
      <c r="AZ494" s="1330"/>
      <c r="BA494" s="1330"/>
      <c r="BB494" s="1330"/>
      <c r="BC494" s="1330"/>
      <c r="BD494" s="1253"/>
    </row>
    <row r="495" spans="1:56" s="146" customFormat="1" ht="20.100000000000001" customHeight="1" thickBot="1">
      <c r="A495" s="1399"/>
      <c r="B495" s="2663" t="str">
        <f>$B$1</f>
        <v>PRODUCTION CONFIRMATION</v>
      </c>
      <c r="C495" s="2664"/>
      <c r="D495" s="2664"/>
      <c r="E495" s="2664"/>
      <c r="F495" s="2664"/>
      <c r="G495" s="2664"/>
      <c r="H495" s="2664"/>
      <c r="I495" s="2664"/>
      <c r="J495" s="2664"/>
      <c r="K495" s="2664"/>
      <c r="L495" s="2664"/>
      <c r="M495" s="2664"/>
      <c r="N495" s="2665"/>
      <c r="O495" s="709"/>
      <c r="P495" s="709"/>
      <c r="Q495" s="1821" t="s">
        <v>1115</v>
      </c>
      <c r="R495" s="1821"/>
      <c r="S495" s="1821"/>
      <c r="T495" s="1821"/>
      <c r="U495" s="1821"/>
      <c r="V495" s="1821"/>
      <c r="W495" s="1821"/>
      <c r="X495" s="1821"/>
      <c r="Y495" s="1821"/>
      <c r="Z495" s="1821"/>
      <c r="AA495" s="1821"/>
      <c r="AB495" s="1821"/>
      <c r="AC495" s="1821"/>
      <c r="AD495" s="1821"/>
      <c r="AE495" s="1821"/>
      <c r="AF495" s="1821"/>
      <c r="AG495" s="1821"/>
      <c r="AH495" s="1821"/>
      <c r="AI495" s="1821"/>
      <c r="AJ495" s="1821"/>
      <c r="AK495" s="1821"/>
      <c r="AL495" s="1821"/>
      <c r="AM495" s="1821"/>
      <c r="AN495" s="1821"/>
      <c r="AO495" s="1821"/>
      <c r="AP495" s="1821"/>
      <c r="AQ495" s="709"/>
      <c r="AR495" s="709"/>
      <c r="AS495" s="709"/>
      <c r="AT495" s="916"/>
      <c r="AU495" s="916"/>
      <c r="AV495" s="916"/>
      <c r="AW495" s="559"/>
      <c r="AX495" s="559"/>
      <c r="AY495" s="559"/>
      <c r="AZ495" s="994"/>
      <c r="BA495" s="994"/>
      <c r="BB495" s="995"/>
      <c r="BC495" s="995"/>
      <c r="BD495" s="1400"/>
    </row>
    <row r="496" spans="1:56" s="146" customFormat="1" ht="15.95" customHeight="1">
      <c r="A496" s="628"/>
      <c r="B496" s="1401" t="s">
        <v>19</v>
      </c>
      <c r="C496" s="333"/>
      <c r="D496" s="333"/>
      <c r="E496" s="333"/>
      <c r="F496" s="333"/>
      <c r="G496" s="1402" t="str">
        <f>$G$2</f>
        <v>Chuck Taylor All Star Street</v>
      </c>
      <c r="H496" s="333"/>
      <c r="I496" s="515"/>
      <c r="J496" s="515"/>
      <c r="K496" s="515"/>
      <c r="L496" s="515"/>
      <c r="M496" s="709"/>
      <c r="N496" s="739"/>
      <c r="O496" s="455"/>
      <c r="P496" s="455"/>
      <c r="Q496" s="1822"/>
      <c r="R496" s="1822"/>
      <c r="S496" s="1822"/>
      <c r="T496" s="1822"/>
      <c r="U496" s="1822"/>
      <c r="V496" s="1822"/>
      <c r="W496" s="1822"/>
      <c r="X496" s="1822"/>
      <c r="Y496" s="1822"/>
      <c r="Z496" s="1822"/>
      <c r="AA496" s="1822"/>
      <c r="AB496" s="1822"/>
      <c r="AC496" s="1822"/>
      <c r="AD496" s="1822"/>
      <c r="AE496" s="1822"/>
      <c r="AF496" s="1822"/>
      <c r="AG496" s="1822"/>
      <c r="AH496" s="1822"/>
      <c r="AI496" s="1822"/>
      <c r="AJ496" s="1822"/>
      <c r="AK496" s="1822"/>
      <c r="AL496" s="1822"/>
      <c r="AM496" s="1822"/>
      <c r="AN496" s="1822"/>
      <c r="AO496" s="1822"/>
      <c r="AP496" s="1822"/>
      <c r="AQ496" s="455"/>
      <c r="AR496" s="455"/>
      <c r="AS496" s="455"/>
      <c r="AT496" s="267"/>
      <c r="AU496" s="267"/>
      <c r="AV496" s="267"/>
      <c r="AW496" s="53"/>
      <c r="AY496" s="2666" t="s">
        <v>137</v>
      </c>
      <c r="AZ496" s="1834"/>
      <c r="BA496" s="2273">
        <f>$BA$2</f>
        <v>15</v>
      </c>
      <c r="BB496" s="2475">
        <f>BB458-1</f>
        <v>-14</v>
      </c>
      <c r="BC496" s="2668"/>
      <c r="BD496" s="189"/>
    </row>
    <row r="497" spans="1:56" s="146" customFormat="1" ht="15.95" customHeight="1" thickBot="1">
      <c r="A497" s="628"/>
      <c r="B497" s="554" t="s">
        <v>96</v>
      </c>
      <c r="C497" s="1358"/>
      <c r="D497" s="1358"/>
      <c r="E497" s="1358"/>
      <c r="F497" s="1358"/>
      <c r="G497" s="1358"/>
      <c r="H497" s="1358"/>
      <c r="I497" s="1357" t="str">
        <f>$I$3</f>
        <v>669288C/F</v>
      </c>
      <c r="J497" s="1358"/>
      <c r="K497" s="1357"/>
      <c r="L497" s="1358"/>
      <c r="M497" s="1013"/>
      <c r="N497" s="1359"/>
      <c r="O497" s="1013"/>
      <c r="P497" s="1013"/>
      <c r="Q497" s="1823"/>
      <c r="R497" s="1823"/>
      <c r="S497" s="1823"/>
      <c r="T497" s="1823"/>
      <c r="U497" s="1823"/>
      <c r="V497" s="1823"/>
      <c r="W497" s="1823"/>
      <c r="X497" s="1823"/>
      <c r="Y497" s="1823"/>
      <c r="Z497" s="1823"/>
      <c r="AA497" s="1823"/>
      <c r="AB497" s="1823"/>
      <c r="AC497" s="1823"/>
      <c r="AD497" s="1823"/>
      <c r="AE497" s="1823"/>
      <c r="AF497" s="1823"/>
      <c r="AG497" s="1823"/>
      <c r="AH497" s="1823"/>
      <c r="AI497" s="1823"/>
      <c r="AJ497" s="1823"/>
      <c r="AK497" s="1823"/>
      <c r="AL497" s="1823"/>
      <c r="AM497" s="1823"/>
      <c r="AN497" s="1823"/>
      <c r="AO497" s="1823"/>
      <c r="AP497" s="1823"/>
      <c r="AQ497" s="1013"/>
      <c r="AR497" s="1013"/>
      <c r="AS497" s="1013"/>
      <c r="AT497" s="930"/>
      <c r="AU497" s="930"/>
      <c r="AV497" s="930"/>
      <c r="AW497" s="1331"/>
      <c r="AX497" s="1403"/>
      <c r="AY497" s="2667"/>
      <c r="AZ497" s="2060"/>
      <c r="BA497" s="2274"/>
      <c r="BB497" s="2669"/>
      <c r="BC497" s="2670"/>
      <c r="BD497" s="189"/>
    </row>
    <row r="498" spans="1:56" s="499" customFormat="1" ht="47.25" customHeight="1">
      <c r="A498" s="226"/>
      <c r="B498" s="2724">
        <v>53</v>
      </c>
      <c r="C498" s="2725"/>
      <c r="D498" s="2721" t="s">
        <v>932</v>
      </c>
      <c r="E498" s="2726"/>
      <c r="F498" s="2726"/>
      <c r="G498" s="2726"/>
      <c r="H498" s="2726"/>
      <c r="I498" s="2726"/>
      <c r="J498" s="2726"/>
      <c r="K498" s="2726"/>
      <c r="L498" s="2726"/>
      <c r="M498" s="2726"/>
      <c r="N498" s="2726"/>
      <c r="O498" s="2726"/>
      <c r="P498" s="2726"/>
      <c r="Q498" s="2726"/>
      <c r="R498" s="2726"/>
      <c r="S498" s="2726"/>
      <c r="T498" s="2726"/>
      <c r="U498" s="2726"/>
      <c r="V498" s="2726"/>
      <c r="W498" s="2726"/>
      <c r="X498" s="2726"/>
      <c r="Y498" s="2726"/>
      <c r="Z498" s="2726"/>
      <c r="AA498" s="2726"/>
      <c r="AB498" s="2727"/>
      <c r="AC498" s="2724">
        <f>B498+1</f>
        <v>54</v>
      </c>
      <c r="AD498" s="2725"/>
      <c r="AE498" s="2721" t="s">
        <v>1116</v>
      </c>
      <c r="AF498" s="2726"/>
      <c r="AG498" s="2726"/>
      <c r="AH498" s="2726"/>
      <c r="AI498" s="2726"/>
      <c r="AJ498" s="2726"/>
      <c r="AK498" s="2726"/>
      <c r="AL498" s="2726"/>
      <c r="AM498" s="2726"/>
      <c r="AN498" s="2726"/>
      <c r="AO498" s="2726"/>
      <c r="AP498" s="2726"/>
      <c r="AQ498" s="2726"/>
      <c r="AR498" s="2726"/>
      <c r="AS498" s="2726"/>
      <c r="AT498" s="2726"/>
      <c r="AU498" s="2726"/>
      <c r="AV498" s="2726"/>
      <c r="AW498" s="2726"/>
      <c r="AX498" s="2726"/>
      <c r="AY498" s="2726"/>
      <c r="AZ498" s="2726"/>
      <c r="BA498" s="2726"/>
      <c r="BB498" s="2726"/>
      <c r="BC498" s="2727"/>
      <c r="BD498" s="199"/>
    </row>
    <row r="499" spans="1:56" s="738" customFormat="1" ht="23.1" customHeight="1">
      <c r="A499" s="1361"/>
      <c r="B499" s="2832" t="str">
        <f t="shared" ref="B499:Y499" si="30">B309</f>
        <v>M/C Type
机器
Loại máy</v>
      </c>
      <c r="C499" s="2709"/>
      <c r="D499" s="2709"/>
      <c r="E499" s="2709"/>
      <c r="F499" s="2710"/>
      <c r="G499" s="2714" t="str">
        <f t="shared" si="30"/>
        <v xml:space="preserve">Needle
System
针类 Loại kim </v>
      </c>
      <c r="H499" s="2714"/>
      <c r="I499" s="2714"/>
      <c r="J499" s="2714" t="str">
        <f t="shared" si="30"/>
        <v>Needle Size
尺寸
Kích cỡ kim</v>
      </c>
      <c r="K499" s="2714"/>
      <c r="L499" s="2714"/>
      <c r="M499" s="2714" t="str">
        <f t="shared" si="30"/>
        <v xml:space="preserve">Needle Point Type
针型头类
Loại đầu kim  </v>
      </c>
      <c r="N499" s="2714"/>
      <c r="O499" s="2714"/>
      <c r="P499" s="2714"/>
      <c r="Q499" s="2686" t="str">
        <f t="shared" si="30"/>
        <v>Thread Type
车线
Loại chỉ</v>
      </c>
      <c r="R499" s="2686"/>
      <c r="S499" s="2686"/>
      <c r="T499" s="2686"/>
      <c r="U499" s="2686" t="str">
        <f t="shared" si="30"/>
        <v>Stitching Margin 边距
 Cách biên  (mm)</v>
      </c>
      <c r="V499" s="2686"/>
      <c r="W499" s="2686"/>
      <c r="X499" s="2686"/>
      <c r="Y499" s="2686" t="str">
        <f t="shared" si="30"/>
        <v>SPI (Stitch Per Inch)
针数/英寸
Số mũi/inch</v>
      </c>
      <c r="Z499" s="2688"/>
      <c r="AA499" s="2688"/>
      <c r="AB499" s="2689"/>
      <c r="AC499" s="2832" t="str">
        <f t="shared" ref="AC499:AK499" si="31">B309</f>
        <v>M/C Type
机器
Loại máy</v>
      </c>
      <c r="AD499" s="2709"/>
      <c r="AE499" s="2709"/>
      <c r="AF499" s="2709"/>
      <c r="AG499" s="2710"/>
      <c r="AH499" s="2714" t="str">
        <f t="shared" si="31"/>
        <v xml:space="preserve">Needle
System
针类 Loại kim </v>
      </c>
      <c r="AI499" s="2714"/>
      <c r="AJ499" s="2714"/>
      <c r="AK499" s="2714" t="str">
        <f t="shared" si="31"/>
        <v>Needle Size
尺寸
Kích cỡ kim</v>
      </c>
      <c r="AL499" s="2714"/>
      <c r="AM499" s="2714"/>
      <c r="AN499" s="2714" t="str">
        <f t="shared" ref="AN499:AV499" si="32">M309</f>
        <v xml:space="preserve">Needle Point Type
针型头类
Loại đầu kim  </v>
      </c>
      <c r="AO499" s="2714"/>
      <c r="AP499" s="2714"/>
      <c r="AQ499" s="2714"/>
      <c r="AR499" s="2686" t="str">
        <f t="shared" si="32"/>
        <v>Thread Type
车线
Loại chỉ</v>
      </c>
      <c r="AS499" s="2686"/>
      <c r="AT499" s="2686"/>
      <c r="AU499" s="2686"/>
      <c r="AV499" s="2686" t="str">
        <f t="shared" si="32"/>
        <v>Stitching Margin 边距
 Cách biên  (mm)</v>
      </c>
      <c r="AW499" s="2686"/>
      <c r="AX499" s="2686"/>
      <c r="AY499" s="2686"/>
      <c r="AZ499" s="2686" t="str">
        <f t="shared" ref="AZ499" si="33">Y309</f>
        <v>SPI (Stitch Per Inch)
针数/英寸
Số mũi/inch</v>
      </c>
      <c r="BA499" s="2688"/>
      <c r="BB499" s="2688"/>
      <c r="BC499" s="2689"/>
      <c r="BD499" s="982"/>
    </row>
    <row r="500" spans="1:56" s="738" customFormat="1" ht="23.1" customHeight="1">
      <c r="A500" s="1361"/>
      <c r="B500" s="2711"/>
      <c r="C500" s="2712"/>
      <c r="D500" s="2712"/>
      <c r="E500" s="2712"/>
      <c r="F500" s="2713"/>
      <c r="G500" s="2715"/>
      <c r="H500" s="2715"/>
      <c r="I500" s="2715"/>
      <c r="J500" s="2715"/>
      <c r="K500" s="2715"/>
      <c r="L500" s="2715"/>
      <c r="M500" s="2715"/>
      <c r="N500" s="2715"/>
      <c r="O500" s="2715"/>
      <c r="P500" s="2715"/>
      <c r="Q500" s="2687"/>
      <c r="R500" s="2687"/>
      <c r="S500" s="2687"/>
      <c r="T500" s="2687"/>
      <c r="U500" s="2687"/>
      <c r="V500" s="2687"/>
      <c r="W500" s="2687"/>
      <c r="X500" s="2687"/>
      <c r="Y500" s="2690"/>
      <c r="Z500" s="2690"/>
      <c r="AA500" s="2690"/>
      <c r="AB500" s="2691"/>
      <c r="AC500" s="2711"/>
      <c r="AD500" s="2712"/>
      <c r="AE500" s="2712"/>
      <c r="AF500" s="2712"/>
      <c r="AG500" s="2713"/>
      <c r="AH500" s="2715"/>
      <c r="AI500" s="2715"/>
      <c r="AJ500" s="2715"/>
      <c r="AK500" s="2715"/>
      <c r="AL500" s="2715"/>
      <c r="AM500" s="2715"/>
      <c r="AN500" s="2715"/>
      <c r="AO500" s="2715"/>
      <c r="AP500" s="2715"/>
      <c r="AQ500" s="2715"/>
      <c r="AR500" s="2687"/>
      <c r="AS500" s="2687"/>
      <c r="AT500" s="2687"/>
      <c r="AU500" s="2687"/>
      <c r="AV500" s="2687"/>
      <c r="AW500" s="2687"/>
      <c r="AX500" s="2687"/>
      <c r="AY500" s="2687"/>
      <c r="AZ500" s="2690"/>
      <c r="BA500" s="2690"/>
      <c r="BB500" s="2690"/>
      <c r="BC500" s="2691"/>
      <c r="BD500" s="982"/>
    </row>
    <row r="501" spans="1:56" s="52" customFormat="1" ht="42.95" customHeight="1" thickBot="1">
      <c r="A501" s="815"/>
      <c r="B501" s="2705" t="s">
        <v>467</v>
      </c>
      <c r="C501" s="2706"/>
      <c r="D501" s="2706"/>
      <c r="E501" s="2706"/>
      <c r="F501" s="2707"/>
      <c r="G501" s="2679" t="s">
        <v>117</v>
      </c>
      <c r="H501" s="2680"/>
      <c r="I501" s="2680"/>
      <c r="J501" s="2681" t="s">
        <v>129</v>
      </c>
      <c r="K501" s="2681"/>
      <c r="L501" s="2681"/>
      <c r="M501" s="2681" t="s">
        <v>116</v>
      </c>
      <c r="N501" s="2681"/>
      <c r="O501" s="2681"/>
      <c r="P501" s="2681"/>
      <c r="Q501" s="2682" t="s">
        <v>305</v>
      </c>
      <c r="R501" s="2681"/>
      <c r="S501" s="2681"/>
      <c r="T501" s="2681"/>
      <c r="U501" s="2683" t="s">
        <v>234</v>
      </c>
      <c r="V501" s="2684"/>
      <c r="W501" s="2684"/>
      <c r="X501" s="2684"/>
      <c r="Y501" s="2683" t="s">
        <v>233</v>
      </c>
      <c r="Z501" s="2684"/>
      <c r="AA501" s="2684"/>
      <c r="AB501" s="2685"/>
      <c r="AC501" s="2862" t="s">
        <v>1117</v>
      </c>
      <c r="AD501" s="2706"/>
      <c r="AE501" s="2706"/>
      <c r="AF501" s="2706"/>
      <c r="AG501" s="2707"/>
      <c r="AH501" s="2679" t="s">
        <v>97</v>
      </c>
      <c r="AI501" s="2680"/>
      <c r="AJ501" s="2680"/>
      <c r="AK501" s="2681" t="s">
        <v>97</v>
      </c>
      <c r="AL501" s="2681"/>
      <c r="AM501" s="2681"/>
      <c r="AN501" s="2681" t="s">
        <v>97</v>
      </c>
      <c r="AO501" s="2681"/>
      <c r="AP501" s="2681"/>
      <c r="AQ501" s="2681"/>
      <c r="AR501" s="2696" t="s">
        <v>97</v>
      </c>
      <c r="AS501" s="2697"/>
      <c r="AT501" s="2697"/>
      <c r="AU501" s="2698"/>
      <c r="AV501" s="2681" t="s">
        <v>97</v>
      </c>
      <c r="AW501" s="2681"/>
      <c r="AX501" s="2681"/>
      <c r="AY501" s="2681"/>
      <c r="AZ501" s="2681" t="s">
        <v>97</v>
      </c>
      <c r="BA501" s="2681"/>
      <c r="BB501" s="2681"/>
      <c r="BC501" s="2980"/>
      <c r="BD501" s="642"/>
    </row>
    <row r="502" spans="1:56" s="499" customFormat="1" ht="16.5" customHeight="1">
      <c r="A502" s="226"/>
      <c r="B502" s="2981" t="s">
        <v>1118</v>
      </c>
      <c r="C502" s="2982"/>
      <c r="D502" s="2982"/>
      <c r="E502" s="2982"/>
      <c r="F502" s="2982"/>
      <c r="G502" s="2982"/>
      <c r="H502" s="2982"/>
      <c r="I502" s="1554"/>
      <c r="J502" s="1554"/>
      <c r="K502" s="1554"/>
      <c r="L502" s="1554"/>
      <c r="M502" s="752"/>
      <c r="N502" s="752"/>
      <c r="O502" s="752"/>
      <c r="P502" s="752"/>
      <c r="Q502" s="752"/>
      <c r="R502" s="752"/>
      <c r="S502" s="752"/>
      <c r="T502" s="752"/>
      <c r="U502" s="2788" t="s">
        <v>921</v>
      </c>
      <c r="V502" s="2788"/>
      <c r="W502" s="2788"/>
      <c r="X502" s="2788"/>
      <c r="Y502" s="2788"/>
      <c r="Z502" s="2788"/>
      <c r="AA502" s="2788"/>
      <c r="AB502" s="2789"/>
      <c r="AC502" s="2907"/>
      <c r="AD502" s="2788"/>
      <c r="AE502" s="2788"/>
      <c r="AF502" s="2788"/>
      <c r="AG502" s="2788"/>
      <c r="AH502" s="2788"/>
      <c r="AI502" s="2788"/>
      <c r="AJ502" s="2788"/>
      <c r="AK502" s="2788"/>
      <c r="AL502" s="2788"/>
      <c r="AM502" s="2788"/>
      <c r="AN502" s="752"/>
      <c r="AO502" s="752"/>
      <c r="AP502" s="752"/>
      <c r="AQ502" s="752"/>
      <c r="AR502" s="752"/>
      <c r="AS502" s="752"/>
      <c r="AT502" s="752"/>
      <c r="AU502" s="752"/>
      <c r="AV502" s="2788" t="s">
        <v>1119</v>
      </c>
      <c r="AW502" s="2788"/>
      <c r="AX502" s="2788"/>
      <c r="AY502" s="2788"/>
      <c r="AZ502" s="2788"/>
      <c r="BA502" s="2788"/>
      <c r="BB502" s="2788"/>
      <c r="BC502" s="2789"/>
      <c r="BD502" s="199"/>
    </row>
    <row r="503" spans="1:56" s="499" customFormat="1" ht="16.5" customHeight="1">
      <c r="A503" s="226"/>
      <c r="B503" s="2908"/>
      <c r="C503" s="2556"/>
      <c r="D503" s="2556"/>
      <c r="E503" s="2556"/>
      <c r="F503" s="2556"/>
      <c r="G503" s="2556"/>
      <c r="H503" s="2556"/>
      <c r="I503" s="1367"/>
      <c r="J503" s="1367"/>
      <c r="K503" s="1367"/>
      <c r="L503" s="1367"/>
      <c r="M503" s="753"/>
      <c r="N503" s="813"/>
      <c r="O503" s="813"/>
      <c r="P503" s="813"/>
      <c r="Q503" s="813"/>
      <c r="R503" s="813"/>
      <c r="S503" s="813"/>
      <c r="T503" s="753"/>
      <c r="U503" s="2556"/>
      <c r="V503" s="2556"/>
      <c r="W503" s="2556"/>
      <c r="X503" s="2556"/>
      <c r="Y503" s="2556"/>
      <c r="Z503" s="2556"/>
      <c r="AA503" s="2556"/>
      <c r="AB503" s="2790"/>
      <c r="AC503" s="2908"/>
      <c r="AD503" s="2556"/>
      <c r="AE503" s="2556"/>
      <c r="AF503" s="2556"/>
      <c r="AG503" s="2556"/>
      <c r="AH503" s="2556"/>
      <c r="AI503" s="2556"/>
      <c r="AJ503" s="2556"/>
      <c r="AK503" s="2556"/>
      <c r="AL503" s="2556"/>
      <c r="AM503" s="2556"/>
      <c r="AN503" s="753"/>
      <c r="AO503" s="753"/>
      <c r="AP503" s="753"/>
      <c r="AQ503" s="753"/>
      <c r="AR503" s="753"/>
      <c r="AS503" s="753"/>
      <c r="AT503" s="753"/>
      <c r="AU503" s="753"/>
      <c r="AV503" s="2556"/>
      <c r="AW503" s="2556"/>
      <c r="AX503" s="2556"/>
      <c r="AY503" s="2556"/>
      <c r="AZ503" s="2556"/>
      <c r="BA503" s="2556"/>
      <c r="BB503" s="2556"/>
      <c r="BC503" s="2790"/>
      <c r="BD503" s="199"/>
    </row>
    <row r="504" spans="1:56" s="499" customFormat="1" ht="16.5" customHeight="1">
      <c r="A504" s="226"/>
      <c r="B504" s="2908"/>
      <c r="C504" s="2556"/>
      <c r="D504" s="2556"/>
      <c r="E504" s="2556"/>
      <c r="F504" s="2556"/>
      <c r="G504" s="2556"/>
      <c r="H504" s="2556"/>
      <c r="I504" s="1367"/>
      <c r="J504" s="1367"/>
      <c r="K504" s="1367"/>
      <c r="L504" s="1367"/>
      <c r="M504" s="753"/>
      <c r="N504" s="813"/>
      <c r="O504" s="813"/>
      <c r="P504" s="813"/>
      <c r="Q504" s="813"/>
      <c r="R504" s="813"/>
      <c r="S504" s="813"/>
      <c r="T504" s="753"/>
      <c r="U504" s="2556"/>
      <c r="V504" s="2556"/>
      <c r="W504" s="2556"/>
      <c r="X504" s="2556"/>
      <c r="Y504" s="2556"/>
      <c r="Z504" s="2556"/>
      <c r="AA504" s="2556"/>
      <c r="AB504" s="2790"/>
      <c r="AC504" s="2908"/>
      <c r="AD504" s="2556"/>
      <c r="AE504" s="2556"/>
      <c r="AF504" s="2556"/>
      <c r="AG504" s="2556"/>
      <c r="AH504" s="2556"/>
      <c r="AI504" s="2556"/>
      <c r="AJ504" s="2556"/>
      <c r="AK504" s="2556"/>
      <c r="AL504" s="2556"/>
      <c r="AM504" s="2556"/>
      <c r="AN504" s="753"/>
      <c r="AO504" s="753"/>
      <c r="AP504" s="753"/>
      <c r="AQ504" s="753"/>
      <c r="AR504" s="753"/>
      <c r="AS504" s="753"/>
      <c r="AT504" s="753"/>
      <c r="AU504" s="753"/>
      <c r="AV504" s="2556"/>
      <c r="AW504" s="2556"/>
      <c r="AX504" s="2556"/>
      <c r="AY504" s="2556"/>
      <c r="AZ504" s="2556"/>
      <c r="BA504" s="2556"/>
      <c r="BB504" s="2556"/>
      <c r="BC504" s="2790"/>
      <c r="BD504" s="199"/>
    </row>
    <row r="505" spans="1:56" s="499" customFormat="1" ht="16.5" customHeight="1">
      <c r="A505" s="226"/>
      <c r="B505" s="2908"/>
      <c r="C505" s="2556"/>
      <c r="D505" s="2556"/>
      <c r="E505" s="2556"/>
      <c r="F505" s="2556"/>
      <c r="G505" s="2556"/>
      <c r="H505" s="2556"/>
      <c r="I505" s="1367"/>
      <c r="J505" s="1367"/>
      <c r="K505" s="1367"/>
      <c r="L505" s="1367"/>
      <c r="M505" s="753"/>
      <c r="N505" s="813"/>
      <c r="O505" s="813"/>
      <c r="P505" s="813"/>
      <c r="Q505" s="813"/>
      <c r="R505" s="813"/>
      <c r="S505" s="813"/>
      <c r="T505" s="753"/>
      <c r="U505" s="2556"/>
      <c r="V505" s="2556"/>
      <c r="W505" s="2556"/>
      <c r="X505" s="2556"/>
      <c r="Y505" s="2556"/>
      <c r="Z505" s="2556"/>
      <c r="AA505" s="2556"/>
      <c r="AB505" s="2790"/>
      <c r="AC505" s="2908"/>
      <c r="AD505" s="2556"/>
      <c r="AE505" s="2556"/>
      <c r="AF505" s="2556"/>
      <c r="AG505" s="2556"/>
      <c r="AH505" s="2556"/>
      <c r="AI505" s="2556"/>
      <c r="AJ505" s="2556"/>
      <c r="AK505" s="2556"/>
      <c r="AL505" s="2556"/>
      <c r="AM505" s="2556"/>
      <c r="AN505" s="753"/>
      <c r="AO505" s="753"/>
      <c r="AP505" s="753"/>
      <c r="AQ505" s="753"/>
      <c r="AR505" s="753"/>
      <c r="AS505" s="753"/>
      <c r="AT505" s="753"/>
      <c r="AU505" s="753"/>
      <c r="AV505" s="2556"/>
      <c r="AW505" s="2556"/>
      <c r="AX505" s="2556"/>
      <c r="AY505" s="2556"/>
      <c r="AZ505" s="2556"/>
      <c r="BA505" s="2556"/>
      <c r="BB505" s="2556"/>
      <c r="BC505" s="2790"/>
      <c r="BD505" s="199"/>
    </row>
    <row r="506" spans="1:56" s="499" customFormat="1" ht="16.5" customHeight="1">
      <c r="A506" s="226"/>
      <c r="B506" s="2908"/>
      <c r="C506" s="2556"/>
      <c r="D506" s="2556"/>
      <c r="E506" s="2556"/>
      <c r="F506" s="2556"/>
      <c r="G506" s="2556"/>
      <c r="H506" s="2556"/>
      <c r="I506" s="870"/>
      <c r="J506" s="870"/>
      <c r="K506" s="870"/>
      <c r="L506" s="870"/>
      <c r="M506" s="870"/>
      <c r="N506" s="870"/>
      <c r="O506" s="870"/>
      <c r="P506" s="870"/>
      <c r="Q506" s="40"/>
      <c r="R506" s="643"/>
      <c r="S506" s="643"/>
      <c r="T506" s="643"/>
      <c r="U506" s="643"/>
      <c r="V506" s="643"/>
      <c r="W506" s="643"/>
      <c r="X506" s="643"/>
      <c r="Y506" s="643"/>
      <c r="Z506" s="643"/>
      <c r="AA506" s="643"/>
      <c r="AB506" s="644"/>
      <c r="AC506" s="1386"/>
      <c r="AD506" s="1328"/>
      <c r="AE506" s="40"/>
      <c r="AF506" s="40"/>
      <c r="AG506" s="40"/>
      <c r="AH506" s="40"/>
      <c r="AI506" s="40"/>
      <c r="AJ506" s="746"/>
      <c r="AK506" s="746"/>
      <c r="AL506" s="746"/>
      <c r="AM506" s="746"/>
      <c r="AN506" s="746"/>
      <c r="AO506" s="746"/>
      <c r="AP506" s="746"/>
      <c r="AQ506" s="746"/>
      <c r="AR506" s="746"/>
      <c r="AS506" s="746"/>
      <c r="AT506" s="746"/>
      <c r="AU506" s="746"/>
      <c r="AV506" s="759"/>
      <c r="AW506" s="759"/>
      <c r="AX506" s="759"/>
      <c r="AY506" s="759"/>
      <c r="AZ506" s="759"/>
      <c r="BA506" s="759"/>
      <c r="BB506" s="759"/>
      <c r="BC506" s="760"/>
      <c r="BD506" s="199"/>
    </row>
    <row r="507" spans="1:56" s="499" customFormat="1" ht="16.5" customHeight="1">
      <c r="A507" s="226"/>
      <c r="B507" s="2908"/>
      <c r="C507" s="2556"/>
      <c r="D507" s="2556"/>
      <c r="E507" s="2556"/>
      <c r="F507" s="2556"/>
      <c r="G507" s="2556"/>
      <c r="H507" s="2556"/>
      <c r="I507" s="500"/>
      <c r="J507" s="500"/>
      <c r="K507" s="500"/>
      <c r="L507" s="500"/>
      <c r="M507" s="500"/>
      <c r="N507" s="500"/>
      <c r="O507" s="500"/>
      <c r="P507" s="500"/>
      <c r="Q507" s="500"/>
      <c r="R507" s="500"/>
      <c r="S507" s="500"/>
      <c r="T507" s="500"/>
      <c r="U507" s="500"/>
      <c r="V507" s="500"/>
      <c r="W507" s="500"/>
      <c r="X507" s="985"/>
      <c r="Y507" s="985"/>
      <c r="Z507" s="985"/>
      <c r="AA507" s="985"/>
      <c r="AB507" s="986"/>
      <c r="AC507" s="226"/>
      <c r="AD507" s="503"/>
      <c r="AE507" s="500"/>
      <c r="AF507" s="500"/>
      <c r="AG507" s="500"/>
      <c r="AH507" s="500"/>
      <c r="AI507" s="500"/>
      <c r="AJ507" s="500"/>
      <c r="AK507" s="500"/>
      <c r="AL507" s="500"/>
      <c r="AM507" s="500"/>
      <c r="AN507" s="500"/>
      <c r="AO507" s="500"/>
      <c r="AP507" s="500"/>
      <c r="AQ507" s="500"/>
      <c r="AR507" s="500"/>
      <c r="AS507" s="500"/>
      <c r="AT507" s="500"/>
      <c r="AU507" s="500"/>
      <c r="AV507" s="500"/>
      <c r="AW507" s="500"/>
      <c r="AX507" s="500"/>
      <c r="AY507" s="500"/>
      <c r="AZ507" s="500"/>
      <c r="BA507" s="500"/>
      <c r="BB507" s="500"/>
      <c r="BC507" s="199"/>
      <c r="BD507" s="199"/>
    </row>
    <row r="508" spans="1:56" s="499" customFormat="1" ht="16.5" customHeight="1">
      <c r="A508" s="226"/>
      <c r="B508" s="226"/>
      <c r="C508" s="500"/>
      <c r="D508" s="500"/>
      <c r="E508" s="500"/>
      <c r="F508" s="500"/>
      <c r="G508" s="500"/>
      <c r="H508" s="500"/>
      <c r="I508" s="500"/>
      <c r="J508" s="500"/>
      <c r="K508" s="500"/>
      <c r="L508" s="500"/>
      <c r="M508" s="500"/>
      <c r="N508" s="500"/>
      <c r="O508" s="500"/>
      <c r="P508" s="500"/>
      <c r="Q508" s="500"/>
      <c r="R508" s="500"/>
      <c r="S508" s="500"/>
      <c r="T508" s="500"/>
      <c r="U508" s="500"/>
      <c r="V508" s="500"/>
      <c r="W508" s="500"/>
      <c r="X508" s="2883" t="str">
        <f>$X$14</f>
        <v xml:space="preserve">Attaching Method
贴法 Phương pháp dán </v>
      </c>
      <c r="Y508" s="2754"/>
      <c r="Z508" s="2754"/>
      <c r="AA508" s="2754"/>
      <c r="AB508" s="2755"/>
      <c r="AC508" s="226"/>
      <c r="AD508" s="503"/>
      <c r="AE508" s="500"/>
      <c r="AF508" s="500"/>
      <c r="AG508" s="500"/>
      <c r="AH508" s="500"/>
      <c r="AI508" s="500"/>
      <c r="AJ508" s="500"/>
      <c r="AK508" s="500"/>
      <c r="AL508" s="500"/>
      <c r="AM508" s="500"/>
      <c r="AN508" s="500"/>
      <c r="AO508" s="500"/>
      <c r="AP508" s="500"/>
      <c r="AQ508" s="500"/>
      <c r="AR508" s="500"/>
      <c r="AS508" s="500"/>
      <c r="AT508" s="500"/>
      <c r="AU508" s="500"/>
      <c r="AV508" s="500"/>
      <c r="AW508" s="500"/>
      <c r="AX508" s="500"/>
      <c r="AY508" s="2732" t="str">
        <f>$X$14</f>
        <v xml:space="preserve">Attaching Method
贴法 Phương pháp dán </v>
      </c>
      <c r="AZ508" s="2733"/>
      <c r="BA508" s="2733"/>
      <c r="BB508" s="2733"/>
      <c r="BC508" s="2801"/>
      <c r="BD508" s="199"/>
    </row>
    <row r="509" spans="1:56" s="499" customFormat="1" ht="16.5" customHeight="1">
      <c r="A509" s="226"/>
      <c r="B509" s="226"/>
      <c r="C509" s="500"/>
      <c r="D509" s="500"/>
      <c r="E509" s="500"/>
      <c r="F509" s="500"/>
      <c r="G509" s="500"/>
      <c r="H509" s="500"/>
      <c r="I509" s="500"/>
      <c r="J509" s="500"/>
      <c r="K509" s="500"/>
      <c r="L509" s="500"/>
      <c r="M509" s="500"/>
      <c r="N509" s="500"/>
      <c r="O509" s="500"/>
      <c r="P509" s="500"/>
      <c r="Q509" s="500"/>
      <c r="R509" s="500"/>
      <c r="S509" s="500"/>
      <c r="T509" s="500"/>
      <c r="U509" s="500"/>
      <c r="V509" s="500"/>
      <c r="W509" s="500"/>
      <c r="X509" s="2735"/>
      <c r="Y509" s="2736"/>
      <c r="Z509" s="2736"/>
      <c r="AA509" s="2736"/>
      <c r="AB509" s="2737"/>
      <c r="AC509" s="226"/>
      <c r="AD509" s="503"/>
      <c r="AE509" s="500"/>
      <c r="AF509" s="500"/>
      <c r="AG509" s="500"/>
      <c r="AH509" s="500"/>
      <c r="AI509" s="500"/>
      <c r="AJ509" s="500"/>
      <c r="AK509" s="500"/>
      <c r="AL509" s="500"/>
      <c r="AM509" s="500"/>
      <c r="AN509" s="500"/>
      <c r="AO509" s="500"/>
      <c r="AP509" s="500"/>
      <c r="AQ509" s="500"/>
      <c r="AR509" s="500"/>
      <c r="AS509" s="500"/>
      <c r="AT509" s="500"/>
      <c r="AU509" s="500"/>
      <c r="AV509" s="500"/>
      <c r="AW509" s="500"/>
      <c r="AX509" s="500"/>
      <c r="AY509" s="2735"/>
      <c r="AZ509" s="2736"/>
      <c r="BA509" s="2736"/>
      <c r="BB509" s="2736"/>
      <c r="BC509" s="2737"/>
      <c r="BD509" s="199"/>
    </row>
    <row r="510" spans="1:56" s="499" customFormat="1" ht="16.5" customHeight="1">
      <c r="A510" s="226"/>
      <c r="B510" s="226"/>
      <c r="C510" s="500"/>
      <c r="D510" s="500"/>
      <c r="E510" s="500"/>
      <c r="F510" s="500"/>
      <c r="G510" s="500"/>
      <c r="H510" s="500"/>
      <c r="I510" s="500"/>
      <c r="J510" s="500"/>
      <c r="K510" s="500"/>
      <c r="L510" s="500"/>
      <c r="M510" s="500"/>
      <c r="N510" s="500"/>
      <c r="O510" s="500"/>
      <c r="P510" s="500"/>
      <c r="Q510" s="500"/>
      <c r="R510" s="500"/>
      <c r="S510" s="500"/>
      <c r="T510" s="500"/>
      <c r="U510" s="500"/>
      <c r="V510" s="500"/>
      <c r="W510" s="500"/>
      <c r="X510" s="2884" t="s">
        <v>97</v>
      </c>
      <c r="Y510" s="2739"/>
      <c r="Z510" s="2739"/>
      <c r="AA510" s="2739"/>
      <c r="AB510" s="2740"/>
      <c r="AC510" s="226"/>
      <c r="AD510" s="503"/>
      <c r="AE510" s="500"/>
      <c r="AF510" s="500"/>
      <c r="AG510" s="500"/>
      <c r="AH510" s="500"/>
      <c r="AI510" s="500"/>
      <c r="AJ510" s="500"/>
      <c r="AK510" s="500"/>
      <c r="AL510" s="500"/>
      <c r="AM510" s="500"/>
      <c r="AN510" s="500"/>
      <c r="AO510" s="500"/>
      <c r="AP510" s="500"/>
      <c r="AQ510" s="500"/>
      <c r="AR510" s="500"/>
      <c r="AS510" s="500"/>
      <c r="AT510" s="500"/>
      <c r="AU510" s="500"/>
      <c r="AV510" s="500"/>
      <c r="AW510" s="503"/>
      <c r="AX510" s="503"/>
      <c r="AY510" s="2808" t="s">
        <v>97</v>
      </c>
      <c r="AZ510" s="2809"/>
      <c r="BA510" s="2809"/>
      <c r="BB510" s="2809"/>
      <c r="BC510" s="2810"/>
      <c r="BD510" s="199"/>
    </row>
    <row r="511" spans="1:56" s="499" customFormat="1" ht="16.5" customHeight="1">
      <c r="A511" s="226"/>
      <c r="B511" s="226"/>
      <c r="C511" s="500"/>
      <c r="D511" s="500"/>
      <c r="E511" s="500"/>
      <c r="F511" s="500"/>
      <c r="G511" s="500"/>
      <c r="H511" s="500"/>
      <c r="I511" s="500"/>
      <c r="J511" s="500"/>
      <c r="K511" s="500"/>
      <c r="L511" s="500"/>
      <c r="M511" s="500"/>
      <c r="N511" s="500"/>
      <c r="O511" s="500"/>
      <c r="P511" s="500"/>
      <c r="Q511" s="500"/>
      <c r="R511" s="500"/>
      <c r="S511" s="500"/>
      <c r="T511" s="500"/>
      <c r="U511" s="500"/>
      <c r="V511" s="500"/>
      <c r="W511" s="500"/>
      <c r="X511" s="2741"/>
      <c r="Y511" s="2742"/>
      <c r="Z511" s="2742"/>
      <c r="AA511" s="2742"/>
      <c r="AB511" s="2743"/>
      <c r="AC511" s="226"/>
      <c r="AD511" s="503"/>
      <c r="AE511" s="500"/>
      <c r="AF511" s="500"/>
      <c r="AG511" s="500"/>
      <c r="AH511" s="500"/>
      <c r="AI511" s="500"/>
      <c r="AJ511" s="500"/>
      <c r="AK511" s="500"/>
      <c r="AL511" s="500"/>
      <c r="AM511" s="500"/>
      <c r="AN511" s="500"/>
      <c r="AO511" s="500"/>
      <c r="AP511" s="500"/>
      <c r="AQ511" s="500"/>
      <c r="AR511" s="500"/>
      <c r="AS511" s="500"/>
      <c r="AT511" s="500"/>
      <c r="AU511" s="500"/>
      <c r="AV511" s="500"/>
      <c r="AW511" s="503"/>
      <c r="AX511" s="503"/>
      <c r="AY511" s="2741"/>
      <c r="AZ511" s="2742"/>
      <c r="BA511" s="2742"/>
      <c r="BB511" s="2742"/>
      <c r="BC511" s="2743"/>
      <c r="BD511" s="199"/>
    </row>
    <row r="512" spans="1:56" s="499" customFormat="1" ht="16.5" customHeight="1">
      <c r="A512" s="226"/>
      <c r="B512" s="2430" t="s">
        <v>457</v>
      </c>
      <c r="C512" s="1995"/>
      <c r="D512" s="1995"/>
      <c r="E512" s="1995"/>
      <c r="F512" s="1995"/>
      <c r="G512" s="1995"/>
      <c r="H512" s="1995"/>
      <c r="I512" s="1995"/>
      <c r="J512" s="500"/>
      <c r="K512" s="2584"/>
      <c r="L512" s="1681"/>
      <c r="M512" s="1681"/>
      <c r="N512" s="1681"/>
      <c r="O512" s="1681"/>
      <c r="P512" s="1681"/>
      <c r="Q512" s="1681"/>
      <c r="R512" s="500"/>
      <c r="S512" s="500"/>
      <c r="T512" s="500"/>
      <c r="U512" s="500"/>
      <c r="V512" s="500"/>
      <c r="W512" s="500"/>
      <c r="X512" s="2883" t="str">
        <f>$X$18</f>
        <v>Stitching Guide Name  靠边机名称Tên cử may</v>
      </c>
      <c r="Y512" s="2754"/>
      <c r="Z512" s="2754"/>
      <c r="AA512" s="2754"/>
      <c r="AB512" s="2755"/>
      <c r="AC512" s="2430"/>
      <c r="AD512" s="1995"/>
      <c r="AE512" s="1995"/>
      <c r="AF512" s="1995"/>
      <c r="AG512" s="1995"/>
      <c r="AH512" s="1995"/>
      <c r="AI512" s="1995"/>
      <c r="AJ512" s="1995"/>
      <c r="AK512" s="500"/>
      <c r="AL512" s="500"/>
      <c r="AM512" s="500"/>
      <c r="AN512" s="500"/>
      <c r="AO512" s="500"/>
      <c r="AP512" s="500"/>
      <c r="AQ512" s="500"/>
      <c r="AR512" s="500"/>
      <c r="AS512" s="500"/>
      <c r="AT512" s="500"/>
      <c r="AU512" s="500"/>
      <c r="AV512" s="500"/>
      <c r="AW512" s="503"/>
      <c r="AX512" s="503"/>
      <c r="AY512" s="2732" t="str">
        <f>$X$18</f>
        <v>Stitching Guide Name  靠边机名称Tên cử may</v>
      </c>
      <c r="AZ512" s="2733"/>
      <c r="BA512" s="2733"/>
      <c r="BB512" s="2733"/>
      <c r="BC512" s="2801"/>
      <c r="BD512" s="199"/>
    </row>
    <row r="513" spans="1:56" s="499" customFormat="1" ht="16.5" customHeight="1">
      <c r="A513" s="226"/>
      <c r="B513" s="2430"/>
      <c r="C513" s="1995"/>
      <c r="D513" s="1995"/>
      <c r="E513" s="1995"/>
      <c r="F513" s="1995"/>
      <c r="G513" s="1995"/>
      <c r="H513" s="1995"/>
      <c r="I513" s="1995"/>
      <c r="J513" s="500"/>
      <c r="K513" s="1681"/>
      <c r="L513" s="1681"/>
      <c r="M513" s="1681"/>
      <c r="N513" s="1681"/>
      <c r="O513" s="1681"/>
      <c r="P513" s="1681"/>
      <c r="Q513" s="1681"/>
      <c r="R513" s="500"/>
      <c r="S513" s="500"/>
      <c r="T513" s="500"/>
      <c r="U513" s="500"/>
      <c r="V513" s="500"/>
      <c r="W513" s="500"/>
      <c r="X513" s="2735"/>
      <c r="Y513" s="2736"/>
      <c r="Z513" s="2736"/>
      <c r="AA513" s="2736"/>
      <c r="AB513" s="2737"/>
      <c r="AC513" s="2430"/>
      <c r="AD513" s="1995"/>
      <c r="AE513" s="1995"/>
      <c r="AF513" s="1995"/>
      <c r="AG513" s="1995"/>
      <c r="AH513" s="1995"/>
      <c r="AI513" s="1995"/>
      <c r="AJ513" s="1995"/>
      <c r="AK513" s="500"/>
      <c r="AL513" s="500"/>
      <c r="AM513" s="500"/>
      <c r="AN513" s="500"/>
      <c r="AO513" s="500"/>
      <c r="AP513" s="500"/>
      <c r="AQ513" s="500"/>
      <c r="AR513" s="500"/>
      <c r="AS513" s="500"/>
      <c r="AT513" s="500"/>
      <c r="AU513" s="500"/>
      <c r="AV513" s="500"/>
      <c r="AW513" s="503"/>
      <c r="AX513" s="503"/>
      <c r="AY513" s="2735"/>
      <c r="AZ513" s="2736"/>
      <c r="BA513" s="2736"/>
      <c r="BB513" s="2736"/>
      <c r="BC513" s="2737"/>
      <c r="BD513" s="199"/>
    </row>
    <row r="514" spans="1:56" s="499" customFormat="1" ht="16.5" customHeight="1" thickBot="1">
      <c r="A514" s="226"/>
      <c r="B514" s="2430"/>
      <c r="C514" s="1995"/>
      <c r="D514" s="1995"/>
      <c r="E514" s="1995"/>
      <c r="F514" s="1995"/>
      <c r="G514" s="1995"/>
      <c r="H514" s="1995"/>
      <c r="I514" s="1995"/>
      <c r="J514" s="500"/>
      <c r="K514" s="1683"/>
      <c r="L514" s="1683"/>
      <c r="M514" s="1683"/>
      <c r="N514" s="1683"/>
      <c r="O514" s="1683"/>
      <c r="P514" s="1683"/>
      <c r="Q514" s="1683"/>
      <c r="R514" s="500"/>
      <c r="S514" s="500"/>
      <c r="T514" s="500"/>
      <c r="U514" s="500"/>
      <c r="V514" s="500"/>
      <c r="W514" s="500"/>
      <c r="X514" s="2884" t="s">
        <v>97</v>
      </c>
      <c r="Y514" s="2739"/>
      <c r="Z514" s="2739"/>
      <c r="AA514" s="2739"/>
      <c r="AB514" s="2740"/>
      <c r="AC514" s="2430"/>
      <c r="AD514" s="1995"/>
      <c r="AE514" s="1995"/>
      <c r="AF514" s="1995"/>
      <c r="AG514" s="1995"/>
      <c r="AH514" s="1995"/>
      <c r="AI514" s="1995"/>
      <c r="AJ514" s="1995"/>
      <c r="AK514" s="503"/>
      <c r="AL514" s="503"/>
      <c r="AM514" s="503"/>
      <c r="AN514" s="503"/>
      <c r="AO514" s="503"/>
      <c r="AP514" s="503"/>
      <c r="AQ514" s="503"/>
      <c r="AR514" s="503"/>
      <c r="AS514" s="503"/>
      <c r="AT514" s="503"/>
      <c r="AU514" s="503"/>
      <c r="AV514" s="503"/>
      <c r="AW514" s="503"/>
      <c r="AX514" s="503"/>
      <c r="AY514" s="2884" t="s">
        <v>97</v>
      </c>
      <c r="AZ514" s="2739"/>
      <c r="BA514" s="2739"/>
      <c r="BB514" s="2739"/>
      <c r="BC514" s="2740"/>
      <c r="BD514" s="199"/>
    </row>
    <row r="515" spans="1:56" s="499" customFormat="1" ht="30" customHeight="1">
      <c r="A515" s="226"/>
      <c r="B515" s="2724">
        <f>AC498+1</f>
        <v>55</v>
      </c>
      <c r="C515" s="2725"/>
      <c r="D515" s="2673" t="s">
        <v>1120</v>
      </c>
      <c r="E515" s="2674"/>
      <c r="F515" s="2674"/>
      <c r="G515" s="2674"/>
      <c r="H515" s="2674"/>
      <c r="I515" s="2674"/>
      <c r="J515" s="2674"/>
      <c r="K515" s="2674"/>
      <c r="L515" s="2674"/>
      <c r="M515" s="2674"/>
      <c r="N515" s="2674"/>
      <c r="O515" s="2674"/>
      <c r="P515" s="2674"/>
      <c r="Q515" s="2674"/>
      <c r="R515" s="2674"/>
      <c r="S515" s="2674"/>
      <c r="T515" s="2674"/>
      <c r="U515" s="2674"/>
      <c r="V515" s="2674"/>
      <c r="W515" s="2674"/>
      <c r="X515" s="2674"/>
      <c r="Y515" s="2674"/>
      <c r="Z515" s="2674"/>
      <c r="AA515" s="2674"/>
      <c r="AB515" s="2676"/>
      <c r="AC515" s="2671">
        <f>B515+1</f>
        <v>56</v>
      </c>
      <c r="AD515" s="2672"/>
      <c r="AE515" s="2986" t="s">
        <v>1121</v>
      </c>
      <c r="AF515" s="2987"/>
      <c r="AG515" s="2987"/>
      <c r="AH515" s="2987"/>
      <c r="AI515" s="2987"/>
      <c r="AJ515" s="2987"/>
      <c r="AK515" s="2987"/>
      <c r="AL515" s="2987"/>
      <c r="AM515" s="2987"/>
      <c r="AN515" s="2987"/>
      <c r="AO515" s="2987"/>
      <c r="AP515" s="2987"/>
      <c r="AQ515" s="2987"/>
      <c r="AR515" s="2987"/>
      <c r="AS515" s="2987"/>
      <c r="AT515" s="2987"/>
      <c r="AU515" s="2987"/>
      <c r="AV515" s="2987"/>
      <c r="AW515" s="2987"/>
      <c r="AX515" s="2987"/>
      <c r="AY515" s="2987"/>
      <c r="AZ515" s="2987"/>
      <c r="BA515" s="2987"/>
      <c r="BB515" s="2987"/>
      <c r="BC515" s="2988"/>
      <c r="BD515" s="199"/>
    </row>
    <row r="516" spans="1:56" s="99" customFormat="1" ht="23.1" customHeight="1">
      <c r="A516" s="354"/>
      <c r="B516" s="2832" t="str">
        <f t="shared" ref="B516:Y516" si="34">B309</f>
        <v>M/C Type
机器
Loại máy</v>
      </c>
      <c r="C516" s="2709"/>
      <c r="D516" s="2709"/>
      <c r="E516" s="2709"/>
      <c r="F516" s="2710"/>
      <c r="G516" s="2714" t="str">
        <f t="shared" si="34"/>
        <v xml:space="preserve">Needle
System
针类 Loại kim </v>
      </c>
      <c r="H516" s="2714"/>
      <c r="I516" s="2714"/>
      <c r="J516" s="2714" t="str">
        <f t="shared" si="34"/>
        <v>Needle Size
尺寸
Kích cỡ kim</v>
      </c>
      <c r="K516" s="2714"/>
      <c r="L516" s="2714"/>
      <c r="M516" s="2714" t="str">
        <f t="shared" si="34"/>
        <v xml:space="preserve">Needle Point Type
针型头类
Loại đầu kim  </v>
      </c>
      <c r="N516" s="2714"/>
      <c r="O516" s="2714"/>
      <c r="P516" s="2714"/>
      <c r="Q516" s="2686" t="str">
        <f t="shared" si="34"/>
        <v>Thread Type
车线
Loại chỉ</v>
      </c>
      <c r="R516" s="2686"/>
      <c r="S516" s="2686"/>
      <c r="T516" s="2686"/>
      <c r="U516" s="2686" t="str">
        <f t="shared" si="34"/>
        <v>Stitching Margin 边距
 Cách biên  (mm)</v>
      </c>
      <c r="V516" s="2686"/>
      <c r="W516" s="2686"/>
      <c r="X516" s="2686"/>
      <c r="Y516" s="2686" t="str">
        <f t="shared" si="34"/>
        <v>SPI (Stitch Per Inch)
针数/英寸
Số mũi/inch</v>
      </c>
      <c r="Z516" s="2688"/>
      <c r="AA516" s="2688"/>
      <c r="AB516" s="2983"/>
      <c r="AC516" s="2708" t="str">
        <f t="shared" ref="AC516:AK516" si="35">B309</f>
        <v>M/C Type
机器
Loại máy</v>
      </c>
      <c r="AD516" s="2709"/>
      <c r="AE516" s="2709"/>
      <c r="AF516" s="2709"/>
      <c r="AG516" s="2710"/>
      <c r="AH516" s="2714" t="str">
        <f t="shared" si="35"/>
        <v xml:space="preserve">Needle
System
针类 Loại kim </v>
      </c>
      <c r="AI516" s="2714"/>
      <c r="AJ516" s="2714"/>
      <c r="AK516" s="2714" t="str">
        <f t="shared" si="35"/>
        <v>Needle Size
尺寸
Kích cỡ kim</v>
      </c>
      <c r="AL516" s="2714"/>
      <c r="AM516" s="2714"/>
      <c r="AN516" s="2714" t="str">
        <f t="shared" ref="AN516:AV516" si="36">M309</f>
        <v xml:space="preserve">Needle Point Type
针型头类
Loại đầu kim  </v>
      </c>
      <c r="AO516" s="2714"/>
      <c r="AP516" s="2714"/>
      <c r="AQ516" s="2714"/>
      <c r="AR516" s="2686" t="str">
        <f t="shared" si="36"/>
        <v>Thread Type
车线
Loại chỉ</v>
      </c>
      <c r="AS516" s="2686"/>
      <c r="AT516" s="2686"/>
      <c r="AU516" s="2686"/>
      <c r="AV516" s="2686" t="str">
        <f t="shared" si="36"/>
        <v>Stitching Margin 边距
 Cách biên  (mm)</v>
      </c>
      <c r="AW516" s="2686"/>
      <c r="AX516" s="2686"/>
      <c r="AY516" s="2686"/>
      <c r="AZ516" s="2686" t="str">
        <f t="shared" ref="AZ516" si="37">Y309</f>
        <v>SPI (Stitch Per Inch)
针数/英寸
Số mũi/inch</v>
      </c>
      <c r="BA516" s="2688"/>
      <c r="BB516" s="2688"/>
      <c r="BC516" s="2689"/>
      <c r="BD516" s="505"/>
    </row>
    <row r="517" spans="1:56" s="99" customFormat="1" ht="23.1" customHeight="1">
      <c r="A517" s="354"/>
      <c r="B517" s="2711"/>
      <c r="C517" s="2712"/>
      <c r="D517" s="2712"/>
      <c r="E517" s="2712"/>
      <c r="F517" s="2713"/>
      <c r="G517" s="2715"/>
      <c r="H517" s="2715"/>
      <c r="I517" s="2715"/>
      <c r="J517" s="2715"/>
      <c r="K517" s="2715"/>
      <c r="L517" s="2715"/>
      <c r="M517" s="2715"/>
      <c r="N517" s="2715"/>
      <c r="O517" s="2715"/>
      <c r="P517" s="2715"/>
      <c r="Q517" s="2687"/>
      <c r="R517" s="2687"/>
      <c r="S517" s="2687"/>
      <c r="T517" s="2687"/>
      <c r="U517" s="2687"/>
      <c r="V517" s="2687"/>
      <c r="W517" s="2687"/>
      <c r="X517" s="2687"/>
      <c r="Y517" s="2690"/>
      <c r="Z517" s="2690"/>
      <c r="AA517" s="2690"/>
      <c r="AB517" s="2984"/>
      <c r="AC517" s="2985"/>
      <c r="AD517" s="2712"/>
      <c r="AE517" s="2712"/>
      <c r="AF517" s="2712"/>
      <c r="AG517" s="2713"/>
      <c r="AH517" s="2715"/>
      <c r="AI517" s="2715"/>
      <c r="AJ517" s="2715"/>
      <c r="AK517" s="2715"/>
      <c r="AL517" s="2715"/>
      <c r="AM517" s="2715"/>
      <c r="AN517" s="2715"/>
      <c r="AO517" s="2715"/>
      <c r="AP517" s="2715"/>
      <c r="AQ517" s="2715"/>
      <c r="AR517" s="2687"/>
      <c r="AS517" s="2687"/>
      <c r="AT517" s="2687"/>
      <c r="AU517" s="2687"/>
      <c r="AV517" s="2687"/>
      <c r="AW517" s="2687"/>
      <c r="AX517" s="2687"/>
      <c r="AY517" s="2687"/>
      <c r="AZ517" s="2690"/>
      <c r="BA517" s="2690"/>
      <c r="BB517" s="2690"/>
      <c r="BC517" s="2691"/>
      <c r="BD517" s="505"/>
    </row>
    <row r="518" spans="1:56" s="348" customFormat="1" ht="42.95" customHeight="1" thickBot="1">
      <c r="A518" s="1371"/>
      <c r="B518" s="2862" t="s">
        <v>476</v>
      </c>
      <c r="C518" s="2706"/>
      <c r="D518" s="2706"/>
      <c r="E518" s="2706"/>
      <c r="F518" s="2707"/>
      <c r="G518" s="2679" t="s">
        <v>97</v>
      </c>
      <c r="H518" s="2680"/>
      <c r="I518" s="2680"/>
      <c r="J518" s="2681" t="s">
        <v>97</v>
      </c>
      <c r="K518" s="2681"/>
      <c r="L518" s="2681"/>
      <c r="M518" s="2681" t="s">
        <v>97</v>
      </c>
      <c r="N518" s="2681"/>
      <c r="O518" s="2681"/>
      <c r="P518" s="2681"/>
      <c r="Q518" s="2696" t="s">
        <v>97</v>
      </c>
      <c r="R518" s="2697"/>
      <c r="S518" s="2697"/>
      <c r="T518" s="2698"/>
      <c r="U518" s="2681" t="s">
        <v>97</v>
      </c>
      <c r="V518" s="2681"/>
      <c r="W518" s="2681"/>
      <c r="X518" s="2681"/>
      <c r="Y518" s="2681" t="s">
        <v>97</v>
      </c>
      <c r="Z518" s="2681"/>
      <c r="AA518" s="2681"/>
      <c r="AB518" s="2980"/>
      <c r="AC518" s="2862" t="s">
        <v>1117</v>
      </c>
      <c r="AD518" s="2706"/>
      <c r="AE518" s="2706"/>
      <c r="AF518" s="2706"/>
      <c r="AG518" s="2707"/>
      <c r="AH518" s="2679" t="s">
        <v>97</v>
      </c>
      <c r="AI518" s="2680"/>
      <c r="AJ518" s="2680"/>
      <c r="AK518" s="2681" t="s">
        <v>97</v>
      </c>
      <c r="AL518" s="2681"/>
      <c r="AM518" s="2681"/>
      <c r="AN518" s="2681" t="s">
        <v>97</v>
      </c>
      <c r="AO518" s="2681"/>
      <c r="AP518" s="2681"/>
      <c r="AQ518" s="2681"/>
      <c r="AR518" s="2696" t="s">
        <v>97</v>
      </c>
      <c r="AS518" s="2697"/>
      <c r="AT518" s="2697"/>
      <c r="AU518" s="2698"/>
      <c r="AV518" s="2681" t="s">
        <v>97</v>
      </c>
      <c r="AW518" s="2681"/>
      <c r="AX518" s="2681"/>
      <c r="AY518" s="2681"/>
      <c r="AZ518" s="2681" t="s">
        <v>97</v>
      </c>
      <c r="BA518" s="2681"/>
      <c r="BB518" s="2681"/>
      <c r="BC518" s="2771"/>
      <c r="BD518" s="463"/>
    </row>
    <row r="519" spans="1:56" s="499" customFormat="1" ht="16.5" customHeight="1">
      <c r="A519" s="226"/>
      <c r="B519" s="1365"/>
      <c r="C519" s="622"/>
      <c r="D519" s="622"/>
      <c r="E519" s="622"/>
      <c r="F519" s="622"/>
      <c r="G519" s="622"/>
      <c r="H519" s="622"/>
      <c r="I519" s="622"/>
      <c r="J519" s="622"/>
      <c r="K519" s="622"/>
      <c r="L519" s="622"/>
      <c r="M519" s="622"/>
      <c r="N519" s="622"/>
      <c r="O519" s="622"/>
      <c r="P519" s="761"/>
      <c r="Q519" s="743"/>
      <c r="R519" s="756"/>
      <c r="S519" s="756"/>
      <c r="T519" s="756"/>
      <c r="U519" s="770"/>
      <c r="V519" s="770"/>
      <c r="W519" s="770"/>
      <c r="X519" s="770"/>
      <c r="Y519" s="770"/>
      <c r="Z519" s="770"/>
      <c r="AA519" s="770"/>
      <c r="AB519" s="1448"/>
      <c r="AC519" s="1362"/>
      <c r="AD519" s="752"/>
      <c r="AE519" s="752"/>
      <c r="AF519" s="752"/>
      <c r="AG519" s="752"/>
      <c r="AH519" s="752"/>
      <c r="AI519" s="752"/>
      <c r="AJ519" s="752"/>
      <c r="AK519" s="752"/>
      <c r="AL519" s="752"/>
      <c r="AM519" s="752"/>
      <c r="AN519" s="752"/>
      <c r="AO519" s="752"/>
      <c r="AP519" s="752"/>
      <c r="AQ519" s="752"/>
      <c r="AR519" s="752"/>
      <c r="AS519" s="752"/>
      <c r="AT519" s="752"/>
      <c r="AU519" s="752"/>
      <c r="AV519" s="2677"/>
      <c r="AW519" s="2677"/>
      <c r="AX519" s="2677"/>
      <c r="AY519" s="2677"/>
      <c r="AZ519" s="2677"/>
      <c r="BA519" s="2677"/>
      <c r="BB519" s="2677"/>
      <c r="BC519" s="2990"/>
      <c r="BD519" s="199"/>
    </row>
    <row r="520" spans="1:56" s="499" customFormat="1" ht="16.5" customHeight="1">
      <c r="A520" s="226"/>
      <c r="B520" s="1369"/>
      <c r="C520" s="870"/>
      <c r="D520" s="870"/>
      <c r="E520" s="870"/>
      <c r="F520" s="870"/>
      <c r="G520" s="870"/>
      <c r="H520" s="870"/>
      <c r="I520" s="870"/>
      <c r="J520" s="870"/>
      <c r="K520" s="870"/>
      <c r="L520" s="870"/>
      <c r="M520" s="870"/>
      <c r="N520" s="870"/>
      <c r="O520" s="870"/>
      <c r="P520" s="761"/>
      <c r="Q520" s="997"/>
      <c r="R520" s="997"/>
      <c r="S520" s="997"/>
      <c r="T520" s="997"/>
      <c r="U520" s="765"/>
      <c r="V520" s="765"/>
      <c r="W520" s="765"/>
      <c r="X520" s="765"/>
      <c r="Y520" s="765"/>
      <c r="Z520" s="765"/>
      <c r="AA520" s="765"/>
      <c r="AB520" s="771"/>
      <c r="AC520" s="1366"/>
      <c r="AD520" s="753"/>
      <c r="AE520" s="753"/>
      <c r="AF520" s="753"/>
      <c r="AG520" s="753"/>
      <c r="AH520" s="753"/>
      <c r="AI520" s="753"/>
      <c r="AJ520" s="753"/>
      <c r="AK520" s="753"/>
      <c r="AL520" s="753"/>
      <c r="AM520" s="753"/>
      <c r="AN520" s="753"/>
      <c r="AO520" s="753"/>
      <c r="AP520" s="753"/>
      <c r="AQ520" s="753"/>
      <c r="AR520" s="753"/>
      <c r="AS520" s="753"/>
      <c r="AT520" s="753"/>
      <c r="AU520" s="753"/>
      <c r="AV520" s="1995"/>
      <c r="AW520" s="1995"/>
      <c r="AX520" s="1995"/>
      <c r="AY520" s="1995"/>
      <c r="AZ520" s="1995"/>
      <c r="BA520" s="1995"/>
      <c r="BB520" s="1995"/>
      <c r="BC520" s="2431"/>
      <c r="BD520" s="199"/>
    </row>
    <row r="521" spans="1:56" s="499" customFormat="1" ht="16.5" customHeight="1">
      <c r="A521" s="226"/>
      <c r="B521" s="1369"/>
      <c r="C521" s="870"/>
      <c r="D521" s="870"/>
      <c r="E521" s="870"/>
      <c r="F521" s="870"/>
      <c r="G521" s="870"/>
      <c r="H521" s="870"/>
      <c r="I521" s="870"/>
      <c r="J521" s="870"/>
      <c r="K521" s="870"/>
      <c r="L521" s="870"/>
      <c r="M521" s="870"/>
      <c r="N521" s="870"/>
      <c r="O521" s="870"/>
      <c r="P521" s="998"/>
      <c r="Q521" s="997"/>
      <c r="R521" s="997"/>
      <c r="S521" s="997"/>
      <c r="T521" s="997"/>
      <c r="U521" s="765"/>
      <c r="V521" s="765"/>
      <c r="W521" s="765"/>
      <c r="X521" s="765"/>
      <c r="Y521" s="765"/>
      <c r="Z521" s="765"/>
      <c r="AA521" s="765"/>
      <c r="AB521" s="771"/>
      <c r="AC521" s="1366"/>
      <c r="AD521" s="753"/>
      <c r="AE521" s="753"/>
      <c r="AF521" s="753"/>
      <c r="AG521" s="753"/>
      <c r="AH521" s="753"/>
      <c r="AI521" s="753"/>
      <c r="AJ521" s="753"/>
      <c r="AK521" s="753"/>
      <c r="AL521" s="753"/>
      <c r="AM521" s="753"/>
      <c r="AN521" s="753"/>
      <c r="AO521" s="753"/>
      <c r="AP521" s="753"/>
      <c r="AQ521" s="753"/>
      <c r="AR521" s="753"/>
      <c r="AS521" s="753"/>
      <c r="AT521" s="753"/>
      <c r="AU521" s="753"/>
      <c r="AV521" s="1995"/>
      <c r="AW521" s="1995"/>
      <c r="AX521" s="1995"/>
      <c r="AY521" s="1995"/>
      <c r="AZ521" s="1995"/>
      <c r="BA521" s="1995"/>
      <c r="BB521" s="1995"/>
      <c r="BC521" s="2431"/>
      <c r="BD521" s="199"/>
    </row>
    <row r="522" spans="1:56" s="499" customFormat="1" ht="16.5" customHeight="1">
      <c r="A522" s="226"/>
      <c r="B522" s="1369"/>
      <c r="C522" s="870"/>
      <c r="D522" s="870"/>
      <c r="E522" s="870"/>
      <c r="F522" s="870"/>
      <c r="G522" s="870"/>
      <c r="H522" s="870"/>
      <c r="I522" s="870"/>
      <c r="J522" s="870"/>
      <c r="K522" s="870"/>
      <c r="L522" s="870"/>
      <c r="M522" s="870"/>
      <c r="N522" s="870"/>
      <c r="O522" s="870"/>
      <c r="P522" s="998"/>
      <c r="Q522" s="998"/>
      <c r="R522" s="998"/>
      <c r="S522" s="998"/>
      <c r="T522" s="997"/>
      <c r="U522" s="765"/>
      <c r="V522" s="765"/>
      <c r="W522" s="765"/>
      <c r="X522" s="765"/>
      <c r="Y522" s="765"/>
      <c r="Z522" s="765"/>
      <c r="AA522" s="765"/>
      <c r="AB522" s="771"/>
      <c r="AC522" s="1366"/>
      <c r="AD522" s="753"/>
      <c r="AE522" s="753"/>
      <c r="AF522" s="753"/>
      <c r="AG522" s="753"/>
      <c r="AH522" s="753"/>
      <c r="AI522" s="753"/>
      <c r="AJ522" s="753"/>
      <c r="AK522" s="753"/>
      <c r="AL522" s="753"/>
      <c r="AM522" s="753"/>
      <c r="AN522" s="753"/>
      <c r="AO522" s="753"/>
      <c r="AP522" s="753"/>
      <c r="AQ522" s="753"/>
      <c r="AR522" s="753"/>
      <c r="AS522" s="753"/>
      <c r="AT522" s="753"/>
      <c r="AU522" s="753"/>
      <c r="AV522" s="1995"/>
      <c r="AW522" s="1995"/>
      <c r="AX522" s="1995"/>
      <c r="AY522" s="1995"/>
      <c r="AZ522" s="1995"/>
      <c r="BA522" s="1995"/>
      <c r="BB522" s="1995"/>
      <c r="BC522" s="2431"/>
      <c r="BD522" s="199"/>
    </row>
    <row r="523" spans="1:56" s="499" customFormat="1" ht="16.5" customHeight="1">
      <c r="A523" s="226"/>
      <c r="B523" s="1369"/>
      <c r="C523" s="870"/>
      <c r="D523" s="870"/>
      <c r="E523" s="870"/>
      <c r="F523" s="870"/>
      <c r="G523" s="870"/>
      <c r="H523" s="870"/>
      <c r="I523" s="870"/>
      <c r="J523" s="870"/>
      <c r="K523" s="870"/>
      <c r="L523" s="870"/>
      <c r="M523" s="870"/>
      <c r="N523" s="870"/>
      <c r="O523" s="870"/>
      <c r="P523" s="998"/>
      <c r="Q523" s="998"/>
      <c r="R523" s="998"/>
      <c r="S523" s="998"/>
      <c r="T523" s="998"/>
      <c r="U523" s="765"/>
      <c r="V523" s="765"/>
      <c r="W523" s="765"/>
      <c r="X523" s="765"/>
      <c r="Y523" s="765"/>
      <c r="Z523" s="765"/>
      <c r="AA523" s="765"/>
      <c r="AB523" s="771"/>
      <c r="AC523" s="1386"/>
      <c r="AD523" s="1328"/>
      <c r="AE523" s="40"/>
      <c r="AF523" s="40"/>
      <c r="AG523" s="40"/>
      <c r="AH523" s="40"/>
      <c r="AI523" s="40"/>
      <c r="AJ523" s="746"/>
      <c r="AK523" s="746"/>
      <c r="AL523" s="746"/>
      <c r="AM523" s="746"/>
      <c r="AN523" s="746"/>
      <c r="AO523" s="746"/>
      <c r="AP523" s="746"/>
      <c r="AQ523" s="746"/>
      <c r="AR523" s="746"/>
      <c r="AS523" s="746"/>
      <c r="AT523" s="746"/>
      <c r="AU523" s="746"/>
      <c r="AV523" s="759"/>
      <c r="AW523" s="759"/>
      <c r="AX523" s="759"/>
      <c r="AY523" s="759"/>
      <c r="AZ523" s="759"/>
      <c r="BA523" s="759"/>
      <c r="BB523" s="759"/>
      <c r="BC523" s="760"/>
      <c r="BD523" s="199"/>
    </row>
    <row r="524" spans="1:56" s="499" customFormat="1" ht="16.5" customHeight="1">
      <c r="A524" s="226"/>
      <c r="B524" s="226"/>
      <c r="C524" s="503"/>
      <c r="D524" s="503"/>
      <c r="E524" s="503"/>
      <c r="F524" s="503"/>
      <c r="G524" s="503"/>
      <c r="H524" s="503"/>
      <c r="I524" s="503"/>
      <c r="J524" s="503"/>
      <c r="K524" s="503"/>
      <c r="L524" s="503"/>
      <c r="M524" s="503"/>
      <c r="N524" s="503"/>
      <c r="O524" s="503"/>
      <c r="P524" s="761"/>
      <c r="Q524" s="761"/>
      <c r="R524" s="761"/>
      <c r="S524" s="761"/>
      <c r="T524" s="761"/>
      <c r="U524" s="761"/>
      <c r="V524" s="761"/>
      <c r="W524" s="761"/>
      <c r="X524" s="761"/>
      <c r="Y524" s="999"/>
      <c r="Z524" s="999"/>
      <c r="AA524" s="1000"/>
      <c r="AB524" s="1001"/>
      <c r="AC524" s="226"/>
      <c r="AD524" s="503"/>
      <c r="AE524" s="500"/>
      <c r="AF524" s="500"/>
      <c r="AG524" s="500"/>
      <c r="AH524" s="500"/>
      <c r="AI524" s="500"/>
      <c r="AJ524" s="500"/>
      <c r="AK524" s="500"/>
      <c r="AL524" s="500"/>
      <c r="AM524" s="500"/>
      <c r="AN524" s="500"/>
      <c r="AO524" s="500"/>
      <c r="AP524" s="500"/>
      <c r="AQ524" s="500"/>
      <c r="AR524" s="500"/>
      <c r="AS524" s="500"/>
      <c r="AT524" s="500"/>
      <c r="AU524" s="500"/>
      <c r="AV524" s="500"/>
      <c r="AW524" s="500"/>
      <c r="AX524" s="500"/>
      <c r="AY524" s="500"/>
      <c r="AZ524" s="500"/>
      <c r="BA524" s="500"/>
      <c r="BB524" s="500"/>
      <c r="BC524" s="199"/>
      <c r="BD524" s="199"/>
    </row>
    <row r="525" spans="1:56" s="499" customFormat="1" ht="16.5" customHeight="1">
      <c r="A525" s="226"/>
      <c r="B525" s="226"/>
      <c r="C525" s="503"/>
      <c r="D525" s="503"/>
      <c r="E525" s="503"/>
      <c r="F525" s="503"/>
      <c r="G525" s="503"/>
      <c r="H525" s="503"/>
      <c r="I525" s="503"/>
      <c r="J525" s="503"/>
      <c r="K525" s="503"/>
      <c r="L525" s="503"/>
      <c r="M525" s="503"/>
      <c r="N525" s="503"/>
      <c r="O525" s="503"/>
      <c r="P525" s="503"/>
      <c r="Q525" s="503"/>
      <c r="R525" s="503"/>
      <c r="S525" s="503"/>
      <c r="T525" s="503"/>
      <c r="U525" s="503"/>
      <c r="V525" s="503"/>
      <c r="W525" s="503"/>
      <c r="X525" s="2732" t="str">
        <f>$X$14</f>
        <v xml:space="preserve">Attaching Method
贴法 Phương pháp dán </v>
      </c>
      <c r="Y525" s="2733"/>
      <c r="Z525" s="2733"/>
      <c r="AA525" s="2733"/>
      <c r="AB525" s="2801"/>
      <c r="AC525" s="226"/>
      <c r="AD525" s="503"/>
      <c r="AE525" s="500"/>
      <c r="AF525" s="500"/>
      <c r="AG525" s="500"/>
      <c r="AH525" s="500"/>
      <c r="AI525" s="500"/>
      <c r="AJ525" s="500"/>
      <c r="AK525" s="500"/>
      <c r="AL525" s="500"/>
      <c r="AM525" s="500"/>
      <c r="AN525" s="500"/>
      <c r="AO525" s="500"/>
      <c r="AP525" s="500"/>
      <c r="AQ525" s="500"/>
      <c r="AR525" s="500"/>
      <c r="AS525" s="500"/>
      <c r="AT525" s="500"/>
      <c r="AU525" s="500"/>
      <c r="AV525" s="500"/>
      <c r="AW525" s="500"/>
      <c r="AX525" s="500"/>
      <c r="AY525" s="2732" t="str">
        <f>$X$14</f>
        <v xml:space="preserve">Attaching Method
贴法 Phương pháp dán </v>
      </c>
      <c r="AZ525" s="2733"/>
      <c r="BA525" s="2733"/>
      <c r="BB525" s="2733"/>
      <c r="BC525" s="2801"/>
      <c r="BD525" s="199"/>
    </row>
    <row r="526" spans="1:56" s="499" customFormat="1" ht="16.5" customHeight="1">
      <c r="A526" s="226"/>
      <c r="B526" s="226"/>
      <c r="C526" s="503"/>
      <c r="D526" s="503"/>
      <c r="E526" s="503"/>
      <c r="F526" s="503"/>
      <c r="G526" s="503"/>
      <c r="H526" s="503"/>
      <c r="I526" s="503"/>
      <c r="J526" s="503"/>
      <c r="K526" s="503"/>
      <c r="L526" s="503"/>
      <c r="M526" s="503"/>
      <c r="N526" s="503"/>
      <c r="O526" s="503"/>
      <c r="P526" s="503"/>
      <c r="Q526" s="503"/>
      <c r="R526" s="503"/>
      <c r="S526" s="503"/>
      <c r="T526" s="503"/>
      <c r="U526" s="503"/>
      <c r="V526" s="503"/>
      <c r="W526" s="503"/>
      <c r="X526" s="2735"/>
      <c r="Y526" s="2736"/>
      <c r="Z526" s="2736"/>
      <c r="AA526" s="2736"/>
      <c r="AB526" s="2737"/>
      <c r="AC526" s="226"/>
      <c r="AD526" s="503"/>
      <c r="AE526" s="500"/>
      <c r="AF526" s="500"/>
      <c r="AG526" s="500"/>
      <c r="AH526" s="500"/>
      <c r="AI526" s="500"/>
      <c r="AJ526" s="500"/>
      <c r="AK526" s="500"/>
      <c r="AL526" s="500"/>
      <c r="AM526" s="500"/>
      <c r="AN526" s="500"/>
      <c r="AO526" s="500"/>
      <c r="AP526" s="500"/>
      <c r="AQ526" s="500"/>
      <c r="AR526" s="500"/>
      <c r="AS526" s="500"/>
      <c r="AT526" s="500"/>
      <c r="AU526" s="500"/>
      <c r="AV526" s="500"/>
      <c r="AW526" s="500"/>
      <c r="AX526" s="500"/>
      <c r="AY526" s="2735"/>
      <c r="AZ526" s="2736"/>
      <c r="BA526" s="2736"/>
      <c r="BB526" s="2736"/>
      <c r="BC526" s="2737"/>
      <c r="BD526" s="199"/>
    </row>
    <row r="527" spans="1:56" s="499" customFormat="1" ht="16.5" customHeight="1">
      <c r="A527" s="226"/>
      <c r="B527" s="628"/>
      <c r="C527" s="871"/>
      <c r="D527" s="871"/>
      <c r="E527" s="871"/>
      <c r="F527" s="871"/>
      <c r="G527" s="871"/>
      <c r="H527" s="871"/>
      <c r="I527" s="871"/>
      <c r="J527" s="871"/>
      <c r="K527" s="871"/>
      <c r="L527" s="871"/>
      <c r="M527" s="871"/>
      <c r="N527" s="871"/>
      <c r="O527" s="871"/>
      <c r="P527" s="871"/>
      <c r="Q527" s="871"/>
      <c r="R527" s="871"/>
      <c r="S527" s="871"/>
      <c r="T527" s="871"/>
      <c r="U527" s="871"/>
      <c r="V527" s="871"/>
      <c r="W527" s="871"/>
      <c r="X527" s="2808" t="s">
        <v>97</v>
      </c>
      <c r="Y527" s="2809"/>
      <c r="Z527" s="2809"/>
      <c r="AA527" s="2809"/>
      <c r="AB527" s="2810"/>
      <c r="AC527" s="226"/>
      <c r="AD527" s="503"/>
      <c r="AE527" s="500"/>
      <c r="AF527" s="500"/>
      <c r="AG527" s="500"/>
      <c r="AH527" s="500"/>
      <c r="AI527" s="500"/>
      <c r="AJ527" s="500"/>
      <c r="AK527" s="500"/>
      <c r="AL527" s="500"/>
      <c r="AM527" s="500"/>
      <c r="AN527" s="500"/>
      <c r="AO527" s="500"/>
      <c r="AP527" s="500"/>
      <c r="AQ527" s="500"/>
      <c r="AR527" s="500"/>
      <c r="AS527" s="500"/>
      <c r="AT527" s="500"/>
      <c r="AU527" s="500"/>
      <c r="AV527" s="500"/>
      <c r="AW527" s="503"/>
      <c r="AX527" s="503"/>
      <c r="AY527" s="2808" t="s">
        <v>97</v>
      </c>
      <c r="AZ527" s="2809"/>
      <c r="BA527" s="2809"/>
      <c r="BB527" s="2809"/>
      <c r="BC527" s="2810"/>
      <c r="BD527" s="199"/>
    </row>
    <row r="528" spans="1:56" s="499" customFormat="1" ht="16.5" customHeight="1">
      <c r="A528" s="226"/>
      <c r="B528" s="2430"/>
      <c r="C528" s="1995"/>
      <c r="D528" s="1995"/>
      <c r="E528" s="1995"/>
      <c r="F528" s="1995"/>
      <c r="G528" s="1995"/>
      <c r="H528" s="1995"/>
      <c r="I528" s="1995"/>
      <c r="J528" s="1995"/>
      <c r="K528" s="1995"/>
      <c r="L528" s="1995"/>
      <c r="M528" s="871"/>
      <c r="N528" s="871"/>
      <c r="O528" s="871"/>
      <c r="P528" s="871"/>
      <c r="Q528" s="871"/>
      <c r="R528" s="871"/>
      <c r="S528" s="871"/>
      <c r="T528" s="871"/>
      <c r="U528" s="871"/>
      <c r="V528" s="871"/>
      <c r="W528" s="871"/>
      <c r="X528" s="2741"/>
      <c r="Y528" s="2742"/>
      <c r="Z528" s="2742"/>
      <c r="AA528" s="2742"/>
      <c r="AB528" s="2743"/>
      <c r="AC528" s="226"/>
      <c r="AD528" s="503"/>
      <c r="AE528" s="500"/>
      <c r="AF528" s="500"/>
      <c r="AG528" s="500"/>
      <c r="AH528" s="500"/>
      <c r="AI528" s="500"/>
      <c r="AJ528" s="500"/>
      <c r="AK528" s="500"/>
      <c r="AL528" s="500"/>
      <c r="AM528" s="500"/>
      <c r="AN528" s="500"/>
      <c r="AO528" s="500"/>
      <c r="AP528" s="500"/>
      <c r="AQ528" s="500"/>
      <c r="AR528" s="500"/>
      <c r="AS528" s="500"/>
      <c r="AT528" s="500"/>
      <c r="AU528" s="500"/>
      <c r="AV528" s="500"/>
      <c r="AW528" s="503"/>
      <c r="AX528" s="503"/>
      <c r="AY528" s="2741"/>
      <c r="AZ528" s="2742"/>
      <c r="BA528" s="2742"/>
      <c r="BB528" s="2742"/>
      <c r="BC528" s="2743"/>
      <c r="BD528" s="199"/>
    </row>
    <row r="529" spans="1:56" s="499" customFormat="1" ht="16.5" customHeight="1">
      <c r="A529" s="226"/>
      <c r="B529" s="2430"/>
      <c r="C529" s="1995"/>
      <c r="D529" s="1995"/>
      <c r="E529" s="1995"/>
      <c r="F529" s="1995"/>
      <c r="G529" s="1995"/>
      <c r="H529" s="1995"/>
      <c r="I529" s="1995"/>
      <c r="J529" s="1995"/>
      <c r="K529" s="1995"/>
      <c r="L529" s="1995"/>
      <c r="M529" s="503"/>
      <c r="N529" s="503"/>
      <c r="O529" s="503"/>
      <c r="P529" s="503"/>
      <c r="Q529" s="503"/>
      <c r="R529" s="503"/>
      <c r="S529" s="503"/>
      <c r="T529" s="503"/>
      <c r="U529" s="503"/>
      <c r="V529" s="503"/>
      <c r="W529" s="503"/>
      <c r="X529" s="2732" t="str">
        <f>$X$18</f>
        <v>Stitching Guide Name  靠边机名称Tên cử may</v>
      </c>
      <c r="Y529" s="2733"/>
      <c r="Z529" s="2733"/>
      <c r="AA529" s="2733"/>
      <c r="AB529" s="2801"/>
      <c r="AC529" s="2430"/>
      <c r="AD529" s="1995"/>
      <c r="AE529" s="1995"/>
      <c r="AF529" s="1995"/>
      <c r="AG529" s="1995"/>
      <c r="AH529" s="1995"/>
      <c r="AI529" s="500"/>
      <c r="AJ529" s="500"/>
      <c r="AK529" s="500"/>
      <c r="AL529" s="500"/>
      <c r="AM529" s="500"/>
      <c r="AN529" s="500"/>
      <c r="AO529" s="500"/>
      <c r="AP529" s="500"/>
      <c r="AQ529" s="500"/>
      <c r="AR529" s="500"/>
      <c r="AS529" s="500"/>
      <c r="AT529" s="500"/>
      <c r="AU529" s="500"/>
      <c r="AV529" s="500"/>
      <c r="AW529" s="503"/>
      <c r="AX529" s="503"/>
      <c r="AY529" s="2732" t="str">
        <f>$X$18</f>
        <v>Stitching Guide Name  靠边机名称Tên cử may</v>
      </c>
      <c r="AZ529" s="2733"/>
      <c r="BA529" s="2733"/>
      <c r="BB529" s="2733"/>
      <c r="BC529" s="2801"/>
      <c r="BD529" s="199"/>
    </row>
    <row r="530" spans="1:56" s="499" customFormat="1" ht="16.5" customHeight="1">
      <c r="A530" s="226"/>
      <c r="B530" s="2430"/>
      <c r="C530" s="1995"/>
      <c r="D530" s="1995"/>
      <c r="E530" s="1995"/>
      <c r="F530" s="1995"/>
      <c r="G530" s="1995"/>
      <c r="H530" s="1995"/>
      <c r="I530" s="1995"/>
      <c r="J530" s="1995"/>
      <c r="K530" s="1995"/>
      <c r="L530" s="1995"/>
      <c r="M530" s="503"/>
      <c r="N530" s="503"/>
      <c r="O530" s="503"/>
      <c r="P530" s="503"/>
      <c r="Q530" s="503"/>
      <c r="R530" s="503"/>
      <c r="S530" s="503"/>
      <c r="T530" s="503"/>
      <c r="U530" s="503"/>
      <c r="V530" s="503"/>
      <c r="W530" s="503"/>
      <c r="X530" s="2735"/>
      <c r="Y530" s="2736"/>
      <c r="Z530" s="2736"/>
      <c r="AA530" s="2736"/>
      <c r="AB530" s="2737"/>
      <c r="AC530" s="2430"/>
      <c r="AD530" s="1995"/>
      <c r="AE530" s="1995"/>
      <c r="AF530" s="1995"/>
      <c r="AG530" s="1995"/>
      <c r="AH530" s="1995"/>
      <c r="AI530" s="500"/>
      <c r="AJ530" s="500"/>
      <c r="AK530" s="500"/>
      <c r="AL530" s="500"/>
      <c r="AM530" s="500"/>
      <c r="AN530" s="500"/>
      <c r="AO530" s="500"/>
      <c r="AP530" s="500"/>
      <c r="AQ530" s="500"/>
      <c r="AR530" s="500"/>
      <c r="AS530" s="500"/>
      <c r="AT530" s="500"/>
      <c r="AU530" s="500"/>
      <c r="AV530" s="500"/>
      <c r="AW530" s="503"/>
      <c r="AX530" s="503"/>
      <c r="AY530" s="2735"/>
      <c r="AZ530" s="2736"/>
      <c r="BA530" s="2736"/>
      <c r="BB530" s="2736"/>
      <c r="BC530" s="2737"/>
      <c r="BD530" s="199"/>
    </row>
    <row r="531" spans="1:56" s="499" customFormat="1" ht="16.5" customHeight="1" thickBot="1">
      <c r="A531" s="226"/>
      <c r="B531" s="2880"/>
      <c r="C531" s="2001"/>
      <c r="D531" s="2001"/>
      <c r="E531" s="2001"/>
      <c r="F531" s="2001"/>
      <c r="G531" s="2001"/>
      <c r="H531" s="2001"/>
      <c r="I531" s="2001"/>
      <c r="J531" s="2001"/>
      <c r="K531" s="2001"/>
      <c r="L531" s="2001"/>
      <c r="M531" s="911"/>
      <c r="N531" s="911"/>
      <c r="O531" s="911"/>
      <c r="P531" s="911"/>
      <c r="Q531" s="911"/>
      <c r="R531" s="911"/>
      <c r="S531" s="911"/>
      <c r="T531" s="911"/>
      <c r="U531" s="911"/>
      <c r="V531" s="911"/>
      <c r="W531" s="911"/>
      <c r="X531" s="2718" t="s">
        <v>97</v>
      </c>
      <c r="Y531" s="2719"/>
      <c r="Z531" s="2719"/>
      <c r="AA531" s="2719"/>
      <c r="AB531" s="2720"/>
      <c r="AC531" s="2880"/>
      <c r="AD531" s="2001"/>
      <c r="AE531" s="2001"/>
      <c r="AF531" s="2001"/>
      <c r="AG531" s="2001"/>
      <c r="AH531" s="2001"/>
      <c r="AI531" s="911"/>
      <c r="AJ531" s="911"/>
      <c r="AK531" s="911"/>
      <c r="AL531" s="911"/>
      <c r="AM531" s="911"/>
      <c r="AN531" s="911"/>
      <c r="AO531" s="911"/>
      <c r="AP531" s="911"/>
      <c r="AQ531" s="911"/>
      <c r="AR531" s="911"/>
      <c r="AS531" s="911"/>
      <c r="AT531" s="911"/>
      <c r="AU531" s="911"/>
      <c r="AV531" s="911"/>
      <c r="AW531" s="911"/>
      <c r="AX531" s="911"/>
      <c r="AY531" s="2718" t="s">
        <v>97</v>
      </c>
      <c r="AZ531" s="2719"/>
      <c r="BA531" s="2719"/>
      <c r="BB531" s="2719"/>
      <c r="BC531" s="2720"/>
      <c r="BD531" s="199"/>
    </row>
    <row r="532" spans="1:56" s="353" customFormat="1" ht="20.100000000000001" customHeight="1" thickBot="1">
      <c r="A532" s="1329"/>
      <c r="B532" s="1330" t="s">
        <v>110</v>
      </c>
      <c r="C532" s="1330"/>
      <c r="D532" s="1330"/>
      <c r="E532" s="1330"/>
      <c r="F532" s="1330"/>
      <c r="G532" s="1330"/>
      <c r="H532" s="1330"/>
      <c r="I532" s="1330"/>
      <c r="J532" s="1330"/>
      <c r="K532" s="1330"/>
      <c r="L532" s="1330"/>
      <c r="M532" s="1330"/>
      <c r="N532" s="1330"/>
      <c r="O532" s="1330"/>
      <c r="P532" s="1330"/>
      <c r="Q532" s="1330"/>
      <c r="R532" s="1330"/>
      <c r="S532" s="1330"/>
      <c r="T532" s="1330"/>
      <c r="U532" s="1330"/>
      <c r="V532" s="1330"/>
      <c r="W532" s="1330"/>
      <c r="X532" s="1330"/>
      <c r="Y532" s="1330"/>
      <c r="Z532" s="1020" t="s">
        <v>1068</v>
      </c>
      <c r="AA532" s="1330"/>
      <c r="AB532" s="1330"/>
      <c r="AC532" s="1330"/>
      <c r="AD532" s="1330"/>
      <c r="AE532" s="1330"/>
      <c r="AF532" s="1330"/>
      <c r="AG532" s="1330"/>
      <c r="AH532" s="1330"/>
      <c r="AI532" s="1330"/>
      <c r="AJ532" s="1330"/>
      <c r="AK532" s="1330"/>
      <c r="AL532" s="1330"/>
      <c r="AM532" s="1330"/>
      <c r="AN532" s="1330"/>
      <c r="AO532" s="1330"/>
      <c r="AP532" s="1330"/>
      <c r="AQ532" s="1330"/>
      <c r="AR532" s="1330"/>
      <c r="AS532" s="1330"/>
      <c r="AT532" s="1330"/>
      <c r="AU532" s="1330"/>
      <c r="AV532" s="1330"/>
      <c r="AW532" s="1330" t="str">
        <f>$AW$38</f>
        <v>COMPILER: LIÊN/A-KT-WQ826</v>
      </c>
      <c r="AX532" s="1330"/>
      <c r="AY532" s="1330"/>
      <c r="AZ532" s="1330"/>
      <c r="BA532" s="1330"/>
      <c r="BB532" s="1330"/>
      <c r="BC532" s="1330"/>
      <c r="BD532" s="1253"/>
    </row>
    <row r="533" spans="1:56" s="31" customFormat="1" ht="20.100000000000001" customHeight="1" thickBot="1">
      <c r="A533" s="1425"/>
      <c r="B533" s="2949" t="str">
        <f>$B$1</f>
        <v>PRODUCTION CONFIRMATION</v>
      </c>
      <c r="C533" s="2950"/>
      <c r="D533" s="2950"/>
      <c r="E533" s="2950"/>
      <c r="F533" s="2950"/>
      <c r="G533" s="2950"/>
      <c r="H533" s="2950"/>
      <c r="I533" s="2950"/>
      <c r="J533" s="2950"/>
      <c r="K533" s="2950"/>
      <c r="L533" s="2950"/>
      <c r="M533" s="2950"/>
      <c r="N533" s="2951"/>
      <c r="O533" s="766"/>
      <c r="P533" s="766"/>
      <c r="Q533" s="1821" t="s">
        <v>1122</v>
      </c>
      <c r="R533" s="1821"/>
      <c r="S533" s="1821"/>
      <c r="T533" s="1821"/>
      <c r="U533" s="1821"/>
      <c r="V533" s="1821"/>
      <c r="W533" s="1821"/>
      <c r="X533" s="1821"/>
      <c r="Y533" s="1821"/>
      <c r="Z533" s="1821"/>
      <c r="AA533" s="1821"/>
      <c r="AB533" s="1821"/>
      <c r="AC533" s="1821"/>
      <c r="AD533" s="1821"/>
      <c r="AE533" s="1821"/>
      <c r="AF533" s="1821"/>
      <c r="AG533" s="1821"/>
      <c r="AH533" s="1821"/>
      <c r="AI533" s="1821"/>
      <c r="AJ533" s="1821"/>
      <c r="AK533" s="1821"/>
      <c r="AL533" s="1821"/>
      <c r="AM533" s="1821"/>
      <c r="AN533" s="1821"/>
      <c r="AO533" s="1821"/>
      <c r="AP533" s="1821"/>
      <c r="AQ533" s="766"/>
      <c r="AR533" s="766"/>
      <c r="AS533" s="766"/>
      <c r="AT533" s="1002"/>
      <c r="AU533" s="1002"/>
      <c r="AV533" s="1002"/>
      <c r="AW533" s="1003"/>
      <c r="AX533" s="1003"/>
      <c r="AY533" s="1003"/>
      <c r="AZ533" s="978"/>
      <c r="BA533" s="978"/>
      <c r="BB533" s="979"/>
      <c r="BC533" s="979"/>
      <c r="BD533" s="1426"/>
    </row>
    <row r="534" spans="1:56" s="31" customFormat="1" ht="15.95" customHeight="1">
      <c r="A534" s="1427"/>
      <c r="B534" s="1428" t="s">
        <v>19</v>
      </c>
      <c r="C534" s="1429"/>
      <c r="D534" s="1429"/>
      <c r="E534" s="1429"/>
      <c r="F534" s="1429"/>
      <c r="G534" s="1374" t="str">
        <f>$G$2</f>
        <v>Chuck Taylor All Star Street</v>
      </c>
      <c r="H534" s="1429"/>
      <c r="I534" s="1430"/>
      <c r="J534" s="1430"/>
      <c r="K534" s="1430"/>
      <c r="L534" s="1430"/>
      <c r="M534" s="766"/>
      <c r="N534" s="1431"/>
      <c r="O534" s="767"/>
      <c r="P534" s="767"/>
      <c r="Q534" s="1822"/>
      <c r="R534" s="1822"/>
      <c r="S534" s="1822"/>
      <c r="T534" s="1822"/>
      <c r="U534" s="1822"/>
      <c r="V534" s="1822"/>
      <c r="W534" s="1822"/>
      <c r="X534" s="1822"/>
      <c r="Y534" s="1822"/>
      <c r="Z534" s="1822"/>
      <c r="AA534" s="1822"/>
      <c r="AB534" s="1822"/>
      <c r="AC534" s="1822"/>
      <c r="AD534" s="1822"/>
      <c r="AE534" s="1822"/>
      <c r="AF534" s="1822"/>
      <c r="AG534" s="1822"/>
      <c r="AH534" s="1822"/>
      <c r="AI534" s="1822"/>
      <c r="AJ534" s="1822"/>
      <c r="AK534" s="1822"/>
      <c r="AL534" s="1822"/>
      <c r="AM534" s="1822"/>
      <c r="AN534" s="1822"/>
      <c r="AO534" s="1822"/>
      <c r="AP534" s="1822"/>
      <c r="AQ534" s="767"/>
      <c r="AR534" s="767"/>
      <c r="AS534" s="767"/>
      <c r="AT534" s="768"/>
      <c r="AU534" s="768"/>
      <c r="AV534" s="768"/>
      <c r="AW534" s="769"/>
      <c r="AY534" s="2666" t="s">
        <v>137</v>
      </c>
      <c r="AZ534" s="1834"/>
      <c r="BA534" s="2273">
        <f>$BA$2</f>
        <v>15</v>
      </c>
      <c r="BB534" s="2475">
        <f>BB496-1</f>
        <v>-15</v>
      </c>
      <c r="BC534" s="2989"/>
      <c r="BD534" s="1004"/>
    </row>
    <row r="535" spans="1:56" s="31" customFormat="1" ht="15.95" customHeight="1" thickBot="1">
      <c r="A535" s="1427"/>
      <c r="B535" s="1432" t="s">
        <v>96</v>
      </c>
      <c r="C535" s="1433"/>
      <c r="D535" s="1433"/>
      <c r="E535" s="1433"/>
      <c r="F535" s="1433"/>
      <c r="G535" s="1433"/>
      <c r="H535" s="1433"/>
      <c r="I535" s="1375" t="str">
        <f>$I$3</f>
        <v>669288C/F</v>
      </c>
      <c r="J535" s="1433"/>
      <c r="K535" s="1375"/>
      <c r="L535" s="1433"/>
      <c r="M535" s="1434"/>
      <c r="N535" s="1435"/>
      <c r="O535" s="1434"/>
      <c r="P535" s="1434"/>
      <c r="Q535" s="1823"/>
      <c r="R535" s="1823"/>
      <c r="S535" s="1823"/>
      <c r="T535" s="1823"/>
      <c r="U535" s="1823"/>
      <c r="V535" s="1823"/>
      <c r="W535" s="1823"/>
      <c r="X535" s="1823"/>
      <c r="Y535" s="1823"/>
      <c r="Z535" s="1823"/>
      <c r="AA535" s="1823"/>
      <c r="AB535" s="1823"/>
      <c r="AC535" s="1823"/>
      <c r="AD535" s="1823"/>
      <c r="AE535" s="1823"/>
      <c r="AF535" s="1823"/>
      <c r="AG535" s="1823"/>
      <c r="AH535" s="1823"/>
      <c r="AI535" s="1823"/>
      <c r="AJ535" s="1823"/>
      <c r="AK535" s="1823"/>
      <c r="AL535" s="1823"/>
      <c r="AM535" s="1823"/>
      <c r="AN535" s="1823"/>
      <c r="AO535" s="1823"/>
      <c r="AP535" s="1823"/>
      <c r="AQ535" s="1434"/>
      <c r="AR535" s="1434"/>
      <c r="AS535" s="1434"/>
      <c r="AT535" s="1436"/>
      <c r="AU535" s="1436"/>
      <c r="AV535" s="1436"/>
      <c r="AW535" s="1437"/>
      <c r="AX535" s="1438"/>
      <c r="AY535" s="2667"/>
      <c r="AZ535" s="2060"/>
      <c r="BA535" s="2274"/>
      <c r="BB535" s="2669"/>
      <c r="BC535" s="2670"/>
      <c r="BD535" s="1004"/>
    </row>
    <row r="536" spans="1:56" s="499" customFormat="1" ht="30" customHeight="1">
      <c r="A536" s="226"/>
      <c r="B536" s="2724">
        <v>57</v>
      </c>
      <c r="C536" s="2991"/>
      <c r="D536" s="2673" t="s">
        <v>838</v>
      </c>
      <c r="E536" s="2674"/>
      <c r="F536" s="2674"/>
      <c r="G536" s="2674"/>
      <c r="H536" s="2674"/>
      <c r="I536" s="2674"/>
      <c r="J536" s="2674"/>
      <c r="K536" s="2674"/>
      <c r="L536" s="2674"/>
      <c r="M536" s="2674"/>
      <c r="N536" s="2674"/>
      <c r="O536" s="2674"/>
      <c r="P536" s="2674"/>
      <c r="Q536" s="2674"/>
      <c r="R536" s="2674"/>
      <c r="S536" s="2674"/>
      <c r="T536" s="2674"/>
      <c r="U536" s="2674"/>
      <c r="V536" s="2674"/>
      <c r="W536" s="2674"/>
      <c r="X536" s="2674"/>
      <c r="Y536" s="2674"/>
      <c r="Z536" s="2674"/>
      <c r="AA536" s="2674"/>
      <c r="AB536" s="2676"/>
      <c r="AC536" s="2671">
        <f>B536+1</f>
        <v>58</v>
      </c>
      <c r="AD536" s="2672"/>
      <c r="AE536" s="2673" t="s">
        <v>1123</v>
      </c>
      <c r="AF536" s="2886"/>
      <c r="AG536" s="2886"/>
      <c r="AH536" s="2886"/>
      <c r="AI536" s="2886"/>
      <c r="AJ536" s="2886"/>
      <c r="AK536" s="2886"/>
      <c r="AL536" s="2886"/>
      <c r="AM536" s="2886"/>
      <c r="AN536" s="2886"/>
      <c r="AO536" s="2886"/>
      <c r="AP536" s="2886"/>
      <c r="AQ536" s="2886"/>
      <c r="AR536" s="2886"/>
      <c r="AS536" s="2886"/>
      <c r="AT536" s="2886"/>
      <c r="AU536" s="2886"/>
      <c r="AV536" s="2886"/>
      <c r="AW536" s="2886"/>
      <c r="AX536" s="2886"/>
      <c r="AY536" s="2886"/>
      <c r="AZ536" s="2886"/>
      <c r="BA536" s="2886"/>
      <c r="BB536" s="2886"/>
      <c r="BC536" s="2887"/>
      <c r="BD536" s="199"/>
    </row>
    <row r="537" spans="1:56" s="738" customFormat="1" ht="23.1" customHeight="1">
      <c r="A537" s="1361"/>
      <c r="B537" s="2832" t="str">
        <f t="shared" ref="B537:Y537" si="38">B309</f>
        <v>M/C Type
机器
Loại máy</v>
      </c>
      <c r="C537" s="2709"/>
      <c r="D537" s="2709"/>
      <c r="E537" s="2709"/>
      <c r="F537" s="2710"/>
      <c r="G537" s="2714" t="str">
        <f t="shared" si="38"/>
        <v xml:space="preserve">Needle
System
针类 Loại kim </v>
      </c>
      <c r="H537" s="2714"/>
      <c r="I537" s="2714"/>
      <c r="J537" s="2714" t="str">
        <f t="shared" si="38"/>
        <v>Needle Size
尺寸
Kích cỡ kim</v>
      </c>
      <c r="K537" s="2714"/>
      <c r="L537" s="2714"/>
      <c r="M537" s="2714" t="str">
        <f t="shared" si="38"/>
        <v xml:space="preserve">Needle Point Type
针型头类
Loại đầu kim  </v>
      </c>
      <c r="N537" s="2714"/>
      <c r="O537" s="2714"/>
      <c r="P537" s="2714"/>
      <c r="Q537" s="2686" t="str">
        <f t="shared" si="38"/>
        <v>Thread Type
车线
Loại chỉ</v>
      </c>
      <c r="R537" s="2686"/>
      <c r="S537" s="2686"/>
      <c r="T537" s="2686"/>
      <c r="U537" s="2686" t="str">
        <f t="shared" si="38"/>
        <v>Stitching Margin 边距
 Cách biên  (mm)</v>
      </c>
      <c r="V537" s="2686"/>
      <c r="W537" s="2686"/>
      <c r="X537" s="2686"/>
      <c r="Y537" s="2686" t="str">
        <f t="shared" si="38"/>
        <v>SPI (Stitch Per Inch)
针数/英寸
Số mũi/inch</v>
      </c>
      <c r="Z537" s="2688"/>
      <c r="AA537" s="2688"/>
      <c r="AB537" s="2689"/>
      <c r="AC537" s="2832" t="str">
        <f t="shared" ref="AC537:AK537" si="39">B309</f>
        <v>M/C Type
机器
Loại máy</v>
      </c>
      <c r="AD537" s="2709"/>
      <c r="AE537" s="2709"/>
      <c r="AF537" s="2709"/>
      <c r="AG537" s="2710"/>
      <c r="AH537" s="2714" t="str">
        <f t="shared" si="39"/>
        <v xml:space="preserve">Needle
System
针类 Loại kim </v>
      </c>
      <c r="AI537" s="2714"/>
      <c r="AJ537" s="2714"/>
      <c r="AK537" s="2714" t="str">
        <f t="shared" si="39"/>
        <v>Needle Size
尺寸
Kích cỡ kim</v>
      </c>
      <c r="AL537" s="2714"/>
      <c r="AM537" s="2714"/>
      <c r="AN537" s="2714" t="str">
        <f t="shared" ref="AN537:AV537" si="40">M309</f>
        <v xml:space="preserve">Needle Point Type
针型头类
Loại đầu kim  </v>
      </c>
      <c r="AO537" s="2714"/>
      <c r="AP537" s="2714"/>
      <c r="AQ537" s="2714"/>
      <c r="AR537" s="2686" t="str">
        <f t="shared" si="40"/>
        <v>Thread Type
车线
Loại chỉ</v>
      </c>
      <c r="AS537" s="2686"/>
      <c r="AT537" s="2686"/>
      <c r="AU537" s="2686"/>
      <c r="AV537" s="2686" t="str">
        <f t="shared" si="40"/>
        <v>Stitching Margin 边距
 Cách biên  (mm)</v>
      </c>
      <c r="AW537" s="2686"/>
      <c r="AX537" s="2686"/>
      <c r="AY537" s="2686"/>
      <c r="AZ537" s="2686" t="str">
        <f t="shared" ref="AZ537" si="41">Y309</f>
        <v>SPI (Stitch Per Inch)
针数/英寸
Số mũi/inch</v>
      </c>
      <c r="BA537" s="2688"/>
      <c r="BB537" s="2688"/>
      <c r="BC537" s="2689"/>
      <c r="BD537" s="982"/>
    </row>
    <row r="538" spans="1:56" s="738" customFormat="1" ht="23.1" customHeight="1">
      <c r="A538" s="1361"/>
      <c r="B538" s="2711"/>
      <c r="C538" s="2712"/>
      <c r="D538" s="2712"/>
      <c r="E538" s="2712"/>
      <c r="F538" s="2713"/>
      <c r="G538" s="2715"/>
      <c r="H538" s="2715"/>
      <c r="I538" s="2715"/>
      <c r="J538" s="2715"/>
      <c r="K538" s="2715"/>
      <c r="L538" s="2715"/>
      <c r="M538" s="2715"/>
      <c r="N538" s="2715"/>
      <c r="O538" s="2715"/>
      <c r="P538" s="2715"/>
      <c r="Q538" s="2687"/>
      <c r="R538" s="2687"/>
      <c r="S538" s="2687"/>
      <c r="T538" s="2687"/>
      <c r="U538" s="2687"/>
      <c r="V538" s="2687"/>
      <c r="W538" s="2687"/>
      <c r="X538" s="2687"/>
      <c r="Y538" s="2690"/>
      <c r="Z538" s="2690"/>
      <c r="AA538" s="2690"/>
      <c r="AB538" s="2691"/>
      <c r="AC538" s="2711"/>
      <c r="AD538" s="2712"/>
      <c r="AE538" s="2712"/>
      <c r="AF538" s="2712"/>
      <c r="AG538" s="2713"/>
      <c r="AH538" s="2715"/>
      <c r="AI538" s="2715"/>
      <c r="AJ538" s="2715"/>
      <c r="AK538" s="2715"/>
      <c r="AL538" s="2715"/>
      <c r="AM538" s="2715"/>
      <c r="AN538" s="2715"/>
      <c r="AO538" s="2715"/>
      <c r="AP538" s="2715"/>
      <c r="AQ538" s="2715"/>
      <c r="AR538" s="2687"/>
      <c r="AS538" s="2687"/>
      <c r="AT538" s="2687"/>
      <c r="AU538" s="2687"/>
      <c r="AV538" s="2687"/>
      <c r="AW538" s="2687"/>
      <c r="AX538" s="2687"/>
      <c r="AY538" s="2687"/>
      <c r="AZ538" s="2690"/>
      <c r="BA538" s="2690"/>
      <c r="BB538" s="2690"/>
      <c r="BC538" s="2691"/>
      <c r="BD538" s="982"/>
    </row>
    <row r="539" spans="1:56" s="52" customFormat="1" ht="42.95" customHeight="1" thickBot="1">
      <c r="A539" s="815"/>
      <c r="B539" s="2862" t="s">
        <v>476</v>
      </c>
      <c r="C539" s="2706"/>
      <c r="D539" s="2706"/>
      <c r="E539" s="2706"/>
      <c r="F539" s="2707"/>
      <c r="G539" s="2679" t="s">
        <v>97</v>
      </c>
      <c r="H539" s="2680"/>
      <c r="I539" s="2680"/>
      <c r="J539" s="2681" t="s">
        <v>97</v>
      </c>
      <c r="K539" s="2681"/>
      <c r="L539" s="2681"/>
      <c r="M539" s="2681" t="s">
        <v>97</v>
      </c>
      <c r="N539" s="2681"/>
      <c r="O539" s="2681"/>
      <c r="P539" s="2681"/>
      <c r="Q539" s="2696" t="s">
        <v>97</v>
      </c>
      <c r="R539" s="2697"/>
      <c r="S539" s="2697"/>
      <c r="T539" s="2698"/>
      <c r="U539" s="2681" t="s">
        <v>97</v>
      </c>
      <c r="V539" s="2681"/>
      <c r="W539" s="2681"/>
      <c r="X539" s="2681"/>
      <c r="Y539" s="2681" t="s">
        <v>97</v>
      </c>
      <c r="Z539" s="2681"/>
      <c r="AA539" s="2681"/>
      <c r="AB539" s="2771"/>
      <c r="AC539" s="2937" t="s">
        <v>774</v>
      </c>
      <c r="AD539" s="2693"/>
      <c r="AE539" s="2693"/>
      <c r="AF539" s="2693"/>
      <c r="AG539" s="2694"/>
      <c r="AH539" s="2679" t="s">
        <v>172</v>
      </c>
      <c r="AI539" s="2680"/>
      <c r="AJ539" s="2680"/>
      <c r="AK539" s="2681" t="s">
        <v>129</v>
      </c>
      <c r="AL539" s="2681"/>
      <c r="AM539" s="2681"/>
      <c r="AN539" s="2681" t="s">
        <v>116</v>
      </c>
      <c r="AO539" s="2681"/>
      <c r="AP539" s="2681"/>
      <c r="AQ539" s="2681"/>
      <c r="AR539" s="2682" t="s">
        <v>305</v>
      </c>
      <c r="AS539" s="2681"/>
      <c r="AT539" s="2681"/>
      <c r="AU539" s="2681"/>
      <c r="AV539" s="2683" t="s">
        <v>144</v>
      </c>
      <c r="AW539" s="2684"/>
      <c r="AX539" s="2684"/>
      <c r="AY539" s="2684"/>
      <c r="AZ539" s="2683" t="s">
        <v>233</v>
      </c>
      <c r="BA539" s="2684"/>
      <c r="BB539" s="2684"/>
      <c r="BC539" s="2685"/>
      <c r="BD539" s="642"/>
    </row>
    <row r="540" spans="1:56" s="499" customFormat="1" ht="16.5" customHeight="1">
      <c r="A540" s="226"/>
      <c r="B540" s="1365"/>
      <c r="C540" s="622"/>
      <c r="D540" s="622"/>
      <c r="E540" s="622"/>
      <c r="F540" s="622"/>
      <c r="G540" s="622"/>
      <c r="H540" s="622"/>
      <c r="I540" s="622"/>
      <c r="J540" s="622"/>
      <c r="K540" s="622"/>
      <c r="L540" s="622"/>
      <c r="M540" s="622"/>
      <c r="N540" s="622"/>
      <c r="O540" s="622"/>
      <c r="P540" s="622"/>
      <c r="Q540" s="983"/>
      <c r="R540" s="1133"/>
      <c r="S540" s="1133"/>
      <c r="T540" s="1133"/>
      <c r="U540" s="1133"/>
      <c r="V540" s="1133"/>
      <c r="W540" s="1133"/>
      <c r="X540" s="1133"/>
      <c r="Y540" s="1133"/>
      <c r="Z540" s="1133"/>
      <c r="AA540" s="1133"/>
      <c r="AB540" s="1449"/>
      <c r="AC540" s="1383"/>
      <c r="AD540" s="741"/>
      <c r="AE540" s="741"/>
      <c r="AF540" s="741"/>
      <c r="AG540" s="741"/>
      <c r="AH540" s="741"/>
      <c r="AI540" s="741"/>
      <c r="AJ540" s="755"/>
      <c r="AK540" s="755"/>
      <c r="AL540" s="755"/>
      <c r="AM540" s="755"/>
      <c r="AN540" s="755"/>
      <c r="AO540" s="755"/>
      <c r="AP540" s="748"/>
      <c r="AQ540" s="748"/>
      <c r="AR540" s="2791" t="s">
        <v>1124</v>
      </c>
      <c r="AS540" s="2791"/>
      <c r="AT540" s="2791"/>
      <c r="AU540" s="2791"/>
      <c r="AV540" s="2791"/>
      <c r="AW540" s="2791"/>
      <c r="AX540" s="2791"/>
      <c r="AY540" s="2791"/>
      <c r="AZ540" s="2791"/>
      <c r="BA540" s="2791"/>
      <c r="BB540" s="2791"/>
      <c r="BC540" s="2792"/>
      <c r="BD540" s="199"/>
    </row>
    <row r="541" spans="1:56" s="499" customFormat="1" ht="16.5" customHeight="1">
      <c r="A541" s="226"/>
      <c r="B541" s="1369"/>
      <c r="C541" s="870"/>
      <c r="D541" s="870"/>
      <c r="E541" s="870"/>
      <c r="F541" s="870"/>
      <c r="G541" s="870"/>
      <c r="H541" s="870"/>
      <c r="I541" s="870"/>
      <c r="J541" s="870"/>
      <c r="K541" s="870"/>
      <c r="L541" s="870"/>
      <c r="M541" s="870"/>
      <c r="N541" s="870"/>
      <c r="O541" s="870"/>
      <c r="P541" s="870"/>
      <c r="Q541" s="521"/>
      <c r="R541" s="643"/>
      <c r="S541" s="643"/>
      <c r="T541" s="643"/>
      <c r="U541" s="643"/>
      <c r="V541" s="643"/>
      <c r="W541" s="643"/>
      <c r="X541" s="643"/>
      <c r="Y541" s="643"/>
      <c r="Z541" s="643"/>
      <c r="AA541" s="643"/>
      <c r="AB541" s="644"/>
      <c r="AC541" s="1385"/>
      <c r="AD541" s="360"/>
      <c r="AE541" s="360"/>
      <c r="AF541" s="360"/>
      <c r="AG541" s="360"/>
      <c r="AH541" s="360"/>
      <c r="AI541" s="360"/>
      <c r="AJ541" s="757"/>
      <c r="AK541" s="757"/>
      <c r="AL541" s="757"/>
      <c r="AM541" s="757"/>
      <c r="AN541" s="757"/>
      <c r="AO541" s="757"/>
      <c r="AP541" s="746"/>
      <c r="AQ541" s="746"/>
      <c r="AR541" s="2793"/>
      <c r="AS541" s="2793"/>
      <c r="AT541" s="2793"/>
      <c r="AU541" s="2793"/>
      <c r="AV541" s="2793"/>
      <c r="AW541" s="2793"/>
      <c r="AX541" s="2793"/>
      <c r="AY541" s="2793"/>
      <c r="AZ541" s="2793"/>
      <c r="BA541" s="2793"/>
      <c r="BB541" s="2793"/>
      <c r="BC541" s="2794"/>
      <c r="BD541" s="199"/>
    </row>
    <row r="542" spans="1:56" s="499" customFormat="1" ht="16.5" customHeight="1">
      <c r="A542" s="226"/>
      <c r="B542" s="1369"/>
      <c r="C542" s="870"/>
      <c r="D542" s="870"/>
      <c r="E542" s="870"/>
      <c r="F542" s="870"/>
      <c r="G542" s="870"/>
      <c r="H542" s="870"/>
      <c r="I542" s="870"/>
      <c r="J542" s="870"/>
      <c r="K542" s="870"/>
      <c r="L542" s="870"/>
      <c r="M542" s="870"/>
      <c r="N542" s="870"/>
      <c r="O542" s="870"/>
      <c r="P542" s="870"/>
      <c r="Q542" s="521"/>
      <c r="R542" s="643"/>
      <c r="S542" s="643"/>
      <c r="T542" s="643"/>
      <c r="U542" s="643"/>
      <c r="V542" s="643"/>
      <c r="W542" s="643"/>
      <c r="X542" s="643"/>
      <c r="Y542" s="643"/>
      <c r="Z542" s="643"/>
      <c r="AA542" s="643"/>
      <c r="AB542" s="644"/>
      <c r="AC542" s="1385"/>
      <c r="AD542" s="360"/>
      <c r="AE542" s="360"/>
      <c r="AF542" s="360"/>
      <c r="AG542" s="360"/>
      <c r="AH542" s="360"/>
      <c r="AI542" s="360"/>
      <c r="AJ542" s="757"/>
      <c r="AK542" s="757"/>
      <c r="AL542" s="757"/>
      <c r="AM542" s="757"/>
      <c r="AN542" s="757"/>
      <c r="AO542" s="757"/>
      <c r="AP542" s="746"/>
      <c r="AQ542" s="746"/>
      <c r="AR542" s="2793"/>
      <c r="AS542" s="2793"/>
      <c r="AT542" s="2793"/>
      <c r="AU542" s="2793"/>
      <c r="AV542" s="2793"/>
      <c r="AW542" s="2793"/>
      <c r="AX542" s="2793"/>
      <c r="AY542" s="2793"/>
      <c r="AZ542" s="2793"/>
      <c r="BA542" s="2793"/>
      <c r="BB542" s="2793"/>
      <c r="BC542" s="2794"/>
      <c r="BD542" s="199"/>
    </row>
    <row r="543" spans="1:56" s="499" customFormat="1" ht="16.5" customHeight="1">
      <c r="A543" s="226"/>
      <c r="B543" s="1369"/>
      <c r="C543" s="870"/>
      <c r="D543" s="870"/>
      <c r="E543" s="870"/>
      <c r="F543" s="870"/>
      <c r="G543" s="870"/>
      <c r="H543" s="870"/>
      <c r="I543" s="870"/>
      <c r="J543" s="870"/>
      <c r="K543" s="870"/>
      <c r="L543" s="870"/>
      <c r="M543" s="870"/>
      <c r="N543" s="870"/>
      <c r="O543" s="870"/>
      <c r="P543" s="870"/>
      <c r="Q543" s="40"/>
      <c r="R543" s="643"/>
      <c r="S543" s="643"/>
      <c r="T543" s="643"/>
      <c r="U543" s="643"/>
      <c r="V543" s="643"/>
      <c r="W543" s="643"/>
      <c r="X543" s="643"/>
      <c r="Y543" s="643"/>
      <c r="Z543" s="643"/>
      <c r="AA543" s="643"/>
      <c r="AB543" s="644"/>
      <c r="AC543" s="1386"/>
      <c r="AD543" s="1328"/>
      <c r="AE543" s="40"/>
      <c r="AF543" s="40"/>
      <c r="AG543" s="40"/>
      <c r="AH543" s="40"/>
      <c r="AI543" s="40"/>
      <c r="AJ543" s="746"/>
      <c r="AK543" s="746"/>
      <c r="AL543" s="746"/>
      <c r="AM543" s="746"/>
      <c r="AN543" s="746"/>
      <c r="AO543" s="746"/>
      <c r="AP543" s="746"/>
      <c r="AQ543" s="746"/>
      <c r="AR543" s="2793"/>
      <c r="AS543" s="2793"/>
      <c r="AT543" s="2793"/>
      <c r="AU543" s="2793"/>
      <c r="AV543" s="2793"/>
      <c r="AW543" s="2793"/>
      <c r="AX543" s="2793"/>
      <c r="AY543" s="2793"/>
      <c r="AZ543" s="2793"/>
      <c r="BA543" s="2793"/>
      <c r="BB543" s="2793"/>
      <c r="BC543" s="2794"/>
      <c r="BD543" s="199"/>
    </row>
    <row r="544" spans="1:56" s="499" customFormat="1" ht="16.5" customHeight="1">
      <c r="A544" s="226"/>
      <c r="B544" s="1369"/>
      <c r="C544" s="870"/>
      <c r="D544" s="870"/>
      <c r="E544" s="870"/>
      <c r="F544" s="870"/>
      <c r="G544" s="870"/>
      <c r="H544" s="870"/>
      <c r="I544" s="870"/>
      <c r="J544" s="870"/>
      <c r="K544" s="870"/>
      <c r="L544" s="870"/>
      <c r="M544" s="870"/>
      <c r="N544" s="870"/>
      <c r="O544" s="870"/>
      <c r="P544" s="870"/>
      <c r="Q544" s="40"/>
      <c r="R544" s="643"/>
      <c r="S544" s="643"/>
      <c r="T544" s="643"/>
      <c r="U544" s="643"/>
      <c r="V544" s="643"/>
      <c r="W544" s="643"/>
      <c r="X544" s="643"/>
      <c r="Y544" s="643"/>
      <c r="Z544" s="643"/>
      <c r="AA544" s="643"/>
      <c r="AB544" s="644"/>
      <c r="AC544" s="1386"/>
      <c r="AD544" s="1328"/>
      <c r="AE544" s="40"/>
      <c r="AF544" s="40"/>
      <c r="AG544" s="40"/>
      <c r="AH544" s="40"/>
      <c r="AI544" s="40"/>
      <c r="AJ544" s="746"/>
      <c r="AK544" s="746"/>
      <c r="AL544" s="746"/>
      <c r="AM544" s="746"/>
      <c r="AN544" s="746"/>
      <c r="AO544" s="746"/>
      <c r="AP544" s="746"/>
      <c r="AQ544" s="746"/>
      <c r="AR544" s="2793"/>
      <c r="AS544" s="2793"/>
      <c r="AT544" s="2793"/>
      <c r="AU544" s="2793"/>
      <c r="AV544" s="2793"/>
      <c r="AW544" s="2793"/>
      <c r="AX544" s="2793"/>
      <c r="AY544" s="2793"/>
      <c r="AZ544" s="2793"/>
      <c r="BA544" s="2793"/>
      <c r="BB544" s="2793"/>
      <c r="BC544" s="2794"/>
      <c r="BD544" s="199"/>
    </row>
    <row r="545" spans="1:56" s="499" customFormat="1" ht="16.5" customHeight="1">
      <c r="A545" s="226"/>
      <c r="B545" s="226"/>
      <c r="C545" s="500"/>
      <c r="D545" s="500"/>
      <c r="E545" s="500"/>
      <c r="F545" s="500"/>
      <c r="G545" s="500"/>
      <c r="H545" s="500"/>
      <c r="I545" s="500"/>
      <c r="J545" s="500"/>
      <c r="K545" s="500"/>
      <c r="L545" s="500"/>
      <c r="M545" s="500"/>
      <c r="N545" s="500"/>
      <c r="O545" s="500"/>
      <c r="P545" s="500"/>
      <c r="Q545" s="500"/>
      <c r="R545" s="500"/>
      <c r="S545" s="500"/>
      <c r="T545" s="500"/>
      <c r="U545" s="500"/>
      <c r="V545" s="500"/>
      <c r="W545" s="500"/>
      <c r="X545" s="985"/>
      <c r="Y545" s="985"/>
      <c r="Z545" s="985"/>
      <c r="AA545" s="985"/>
      <c r="AB545" s="986"/>
      <c r="AC545" s="226"/>
      <c r="AD545" s="500"/>
      <c r="AE545" s="500"/>
      <c r="AF545" s="500"/>
      <c r="AG545" s="500"/>
      <c r="AH545" s="500"/>
      <c r="AI545" s="500"/>
      <c r="AJ545" s="500"/>
      <c r="AK545" s="500"/>
      <c r="AL545" s="500"/>
      <c r="AM545" s="500"/>
      <c r="AN545" s="500"/>
      <c r="AO545" s="500"/>
      <c r="AP545" s="500"/>
      <c r="AQ545" s="500"/>
      <c r="AR545" s="2793"/>
      <c r="AS545" s="2793"/>
      <c r="AT545" s="2793"/>
      <c r="AU545" s="2793"/>
      <c r="AV545" s="2793"/>
      <c r="AW545" s="2793"/>
      <c r="AX545" s="2793"/>
      <c r="AY545" s="2793"/>
      <c r="AZ545" s="2793"/>
      <c r="BA545" s="2793"/>
      <c r="BB545" s="2793"/>
      <c r="BC545" s="2794"/>
      <c r="BD545" s="199"/>
    </row>
    <row r="546" spans="1:56" s="499" customFormat="1" ht="16.5" customHeight="1">
      <c r="A546" s="226"/>
      <c r="B546" s="226"/>
      <c r="C546" s="500"/>
      <c r="D546" s="500"/>
      <c r="E546" s="500"/>
      <c r="F546" s="500"/>
      <c r="G546" s="500"/>
      <c r="H546" s="500"/>
      <c r="I546" s="500"/>
      <c r="J546" s="500"/>
      <c r="K546" s="500"/>
      <c r="L546" s="500"/>
      <c r="M546" s="500"/>
      <c r="N546" s="500"/>
      <c r="O546" s="500"/>
      <c r="P546" s="500"/>
      <c r="Q546" s="500"/>
      <c r="R546" s="500"/>
      <c r="S546" s="500"/>
      <c r="T546" s="500"/>
      <c r="U546" s="500"/>
      <c r="V546" s="500"/>
      <c r="W546" s="500"/>
      <c r="X546" s="2883" t="str">
        <f>$X$14</f>
        <v xml:space="preserve">Attaching Method
贴法 Phương pháp dán </v>
      </c>
      <c r="Y546" s="2754"/>
      <c r="Z546" s="2754"/>
      <c r="AA546" s="2754"/>
      <c r="AB546" s="2755"/>
      <c r="AC546" s="226"/>
      <c r="AD546" s="503"/>
      <c r="AE546" s="500"/>
      <c r="AF546" s="500"/>
      <c r="AG546" s="500"/>
      <c r="AH546" s="500"/>
      <c r="AI546" s="500"/>
      <c r="AJ546" s="500"/>
      <c r="AK546" s="500"/>
      <c r="AL546" s="500"/>
      <c r="AM546" s="500"/>
      <c r="AN546" s="500"/>
      <c r="AO546" s="500"/>
      <c r="AP546" s="500"/>
      <c r="AQ546" s="500"/>
      <c r="AR546" s="500"/>
      <c r="AS546" s="500"/>
      <c r="AT546" s="500"/>
      <c r="AU546" s="500"/>
      <c r="AV546" s="500"/>
      <c r="AW546" s="500"/>
      <c r="AX546" s="500"/>
      <c r="AY546" s="2732" t="str">
        <f>$X$14</f>
        <v xml:space="preserve">Attaching Method
贴法 Phương pháp dán </v>
      </c>
      <c r="AZ546" s="2733"/>
      <c r="BA546" s="2733"/>
      <c r="BB546" s="2733"/>
      <c r="BC546" s="2801"/>
      <c r="BD546" s="199"/>
    </row>
    <row r="547" spans="1:56" s="499" customFormat="1" ht="16.5" customHeight="1">
      <c r="A547" s="226"/>
      <c r="B547" s="226"/>
      <c r="C547" s="500"/>
      <c r="D547" s="500"/>
      <c r="E547" s="500"/>
      <c r="F547" s="500"/>
      <c r="G547" s="500"/>
      <c r="H547" s="500"/>
      <c r="I547" s="500"/>
      <c r="J547" s="500"/>
      <c r="K547" s="500"/>
      <c r="L547" s="500"/>
      <c r="M547" s="500"/>
      <c r="N547" s="500"/>
      <c r="O547" s="500"/>
      <c r="P547" s="500"/>
      <c r="Q547" s="500"/>
      <c r="R547" s="500"/>
      <c r="S547" s="500"/>
      <c r="T547" s="500"/>
      <c r="U547" s="500"/>
      <c r="V547" s="500"/>
      <c r="W547" s="500"/>
      <c r="X547" s="2735"/>
      <c r="Y547" s="2736"/>
      <c r="Z547" s="2736"/>
      <c r="AA547" s="2736"/>
      <c r="AB547" s="2737"/>
      <c r="AC547" s="226"/>
      <c r="AD547" s="503"/>
      <c r="AE547" s="500"/>
      <c r="AF547" s="500"/>
      <c r="AG547" s="500"/>
      <c r="AH547" s="500"/>
      <c r="AI547" s="500"/>
      <c r="AJ547" s="500"/>
      <c r="AK547" s="500"/>
      <c r="AL547" s="500"/>
      <c r="AM547" s="500"/>
      <c r="AN547" s="500"/>
      <c r="AO547" s="500"/>
      <c r="AP547" s="500"/>
      <c r="AQ547" s="500"/>
      <c r="AR547" s="500"/>
      <c r="AS547" s="500"/>
      <c r="AT547" s="500"/>
      <c r="AU547" s="500"/>
      <c r="AV547" s="500"/>
      <c r="AW547" s="500"/>
      <c r="AX547" s="500"/>
      <c r="AY547" s="2735"/>
      <c r="AZ547" s="2736"/>
      <c r="BA547" s="2736"/>
      <c r="BB547" s="2736"/>
      <c r="BC547" s="2737"/>
      <c r="BD547" s="199"/>
    </row>
    <row r="548" spans="1:56" s="499" customFormat="1" ht="16.5" customHeight="1">
      <c r="A548" s="226"/>
      <c r="B548" s="226"/>
      <c r="C548" s="500"/>
      <c r="D548" s="500"/>
      <c r="E548" s="500"/>
      <c r="F548" s="500"/>
      <c r="G548" s="500"/>
      <c r="H548" s="500"/>
      <c r="I548" s="500"/>
      <c r="J548" s="500"/>
      <c r="K548" s="500"/>
      <c r="L548" s="500"/>
      <c r="M548" s="500"/>
      <c r="N548" s="500"/>
      <c r="O548" s="500"/>
      <c r="P548" s="500"/>
      <c r="Q548" s="500"/>
      <c r="R548" s="500"/>
      <c r="S548" s="500"/>
      <c r="T548" s="500"/>
      <c r="U548" s="500"/>
      <c r="V548" s="500"/>
      <c r="W548" s="500"/>
      <c r="X548" s="2884" t="s">
        <v>97</v>
      </c>
      <c r="Y548" s="2739"/>
      <c r="Z548" s="2739"/>
      <c r="AA548" s="2739"/>
      <c r="AB548" s="2740"/>
      <c r="AC548" s="226"/>
      <c r="AD548" s="503"/>
      <c r="AE548" s="500"/>
      <c r="AF548" s="500"/>
      <c r="AG548" s="500"/>
      <c r="AH548" s="500"/>
      <c r="AI548" s="500"/>
      <c r="AJ548" s="500"/>
      <c r="AK548" s="500"/>
      <c r="AL548" s="500"/>
      <c r="AM548" s="500"/>
      <c r="AN548" s="500"/>
      <c r="AO548" s="500"/>
      <c r="AP548" s="500"/>
      <c r="AQ548" s="500"/>
      <c r="AR548" s="500"/>
      <c r="AS548" s="500"/>
      <c r="AT548" s="500"/>
      <c r="AU548" s="500"/>
      <c r="AV548" s="500"/>
      <c r="AW548" s="503"/>
      <c r="AX548" s="503"/>
      <c r="AY548" s="2808" t="s">
        <v>97</v>
      </c>
      <c r="AZ548" s="2809"/>
      <c r="BA548" s="2809"/>
      <c r="BB548" s="2809"/>
      <c r="BC548" s="2810"/>
      <c r="BD548" s="199"/>
    </row>
    <row r="549" spans="1:56" s="499" customFormat="1" ht="16.5" customHeight="1">
      <c r="A549" s="226"/>
      <c r="B549" s="226"/>
      <c r="C549" s="500"/>
      <c r="D549" s="500"/>
      <c r="E549" s="500"/>
      <c r="F549" s="500"/>
      <c r="G549" s="500"/>
      <c r="H549" s="500"/>
      <c r="I549" s="500"/>
      <c r="J549" s="500"/>
      <c r="K549" s="500"/>
      <c r="L549" s="500"/>
      <c r="M549" s="500"/>
      <c r="N549" s="500"/>
      <c r="O549" s="500"/>
      <c r="P549" s="500"/>
      <c r="Q549" s="500"/>
      <c r="R549" s="500"/>
      <c r="S549" s="500"/>
      <c r="T549" s="500"/>
      <c r="U549" s="500"/>
      <c r="V549" s="500"/>
      <c r="W549" s="500"/>
      <c r="X549" s="2741"/>
      <c r="Y549" s="2742"/>
      <c r="Z549" s="2742"/>
      <c r="AA549" s="2742"/>
      <c r="AB549" s="2743"/>
      <c r="AC549" s="226"/>
      <c r="AD549" s="503"/>
      <c r="AE549" s="500"/>
      <c r="AF549" s="500"/>
      <c r="AG549" s="500"/>
      <c r="AH549" s="500"/>
      <c r="AI549" s="500"/>
      <c r="AJ549" s="500"/>
      <c r="AK549" s="500"/>
      <c r="AL549" s="500"/>
      <c r="AM549" s="500"/>
      <c r="AN549" s="500"/>
      <c r="AO549" s="500"/>
      <c r="AP549" s="500"/>
      <c r="AQ549" s="500"/>
      <c r="AR549" s="500"/>
      <c r="AS549" s="500"/>
      <c r="AT549" s="500"/>
      <c r="AU549" s="500"/>
      <c r="AV549" s="500"/>
      <c r="AW549" s="503"/>
      <c r="AX549" s="503"/>
      <c r="AY549" s="2741"/>
      <c r="AZ549" s="2742"/>
      <c r="BA549" s="2742"/>
      <c r="BB549" s="2742"/>
      <c r="BC549" s="2743"/>
      <c r="BD549" s="199"/>
    </row>
    <row r="550" spans="1:56" s="499" customFormat="1" ht="16.5" customHeight="1">
      <c r="A550" s="226"/>
      <c r="B550" s="226"/>
      <c r="C550" s="500"/>
      <c r="D550" s="500"/>
      <c r="E550" s="500"/>
      <c r="F550" s="500"/>
      <c r="G550" s="500"/>
      <c r="H550" s="500"/>
      <c r="I550" s="500"/>
      <c r="J550" s="500"/>
      <c r="K550" s="2584"/>
      <c r="L550" s="1681"/>
      <c r="M550" s="1681"/>
      <c r="N550" s="1681"/>
      <c r="O550" s="1681"/>
      <c r="P550" s="1681"/>
      <c r="Q550" s="1681"/>
      <c r="R550" s="500"/>
      <c r="S550" s="500"/>
      <c r="T550" s="500"/>
      <c r="U550" s="500"/>
      <c r="V550" s="500"/>
      <c r="W550" s="500"/>
      <c r="X550" s="2883" t="str">
        <f>$X$18</f>
        <v>Stitching Guide Name  靠边机名称Tên cử may</v>
      </c>
      <c r="Y550" s="2754"/>
      <c r="Z550" s="2754"/>
      <c r="AA550" s="2754"/>
      <c r="AB550" s="2755"/>
      <c r="AC550" s="226"/>
      <c r="AD550" s="503"/>
      <c r="AE550" s="500"/>
      <c r="AF550" s="500"/>
      <c r="AG550" s="500"/>
      <c r="AH550" s="500"/>
      <c r="AI550" s="500"/>
      <c r="AJ550" s="500"/>
      <c r="AK550" s="500"/>
      <c r="AL550" s="500"/>
      <c r="AM550" s="500"/>
      <c r="AN550" s="500"/>
      <c r="AO550" s="500"/>
      <c r="AP550" s="500"/>
      <c r="AQ550" s="500"/>
      <c r="AR550" s="500"/>
      <c r="AS550" s="500"/>
      <c r="AT550" s="500"/>
      <c r="AU550" s="500"/>
      <c r="AV550" s="500"/>
      <c r="AW550" s="503"/>
      <c r="AX550" s="503"/>
      <c r="AY550" s="2732" t="str">
        <f>$X$18</f>
        <v>Stitching Guide Name  靠边机名称Tên cử may</v>
      </c>
      <c r="AZ550" s="2733"/>
      <c r="BA550" s="2733"/>
      <c r="BB550" s="2733"/>
      <c r="BC550" s="2801"/>
      <c r="BD550" s="199"/>
    </row>
    <row r="551" spans="1:56" s="499" customFormat="1" ht="16.5" customHeight="1">
      <c r="A551" s="226"/>
      <c r="B551" s="226"/>
      <c r="C551" s="500"/>
      <c r="D551" s="500"/>
      <c r="E551" s="500"/>
      <c r="F551" s="500"/>
      <c r="G551" s="500"/>
      <c r="H551" s="500"/>
      <c r="I551" s="500"/>
      <c r="J551" s="500"/>
      <c r="K551" s="1681"/>
      <c r="L551" s="1681"/>
      <c r="M551" s="1681"/>
      <c r="N551" s="1681"/>
      <c r="O551" s="1681"/>
      <c r="P551" s="1681"/>
      <c r="Q551" s="1681"/>
      <c r="R551" s="500"/>
      <c r="S551" s="500"/>
      <c r="T551" s="500"/>
      <c r="U551" s="500"/>
      <c r="V551" s="500"/>
      <c r="W551" s="500"/>
      <c r="X551" s="2735"/>
      <c r="Y551" s="2736"/>
      <c r="Z551" s="2736"/>
      <c r="AA551" s="2736"/>
      <c r="AB551" s="2737"/>
      <c r="AC551" s="226"/>
      <c r="AD551" s="503"/>
      <c r="AE551" s="500"/>
      <c r="AF551" s="500"/>
      <c r="AG551" s="500"/>
      <c r="AH551" s="500"/>
      <c r="AI551" s="500"/>
      <c r="AJ551" s="500"/>
      <c r="AK551" s="500"/>
      <c r="AL551" s="500"/>
      <c r="AM551" s="500"/>
      <c r="AN551" s="500"/>
      <c r="AO551" s="500"/>
      <c r="AP551" s="500"/>
      <c r="AQ551" s="500"/>
      <c r="AR551" s="500"/>
      <c r="AS551" s="500"/>
      <c r="AT551" s="500"/>
      <c r="AU551" s="500"/>
      <c r="AV551" s="500"/>
      <c r="AW551" s="503"/>
      <c r="AX551" s="503"/>
      <c r="AY551" s="2735"/>
      <c r="AZ551" s="2736"/>
      <c r="BA551" s="2736"/>
      <c r="BB551" s="2736"/>
      <c r="BC551" s="2737"/>
      <c r="BD551" s="199"/>
    </row>
    <row r="552" spans="1:56" s="499" customFormat="1" ht="16.5" customHeight="1" thickBot="1">
      <c r="A552" s="226"/>
      <c r="B552" s="990"/>
      <c r="C552" s="500"/>
      <c r="D552" s="500"/>
      <c r="E552" s="500"/>
      <c r="F552" s="500"/>
      <c r="G552" s="500"/>
      <c r="H552" s="500"/>
      <c r="I552" s="500"/>
      <c r="J552" s="500"/>
      <c r="K552" s="1683"/>
      <c r="L552" s="1683"/>
      <c r="M552" s="1683"/>
      <c r="N552" s="1683"/>
      <c r="O552" s="1683"/>
      <c r="P552" s="1683"/>
      <c r="Q552" s="1683"/>
      <c r="R552" s="500"/>
      <c r="S552" s="500"/>
      <c r="T552" s="500"/>
      <c r="U552" s="500"/>
      <c r="V552" s="500"/>
      <c r="W552" s="500"/>
      <c r="X552" s="2884" t="s">
        <v>97</v>
      </c>
      <c r="Y552" s="2739"/>
      <c r="Z552" s="2739"/>
      <c r="AA552" s="2739"/>
      <c r="AB552" s="2740"/>
      <c r="AC552" s="911"/>
      <c r="AD552" s="911"/>
      <c r="AE552" s="911"/>
      <c r="AF552" s="911"/>
      <c r="AG552" s="911"/>
      <c r="AH552" s="911"/>
      <c r="AI552" s="911"/>
      <c r="AJ552" s="911"/>
      <c r="AK552" s="911"/>
      <c r="AL552" s="911"/>
      <c r="AM552" s="911"/>
      <c r="AN552" s="911"/>
      <c r="AO552" s="911"/>
      <c r="AP552" s="911"/>
      <c r="AQ552" s="911"/>
      <c r="AR552" s="911"/>
      <c r="AS552" s="911"/>
      <c r="AT552" s="911"/>
      <c r="AU552" s="911"/>
      <c r="AV552" s="911"/>
      <c r="AW552" s="911"/>
      <c r="AX552" s="911"/>
      <c r="AY552" s="2718" t="s">
        <v>97</v>
      </c>
      <c r="AZ552" s="2719"/>
      <c r="BA552" s="2719"/>
      <c r="BB552" s="2719"/>
      <c r="BC552" s="2720"/>
      <c r="BD552" s="199"/>
    </row>
    <row r="553" spans="1:56" s="499" customFormat="1" ht="30" customHeight="1">
      <c r="A553" s="226"/>
      <c r="B553" s="2724">
        <f>AC536+1</f>
        <v>59</v>
      </c>
      <c r="C553" s="2991"/>
      <c r="D553" s="2673" t="s">
        <v>1125</v>
      </c>
      <c r="E553" s="2674"/>
      <c r="F553" s="2674"/>
      <c r="G553" s="2674"/>
      <c r="H553" s="2674"/>
      <c r="I553" s="2674"/>
      <c r="J553" s="2674"/>
      <c r="K553" s="2674"/>
      <c r="L553" s="2674"/>
      <c r="M553" s="2674"/>
      <c r="N553" s="2674"/>
      <c r="O553" s="2674"/>
      <c r="P553" s="2674"/>
      <c r="Q553" s="2674"/>
      <c r="R553" s="2674"/>
      <c r="S553" s="2674"/>
      <c r="T553" s="2674"/>
      <c r="U553" s="2674"/>
      <c r="V553" s="2674"/>
      <c r="W553" s="2674"/>
      <c r="X553" s="2674"/>
      <c r="Y553" s="2674"/>
      <c r="Z553" s="2674"/>
      <c r="AA553" s="2674"/>
      <c r="AB553" s="2676"/>
      <c r="AC553" s="2671">
        <f>B553+1</f>
        <v>60</v>
      </c>
      <c r="AD553" s="2672"/>
      <c r="AE553" s="2911"/>
      <c r="AF553" s="2675"/>
      <c r="AG553" s="2675"/>
      <c r="AH553" s="2675"/>
      <c r="AI553" s="2675"/>
      <c r="AJ553" s="2675"/>
      <c r="AK553" s="2675"/>
      <c r="AL553" s="2675"/>
      <c r="AM553" s="2675"/>
      <c r="AN553" s="2675"/>
      <c r="AO553" s="2675"/>
      <c r="AP553" s="2675"/>
      <c r="AQ553" s="2675"/>
      <c r="AR553" s="2675"/>
      <c r="AS553" s="2675"/>
      <c r="AT553" s="2675"/>
      <c r="AU553" s="2675"/>
      <c r="AV553" s="2675"/>
      <c r="AW553" s="2675"/>
      <c r="AX553" s="2675"/>
      <c r="AY553" s="2674"/>
      <c r="AZ553" s="2674"/>
      <c r="BA553" s="2674"/>
      <c r="BB553" s="2674"/>
      <c r="BC553" s="2676"/>
      <c r="BD553" s="199"/>
    </row>
    <row r="554" spans="1:56" s="99" customFormat="1" ht="23.1" customHeight="1">
      <c r="A554" s="354"/>
      <c r="B554" s="2832" t="str">
        <f t="shared" ref="B554:Y554" si="42">B309</f>
        <v>M/C Type
机器
Loại máy</v>
      </c>
      <c r="C554" s="2709"/>
      <c r="D554" s="2709"/>
      <c r="E554" s="2709"/>
      <c r="F554" s="2710"/>
      <c r="G554" s="2714" t="str">
        <f t="shared" si="42"/>
        <v xml:space="preserve">Needle
System
针类 Loại kim </v>
      </c>
      <c r="H554" s="2714"/>
      <c r="I554" s="2714"/>
      <c r="J554" s="2714" t="str">
        <f t="shared" si="42"/>
        <v>Needle Size
尺寸
Kích cỡ kim</v>
      </c>
      <c r="K554" s="2714"/>
      <c r="L554" s="2714"/>
      <c r="M554" s="2714" t="str">
        <f t="shared" si="42"/>
        <v xml:space="preserve">Needle Point Type
针型头类
Loại đầu kim  </v>
      </c>
      <c r="N554" s="2714"/>
      <c r="O554" s="2714"/>
      <c r="P554" s="2714"/>
      <c r="Q554" s="2686" t="str">
        <f t="shared" si="42"/>
        <v>Thread Type
车线
Loại chỉ</v>
      </c>
      <c r="R554" s="2686"/>
      <c r="S554" s="2686"/>
      <c r="T554" s="2686"/>
      <c r="U554" s="2686" t="str">
        <f t="shared" si="42"/>
        <v>Stitching Margin 边距
 Cách biên  (mm)</v>
      </c>
      <c r="V554" s="2686"/>
      <c r="W554" s="2686"/>
      <c r="X554" s="2686"/>
      <c r="Y554" s="2686" t="str">
        <f t="shared" si="42"/>
        <v>SPI (Stitch Per Inch)
针数/英寸
Số mũi/inch</v>
      </c>
      <c r="Z554" s="2688"/>
      <c r="AA554" s="2688"/>
      <c r="AB554" s="2689"/>
      <c r="AC554" s="2832" t="str">
        <f t="shared" ref="AC554:AK554" si="43">B309</f>
        <v>M/C Type
机器
Loại máy</v>
      </c>
      <c r="AD554" s="2709"/>
      <c r="AE554" s="2709"/>
      <c r="AF554" s="2709"/>
      <c r="AG554" s="2710"/>
      <c r="AH554" s="2714" t="str">
        <f t="shared" si="43"/>
        <v xml:space="preserve">Needle
System
针类 Loại kim </v>
      </c>
      <c r="AI554" s="2714"/>
      <c r="AJ554" s="2714"/>
      <c r="AK554" s="2714" t="str">
        <f t="shared" si="43"/>
        <v>Needle Size
尺寸
Kích cỡ kim</v>
      </c>
      <c r="AL554" s="2714"/>
      <c r="AM554" s="2714"/>
      <c r="AN554" s="2714" t="str">
        <f t="shared" ref="AN554:AV554" si="44">M309</f>
        <v xml:space="preserve">Needle Point Type
针型头类
Loại đầu kim  </v>
      </c>
      <c r="AO554" s="2714"/>
      <c r="AP554" s="2714"/>
      <c r="AQ554" s="2714"/>
      <c r="AR554" s="2686" t="str">
        <f t="shared" si="44"/>
        <v>Thread Type
车线
Loại chỉ</v>
      </c>
      <c r="AS554" s="2686"/>
      <c r="AT554" s="2686"/>
      <c r="AU554" s="2686"/>
      <c r="AV554" s="2686" t="str">
        <f t="shared" si="44"/>
        <v>Stitching Margin 边距
 Cách biên  (mm)</v>
      </c>
      <c r="AW554" s="2686"/>
      <c r="AX554" s="2686"/>
      <c r="AY554" s="2686"/>
      <c r="AZ554" s="2686" t="str">
        <f t="shared" ref="AZ554" si="45">Y309</f>
        <v>SPI (Stitch Per Inch)
针数/英寸
Số mũi/inch</v>
      </c>
      <c r="BA554" s="2688"/>
      <c r="BB554" s="2688"/>
      <c r="BC554" s="2689"/>
      <c r="BD554" s="505"/>
    </row>
    <row r="555" spans="1:56" s="99" customFormat="1" ht="23.1" customHeight="1">
      <c r="A555" s="354"/>
      <c r="B555" s="2711"/>
      <c r="C555" s="2712"/>
      <c r="D555" s="2712"/>
      <c r="E555" s="2712"/>
      <c r="F555" s="2713"/>
      <c r="G555" s="2715"/>
      <c r="H555" s="2715"/>
      <c r="I555" s="2715"/>
      <c r="J555" s="2715"/>
      <c r="K555" s="2715"/>
      <c r="L555" s="2715"/>
      <c r="M555" s="2715"/>
      <c r="N555" s="2715"/>
      <c r="O555" s="2715"/>
      <c r="P555" s="2715"/>
      <c r="Q555" s="2687"/>
      <c r="R555" s="2687"/>
      <c r="S555" s="2687"/>
      <c r="T555" s="2687"/>
      <c r="U555" s="2687"/>
      <c r="V555" s="2687"/>
      <c r="W555" s="2687"/>
      <c r="X555" s="2687"/>
      <c r="Y555" s="2690"/>
      <c r="Z555" s="2690"/>
      <c r="AA555" s="2690"/>
      <c r="AB555" s="2691"/>
      <c r="AC555" s="2985"/>
      <c r="AD555" s="2712"/>
      <c r="AE555" s="2712"/>
      <c r="AF555" s="2712"/>
      <c r="AG555" s="2713"/>
      <c r="AH555" s="2715"/>
      <c r="AI555" s="2715"/>
      <c r="AJ555" s="2715"/>
      <c r="AK555" s="2715"/>
      <c r="AL555" s="2715"/>
      <c r="AM555" s="2715"/>
      <c r="AN555" s="2715"/>
      <c r="AO555" s="2715"/>
      <c r="AP555" s="2715"/>
      <c r="AQ555" s="2715"/>
      <c r="AR555" s="2687"/>
      <c r="AS555" s="2687"/>
      <c r="AT555" s="2687"/>
      <c r="AU555" s="2687"/>
      <c r="AV555" s="2687"/>
      <c r="AW555" s="2687"/>
      <c r="AX555" s="2687"/>
      <c r="AY555" s="2687"/>
      <c r="AZ555" s="2690"/>
      <c r="BA555" s="2690"/>
      <c r="BB555" s="2690"/>
      <c r="BC555" s="2691"/>
      <c r="BD555" s="505"/>
    </row>
    <row r="556" spans="1:56" s="348" customFormat="1" ht="42.95" customHeight="1" thickBot="1">
      <c r="A556" s="1371"/>
      <c r="B556" s="2862" t="s">
        <v>470</v>
      </c>
      <c r="C556" s="2706"/>
      <c r="D556" s="2706"/>
      <c r="E556" s="2706"/>
      <c r="F556" s="2707"/>
      <c r="G556" s="2679" t="s">
        <v>97</v>
      </c>
      <c r="H556" s="2680"/>
      <c r="I556" s="2680"/>
      <c r="J556" s="2681" t="s">
        <v>97</v>
      </c>
      <c r="K556" s="2681"/>
      <c r="L556" s="2681"/>
      <c r="M556" s="2681" t="s">
        <v>97</v>
      </c>
      <c r="N556" s="2681"/>
      <c r="O556" s="2681"/>
      <c r="P556" s="2681"/>
      <c r="Q556" s="2696" t="s">
        <v>97</v>
      </c>
      <c r="R556" s="2697"/>
      <c r="S556" s="2697"/>
      <c r="T556" s="2698"/>
      <c r="U556" s="2681" t="s">
        <v>97</v>
      </c>
      <c r="V556" s="2681"/>
      <c r="W556" s="2681"/>
      <c r="X556" s="2681"/>
      <c r="Y556" s="2681" t="s">
        <v>97</v>
      </c>
      <c r="Z556" s="2681"/>
      <c r="AA556" s="2681"/>
      <c r="AB556" s="2771"/>
      <c r="AC556" s="2862" t="s">
        <v>1119</v>
      </c>
      <c r="AD556" s="2706"/>
      <c r="AE556" s="2706"/>
      <c r="AF556" s="2706"/>
      <c r="AG556" s="2707"/>
      <c r="AH556" s="2679"/>
      <c r="AI556" s="2680"/>
      <c r="AJ556" s="2680"/>
      <c r="AK556" s="2681"/>
      <c r="AL556" s="2681"/>
      <c r="AM556" s="2681"/>
      <c r="AN556" s="2681"/>
      <c r="AO556" s="2681"/>
      <c r="AP556" s="2681"/>
      <c r="AQ556" s="2681"/>
      <c r="AR556" s="2696"/>
      <c r="AS556" s="2697"/>
      <c r="AT556" s="2697"/>
      <c r="AU556" s="2698"/>
      <c r="AV556" s="2681"/>
      <c r="AW556" s="2681"/>
      <c r="AX556" s="2681"/>
      <c r="AY556" s="2681"/>
      <c r="AZ556" s="2681"/>
      <c r="BA556" s="2681"/>
      <c r="BB556" s="2681"/>
      <c r="BC556" s="2771"/>
      <c r="BD556" s="463"/>
    </row>
    <row r="557" spans="1:56" s="499" customFormat="1" ht="16.5" customHeight="1">
      <c r="A557" s="226"/>
      <c r="B557" s="1383"/>
      <c r="C557" s="741"/>
      <c r="D557" s="741"/>
      <c r="E557" s="741"/>
      <c r="F557" s="741"/>
      <c r="G557" s="741"/>
      <c r="H557" s="741"/>
      <c r="I557" s="755"/>
      <c r="J557" s="755"/>
      <c r="K557" s="755"/>
      <c r="L557" s="755"/>
      <c r="M557" s="755"/>
      <c r="N557" s="755"/>
      <c r="O557" s="748"/>
      <c r="P557" s="748"/>
      <c r="Q557" s="770"/>
      <c r="R557" s="770"/>
      <c r="S557" s="770"/>
      <c r="T557" s="770"/>
      <c r="U557" s="770"/>
      <c r="V557" s="770"/>
      <c r="W557" s="770"/>
      <c r="X557" s="770"/>
      <c r="Y557" s="770"/>
      <c r="Z557" s="770"/>
      <c r="AA557" s="770"/>
      <c r="AB557" s="1389"/>
      <c r="AC557" s="1383"/>
      <c r="AD557" s="741"/>
      <c r="AE557" s="741"/>
      <c r="AF557" s="741"/>
      <c r="AG557" s="741"/>
      <c r="AH557" s="741"/>
      <c r="AI557" s="741"/>
      <c r="AJ557" s="755"/>
      <c r="AK557" s="755"/>
      <c r="AL557" s="755"/>
      <c r="AM557" s="755"/>
      <c r="AN557" s="755"/>
      <c r="AO557" s="755"/>
      <c r="AP557" s="748"/>
      <c r="AQ557" s="748"/>
      <c r="AR557" s="743"/>
      <c r="AS557" s="756"/>
      <c r="AT557" s="756"/>
      <c r="AU557" s="756"/>
      <c r="AV557" s="1450"/>
      <c r="AW557" s="1451"/>
      <c r="AX557" s="1451"/>
      <c r="AY557" s="1451"/>
      <c r="AZ557" s="1451"/>
      <c r="BA557" s="1451"/>
      <c r="BB557" s="1451"/>
      <c r="BC557" s="1452"/>
      <c r="BD557" s="199"/>
    </row>
    <row r="558" spans="1:56" s="499" customFormat="1" ht="16.5" customHeight="1">
      <c r="A558" s="226"/>
      <c r="B558" s="1385"/>
      <c r="C558" s="360"/>
      <c r="D558" s="360"/>
      <c r="E558" s="360"/>
      <c r="F558" s="360"/>
      <c r="G558" s="360"/>
      <c r="H558" s="360"/>
      <c r="I558" s="757"/>
      <c r="J558" s="757"/>
      <c r="K558" s="757"/>
      <c r="L558" s="757"/>
      <c r="M558" s="757"/>
      <c r="N558" s="757"/>
      <c r="O558" s="746"/>
      <c r="P558" s="746"/>
      <c r="Q558" s="765"/>
      <c r="R558" s="765"/>
      <c r="S558" s="765"/>
      <c r="T558" s="765"/>
      <c r="U558" s="765"/>
      <c r="V558" s="765"/>
      <c r="W558" s="765"/>
      <c r="X558" s="765"/>
      <c r="Y558" s="765"/>
      <c r="Z558" s="765"/>
      <c r="AA558" s="765"/>
      <c r="AB558" s="771"/>
      <c r="AC558" s="1385"/>
      <c r="AD558" s="360"/>
      <c r="AE558" s="360"/>
      <c r="AF558" s="360"/>
      <c r="AG558" s="360"/>
      <c r="AH558" s="360"/>
      <c r="AI558" s="360"/>
      <c r="AJ558" s="757"/>
      <c r="AK558" s="757"/>
      <c r="AL558" s="757"/>
      <c r="AM558" s="757"/>
      <c r="AN558" s="757"/>
      <c r="AO558" s="757"/>
      <c r="AP558" s="746"/>
      <c r="AQ558" s="746"/>
      <c r="AR558" s="758"/>
      <c r="AS558" s="758"/>
      <c r="AT558" s="758"/>
      <c r="AU558" s="758"/>
      <c r="AV558" s="759"/>
      <c r="AW558" s="759"/>
      <c r="AX558" s="759"/>
      <c r="AY558" s="759"/>
      <c r="AZ558" s="759"/>
      <c r="BA558" s="759"/>
      <c r="BB558" s="759"/>
      <c r="BC558" s="760"/>
      <c r="BD558" s="199"/>
    </row>
    <row r="559" spans="1:56" s="499" customFormat="1" ht="16.5" customHeight="1">
      <c r="A559" s="226"/>
      <c r="B559" s="1385"/>
      <c r="C559" s="360"/>
      <c r="D559" s="360"/>
      <c r="E559" s="360"/>
      <c r="F559" s="360"/>
      <c r="G559" s="360"/>
      <c r="H559" s="360"/>
      <c r="I559" s="757"/>
      <c r="J559" s="757"/>
      <c r="K559" s="757"/>
      <c r="L559" s="757"/>
      <c r="M559" s="757"/>
      <c r="N559" s="757"/>
      <c r="O559" s="746"/>
      <c r="P559" s="746"/>
      <c r="Q559" s="765"/>
      <c r="R559" s="765"/>
      <c r="S559" s="765"/>
      <c r="T559" s="765"/>
      <c r="U559" s="765"/>
      <c r="V559" s="765"/>
      <c r="W559" s="765"/>
      <c r="X559" s="765"/>
      <c r="Y559" s="765"/>
      <c r="Z559" s="765"/>
      <c r="AA559" s="765"/>
      <c r="AB559" s="771"/>
      <c r="AC559" s="1385"/>
      <c r="AD559" s="360"/>
      <c r="AE559" s="360"/>
      <c r="AF559" s="360"/>
      <c r="AG559" s="360"/>
      <c r="AH559" s="360"/>
      <c r="AI559" s="360"/>
      <c r="AJ559" s="757"/>
      <c r="AK559" s="757"/>
      <c r="AL559" s="757"/>
      <c r="AM559" s="757"/>
      <c r="AN559" s="757"/>
      <c r="AO559" s="757"/>
      <c r="AP559" s="746"/>
      <c r="AQ559" s="746"/>
      <c r="AR559" s="758"/>
      <c r="AS559" s="758"/>
      <c r="AT559" s="758"/>
      <c r="AU559" s="758"/>
      <c r="AV559" s="759"/>
      <c r="AW559" s="759"/>
      <c r="AX559" s="759"/>
      <c r="AY559" s="759"/>
      <c r="AZ559" s="759"/>
      <c r="BA559" s="759"/>
      <c r="BB559" s="759"/>
      <c r="BC559" s="760"/>
      <c r="BD559" s="199"/>
    </row>
    <row r="560" spans="1:56" s="499" customFormat="1" ht="16.5" customHeight="1">
      <c r="A560" s="226"/>
      <c r="B560" s="1386"/>
      <c r="C560" s="1328"/>
      <c r="D560" s="40"/>
      <c r="E560" s="40"/>
      <c r="F560" s="40"/>
      <c r="G560" s="40"/>
      <c r="H560" s="40"/>
      <c r="I560" s="746"/>
      <c r="J560" s="746"/>
      <c r="K560" s="746"/>
      <c r="L560" s="746"/>
      <c r="M560" s="746"/>
      <c r="N560" s="746"/>
      <c r="O560" s="746"/>
      <c r="P560" s="746"/>
      <c r="Q560" s="765"/>
      <c r="R560" s="765"/>
      <c r="S560" s="765"/>
      <c r="T560" s="765"/>
      <c r="U560" s="765"/>
      <c r="V560" s="765"/>
      <c r="W560" s="765"/>
      <c r="X560" s="765"/>
      <c r="Y560" s="765"/>
      <c r="Z560" s="765"/>
      <c r="AA560" s="765"/>
      <c r="AB560" s="771"/>
      <c r="AC560" s="1386"/>
      <c r="AD560" s="1328"/>
      <c r="AE560" s="40"/>
      <c r="AF560" s="40"/>
      <c r="AG560" s="40"/>
      <c r="AH560" s="40"/>
      <c r="AI560" s="40"/>
      <c r="AJ560" s="746"/>
      <c r="AK560" s="746"/>
      <c r="AL560" s="746"/>
      <c r="AM560" s="746"/>
      <c r="AN560" s="746"/>
      <c r="AO560" s="746"/>
      <c r="AP560" s="746"/>
      <c r="AQ560" s="746"/>
      <c r="AR560" s="746"/>
      <c r="AS560" s="746"/>
      <c r="AT560" s="746"/>
      <c r="AU560" s="746"/>
      <c r="AV560" s="759"/>
      <c r="AW560" s="759"/>
      <c r="AX560" s="759"/>
      <c r="AY560" s="759"/>
      <c r="AZ560" s="759"/>
      <c r="BA560" s="759"/>
      <c r="BB560" s="759"/>
      <c r="BC560" s="760"/>
      <c r="BD560" s="199"/>
    </row>
    <row r="561" spans="1:56" s="499" customFormat="1" ht="16.5" customHeight="1">
      <c r="A561" s="226"/>
      <c r="B561" s="1386"/>
      <c r="C561" s="1328"/>
      <c r="D561" s="40"/>
      <c r="E561" s="40"/>
      <c r="F561" s="40"/>
      <c r="G561" s="40"/>
      <c r="H561" s="40"/>
      <c r="I561" s="746"/>
      <c r="J561" s="746"/>
      <c r="K561" s="746"/>
      <c r="L561" s="746"/>
      <c r="M561" s="746"/>
      <c r="N561" s="746"/>
      <c r="O561" s="746"/>
      <c r="P561" s="746"/>
      <c r="Q561" s="765"/>
      <c r="R561" s="765"/>
      <c r="S561" s="765"/>
      <c r="T561" s="765"/>
      <c r="U561" s="765"/>
      <c r="V561" s="765"/>
      <c r="W561" s="765"/>
      <c r="X561" s="765"/>
      <c r="Y561" s="765"/>
      <c r="Z561" s="765"/>
      <c r="AA561" s="765"/>
      <c r="AB561" s="771"/>
      <c r="AC561" s="1386"/>
      <c r="AD561" s="1328"/>
      <c r="AE561" s="40"/>
      <c r="AF561" s="40"/>
      <c r="AG561" s="40"/>
      <c r="AH561" s="40"/>
      <c r="AI561" s="40"/>
      <c r="AJ561" s="746"/>
      <c r="AK561" s="746"/>
      <c r="AL561" s="746"/>
      <c r="AM561" s="746"/>
      <c r="AN561" s="746"/>
      <c r="AO561" s="746"/>
      <c r="AP561" s="746"/>
      <c r="AQ561" s="746"/>
      <c r="AR561" s="746"/>
      <c r="AS561" s="746"/>
      <c r="AT561" s="746"/>
      <c r="AU561" s="746"/>
      <c r="AV561" s="759"/>
      <c r="AW561" s="759"/>
      <c r="AX561" s="759"/>
      <c r="AY561" s="759"/>
      <c r="AZ561" s="759"/>
      <c r="BA561" s="759"/>
      <c r="BB561" s="759"/>
      <c r="BC561" s="760"/>
      <c r="BD561" s="199"/>
    </row>
    <row r="562" spans="1:56" s="499" customFormat="1" ht="16.5" customHeight="1">
      <c r="A562" s="226"/>
      <c r="B562" s="226"/>
      <c r="C562" s="500"/>
      <c r="D562" s="500"/>
      <c r="E562" s="500"/>
      <c r="F562" s="500"/>
      <c r="G562" s="500"/>
      <c r="H562" s="500"/>
      <c r="I562" s="500"/>
      <c r="J562" s="500"/>
      <c r="K562" s="500"/>
      <c r="L562" s="500"/>
      <c r="M562" s="500"/>
      <c r="N562" s="500"/>
      <c r="O562" s="500"/>
      <c r="P562" s="500"/>
      <c r="Q562" s="765"/>
      <c r="R562" s="765"/>
      <c r="S562" s="765"/>
      <c r="T562" s="765"/>
      <c r="U562" s="765"/>
      <c r="V562" s="765"/>
      <c r="W562" s="765"/>
      <c r="X562" s="765"/>
      <c r="Y562" s="765"/>
      <c r="Z562" s="765"/>
      <c r="AA562" s="765"/>
      <c r="AB562" s="771"/>
      <c r="AC562" s="226"/>
      <c r="AD562" s="503"/>
      <c r="AE562" s="500"/>
      <c r="AF562" s="500"/>
      <c r="AG562" s="500"/>
      <c r="AH562" s="500"/>
      <c r="AI562" s="500"/>
      <c r="AJ562" s="500"/>
      <c r="AK562" s="500"/>
      <c r="AL562" s="500"/>
      <c r="AM562" s="500"/>
      <c r="AN562" s="500"/>
      <c r="AO562" s="500"/>
      <c r="AP562" s="40"/>
      <c r="AQ562" s="500"/>
      <c r="AR562" s="500"/>
      <c r="AS562" s="500"/>
      <c r="AT562" s="500"/>
      <c r="AU562" s="500"/>
      <c r="AV562" s="500"/>
      <c r="AW562" s="500"/>
      <c r="AX562" s="500"/>
      <c r="AY562" s="985"/>
      <c r="AZ562" s="985"/>
      <c r="BA562" s="985"/>
      <c r="BB562" s="985"/>
      <c r="BC562" s="986"/>
      <c r="BD562" s="199"/>
    </row>
    <row r="563" spans="1:56" s="499" customFormat="1" ht="16.5" customHeight="1">
      <c r="A563" s="226"/>
      <c r="B563" s="226"/>
      <c r="C563" s="500"/>
      <c r="D563" s="500"/>
      <c r="E563" s="500"/>
      <c r="F563" s="500"/>
      <c r="G563" s="500"/>
      <c r="H563" s="500"/>
      <c r="I563" s="500"/>
      <c r="J563" s="500"/>
      <c r="K563" s="500"/>
      <c r="L563" s="500"/>
      <c r="M563" s="500"/>
      <c r="N563" s="500"/>
      <c r="O563" s="500"/>
      <c r="P563" s="500"/>
      <c r="Q563" s="500"/>
      <c r="R563" s="500"/>
      <c r="S563" s="500"/>
      <c r="T563" s="500"/>
      <c r="U563" s="500"/>
      <c r="V563" s="500"/>
      <c r="W563" s="500"/>
      <c r="X563" s="2732" t="str">
        <f>$X$14</f>
        <v xml:space="preserve">Attaching Method
贴法 Phương pháp dán </v>
      </c>
      <c r="Y563" s="2733"/>
      <c r="Z563" s="2733"/>
      <c r="AA563" s="2733"/>
      <c r="AB563" s="2801"/>
      <c r="AC563" s="226"/>
      <c r="AD563" s="503"/>
      <c r="AE563" s="500"/>
      <c r="AF563" s="500"/>
      <c r="AG563" s="500"/>
      <c r="AH563" s="500"/>
      <c r="AI563" s="500"/>
      <c r="AJ563" s="500"/>
      <c r="AK563" s="500"/>
      <c r="AL563" s="500"/>
      <c r="AM563" s="500"/>
      <c r="AN563" s="500"/>
      <c r="AO563" s="500"/>
      <c r="AP563" s="40"/>
      <c r="AQ563" s="500"/>
      <c r="AR563" s="500"/>
      <c r="AS563" s="500"/>
      <c r="AT563" s="500"/>
      <c r="AU563" s="500"/>
      <c r="AV563" s="500"/>
      <c r="AW563" s="500"/>
      <c r="AX563" s="500"/>
      <c r="AY563" s="2883" t="str">
        <f>$X$14</f>
        <v xml:space="preserve">Attaching Method
贴法 Phương pháp dán </v>
      </c>
      <c r="AZ563" s="2754"/>
      <c r="BA563" s="2754"/>
      <c r="BB563" s="2754"/>
      <c r="BC563" s="2755"/>
      <c r="BD563" s="199"/>
    </row>
    <row r="564" spans="1:56" s="499" customFormat="1" ht="16.5" customHeight="1">
      <c r="A564" s="1372"/>
      <c r="B564" s="503"/>
      <c r="C564" s="500"/>
      <c r="D564" s="500"/>
      <c r="E564" s="500"/>
      <c r="F564" s="500"/>
      <c r="G564" s="500"/>
      <c r="H564" s="500"/>
      <c r="I564" s="500"/>
      <c r="J564" s="500"/>
      <c r="K564" s="500"/>
      <c r="L564" s="500"/>
      <c r="M564" s="500"/>
      <c r="N564" s="500"/>
      <c r="O564" s="500"/>
      <c r="P564" s="500"/>
      <c r="Q564" s="500"/>
      <c r="R564" s="500"/>
      <c r="S564" s="500"/>
      <c r="T564" s="500"/>
      <c r="U564" s="500"/>
      <c r="V564" s="500"/>
      <c r="W564" s="500"/>
      <c r="X564" s="2735"/>
      <c r="Y564" s="2736"/>
      <c r="Z564" s="2736"/>
      <c r="AA564" s="2736"/>
      <c r="AB564" s="2737"/>
      <c r="AC564" s="226"/>
      <c r="AD564" s="503"/>
      <c r="AE564" s="500"/>
      <c r="AF564" s="500"/>
      <c r="AG564" s="500"/>
      <c r="AH564" s="500"/>
      <c r="AI564" s="500"/>
      <c r="AJ564" s="500"/>
      <c r="AK564" s="40"/>
      <c r="AL564" s="40"/>
      <c r="AM564" s="40"/>
      <c r="AN564" s="40"/>
      <c r="AO564" s="40"/>
      <c r="AP564" s="40"/>
      <c r="AQ564" s="40"/>
      <c r="AR564" s="40"/>
      <c r="AS564" s="40"/>
      <c r="AT564" s="500"/>
      <c r="AU564" s="500"/>
      <c r="AV564" s="500"/>
      <c r="AW564" s="500"/>
      <c r="AX564" s="500"/>
      <c r="AY564" s="2735"/>
      <c r="AZ564" s="2736"/>
      <c r="BA564" s="2736"/>
      <c r="BB564" s="2736"/>
      <c r="BC564" s="2737"/>
      <c r="BD564" s="199"/>
    </row>
    <row r="565" spans="1:56" s="499" customFormat="1" ht="16.5" customHeight="1">
      <c r="A565" s="1372"/>
      <c r="B565" s="871"/>
      <c r="C565" s="871"/>
      <c r="D565" s="871"/>
      <c r="E565" s="871"/>
      <c r="F565" s="871"/>
      <c r="G565" s="871"/>
      <c r="H565" s="871"/>
      <c r="I565" s="871"/>
      <c r="J565" s="871"/>
      <c r="K565" s="871"/>
      <c r="L565" s="871"/>
      <c r="M565" s="871"/>
      <c r="N565" s="871"/>
      <c r="O565" s="871"/>
      <c r="P565" s="871"/>
      <c r="Q565" s="871"/>
      <c r="R565" s="871"/>
      <c r="S565" s="871"/>
      <c r="T565" s="871"/>
      <c r="U565" s="871"/>
      <c r="V565" s="871"/>
      <c r="W565" s="871"/>
      <c r="X565" s="2808" t="s">
        <v>97</v>
      </c>
      <c r="Y565" s="2809"/>
      <c r="Z565" s="2809"/>
      <c r="AA565" s="2809"/>
      <c r="AB565" s="2810"/>
      <c r="AC565" s="226"/>
      <c r="AD565" s="503"/>
      <c r="AE565" s="500"/>
      <c r="AF565" s="500"/>
      <c r="AG565" s="500"/>
      <c r="AH565" s="500"/>
      <c r="AI565" s="500"/>
      <c r="AJ565" s="500"/>
      <c r="AK565" s="40"/>
      <c r="AL565" s="40"/>
      <c r="AM565" s="40"/>
      <c r="AN565" s="40"/>
      <c r="AO565" s="40"/>
      <c r="AP565" s="40"/>
      <c r="AQ565" s="40"/>
      <c r="AR565" s="40"/>
      <c r="AS565" s="40"/>
      <c r="AT565" s="500"/>
      <c r="AU565" s="500"/>
      <c r="AV565" s="500"/>
      <c r="AW565" s="500"/>
      <c r="AX565" s="500"/>
      <c r="AY565" s="2884"/>
      <c r="AZ565" s="2739"/>
      <c r="BA565" s="2739"/>
      <c r="BB565" s="2739"/>
      <c r="BC565" s="2740"/>
      <c r="BD565" s="199"/>
    </row>
    <row r="566" spans="1:56" s="499" customFormat="1" ht="16.5" customHeight="1">
      <c r="A566" s="226"/>
      <c r="B566" s="2430"/>
      <c r="C566" s="1995"/>
      <c r="D566" s="1995"/>
      <c r="E566" s="1995"/>
      <c r="F566" s="1995"/>
      <c r="G566" s="1995"/>
      <c r="H566" s="1995"/>
      <c r="I566" s="1995"/>
      <c r="J566" s="1995"/>
      <c r="K566" s="1995"/>
      <c r="L566" s="1995"/>
      <c r="M566" s="871"/>
      <c r="N566" s="871"/>
      <c r="O566" s="871"/>
      <c r="P566" s="871"/>
      <c r="Q566" s="871"/>
      <c r="R566" s="871"/>
      <c r="S566" s="871"/>
      <c r="T566" s="871"/>
      <c r="U566" s="871"/>
      <c r="V566" s="871"/>
      <c r="W566" s="871"/>
      <c r="X566" s="2741"/>
      <c r="Y566" s="2742"/>
      <c r="Z566" s="2742"/>
      <c r="AA566" s="2742"/>
      <c r="AB566" s="2743"/>
      <c r="AC566" s="1385"/>
      <c r="AD566" s="360"/>
      <c r="AE566" s="360"/>
      <c r="AF566" s="360"/>
      <c r="AG566" s="360"/>
      <c r="AH566" s="360"/>
      <c r="AI566" s="360"/>
      <c r="AJ566" s="360"/>
      <c r="AK566" s="360"/>
      <c r="AL566" s="360"/>
      <c r="AM566" s="360"/>
      <c r="AT566" s="500"/>
      <c r="AU566" s="500"/>
      <c r="AV566" s="500"/>
      <c r="AW566" s="500"/>
      <c r="AX566" s="500"/>
      <c r="AY566" s="2741"/>
      <c r="AZ566" s="2742"/>
      <c r="BA566" s="2742"/>
      <c r="BB566" s="2742"/>
      <c r="BC566" s="2743"/>
      <c r="BD566" s="199"/>
    </row>
    <row r="567" spans="1:56" s="499" customFormat="1" ht="16.5" customHeight="1">
      <c r="A567" s="226"/>
      <c r="B567" s="2430"/>
      <c r="C567" s="1995"/>
      <c r="D567" s="1995"/>
      <c r="E567" s="1995"/>
      <c r="F567" s="1995"/>
      <c r="G567" s="1995"/>
      <c r="H567" s="1995"/>
      <c r="I567" s="1995"/>
      <c r="J567" s="1995"/>
      <c r="K567" s="1995"/>
      <c r="L567" s="1995"/>
      <c r="M567" s="503"/>
      <c r="N567" s="503"/>
      <c r="O567" s="503"/>
      <c r="P567" s="503"/>
      <c r="Q567" s="503"/>
      <c r="R567" s="503"/>
      <c r="S567" s="503"/>
      <c r="T567" s="503"/>
      <c r="U567" s="503"/>
      <c r="V567" s="503"/>
      <c r="W567" s="503"/>
      <c r="X567" s="2732" t="str">
        <f>$X$18</f>
        <v>Stitching Guide Name  靠边机名称Tên cử may</v>
      </c>
      <c r="Y567" s="2733"/>
      <c r="Z567" s="2733"/>
      <c r="AA567" s="2733"/>
      <c r="AB567" s="2801"/>
      <c r="AC567" s="2430"/>
      <c r="AD567" s="1995"/>
      <c r="AE567" s="1995"/>
      <c r="AF567" s="1995"/>
      <c r="AG567" s="1995"/>
      <c r="AH567" s="1995"/>
      <c r="AI567" s="360"/>
      <c r="AJ567" s="360"/>
      <c r="AK567" s="360"/>
      <c r="AL567" s="360"/>
      <c r="AM567" s="360"/>
      <c r="AN567" s="60"/>
      <c r="AO567" s="60"/>
      <c r="AP567" s="60"/>
      <c r="AQ567" s="2931"/>
      <c r="AR567" s="2932"/>
      <c r="AS567" s="2932"/>
      <c r="AT567" s="2932"/>
      <c r="AU567" s="2932"/>
      <c r="AV567" s="2932"/>
      <c r="AW567" s="2932"/>
      <c r="AX567" s="2877"/>
      <c r="AY567" s="2883" t="str">
        <f>$X$35</f>
        <v>Stitching Guide Name  靠边机名称Tên cử may</v>
      </c>
      <c r="AZ567" s="2754"/>
      <c r="BA567" s="2754"/>
      <c r="BB567" s="2754"/>
      <c r="BC567" s="2755"/>
      <c r="BD567" s="199"/>
    </row>
    <row r="568" spans="1:56" s="499" customFormat="1" ht="16.5" customHeight="1">
      <c r="A568" s="226"/>
      <c r="B568" s="2430"/>
      <c r="C568" s="1995"/>
      <c r="D568" s="1995"/>
      <c r="E568" s="1995"/>
      <c r="F568" s="1995"/>
      <c r="G568" s="1995"/>
      <c r="H568" s="1995"/>
      <c r="I568" s="1995"/>
      <c r="J568" s="1995"/>
      <c r="K568" s="1995"/>
      <c r="L568" s="1995"/>
      <c r="M568" s="503"/>
      <c r="N568" s="503"/>
      <c r="O568" s="503"/>
      <c r="P568" s="503"/>
      <c r="Q568" s="503"/>
      <c r="R568" s="503"/>
      <c r="S568" s="503"/>
      <c r="T568" s="503"/>
      <c r="U568" s="503"/>
      <c r="V568" s="503"/>
      <c r="W568" s="503"/>
      <c r="X568" s="2735"/>
      <c r="Y568" s="2736"/>
      <c r="Z568" s="2736"/>
      <c r="AA568" s="2736"/>
      <c r="AB568" s="2737"/>
      <c r="AC568" s="2430"/>
      <c r="AD568" s="1995"/>
      <c r="AE568" s="1995"/>
      <c r="AF568" s="1995"/>
      <c r="AG568" s="1995"/>
      <c r="AH568" s="1995"/>
      <c r="AI568" s="360"/>
      <c r="AJ568" s="360"/>
      <c r="AK568" s="360"/>
      <c r="AL568" s="360"/>
      <c r="AM568" s="360"/>
      <c r="AN568" s="503"/>
      <c r="AO568" s="503"/>
      <c r="AP568" s="503"/>
      <c r="AQ568" s="2932"/>
      <c r="AR568" s="2932"/>
      <c r="AS568" s="2932"/>
      <c r="AT568" s="2932"/>
      <c r="AU568" s="2932"/>
      <c r="AV568" s="2932"/>
      <c r="AW568" s="2932"/>
      <c r="AX568" s="2877"/>
      <c r="AY568" s="2735"/>
      <c r="AZ568" s="2736"/>
      <c r="BA568" s="2736"/>
      <c r="BB568" s="2736"/>
      <c r="BC568" s="2737"/>
      <c r="BD568" s="199"/>
    </row>
    <row r="569" spans="1:56" s="499" customFormat="1" ht="16.5" customHeight="1" thickBot="1">
      <c r="A569" s="1372"/>
      <c r="B569" s="2880"/>
      <c r="C569" s="2001"/>
      <c r="D569" s="2001"/>
      <c r="E569" s="2001"/>
      <c r="F569" s="2001"/>
      <c r="G569" s="2001"/>
      <c r="H569" s="2001"/>
      <c r="I569" s="2001"/>
      <c r="J569" s="2001"/>
      <c r="K569" s="2001"/>
      <c r="L569" s="2001"/>
      <c r="M569" s="911"/>
      <c r="N569" s="911"/>
      <c r="O569" s="911"/>
      <c r="P569" s="911"/>
      <c r="Q569" s="911"/>
      <c r="R569" s="911"/>
      <c r="S569" s="911"/>
      <c r="T569" s="911"/>
      <c r="U569" s="911"/>
      <c r="V569" s="911"/>
      <c r="W569" s="911"/>
      <c r="X569" s="2718" t="s">
        <v>97</v>
      </c>
      <c r="Y569" s="2719"/>
      <c r="Z569" s="2719"/>
      <c r="AA569" s="2719"/>
      <c r="AB569" s="2720"/>
      <c r="AC569" s="2880"/>
      <c r="AD569" s="2001"/>
      <c r="AE569" s="2001"/>
      <c r="AF569" s="2001"/>
      <c r="AG569" s="2001"/>
      <c r="AH569" s="2001"/>
      <c r="AI569" s="1398"/>
      <c r="AJ569" s="1398"/>
      <c r="AK569" s="1398"/>
      <c r="AL569" s="1398"/>
      <c r="AM569" s="1398"/>
      <c r="AN569" s="911"/>
      <c r="AO569" s="911"/>
      <c r="AP569" s="911"/>
      <c r="AQ569" s="2878"/>
      <c r="AR569" s="2878"/>
      <c r="AS569" s="2878"/>
      <c r="AT569" s="2878"/>
      <c r="AU569" s="2878"/>
      <c r="AV569" s="2878"/>
      <c r="AW569" s="2878"/>
      <c r="AX569" s="2879"/>
      <c r="AY569" s="2718"/>
      <c r="AZ569" s="2719"/>
      <c r="BA569" s="2719"/>
      <c r="BB569" s="2719"/>
      <c r="BC569" s="2720"/>
      <c r="BD569" s="199"/>
    </row>
    <row r="570" spans="1:56" s="353" customFormat="1" ht="20.100000000000001" customHeight="1" thickBot="1">
      <c r="A570" s="1329"/>
      <c r="B570" s="1330" t="s">
        <v>110</v>
      </c>
      <c r="C570" s="1330"/>
      <c r="D570" s="1330"/>
      <c r="E570" s="1330"/>
      <c r="F570" s="1330"/>
      <c r="G570" s="1330"/>
      <c r="H570" s="1330"/>
      <c r="I570" s="1330"/>
      <c r="J570" s="1330"/>
      <c r="K570" s="1330"/>
      <c r="L570" s="1330"/>
      <c r="M570" s="1330"/>
      <c r="N570" s="1330"/>
      <c r="O570" s="1330"/>
      <c r="P570" s="1330"/>
      <c r="Q570" s="1330"/>
      <c r="R570" s="1330"/>
      <c r="S570" s="1330"/>
      <c r="T570" s="1330"/>
      <c r="U570" s="1330"/>
      <c r="V570" s="1330"/>
      <c r="W570" s="1330"/>
      <c r="X570" s="1330"/>
      <c r="Y570" s="1330"/>
      <c r="Z570" s="1020" t="s">
        <v>1068</v>
      </c>
      <c r="AA570" s="1330"/>
      <c r="AB570" s="1330"/>
      <c r="AC570" s="1330"/>
      <c r="AD570" s="1330"/>
      <c r="AE570" s="1330"/>
      <c r="AF570" s="1330"/>
      <c r="AG570" s="1330"/>
      <c r="AH570" s="1330"/>
      <c r="AI570" s="1330"/>
      <c r="AJ570" s="1330"/>
      <c r="AK570" s="1330"/>
      <c r="AL570" s="1330"/>
      <c r="AM570" s="1330"/>
      <c r="AN570" s="1330"/>
      <c r="AO570" s="1330"/>
      <c r="AP570" s="1330"/>
      <c r="AQ570" s="1330"/>
      <c r="AR570" s="1330"/>
      <c r="AS570" s="1330"/>
      <c r="AT570" s="1330"/>
      <c r="AU570" s="1330"/>
      <c r="AV570" s="1330"/>
      <c r="AW570" s="1330" t="str">
        <f>$AW$38</f>
        <v>COMPILER: LIÊN/A-KT-WQ826</v>
      </c>
      <c r="AX570" s="1330"/>
      <c r="AY570" s="1330"/>
      <c r="AZ570" s="1330"/>
      <c r="BA570" s="1330"/>
      <c r="BB570" s="1330"/>
      <c r="BC570" s="1330"/>
      <c r="BD570" s="1253"/>
    </row>
  </sheetData>
  <mergeCells count="1424">
    <mergeCell ref="AY569:BC569"/>
    <mergeCell ref="X563:AB564"/>
    <mergeCell ref="AY563:BC564"/>
    <mergeCell ref="X565:AB566"/>
    <mergeCell ref="AY565:BC566"/>
    <mergeCell ref="B566:L569"/>
    <mergeCell ref="X567:AB568"/>
    <mergeCell ref="AC567:AH569"/>
    <mergeCell ref="AQ567:AX569"/>
    <mergeCell ref="AY567:BC568"/>
    <mergeCell ref="X569:AB569"/>
    <mergeCell ref="AH556:AJ556"/>
    <mergeCell ref="AK556:AM556"/>
    <mergeCell ref="AN556:AQ556"/>
    <mergeCell ref="AR556:AU556"/>
    <mergeCell ref="AV556:AY556"/>
    <mergeCell ref="AZ556:BC556"/>
    <mergeCell ref="AV554:AY555"/>
    <mergeCell ref="AZ554:BC555"/>
    <mergeCell ref="B556:F556"/>
    <mergeCell ref="G556:I556"/>
    <mergeCell ref="J556:L556"/>
    <mergeCell ref="M556:P556"/>
    <mergeCell ref="Q556:T556"/>
    <mergeCell ref="U556:X556"/>
    <mergeCell ref="Y556:AB556"/>
    <mergeCell ref="AC556:AG556"/>
    <mergeCell ref="Y554:AB555"/>
    <mergeCell ref="AC554:AG555"/>
    <mergeCell ref="AH554:AJ555"/>
    <mergeCell ref="AK554:AM555"/>
    <mergeCell ref="AN554:AQ555"/>
    <mergeCell ref="AR554:AU555"/>
    <mergeCell ref="B553:C553"/>
    <mergeCell ref="D553:AB553"/>
    <mergeCell ref="AC553:AD553"/>
    <mergeCell ref="AE553:BC553"/>
    <mergeCell ref="B554:F555"/>
    <mergeCell ref="G554:I555"/>
    <mergeCell ref="J554:L555"/>
    <mergeCell ref="M554:P555"/>
    <mergeCell ref="Q554:T555"/>
    <mergeCell ref="U554:X555"/>
    <mergeCell ref="AR540:BC545"/>
    <mergeCell ref="X546:AB547"/>
    <mergeCell ref="AY546:BC547"/>
    <mergeCell ref="X548:AB549"/>
    <mergeCell ref="AY548:BC549"/>
    <mergeCell ref="K550:Q552"/>
    <mergeCell ref="X550:AB551"/>
    <mergeCell ref="AY550:BC551"/>
    <mergeCell ref="X552:AB552"/>
    <mergeCell ref="AY552:BC552"/>
    <mergeCell ref="AH539:AJ539"/>
    <mergeCell ref="AK539:AM539"/>
    <mergeCell ref="AN539:AQ539"/>
    <mergeCell ref="AR539:AU539"/>
    <mergeCell ref="AV539:AY539"/>
    <mergeCell ref="AZ539:BC539"/>
    <mergeCell ref="AV537:AY538"/>
    <mergeCell ref="AZ537:BC538"/>
    <mergeCell ref="B539:F539"/>
    <mergeCell ref="G539:I539"/>
    <mergeCell ref="J539:L539"/>
    <mergeCell ref="M539:P539"/>
    <mergeCell ref="Q539:T539"/>
    <mergeCell ref="U539:X539"/>
    <mergeCell ref="Y539:AB539"/>
    <mergeCell ref="AC539:AG539"/>
    <mergeCell ref="Y537:AB538"/>
    <mergeCell ref="AC537:AG538"/>
    <mergeCell ref="AH537:AJ538"/>
    <mergeCell ref="AK537:AM538"/>
    <mergeCell ref="AN537:AQ538"/>
    <mergeCell ref="AR537:AU538"/>
    <mergeCell ref="B536:C536"/>
    <mergeCell ref="D536:AB536"/>
    <mergeCell ref="AC536:AD536"/>
    <mergeCell ref="AE536:BC536"/>
    <mergeCell ref="B537:F538"/>
    <mergeCell ref="G537:I538"/>
    <mergeCell ref="J537:L538"/>
    <mergeCell ref="M537:P538"/>
    <mergeCell ref="Q537:T538"/>
    <mergeCell ref="U537:X538"/>
    <mergeCell ref="AY531:BC531"/>
    <mergeCell ref="B533:N533"/>
    <mergeCell ref="Q533:AP535"/>
    <mergeCell ref="AY534:AZ535"/>
    <mergeCell ref="BA534:BA535"/>
    <mergeCell ref="BB534:BC535"/>
    <mergeCell ref="AV519:BC522"/>
    <mergeCell ref="X525:AB526"/>
    <mergeCell ref="AY525:BC526"/>
    <mergeCell ref="X527:AB528"/>
    <mergeCell ref="AY527:BC528"/>
    <mergeCell ref="B528:L531"/>
    <mergeCell ref="X529:AB530"/>
    <mergeCell ref="AC529:AH531"/>
    <mergeCell ref="AY529:BC530"/>
    <mergeCell ref="X531:AB531"/>
    <mergeCell ref="AH518:AJ518"/>
    <mergeCell ref="AK518:AM518"/>
    <mergeCell ref="AN518:AQ518"/>
    <mergeCell ref="AR518:AU518"/>
    <mergeCell ref="AV518:AY518"/>
    <mergeCell ref="AZ518:BC518"/>
    <mergeCell ref="AV516:AY517"/>
    <mergeCell ref="AZ516:BC517"/>
    <mergeCell ref="B518:F518"/>
    <mergeCell ref="G518:I518"/>
    <mergeCell ref="J518:L518"/>
    <mergeCell ref="M518:P518"/>
    <mergeCell ref="Q518:T518"/>
    <mergeCell ref="U518:X518"/>
    <mergeCell ref="Y518:AB518"/>
    <mergeCell ref="AC518:AG518"/>
    <mergeCell ref="Y516:AB517"/>
    <mergeCell ref="AC516:AG517"/>
    <mergeCell ref="AH516:AJ517"/>
    <mergeCell ref="AK516:AM517"/>
    <mergeCell ref="AN516:AQ517"/>
    <mergeCell ref="AR516:AU517"/>
    <mergeCell ref="B515:C515"/>
    <mergeCell ref="D515:AB515"/>
    <mergeCell ref="AC515:AD515"/>
    <mergeCell ref="AE515:BC515"/>
    <mergeCell ref="B516:F517"/>
    <mergeCell ref="G516:I517"/>
    <mergeCell ref="J516:L517"/>
    <mergeCell ref="M516:P517"/>
    <mergeCell ref="Q516:T517"/>
    <mergeCell ref="U516:X517"/>
    <mergeCell ref="X510:AB511"/>
    <mergeCell ref="AY510:BC511"/>
    <mergeCell ref="B512:I514"/>
    <mergeCell ref="K512:Q514"/>
    <mergeCell ref="X512:AB513"/>
    <mergeCell ref="AC512:AJ514"/>
    <mergeCell ref="AY512:BC513"/>
    <mergeCell ref="X514:AB514"/>
    <mergeCell ref="AY514:BC514"/>
    <mergeCell ref="U502:AB505"/>
    <mergeCell ref="AC502:AM505"/>
    <mergeCell ref="AV502:BC505"/>
    <mergeCell ref="X508:AB509"/>
    <mergeCell ref="AY508:BC509"/>
    <mergeCell ref="AH501:AJ501"/>
    <mergeCell ref="AK501:AM501"/>
    <mergeCell ref="AN501:AQ501"/>
    <mergeCell ref="AR501:AU501"/>
    <mergeCell ref="AV501:AY501"/>
    <mergeCell ref="AZ501:BC501"/>
    <mergeCell ref="B502:H507"/>
    <mergeCell ref="AV499:AY500"/>
    <mergeCell ref="AZ499:BC500"/>
    <mergeCell ref="B501:F501"/>
    <mergeCell ref="G501:I501"/>
    <mergeCell ref="J501:L501"/>
    <mergeCell ref="M501:P501"/>
    <mergeCell ref="Q501:T501"/>
    <mergeCell ref="U501:X501"/>
    <mergeCell ref="Y501:AB501"/>
    <mergeCell ref="AC501:AG501"/>
    <mergeCell ref="Y499:AB500"/>
    <mergeCell ref="AC499:AG500"/>
    <mergeCell ref="AH499:AJ500"/>
    <mergeCell ref="AK499:AM500"/>
    <mergeCell ref="AN499:AQ500"/>
    <mergeCell ref="AR499:AU500"/>
    <mergeCell ref="B498:C498"/>
    <mergeCell ref="D498:AB498"/>
    <mergeCell ref="AC498:AD498"/>
    <mergeCell ref="AE498:BC498"/>
    <mergeCell ref="B499:F500"/>
    <mergeCell ref="G499:I500"/>
    <mergeCell ref="J499:L500"/>
    <mergeCell ref="M499:P500"/>
    <mergeCell ref="Q499:T500"/>
    <mergeCell ref="U499:X500"/>
    <mergeCell ref="AY493:BC493"/>
    <mergeCell ref="B495:N495"/>
    <mergeCell ref="Q495:AP497"/>
    <mergeCell ref="AY496:AZ497"/>
    <mergeCell ref="BA496:BA497"/>
    <mergeCell ref="BB496:BC497"/>
    <mergeCell ref="Q481:AB486"/>
    <mergeCell ref="AR481:BC486"/>
    <mergeCell ref="X487:AB488"/>
    <mergeCell ref="AY487:BC488"/>
    <mergeCell ref="X489:AB490"/>
    <mergeCell ref="AY489:BC490"/>
    <mergeCell ref="AC490:AM493"/>
    <mergeCell ref="X491:AB492"/>
    <mergeCell ref="AY491:BC492"/>
    <mergeCell ref="X493:AB493"/>
    <mergeCell ref="AH480:AJ480"/>
    <mergeCell ref="AK480:AM480"/>
    <mergeCell ref="AN480:AQ480"/>
    <mergeCell ref="AR480:AU480"/>
    <mergeCell ref="AV480:AY480"/>
    <mergeCell ref="AZ480:BC480"/>
    <mergeCell ref="AV478:AY479"/>
    <mergeCell ref="AZ478:BC479"/>
    <mergeCell ref="B480:F480"/>
    <mergeCell ref="G480:I480"/>
    <mergeCell ref="J480:L480"/>
    <mergeCell ref="M480:P480"/>
    <mergeCell ref="Q480:T480"/>
    <mergeCell ref="U480:X480"/>
    <mergeCell ref="Y480:AB480"/>
    <mergeCell ref="AC480:AG480"/>
    <mergeCell ref="Y478:AB479"/>
    <mergeCell ref="AC478:AG479"/>
    <mergeCell ref="AH478:AJ479"/>
    <mergeCell ref="AK478:AM479"/>
    <mergeCell ref="AN478:AQ479"/>
    <mergeCell ref="AR478:AU479"/>
    <mergeCell ref="B477:C477"/>
    <mergeCell ref="D477:AB477"/>
    <mergeCell ref="AC477:AD477"/>
    <mergeCell ref="AE477:BC477"/>
    <mergeCell ref="B478:F479"/>
    <mergeCell ref="G478:I479"/>
    <mergeCell ref="J478:L479"/>
    <mergeCell ref="M478:P479"/>
    <mergeCell ref="Q478:T479"/>
    <mergeCell ref="U478:X479"/>
    <mergeCell ref="B473:L476"/>
    <mergeCell ref="AC473:AM476"/>
    <mergeCell ref="X474:AB475"/>
    <mergeCell ref="AY474:BC475"/>
    <mergeCell ref="X476:AB476"/>
    <mergeCell ref="AY476:BC476"/>
    <mergeCell ref="Q464:AB469"/>
    <mergeCell ref="AV464:BC466"/>
    <mergeCell ref="X470:AB471"/>
    <mergeCell ref="AY470:BC471"/>
    <mergeCell ref="X472:AB473"/>
    <mergeCell ref="AY472:BC473"/>
    <mergeCell ref="AH463:AJ463"/>
    <mergeCell ref="AK463:AM463"/>
    <mergeCell ref="AN463:AQ463"/>
    <mergeCell ref="AR463:AU463"/>
    <mergeCell ref="AV463:AY463"/>
    <mergeCell ref="AZ463:BC463"/>
    <mergeCell ref="AV461:AY462"/>
    <mergeCell ref="AZ461:BC462"/>
    <mergeCell ref="B463:F463"/>
    <mergeCell ref="G463:I463"/>
    <mergeCell ref="J463:L463"/>
    <mergeCell ref="M463:P463"/>
    <mergeCell ref="Q463:T463"/>
    <mergeCell ref="U463:X463"/>
    <mergeCell ref="Y463:AB463"/>
    <mergeCell ref="AC463:AG463"/>
    <mergeCell ref="Y461:AB462"/>
    <mergeCell ref="AC461:AG462"/>
    <mergeCell ref="AH461:AJ462"/>
    <mergeCell ref="AK461:AM462"/>
    <mergeCell ref="AN461:AQ462"/>
    <mergeCell ref="AR461:AU462"/>
    <mergeCell ref="B460:C460"/>
    <mergeCell ref="D460:AB460"/>
    <mergeCell ref="AC460:AD460"/>
    <mergeCell ref="AE460:BC460"/>
    <mergeCell ref="B461:F462"/>
    <mergeCell ref="G461:I462"/>
    <mergeCell ref="J461:L462"/>
    <mergeCell ref="M461:P462"/>
    <mergeCell ref="Q461:T462"/>
    <mergeCell ref="U461:X462"/>
    <mergeCell ref="X455:AB455"/>
    <mergeCell ref="AY455:BC455"/>
    <mergeCell ref="B457:N457"/>
    <mergeCell ref="Q457:AP459"/>
    <mergeCell ref="AY458:AZ459"/>
    <mergeCell ref="BA458:BA459"/>
    <mergeCell ref="BB458:BC459"/>
    <mergeCell ref="AZ442:BC442"/>
    <mergeCell ref="Q443:AB448"/>
    <mergeCell ref="AR443:BC448"/>
    <mergeCell ref="X449:AB450"/>
    <mergeCell ref="AY449:BC450"/>
    <mergeCell ref="X451:AB452"/>
    <mergeCell ref="AY451:BC452"/>
    <mergeCell ref="AC452:AM455"/>
    <mergeCell ref="X453:AB454"/>
    <mergeCell ref="AY453:BC454"/>
    <mergeCell ref="AC442:AG442"/>
    <mergeCell ref="AH442:AJ442"/>
    <mergeCell ref="AK442:AM442"/>
    <mergeCell ref="AN442:AQ442"/>
    <mergeCell ref="AR442:AU442"/>
    <mergeCell ref="AV442:AY442"/>
    <mergeCell ref="B442:F442"/>
    <mergeCell ref="G442:I442"/>
    <mergeCell ref="J442:L442"/>
    <mergeCell ref="M442:P442"/>
    <mergeCell ref="Q442:T442"/>
    <mergeCell ref="U442:X442"/>
    <mergeCell ref="Y442:AB442"/>
    <mergeCell ref="Y440:AB441"/>
    <mergeCell ref="AC440:AG441"/>
    <mergeCell ref="AH440:AJ441"/>
    <mergeCell ref="AK440:AM441"/>
    <mergeCell ref="AN440:AQ441"/>
    <mergeCell ref="B439:C439"/>
    <mergeCell ref="D439:AB439"/>
    <mergeCell ref="AC439:AD439"/>
    <mergeCell ref="AE439:BC439"/>
    <mergeCell ref="BI439:CG439"/>
    <mergeCell ref="B440:F441"/>
    <mergeCell ref="G440:I441"/>
    <mergeCell ref="J440:L441"/>
    <mergeCell ref="M440:P441"/>
    <mergeCell ref="Q440:T441"/>
    <mergeCell ref="X434:AB435"/>
    <mergeCell ref="AY434:BC435"/>
    <mergeCell ref="X436:AB437"/>
    <mergeCell ref="AY436:BC437"/>
    <mergeCell ref="X438:AB438"/>
    <mergeCell ref="AY438:BC438"/>
    <mergeCell ref="B435:I438"/>
    <mergeCell ref="AN434:AX438"/>
    <mergeCell ref="B426:L429"/>
    <mergeCell ref="Q426:AB431"/>
    <mergeCell ref="AC426:AJ428"/>
    <mergeCell ref="AR426:BC431"/>
    <mergeCell ref="X432:AB433"/>
    <mergeCell ref="AY432:BC433"/>
    <mergeCell ref="AR440:AU441"/>
    <mergeCell ref="AV440:AY441"/>
    <mergeCell ref="AZ440:BC441"/>
    <mergeCell ref="AH425:AJ425"/>
    <mergeCell ref="AK425:AM425"/>
    <mergeCell ref="AN425:AQ425"/>
    <mergeCell ref="AR425:AU425"/>
    <mergeCell ref="AV425:AY425"/>
    <mergeCell ref="AZ425:BC425"/>
    <mergeCell ref="AV423:AY424"/>
    <mergeCell ref="AZ423:BC424"/>
    <mergeCell ref="B425:F425"/>
    <mergeCell ref="G425:I425"/>
    <mergeCell ref="J425:L425"/>
    <mergeCell ref="M425:P425"/>
    <mergeCell ref="Q425:T425"/>
    <mergeCell ref="U425:X425"/>
    <mergeCell ref="Y425:AB425"/>
    <mergeCell ref="AC425:AG425"/>
    <mergeCell ref="Y423:AB424"/>
    <mergeCell ref="AC423:AG424"/>
    <mergeCell ref="AH423:AJ424"/>
    <mergeCell ref="AK423:AM424"/>
    <mergeCell ref="AN423:AQ424"/>
    <mergeCell ref="AR423:AU424"/>
    <mergeCell ref="U440:X441"/>
    <mergeCell ref="B422:C422"/>
    <mergeCell ref="D422:AB422"/>
    <mergeCell ref="AC422:AD422"/>
    <mergeCell ref="AE422:BC422"/>
    <mergeCell ref="B423:F424"/>
    <mergeCell ref="G423:I424"/>
    <mergeCell ref="J423:L424"/>
    <mergeCell ref="M423:P424"/>
    <mergeCell ref="Q423:T424"/>
    <mergeCell ref="U423:X424"/>
    <mergeCell ref="X415:AB416"/>
    <mergeCell ref="AY415:BC416"/>
    <mergeCell ref="X417:AB417"/>
    <mergeCell ref="AY417:BC417"/>
    <mergeCell ref="B419:N419"/>
    <mergeCell ref="Q419:AP421"/>
    <mergeCell ref="AY420:AZ421"/>
    <mergeCell ref="BA420:BA421"/>
    <mergeCell ref="BB420:BC421"/>
    <mergeCell ref="Q405:AB410"/>
    <mergeCell ref="AC405:AJ416"/>
    <mergeCell ref="AR405:BC410"/>
    <mergeCell ref="X411:AB412"/>
    <mergeCell ref="AY411:BC412"/>
    <mergeCell ref="X413:AB414"/>
    <mergeCell ref="AY413:BC414"/>
    <mergeCell ref="U404:X404"/>
    <mergeCell ref="Y404:AB404"/>
    <mergeCell ref="AC404:AG404"/>
    <mergeCell ref="AH404:AJ404"/>
    <mergeCell ref="AK404:AM404"/>
    <mergeCell ref="AN404:AQ404"/>
    <mergeCell ref="AK402:AM403"/>
    <mergeCell ref="AN402:AQ403"/>
    <mergeCell ref="AR402:AU403"/>
    <mergeCell ref="AV402:AY403"/>
    <mergeCell ref="AZ402:BC403"/>
    <mergeCell ref="B404:F404"/>
    <mergeCell ref="G404:I404"/>
    <mergeCell ref="J404:L404"/>
    <mergeCell ref="M404:P404"/>
    <mergeCell ref="Q404:T404"/>
    <mergeCell ref="BI401:CG401"/>
    <mergeCell ref="B402:F403"/>
    <mergeCell ref="G402:I403"/>
    <mergeCell ref="J402:L403"/>
    <mergeCell ref="M402:P403"/>
    <mergeCell ref="Q402:T403"/>
    <mergeCell ref="U402:X403"/>
    <mergeCell ref="Y402:AB403"/>
    <mergeCell ref="AC402:AG403"/>
    <mergeCell ref="AH402:AJ403"/>
    <mergeCell ref="X398:AB399"/>
    <mergeCell ref="AL398:AR400"/>
    <mergeCell ref="AY398:BC399"/>
    <mergeCell ref="X400:AB400"/>
    <mergeCell ref="AY400:BC400"/>
    <mergeCell ref="B401:C401"/>
    <mergeCell ref="D401:AB401"/>
    <mergeCell ref="AC401:AD401"/>
    <mergeCell ref="AE401:BC401"/>
    <mergeCell ref="AR404:AU404"/>
    <mergeCell ref="AV404:AY404"/>
    <mergeCell ref="AZ404:BC404"/>
    <mergeCell ref="Q388:AB390"/>
    <mergeCell ref="AR388:BC390"/>
    <mergeCell ref="X394:AB395"/>
    <mergeCell ref="AY394:BC395"/>
    <mergeCell ref="X396:AB397"/>
    <mergeCell ref="AY396:BC397"/>
    <mergeCell ref="AH387:AJ387"/>
    <mergeCell ref="AK387:AM387"/>
    <mergeCell ref="AN387:AQ387"/>
    <mergeCell ref="AR387:AU387"/>
    <mergeCell ref="AV387:AY387"/>
    <mergeCell ref="AZ387:BC387"/>
    <mergeCell ref="AV385:AY386"/>
    <mergeCell ref="AZ385:BC386"/>
    <mergeCell ref="B387:F387"/>
    <mergeCell ref="G387:I387"/>
    <mergeCell ref="J387:L387"/>
    <mergeCell ref="M387:P387"/>
    <mergeCell ref="Q387:T387"/>
    <mergeCell ref="U387:X387"/>
    <mergeCell ref="Y387:AB387"/>
    <mergeCell ref="AC387:AG387"/>
    <mergeCell ref="Y385:AB386"/>
    <mergeCell ref="AC385:AG386"/>
    <mergeCell ref="AH385:AJ386"/>
    <mergeCell ref="AK385:AM386"/>
    <mergeCell ref="AN385:AQ386"/>
    <mergeCell ref="AR385:AU386"/>
    <mergeCell ref="B384:C384"/>
    <mergeCell ref="D384:AB384"/>
    <mergeCell ref="AC384:AD384"/>
    <mergeCell ref="AE384:BC384"/>
    <mergeCell ref="B385:F386"/>
    <mergeCell ref="G385:I386"/>
    <mergeCell ref="J385:L386"/>
    <mergeCell ref="M385:P386"/>
    <mergeCell ref="Q385:T386"/>
    <mergeCell ref="U385:X386"/>
    <mergeCell ref="X377:AB378"/>
    <mergeCell ref="AY377:BC378"/>
    <mergeCell ref="X379:AB379"/>
    <mergeCell ref="AY379:BC379"/>
    <mergeCell ref="B381:N381"/>
    <mergeCell ref="Q381:AP383"/>
    <mergeCell ref="AY382:AZ383"/>
    <mergeCell ref="BA382:BA383"/>
    <mergeCell ref="BB382:BC383"/>
    <mergeCell ref="Q367:AB372"/>
    <mergeCell ref="AR367:BC369"/>
    <mergeCell ref="X373:AB374"/>
    <mergeCell ref="AY373:BC374"/>
    <mergeCell ref="X375:AB376"/>
    <mergeCell ref="AY375:BC376"/>
    <mergeCell ref="AH366:AJ366"/>
    <mergeCell ref="AK366:AM366"/>
    <mergeCell ref="AN366:AQ366"/>
    <mergeCell ref="AR366:AU366"/>
    <mergeCell ref="AV366:AY366"/>
    <mergeCell ref="AZ366:BC366"/>
    <mergeCell ref="AV364:AY365"/>
    <mergeCell ref="AZ364:BC365"/>
    <mergeCell ref="B366:F366"/>
    <mergeCell ref="G366:I366"/>
    <mergeCell ref="J366:L366"/>
    <mergeCell ref="M366:P366"/>
    <mergeCell ref="Q366:T366"/>
    <mergeCell ref="U366:X366"/>
    <mergeCell ref="Y366:AB366"/>
    <mergeCell ref="AC366:AG366"/>
    <mergeCell ref="Y364:AB365"/>
    <mergeCell ref="AC364:AG365"/>
    <mergeCell ref="AH364:AJ365"/>
    <mergeCell ref="AK364:AM365"/>
    <mergeCell ref="AN364:AQ365"/>
    <mergeCell ref="AR364:AU365"/>
    <mergeCell ref="B364:F365"/>
    <mergeCell ref="G364:I365"/>
    <mergeCell ref="J364:L365"/>
    <mergeCell ref="M364:P365"/>
    <mergeCell ref="Q364:T365"/>
    <mergeCell ref="U364:X365"/>
    <mergeCell ref="K360:Q362"/>
    <mergeCell ref="X360:AB361"/>
    <mergeCell ref="AY360:BC361"/>
    <mergeCell ref="X362:AB362"/>
    <mergeCell ref="AY362:BC362"/>
    <mergeCell ref="B363:C363"/>
    <mergeCell ref="D363:AB363"/>
    <mergeCell ref="AC363:AD363"/>
    <mergeCell ref="AE363:BC363"/>
    <mergeCell ref="B350:L352"/>
    <mergeCell ref="Q350:AB355"/>
    <mergeCell ref="AR350:BC355"/>
    <mergeCell ref="X356:AB357"/>
    <mergeCell ref="AY356:BC357"/>
    <mergeCell ref="X358:AB359"/>
    <mergeCell ref="AY358:BC359"/>
    <mergeCell ref="AH349:AJ349"/>
    <mergeCell ref="AK349:AM349"/>
    <mergeCell ref="AN349:AQ349"/>
    <mergeCell ref="AR349:AU349"/>
    <mergeCell ref="AV349:AY349"/>
    <mergeCell ref="AZ349:BC349"/>
    <mergeCell ref="AV347:AY348"/>
    <mergeCell ref="AZ347:BC348"/>
    <mergeCell ref="B349:F349"/>
    <mergeCell ref="G349:I349"/>
    <mergeCell ref="J349:L349"/>
    <mergeCell ref="M349:P349"/>
    <mergeCell ref="Q349:T349"/>
    <mergeCell ref="U349:X349"/>
    <mergeCell ref="Y349:AB349"/>
    <mergeCell ref="AC349:AG349"/>
    <mergeCell ref="Y347:AB348"/>
    <mergeCell ref="AC347:AG348"/>
    <mergeCell ref="AH347:AJ348"/>
    <mergeCell ref="AK347:AM348"/>
    <mergeCell ref="AN347:AQ348"/>
    <mergeCell ref="AR347:AU348"/>
    <mergeCell ref="B346:C346"/>
    <mergeCell ref="D346:AB346"/>
    <mergeCell ref="AC346:AD346"/>
    <mergeCell ref="AE346:BC346"/>
    <mergeCell ref="B347:F348"/>
    <mergeCell ref="G347:I348"/>
    <mergeCell ref="J347:L348"/>
    <mergeCell ref="M347:P348"/>
    <mergeCell ref="Q347:T348"/>
    <mergeCell ref="U347:X348"/>
    <mergeCell ref="AY339:BC340"/>
    <mergeCell ref="X341:AB341"/>
    <mergeCell ref="AY341:BC341"/>
    <mergeCell ref="B343:N343"/>
    <mergeCell ref="Q343:AP345"/>
    <mergeCell ref="AY344:AZ345"/>
    <mergeCell ref="BA344:BA345"/>
    <mergeCell ref="BB344:BC345"/>
    <mergeCell ref="B329:I332"/>
    <mergeCell ref="Q329:AB334"/>
    <mergeCell ref="AV329:BC333"/>
    <mergeCell ref="X335:AB336"/>
    <mergeCell ref="AY335:BC336"/>
    <mergeCell ref="X337:AB338"/>
    <mergeCell ref="AY337:BC338"/>
    <mergeCell ref="AC338:AM341"/>
    <mergeCell ref="K339:Q341"/>
    <mergeCell ref="X339:AB340"/>
    <mergeCell ref="AH328:AJ328"/>
    <mergeCell ref="AK328:AM328"/>
    <mergeCell ref="AN328:AQ328"/>
    <mergeCell ref="AR328:AU328"/>
    <mergeCell ref="AV328:AY328"/>
    <mergeCell ref="AZ328:BC328"/>
    <mergeCell ref="AV326:AY327"/>
    <mergeCell ref="AZ326:BC327"/>
    <mergeCell ref="B328:F328"/>
    <mergeCell ref="G328:I328"/>
    <mergeCell ref="J328:L328"/>
    <mergeCell ref="M328:P328"/>
    <mergeCell ref="Q328:T328"/>
    <mergeCell ref="U328:X328"/>
    <mergeCell ref="Y328:AB328"/>
    <mergeCell ref="AC328:AG328"/>
    <mergeCell ref="Y326:AB327"/>
    <mergeCell ref="AC326:AG327"/>
    <mergeCell ref="AH326:AJ327"/>
    <mergeCell ref="AK326:AM327"/>
    <mergeCell ref="AN326:AQ327"/>
    <mergeCell ref="AR326:AU327"/>
    <mergeCell ref="B326:F327"/>
    <mergeCell ref="G326:I327"/>
    <mergeCell ref="J326:L327"/>
    <mergeCell ref="M326:P327"/>
    <mergeCell ref="Q326:T327"/>
    <mergeCell ref="U326:X327"/>
    <mergeCell ref="X322:AB323"/>
    <mergeCell ref="AY322:BC323"/>
    <mergeCell ref="X324:AB324"/>
    <mergeCell ref="AY324:BC324"/>
    <mergeCell ref="B325:C325"/>
    <mergeCell ref="D325:AB325"/>
    <mergeCell ref="AC325:AD325"/>
    <mergeCell ref="AE325:BC325"/>
    <mergeCell ref="U312:AB316"/>
    <mergeCell ref="AR312:BC317"/>
    <mergeCell ref="X318:AB319"/>
    <mergeCell ref="AY318:BC319"/>
    <mergeCell ref="X320:AB321"/>
    <mergeCell ref="AY320:BC321"/>
    <mergeCell ref="AH311:AJ311"/>
    <mergeCell ref="AK311:AM311"/>
    <mergeCell ref="AN311:AQ311"/>
    <mergeCell ref="AR311:AU311"/>
    <mergeCell ref="AV311:AY311"/>
    <mergeCell ref="AZ311:BC311"/>
    <mergeCell ref="AV309:AY310"/>
    <mergeCell ref="AZ309:BC310"/>
    <mergeCell ref="B311:F311"/>
    <mergeCell ref="G311:I311"/>
    <mergeCell ref="J311:L311"/>
    <mergeCell ref="M311:P311"/>
    <mergeCell ref="Q311:T311"/>
    <mergeCell ref="U311:X311"/>
    <mergeCell ref="Y311:AB311"/>
    <mergeCell ref="AC311:AG311"/>
    <mergeCell ref="Y309:AB310"/>
    <mergeCell ref="AC309:AG310"/>
    <mergeCell ref="AH309:AJ310"/>
    <mergeCell ref="AK309:AM310"/>
    <mergeCell ref="AN309:AQ310"/>
    <mergeCell ref="AR309:AU310"/>
    <mergeCell ref="B308:C308"/>
    <mergeCell ref="D308:AB308"/>
    <mergeCell ref="AC308:AD308"/>
    <mergeCell ref="AE308:BC308"/>
    <mergeCell ref="B309:F310"/>
    <mergeCell ref="G309:I310"/>
    <mergeCell ref="J309:L310"/>
    <mergeCell ref="M309:P310"/>
    <mergeCell ref="Q309:T310"/>
    <mergeCell ref="U309:X310"/>
    <mergeCell ref="X303:AB303"/>
    <mergeCell ref="AY303:BC303"/>
    <mergeCell ref="B305:N305"/>
    <mergeCell ref="Q305:AP307"/>
    <mergeCell ref="AY306:AZ307"/>
    <mergeCell ref="BA306:BA307"/>
    <mergeCell ref="BB306:BC307"/>
    <mergeCell ref="Q291:AB296"/>
    <mergeCell ref="X297:AB298"/>
    <mergeCell ref="AY297:BC298"/>
    <mergeCell ref="X299:AB300"/>
    <mergeCell ref="AY299:BC300"/>
    <mergeCell ref="X301:AB302"/>
    <mergeCell ref="AY301:BC302"/>
    <mergeCell ref="AH290:AJ290"/>
    <mergeCell ref="AK290:AM290"/>
    <mergeCell ref="AN290:AQ290"/>
    <mergeCell ref="AR290:AU290"/>
    <mergeCell ref="AV290:AY290"/>
    <mergeCell ref="AZ290:BC290"/>
    <mergeCell ref="AV288:AY289"/>
    <mergeCell ref="AZ288:BC289"/>
    <mergeCell ref="B290:F290"/>
    <mergeCell ref="G290:I290"/>
    <mergeCell ref="J290:L290"/>
    <mergeCell ref="M290:P290"/>
    <mergeCell ref="Q290:T290"/>
    <mergeCell ref="U290:X290"/>
    <mergeCell ref="Y290:AB290"/>
    <mergeCell ref="AC290:AG290"/>
    <mergeCell ref="Y288:AB289"/>
    <mergeCell ref="AC288:AG289"/>
    <mergeCell ref="AH288:AJ289"/>
    <mergeCell ref="AK288:AM289"/>
    <mergeCell ref="AN288:AQ289"/>
    <mergeCell ref="AR288:AU289"/>
    <mergeCell ref="B288:F289"/>
    <mergeCell ref="G288:I289"/>
    <mergeCell ref="J288:L289"/>
    <mergeCell ref="M288:P289"/>
    <mergeCell ref="Q288:T289"/>
    <mergeCell ref="U288:X289"/>
    <mergeCell ref="AY284:BC285"/>
    <mergeCell ref="X286:AB286"/>
    <mergeCell ref="AY286:BC286"/>
    <mergeCell ref="B287:C287"/>
    <mergeCell ref="D287:AB287"/>
    <mergeCell ref="AC287:AD287"/>
    <mergeCell ref="AE287:BC287"/>
    <mergeCell ref="B274:L276"/>
    <mergeCell ref="Q274:AB279"/>
    <mergeCell ref="AR274:BC276"/>
    <mergeCell ref="X280:AB281"/>
    <mergeCell ref="AY280:BC281"/>
    <mergeCell ref="X282:AB283"/>
    <mergeCell ref="AY282:BC283"/>
    <mergeCell ref="P284:W286"/>
    <mergeCell ref="X284:AB285"/>
    <mergeCell ref="B283:M286"/>
    <mergeCell ref="AH273:AJ273"/>
    <mergeCell ref="AK273:AM273"/>
    <mergeCell ref="AN273:AQ273"/>
    <mergeCell ref="AR273:AU273"/>
    <mergeCell ref="AV273:AY273"/>
    <mergeCell ref="AZ273:BC273"/>
    <mergeCell ref="AV271:AY272"/>
    <mergeCell ref="AZ271:BC272"/>
    <mergeCell ref="B273:F273"/>
    <mergeCell ref="G273:I273"/>
    <mergeCell ref="J273:L273"/>
    <mergeCell ref="M273:P273"/>
    <mergeCell ref="Q273:T273"/>
    <mergeCell ref="U273:X273"/>
    <mergeCell ref="Y273:AB273"/>
    <mergeCell ref="AC273:AG273"/>
    <mergeCell ref="Y271:AB272"/>
    <mergeCell ref="AC271:AG272"/>
    <mergeCell ref="AH271:AJ272"/>
    <mergeCell ref="AK271:AM272"/>
    <mergeCell ref="AN271:AQ272"/>
    <mergeCell ref="AR271:AU272"/>
    <mergeCell ref="B270:C270"/>
    <mergeCell ref="D270:AB270"/>
    <mergeCell ref="AC270:AD270"/>
    <mergeCell ref="AE270:BC270"/>
    <mergeCell ref="B271:F272"/>
    <mergeCell ref="G271:I272"/>
    <mergeCell ref="J271:L272"/>
    <mergeCell ref="M271:P272"/>
    <mergeCell ref="Q271:T272"/>
    <mergeCell ref="U271:X272"/>
    <mergeCell ref="X265:AB265"/>
    <mergeCell ref="AY265:BC265"/>
    <mergeCell ref="B267:N267"/>
    <mergeCell ref="Q267:AP269"/>
    <mergeCell ref="AY268:AZ269"/>
    <mergeCell ref="BA268:BA269"/>
    <mergeCell ref="BB268:BC269"/>
    <mergeCell ref="B253:I255"/>
    <mergeCell ref="Q253:AB258"/>
    <mergeCell ref="AR253:BC258"/>
    <mergeCell ref="X259:AB260"/>
    <mergeCell ref="AY259:BC260"/>
    <mergeCell ref="X261:AB262"/>
    <mergeCell ref="AY261:BC262"/>
    <mergeCell ref="AC262:AX265"/>
    <mergeCell ref="X263:AB264"/>
    <mergeCell ref="AY263:BC264"/>
    <mergeCell ref="AH252:AJ252"/>
    <mergeCell ref="AK252:AM252"/>
    <mergeCell ref="AN252:AQ252"/>
    <mergeCell ref="AR252:AU252"/>
    <mergeCell ref="AV252:AY252"/>
    <mergeCell ref="AZ252:BC252"/>
    <mergeCell ref="AV250:AY251"/>
    <mergeCell ref="AZ250:BC251"/>
    <mergeCell ref="B252:F252"/>
    <mergeCell ref="G252:I252"/>
    <mergeCell ref="J252:L252"/>
    <mergeCell ref="M252:P252"/>
    <mergeCell ref="Q252:T252"/>
    <mergeCell ref="U252:X252"/>
    <mergeCell ref="Y252:AB252"/>
    <mergeCell ref="AC252:AG252"/>
    <mergeCell ref="Y250:AB251"/>
    <mergeCell ref="AC250:AG251"/>
    <mergeCell ref="AH250:AJ251"/>
    <mergeCell ref="AK250:AM251"/>
    <mergeCell ref="AN250:AQ251"/>
    <mergeCell ref="AR250:AU251"/>
    <mergeCell ref="B250:F251"/>
    <mergeCell ref="G250:I251"/>
    <mergeCell ref="J250:L251"/>
    <mergeCell ref="M250:P251"/>
    <mergeCell ref="Q250:T251"/>
    <mergeCell ref="U250:X251"/>
    <mergeCell ref="X248:AB248"/>
    <mergeCell ref="AY248:BC248"/>
    <mergeCell ref="B249:C249"/>
    <mergeCell ref="D249:AB249"/>
    <mergeCell ref="AC249:AD249"/>
    <mergeCell ref="AE249:BC249"/>
    <mergeCell ref="AV236:BC240"/>
    <mergeCell ref="X242:AB243"/>
    <mergeCell ref="AY242:BC243"/>
    <mergeCell ref="X244:AB245"/>
    <mergeCell ref="AY244:BC245"/>
    <mergeCell ref="B245:L248"/>
    <mergeCell ref="P246:W248"/>
    <mergeCell ref="X246:AB247"/>
    <mergeCell ref="AL246:AR248"/>
    <mergeCell ref="AY246:BC247"/>
    <mergeCell ref="AH235:AJ235"/>
    <mergeCell ref="AK235:AM235"/>
    <mergeCell ref="AN235:AQ235"/>
    <mergeCell ref="AR235:AU235"/>
    <mergeCell ref="AV235:AY235"/>
    <mergeCell ref="AZ235:BC235"/>
    <mergeCell ref="AV233:AY234"/>
    <mergeCell ref="AZ233:BC234"/>
    <mergeCell ref="B235:F235"/>
    <mergeCell ref="G235:I235"/>
    <mergeCell ref="J235:L235"/>
    <mergeCell ref="M235:P235"/>
    <mergeCell ref="Q235:T235"/>
    <mergeCell ref="U235:X235"/>
    <mergeCell ref="Y235:AB235"/>
    <mergeCell ref="AC235:AG235"/>
    <mergeCell ref="Y233:AB234"/>
    <mergeCell ref="AC233:AG234"/>
    <mergeCell ref="AH233:AJ234"/>
    <mergeCell ref="AK233:AM234"/>
    <mergeCell ref="AN233:AQ234"/>
    <mergeCell ref="AR233:AU234"/>
    <mergeCell ref="B232:C232"/>
    <mergeCell ref="D232:AB232"/>
    <mergeCell ref="AC232:AD232"/>
    <mergeCell ref="AE232:BC232"/>
    <mergeCell ref="B233:F234"/>
    <mergeCell ref="G233:I234"/>
    <mergeCell ref="J233:L234"/>
    <mergeCell ref="M233:P234"/>
    <mergeCell ref="Q233:T234"/>
    <mergeCell ref="U233:X234"/>
    <mergeCell ref="X225:AB226"/>
    <mergeCell ref="AY225:BC226"/>
    <mergeCell ref="X227:AB227"/>
    <mergeCell ref="AY227:BC227"/>
    <mergeCell ref="B229:N229"/>
    <mergeCell ref="Q229:AP231"/>
    <mergeCell ref="AY230:AZ231"/>
    <mergeCell ref="BA230:BA231"/>
    <mergeCell ref="BB230:BC231"/>
    <mergeCell ref="Q215:AB220"/>
    <mergeCell ref="AR215:BC220"/>
    <mergeCell ref="X221:AB222"/>
    <mergeCell ref="AY221:BC222"/>
    <mergeCell ref="X223:AB224"/>
    <mergeCell ref="AY223:BC224"/>
    <mergeCell ref="AH214:AJ214"/>
    <mergeCell ref="AK214:AM214"/>
    <mergeCell ref="AN214:AQ214"/>
    <mergeCell ref="AR214:AU214"/>
    <mergeCell ref="AV214:AY214"/>
    <mergeCell ref="AZ214:BC214"/>
    <mergeCell ref="AV212:AY213"/>
    <mergeCell ref="AZ212:BC213"/>
    <mergeCell ref="B214:F214"/>
    <mergeCell ref="G214:I214"/>
    <mergeCell ref="J214:L214"/>
    <mergeCell ref="M214:P214"/>
    <mergeCell ref="Q214:T214"/>
    <mergeCell ref="U214:X214"/>
    <mergeCell ref="Y214:AB214"/>
    <mergeCell ref="AC214:AG214"/>
    <mergeCell ref="Y212:AB213"/>
    <mergeCell ref="AC212:AG213"/>
    <mergeCell ref="AH212:AJ213"/>
    <mergeCell ref="AK212:AM213"/>
    <mergeCell ref="AN212:AQ213"/>
    <mergeCell ref="AR212:AU213"/>
    <mergeCell ref="B212:F213"/>
    <mergeCell ref="G212:I213"/>
    <mergeCell ref="J212:L213"/>
    <mergeCell ref="M212:P213"/>
    <mergeCell ref="Q212:T213"/>
    <mergeCell ref="U212:X213"/>
    <mergeCell ref="B207:L210"/>
    <mergeCell ref="X208:AB209"/>
    <mergeCell ref="AY208:BC209"/>
    <mergeCell ref="X210:AB210"/>
    <mergeCell ref="AY210:BC210"/>
    <mergeCell ref="B211:C211"/>
    <mergeCell ref="D211:AB211"/>
    <mergeCell ref="AC211:AD211"/>
    <mergeCell ref="AE211:BC211"/>
    <mergeCell ref="Q198:AB203"/>
    <mergeCell ref="AC198:AO200"/>
    <mergeCell ref="X204:AB205"/>
    <mergeCell ref="AY204:BC205"/>
    <mergeCell ref="X206:AB207"/>
    <mergeCell ref="AY206:BC207"/>
    <mergeCell ref="AH197:AJ197"/>
    <mergeCell ref="AK197:AM197"/>
    <mergeCell ref="AN197:AQ197"/>
    <mergeCell ref="AR197:AU197"/>
    <mergeCell ref="AV197:AY197"/>
    <mergeCell ref="AZ197:BC197"/>
    <mergeCell ref="AV195:AY196"/>
    <mergeCell ref="AZ195:BC196"/>
    <mergeCell ref="B197:F197"/>
    <mergeCell ref="G197:I197"/>
    <mergeCell ref="J197:L197"/>
    <mergeCell ref="M197:P197"/>
    <mergeCell ref="Q197:T197"/>
    <mergeCell ref="U197:X197"/>
    <mergeCell ref="Y197:AB197"/>
    <mergeCell ref="AC197:AG197"/>
    <mergeCell ref="Y195:AB196"/>
    <mergeCell ref="AC195:AG196"/>
    <mergeCell ref="AH195:AJ196"/>
    <mergeCell ref="AK195:AM196"/>
    <mergeCell ref="AN195:AQ196"/>
    <mergeCell ref="AR195:AU196"/>
    <mergeCell ref="B195:F196"/>
    <mergeCell ref="G195:I196"/>
    <mergeCell ref="J195:L196"/>
    <mergeCell ref="M195:P196"/>
    <mergeCell ref="Q195:T196"/>
    <mergeCell ref="U195:X196"/>
    <mergeCell ref="B191:N191"/>
    <mergeCell ref="Q191:AP193"/>
    <mergeCell ref="AY192:AZ193"/>
    <mergeCell ref="BA192:BA193"/>
    <mergeCell ref="BB192:BC193"/>
    <mergeCell ref="B194:C194"/>
    <mergeCell ref="D194:AB194"/>
    <mergeCell ref="AC194:AD194"/>
    <mergeCell ref="AE194:BC194"/>
    <mergeCell ref="X185:AB186"/>
    <mergeCell ref="AY185:BC186"/>
    <mergeCell ref="B187:W189"/>
    <mergeCell ref="X187:AB188"/>
    <mergeCell ref="AY187:BC188"/>
    <mergeCell ref="X189:AB189"/>
    <mergeCell ref="AY189:BC189"/>
    <mergeCell ref="AZ176:BC176"/>
    <mergeCell ref="B177:N179"/>
    <mergeCell ref="Q177:AB182"/>
    <mergeCell ref="X183:AB184"/>
    <mergeCell ref="AY183:BC184"/>
    <mergeCell ref="AC176:AG176"/>
    <mergeCell ref="AH176:AJ176"/>
    <mergeCell ref="AK176:AM176"/>
    <mergeCell ref="AN176:AQ176"/>
    <mergeCell ref="AR176:AU176"/>
    <mergeCell ref="AV176:AY176"/>
    <mergeCell ref="B176:F176"/>
    <mergeCell ref="G176:I176"/>
    <mergeCell ref="J176:L176"/>
    <mergeCell ref="M176:P176"/>
    <mergeCell ref="Q176:T176"/>
    <mergeCell ref="U176:X176"/>
    <mergeCell ref="Y176:AB176"/>
    <mergeCell ref="U174:X175"/>
    <mergeCell ref="Y174:AB175"/>
    <mergeCell ref="AC174:AG175"/>
    <mergeCell ref="AH174:AJ175"/>
    <mergeCell ref="AK174:AM175"/>
    <mergeCell ref="AN174:AQ175"/>
    <mergeCell ref="B173:C173"/>
    <mergeCell ref="D173:AB173"/>
    <mergeCell ref="AC173:AD173"/>
    <mergeCell ref="AE173:BC173"/>
    <mergeCell ref="BI173:CG173"/>
    <mergeCell ref="B174:F175"/>
    <mergeCell ref="G174:I175"/>
    <mergeCell ref="J174:L175"/>
    <mergeCell ref="M174:P175"/>
    <mergeCell ref="Q174:T175"/>
    <mergeCell ref="AR160:BC165"/>
    <mergeCell ref="X166:AB167"/>
    <mergeCell ref="AY166:BC167"/>
    <mergeCell ref="X168:AB169"/>
    <mergeCell ref="AY168:BC169"/>
    <mergeCell ref="B170:W172"/>
    <mergeCell ref="X170:AB171"/>
    <mergeCell ref="AY170:BC171"/>
    <mergeCell ref="X172:AB172"/>
    <mergeCell ref="AY172:BC172"/>
    <mergeCell ref="AH159:AJ159"/>
    <mergeCell ref="AK159:AM159"/>
    <mergeCell ref="AN159:AQ159"/>
    <mergeCell ref="AR159:AU159"/>
    <mergeCell ref="AV159:AY159"/>
    <mergeCell ref="AZ159:BC159"/>
    <mergeCell ref="AR174:AU175"/>
    <mergeCell ref="AV174:AY175"/>
    <mergeCell ref="AZ174:BC175"/>
    <mergeCell ref="AC160:AL162"/>
    <mergeCell ref="AV157:AY158"/>
    <mergeCell ref="AZ157:BC158"/>
    <mergeCell ref="B159:F159"/>
    <mergeCell ref="G159:I159"/>
    <mergeCell ref="J159:L159"/>
    <mergeCell ref="M159:P159"/>
    <mergeCell ref="Q159:T159"/>
    <mergeCell ref="U159:X159"/>
    <mergeCell ref="Y159:AB159"/>
    <mergeCell ref="AC159:AG159"/>
    <mergeCell ref="Y157:AB158"/>
    <mergeCell ref="AC157:AG158"/>
    <mergeCell ref="AH157:AJ158"/>
    <mergeCell ref="AK157:AM158"/>
    <mergeCell ref="AN157:AQ158"/>
    <mergeCell ref="AR157:AU158"/>
    <mergeCell ref="B157:F158"/>
    <mergeCell ref="G157:I158"/>
    <mergeCell ref="J157:L158"/>
    <mergeCell ref="M157:P158"/>
    <mergeCell ref="Q157:T158"/>
    <mergeCell ref="U157:X158"/>
    <mergeCell ref="B153:N153"/>
    <mergeCell ref="Q153:AP155"/>
    <mergeCell ref="AY154:AZ155"/>
    <mergeCell ref="BA154:BA155"/>
    <mergeCell ref="BB154:BC155"/>
    <mergeCell ref="B156:C156"/>
    <mergeCell ref="D156:AB156"/>
    <mergeCell ref="AC156:AD156"/>
    <mergeCell ref="AE156:BC156"/>
    <mergeCell ref="K149:Q151"/>
    <mergeCell ref="X149:AB150"/>
    <mergeCell ref="AL149:AR151"/>
    <mergeCell ref="AY149:BC150"/>
    <mergeCell ref="X151:AB151"/>
    <mergeCell ref="AY151:BC151"/>
    <mergeCell ref="Q139:AB144"/>
    <mergeCell ref="AS139:BC143"/>
    <mergeCell ref="X145:AB146"/>
    <mergeCell ref="AY145:BC146"/>
    <mergeCell ref="X147:AB148"/>
    <mergeCell ref="AY147:BC148"/>
    <mergeCell ref="AH138:AJ138"/>
    <mergeCell ref="AK138:AM138"/>
    <mergeCell ref="AN138:AQ138"/>
    <mergeCell ref="AR138:AU138"/>
    <mergeCell ref="AV138:AY138"/>
    <mergeCell ref="AZ138:BC138"/>
    <mergeCell ref="AV136:AY137"/>
    <mergeCell ref="AZ136:BC137"/>
    <mergeCell ref="B138:F138"/>
    <mergeCell ref="G138:I138"/>
    <mergeCell ref="J138:L138"/>
    <mergeCell ref="M138:P138"/>
    <mergeCell ref="Q138:T138"/>
    <mergeCell ref="U138:X138"/>
    <mergeCell ref="Y138:AB138"/>
    <mergeCell ref="AC138:AG138"/>
    <mergeCell ref="Y136:AB137"/>
    <mergeCell ref="AC136:AG137"/>
    <mergeCell ref="AH136:AJ137"/>
    <mergeCell ref="AK136:AM137"/>
    <mergeCell ref="AN136:AQ137"/>
    <mergeCell ref="AR136:AU137"/>
    <mergeCell ref="B135:C135"/>
    <mergeCell ref="D135:AB135"/>
    <mergeCell ref="AC135:AD135"/>
    <mergeCell ref="AE135:BC135"/>
    <mergeCell ref="B136:F137"/>
    <mergeCell ref="G136:I137"/>
    <mergeCell ref="J136:L137"/>
    <mergeCell ref="M136:P137"/>
    <mergeCell ref="Q136:T137"/>
    <mergeCell ref="U136:X137"/>
    <mergeCell ref="B131:L134"/>
    <mergeCell ref="X132:AB133"/>
    <mergeCell ref="AC132:AX134"/>
    <mergeCell ref="AY132:BC133"/>
    <mergeCell ref="X134:AB134"/>
    <mergeCell ref="AY134:BC134"/>
    <mergeCell ref="Q122:AB127"/>
    <mergeCell ref="AR122:BC127"/>
    <mergeCell ref="X128:AB129"/>
    <mergeCell ref="AY128:BC129"/>
    <mergeCell ref="X130:AB131"/>
    <mergeCell ref="AY130:BC131"/>
    <mergeCell ref="AH121:AJ121"/>
    <mergeCell ref="AK121:AM121"/>
    <mergeCell ref="AN121:AQ121"/>
    <mergeCell ref="AR121:AU121"/>
    <mergeCell ref="AV121:AY121"/>
    <mergeCell ref="AZ121:BC121"/>
    <mergeCell ref="AV119:AY120"/>
    <mergeCell ref="AZ119:BC120"/>
    <mergeCell ref="B121:F121"/>
    <mergeCell ref="G121:I121"/>
    <mergeCell ref="J121:L121"/>
    <mergeCell ref="M121:P121"/>
    <mergeCell ref="Q121:T121"/>
    <mergeCell ref="U121:X121"/>
    <mergeCell ref="Y121:AB121"/>
    <mergeCell ref="AC121:AG121"/>
    <mergeCell ref="Y119:AB120"/>
    <mergeCell ref="AC119:AG120"/>
    <mergeCell ref="AH119:AJ120"/>
    <mergeCell ref="AK119:AM120"/>
    <mergeCell ref="AN119:AQ120"/>
    <mergeCell ref="AR119:AU120"/>
    <mergeCell ref="B118:C118"/>
    <mergeCell ref="D118:AB118"/>
    <mergeCell ref="AC118:AD118"/>
    <mergeCell ref="AE118:BC118"/>
    <mergeCell ref="B119:F120"/>
    <mergeCell ref="G119:I120"/>
    <mergeCell ref="J119:L120"/>
    <mergeCell ref="M119:P120"/>
    <mergeCell ref="Q119:T120"/>
    <mergeCell ref="U119:X120"/>
    <mergeCell ref="X111:AB112"/>
    <mergeCell ref="AQ111:AX113"/>
    <mergeCell ref="AY111:BC112"/>
    <mergeCell ref="X113:AB113"/>
    <mergeCell ref="AY113:BC113"/>
    <mergeCell ref="B115:N115"/>
    <mergeCell ref="Q115:AP117"/>
    <mergeCell ref="AY116:AZ117"/>
    <mergeCell ref="BA116:BA117"/>
    <mergeCell ref="BB116:BC117"/>
    <mergeCell ref="Q101:AB106"/>
    <mergeCell ref="AR101:BC106"/>
    <mergeCell ref="X107:AB108"/>
    <mergeCell ref="AY107:BC108"/>
    <mergeCell ref="X109:AB110"/>
    <mergeCell ref="AY109:BC110"/>
    <mergeCell ref="AH100:AJ100"/>
    <mergeCell ref="AK100:AM100"/>
    <mergeCell ref="AN100:AQ100"/>
    <mergeCell ref="AR100:AU100"/>
    <mergeCell ref="AV100:AY100"/>
    <mergeCell ref="AZ100:BC100"/>
    <mergeCell ref="AV98:AY99"/>
    <mergeCell ref="AZ98:BC99"/>
    <mergeCell ref="B100:F100"/>
    <mergeCell ref="G100:I100"/>
    <mergeCell ref="J100:L100"/>
    <mergeCell ref="M100:P100"/>
    <mergeCell ref="Q100:T100"/>
    <mergeCell ref="U100:X100"/>
    <mergeCell ref="Y100:AB100"/>
    <mergeCell ref="AC100:AG100"/>
    <mergeCell ref="Y98:AB99"/>
    <mergeCell ref="AC98:AG99"/>
    <mergeCell ref="AH98:AJ99"/>
    <mergeCell ref="AK98:AM99"/>
    <mergeCell ref="AN98:AQ99"/>
    <mergeCell ref="AR98:AU99"/>
    <mergeCell ref="B98:F99"/>
    <mergeCell ref="G98:I99"/>
    <mergeCell ref="J98:L99"/>
    <mergeCell ref="M98:P99"/>
    <mergeCell ref="Q98:T99"/>
    <mergeCell ref="U98:X99"/>
    <mergeCell ref="X96:AB96"/>
    <mergeCell ref="AY96:BC96"/>
    <mergeCell ref="B97:C97"/>
    <mergeCell ref="D97:AB97"/>
    <mergeCell ref="AC97:AD97"/>
    <mergeCell ref="AE97:BC97"/>
    <mergeCell ref="Q84:AB89"/>
    <mergeCell ref="X90:AB91"/>
    <mergeCell ref="AY90:BC91"/>
    <mergeCell ref="X92:AB93"/>
    <mergeCell ref="AY92:BC93"/>
    <mergeCell ref="X94:AB95"/>
    <mergeCell ref="AY94:BC95"/>
    <mergeCell ref="AH83:AJ83"/>
    <mergeCell ref="AK83:AM83"/>
    <mergeCell ref="AN83:AQ83"/>
    <mergeCell ref="AR83:AU83"/>
    <mergeCell ref="AV83:AY83"/>
    <mergeCell ref="AZ83:BC83"/>
    <mergeCell ref="AV81:AY82"/>
    <mergeCell ref="AZ81:BC82"/>
    <mergeCell ref="B83:F83"/>
    <mergeCell ref="G83:I83"/>
    <mergeCell ref="J83:L83"/>
    <mergeCell ref="M83:P83"/>
    <mergeCell ref="Q83:T83"/>
    <mergeCell ref="U83:X83"/>
    <mergeCell ref="Y83:AB83"/>
    <mergeCell ref="AC83:AG83"/>
    <mergeCell ref="Y81:AB82"/>
    <mergeCell ref="AC81:AG82"/>
    <mergeCell ref="AH81:AJ82"/>
    <mergeCell ref="AK81:AM82"/>
    <mergeCell ref="AN81:AQ82"/>
    <mergeCell ref="AR81:AU82"/>
    <mergeCell ref="B81:F82"/>
    <mergeCell ref="G81:I82"/>
    <mergeCell ref="J81:L82"/>
    <mergeCell ref="M81:P82"/>
    <mergeCell ref="Q81:T82"/>
    <mergeCell ref="U81:X82"/>
    <mergeCell ref="B77:N77"/>
    <mergeCell ref="Q77:AP79"/>
    <mergeCell ref="AY78:AZ79"/>
    <mergeCell ref="BA78:BA79"/>
    <mergeCell ref="BB78:BC79"/>
    <mergeCell ref="B80:C80"/>
    <mergeCell ref="D80:AB80"/>
    <mergeCell ref="AC80:AD80"/>
    <mergeCell ref="AE80:BC80"/>
    <mergeCell ref="AY73:BC74"/>
    <mergeCell ref="BT73:CA75"/>
    <mergeCell ref="CB73:CF74"/>
    <mergeCell ref="CP73:CV75"/>
    <mergeCell ref="DC73:DG74"/>
    <mergeCell ref="X75:AB75"/>
    <mergeCell ref="AY75:BC75"/>
    <mergeCell ref="CB75:CF75"/>
    <mergeCell ref="DC75:DG75"/>
    <mergeCell ref="X69:AB70"/>
    <mergeCell ref="AY69:BC70"/>
    <mergeCell ref="CB69:CF70"/>
    <mergeCell ref="DC69:DG70"/>
    <mergeCell ref="X71:AB72"/>
    <mergeCell ref="AY71:BC72"/>
    <mergeCell ref="CB71:CF72"/>
    <mergeCell ref="DC71:DG72"/>
    <mergeCell ref="BF72:BP75"/>
    <mergeCell ref="X73:AB74"/>
    <mergeCell ref="CR62:CU62"/>
    <mergeCell ref="CV62:CY62"/>
    <mergeCell ref="CZ62:DC62"/>
    <mergeCell ref="DD62:DG62"/>
    <mergeCell ref="AR63:BC68"/>
    <mergeCell ref="BF63:BM66"/>
    <mergeCell ref="CZ63:DG67"/>
    <mergeCell ref="BU62:BX62"/>
    <mergeCell ref="BY62:CB62"/>
    <mergeCell ref="CC62:CF62"/>
    <mergeCell ref="CG62:CK62"/>
    <mergeCell ref="CL62:CN62"/>
    <mergeCell ref="CO62:CQ62"/>
    <mergeCell ref="AV62:AY62"/>
    <mergeCell ref="AZ62:BC62"/>
    <mergeCell ref="BF62:BJ62"/>
    <mergeCell ref="BK62:BM62"/>
    <mergeCell ref="BN62:BP62"/>
    <mergeCell ref="BQ62:BT62"/>
    <mergeCell ref="Y62:AB62"/>
    <mergeCell ref="AC62:AG62"/>
    <mergeCell ref="AH62:AJ62"/>
    <mergeCell ref="AK62:AM62"/>
    <mergeCell ref="AN62:AQ62"/>
    <mergeCell ref="AR62:AU62"/>
    <mergeCell ref="CR60:CU61"/>
    <mergeCell ref="CV60:CY61"/>
    <mergeCell ref="CZ60:DC61"/>
    <mergeCell ref="DD60:DG61"/>
    <mergeCell ref="B62:F62"/>
    <mergeCell ref="G62:I62"/>
    <mergeCell ref="J62:L62"/>
    <mergeCell ref="M62:P62"/>
    <mergeCell ref="Q62:T62"/>
    <mergeCell ref="U62:X62"/>
    <mergeCell ref="BU60:BX61"/>
    <mergeCell ref="BY60:CB61"/>
    <mergeCell ref="CC60:CF61"/>
    <mergeCell ref="CG60:CK61"/>
    <mergeCell ref="CL60:CN61"/>
    <mergeCell ref="CO60:CQ61"/>
    <mergeCell ref="AV60:AY61"/>
    <mergeCell ref="AZ60:BC61"/>
    <mergeCell ref="BF60:BJ61"/>
    <mergeCell ref="BK60:BM61"/>
    <mergeCell ref="BN60:BP61"/>
    <mergeCell ref="BQ60:BT61"/>
    <mergeCell ref="Y60:AB61"/>
    <mergeCell ref="AC60:AG61"/>
    <mergeCell ref="AH60:AJ61"/>
    <mergeCell ref="AK60:AM61"/>
    <mergeCell ref="AN60:AQ61"/>
    <mergeCell ref="AR60:AU61"/>
    <mergeCell ref="BF59:BG59"/>
    <mergeCell ref="BH59:CF59"/>
    <mergeCell ref="CG59:CH59"/>
    <mergeCell ref="CI59:DG59"/>
    <mergeCell ref="B60:F61"/>
    <mergeCell ref="G60:I61"/>
    <mergeCell ref="J60:L61"/>
    <mergeCell ref="M60:P61"/>
    <mergeCell ref="Q60:T61"/>
    <mergeCell ref="U60:X61"/>
    <mergeCell ref="B56:Q58"/>
    <mergeCell ref="X56:AB57"/>
    <mergeCell ref="AY56:BC57"/>
    <mergeCell ref="X58:AB58"/>
    <mergeCell ref="AY58:BC58"/>
    <mergeCell ref="B59:C59"/>
    <mergeCell ref="D59:AB59"/>
    <mergeCell ref="AC59:AD59"/>
    <mergeCell ref="AE59:BC59"/>
    <mergeCell ref="Q46:AB51"/>
    <mergeCell ref="AR46:BC51"/>
    <mergeCell ref="X52:AB53"/>
    <mergeCell ref="AY52:BC53"/>
    <mergeCell ref="X54:AB55"/>
    <mergeCell ref="AY54:BC55"/>
    <mergeCell ref="AH45:AJ45"/>
    <mergeCell ref="AK45:AM45"/>
    <mergeCell ref="AN45:AQ45"/>
    <mergeCell ref="AR45:AU45"/>
    <mergeCell ref="AV45:AY45"/>
    <mergeCell ref="AZ45:BC45"/>
    <mergeCell ref="AV43:AY44"/>
    <mergeCell ref="AZ43:BC44"/>
    <mergeCell ref="B45:F45"/>
    <mergeCell ref="G45:I45"/>
    <mergeCell ref="J45:L45"/>
    <mergeCell ref="M45:P45"/>
    <mergeCell ref="Q45:T45"/>
    <mergeCell ref="U45:X45"/>
    <mergeCell ref="Y45:AB45"/>
    <mergeCell ref="AC45:AG45"/>
    <mergeCell ref="Y43:AB44"/>
    <mergeCell ref="AC43:AG44"/>
    <mergeCell ref="AH43:AJ44"/>
    <mergeCell ref="AK43:AM44"/>
    <mergeCell ref="AN43:AQ44"/>
    <mergeCell ref="AR43:AU44"/>
    <mergeCell ref="B43:F44"/>
    <mergeCell ref="G43:I44"/>
    <mergeCell ref="J43:L44"/>
    <mergeCell ref="M43:P44"/>
    <mergeCell ref="Q43:T44"/>
    <mergeCell ref="U43:X44"/>
    <mergeCell ref="B39:N39"/>
    <mergeCell ref="Q39:AP41"/>
    <mergeCell ref="AY40:AZ41"/>
    <mergeCell ref="BA40:BA41"/>
    <mergeCell ref="BB40:BC41"/>
    <mergeCell ref="B42:C42"/>
    <mergeCell ref="D42:AB42"/>
    <mergeCell ref="AC42:AD42"/>
    <mergeCell ref="AE42:BC42"/>
    <mergeCell ref="B34:L37"/>
    <mergeCell ref="X35:AB36"/>
    <mergeCell ref="AL35:AR37"/>
    <mergeCell ref="AY35:BC36"/>
    <mergeCell ref="X37:AB37"/>
    <mergeCell ref="AY37:BC37"/>
    <mergeCell ref="U25:AB29"/>
    <mergeCell ref="AC25:AO27"/>
    <mergeCell ref="AV25:BC28"/>
    <mergeCell ref="X31:AB32"/>
    <mergeCell ref="AY31:BC32"/>
    <mergeCell ref="X33:AB34"/>
    <mergeCell ref="AY33:BC34"/>
    <mergeCell ref="AH24:AJ24"/>
    <mergeCell ref="AK24:AM24"/>
    <mergeCell ref="AN24:AQ24"/>
    <mergeCell ref="AR24:AU24"/>
    <mergeCell ref="AV24:AY24"/>
    <mergeCell ref="AZ24:BC24"/>
    <mergeCell ref="AV22:AY23"/>
    <mergeCell ref="AZ22:BC23"/>
    <mergeCell ref="B24:F24"/>
    <mergeCell ref="G24:I24"/>
    <mergeCell ref="J24:L24"/>
    <mergeCell ref="M24:P24"/>
    <mergeCell ref="Q24:T24"/>
    <mergeCell ref="U24:X24"/>
    <mergeCell ref="Y24:AB24"/>
    <mergeCell ref="AC24:AG24"/>
    <mergeCell ref="Y22:AB23"/>
    <mergeCell ref="AC22:AG23"/>
    <mergeCell ref="AH22:AJ23"/>
    <mergeCell ref="AK22:AM23"/>
    <mergeCell ref="AN22:AQ23"/>
    <mergeCell ref="AR22:AU23"/>
    <mergeCell ref="B22:F23"/>
    <mergeCell ref="G22:I23"/>
    <mergeCell ref="J22:L23"/>
    <mergeCell ref="B5:F6"/>
    <mergeCell ref="G5:I6"/>
    <mergeCell ref="J5:L6"/>
    <mergeCell ref="M5:P6"/>
    <mergeCell ref="Q5:T6"/>
    <mergeCell ref="U5:X6"/>
    <mergeCell ref="M22:P23"/>
    <mergeCell ref="Q22:T23"/>
    <mergeCell ref="U22:X23"/>
    <mergeCell ref="X20:AB20"/>
    <mergeCell ref="AY20:BC20"/>
    <mergeCell ref="B21:C21"/>
    <mergeCell ref="D21:AB21"/>
    <mergeCell ref="AC21:AD21"/>
    <mergeCell ref="AE21:BC21"/>
    <mergeCell ref="AR8:BC13"/>
    <mergeCell ref="X14:AB15"/>
    <mergeCell ref="AY14:BC15"/>
    <mergeCell ref="X16:AB17"/>
    <mergeCell ref="AY16:BC17"/>
    <mergeCell ref="B17:L20"/>
    <mergeCell ref="P18:W20"/>
    <mergeCell ref="X18:AB19"/>
    <mergeCell ref="AL18:AR20"/>
    <mergeCell ref="AY18:BC19"/>
    <mergeCell ref="B1:N1"/>
    <mergeCell ref="Q1:AP3"/>
    <mergeCell ref="AY2:AZ3"/>
    <mergeCell ref="BA2:BA3"/>
    <mergeCell ref="BB2:BC3"/>
    <mergeCell ref="B4:C4"/>
    <mergeCell ref="D4:AB4"/>
    <mergeCell ref="AC4:AD4"/>
    <mergeCell ref="AE4:BC4"/>
    <mergeCell ref="AV177:BC180"/>
    <mergeCell ref="AH7:AJ7"/>
    <mergeCell ref="AK7:AM7"/>
    <mergeCell ref="AN7:AQ7"/>
    <mergeCell ref="AR7:AU7"/>
    <mergeCell ref="AV7:AY7"/>
    <mergeCell ref="AZ7:BC7"/>
    <mergeCell ref="AV5:AY6"/>
    <mergeCell ref="AZ5:BC6"/>
    <mergeCell ref="B7:F7"/>
    <mergeCell ref="G7:I7"/>
    <mergeCell ref="J7:L7"/>
    <mergeCell ref="M7:P7"/>
    <mergeCell ref="Q7:T7"/>
    <mergeCell ref="U7:X7"/>
    <mergeCell ref="Y7:AB7"/>
    <mergeCell ref="AC7:AG7"/>
    <mergeCell ref="Y5:AB6"/>
    <mergeCell ref="AC5:AG6"/>
    <mergeCell ref="AH5:AJ6"/>
    <mergeCell ref="AK5:AM6"/>
    <mergeCell ref="AN5:AQ6"/>
    <mergeCell ref="AR5:AU6"/>
  </mergeCells>
  <phoneticPr fontId="53" type="noConversion"/>
  <printOptions horizontalCentered="1" verticalCentered="1"/>
  <pageMargins left="0.19685039370078741" right="0.19685039370078741" top="0.59055118110236227" bottom="0.59055118110236227" header="0.11811023622047245" footer="0.11811023622047245"/>
  <pageSetup paperSize="9" scale="69" orientation="landscape" r:id="rId1"/>
  <headerFooter alignWithMargins="0">
    <oddHeader>&amp;L&amp;12NIKE-CONVERSE, INC. Confidential&amp;R&amp;12Ver.16.0
PB:1-0</oddHeader>
  </headerFooter>
  <rowBreaks count="16" manualBreakCount="16">
    <brk id="38" max="55" man="1"/>
    <brk id="76" max="55" man="1"/>
    <brk id="114" max="55" man="1"/>
    <brk id="152" max="55" man="1"/>
    <brk id="228" max="55" man="1"/>
    <brk id="266" max="55" man="1"/>
    <brk id="304" max="55" man="1"/>
    <brk id="114" max="55" man="1"/>
    <brk id="152" max="55" man="1"/>
    <brk id="190" max="55" man="1"/>
    <brk id="342" max="55" man="1"/>
    <brk id="380" max="55" man="1"/>
    <brk id="418" max="55" man="1"/>
    <brk id="456" max="55" man="1"/>
    <brk id="494" max="55" man="1"/>
    <brk id="532" max="55" man="1"/>
  </rowBreaks>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0"/>
  <sheetViews>
    <sheetView showGridLines="0" view="pageBreakPreview" zoomScale="80" zoomScaleNormal="60" zoomScaleSheetLayoutView="80" workbookViewId="0">
      <selection activeCell="AL19" sqref="AL19"/>
    </sheetView>
  </sheetViews>
  <sheetFormatPr defaultColWidth="2.625" defaultRowHeight="13.5"/>
  <cols>
    <col min="1" max="1" width="2.625" style="73"/>
    <col min="2" max="65" width="2.75" style="73" customWidth="1"/>
    <col min="66" max="16384" width="2.625" style="73"/>
  </cols>
  <sheetData>
    <row r="1" spans="1:66" s="184" customFormat="1" ht="20.100000000000001" customHeight="1" thickBot="1">
      <c r="A1" s="315"/>
      <c r="B1" s="2996" t="str">
        <f>Index!B1</f>
        <v>PRODUCTION CONFIRMATION</v>
      </c>
      <c r="C1" s="2047"/>
      <c r="D1" s="2047"/>
      <c r="E1" s="2047"/>
      <c r="F1" s="2047"/>
      <c r="G1" s="2047"/>
      <c r="H1" s="2047"/>
      <c r="I1" s="2047"/>
      <c r="J1" s="2047"/>
      <c r="K1" s="2047"/>
      <c r="L1" s="2047"/>
      <c r="M1" s="2047"/>
      <c r="N1" s="2047"/>
      <c r="O1" s="2047"/>
      <c r="P1" s="2047"/>
      <c r="Q1" s="2047"/>
      <c r="R1" s="2997"/>
      <c r="S1" s="709"/>
      <c r="T1" s="709"/>
      <c r="U1" s="1922" t="s">
        <v>911</v>
      </c>
      <c r="V1" s="1922"/>
      <c r="W1" s="1922"/>
      <c r="X1" s="1922"/>
      <c r="Y1" s="1922"/>
      <c r="Z1" s="1922"/>
      <c r="AA1" s="1922"/>
      <c r="AB1" s="1922"/>
      <c r="AC1" s="1922"/>
      <c r="AD1" s="1922"/>
      <c r="AE1" s="1922"/>
      <c r="AF1" s="1922"/>
      <c r="AG1" s="1922"/>
      <c r="AH1" s="1922"/>
      <c r="AI1" s="1922"/>
      <c r="AJ1" s="1922"/>
      <c r="AK1" s="1922"/>
      <c r="AL1" s="1922"/>
      <c r="AM1" s="1922"/>
      <c r="AN1" s="1922"/>
      <c r="AO1" s="1922"/>
      <c r="AP1" s="1922"/>
      <c r="AQ1" s="1922"/>
      <c r="AR1" s="1922"/>
      <c r="AS1" s="1922"/>
      <c r="AT1" s="1922"/>
      <c r="AU1" s="709"/>
      <c r="AV1" s="709"/>
      <c r="AW1" s="709"/>
      <c r="AX1" s="709"/>
      <c r="AY1" s="316"/>
      <c r="AZ1" s="316"/>
      <c r="BA1" s="316"/>
      <c r="BB1" s="316"/>
      <c r="BC1" s="316"/>
      <c r="BD1" s="317"/>
      <c r="BE1" s="316"/>
      <c r="BF1" s="316"/>
      <c r="BG1" s="317"/>
      <c r="BH1" s="316"/>
      <c r="BI1" s="316"/>
      <c r="BJ1" s="316"/>
      <c r="BK1" s="316"/>
      <c r="BL1" s="316"/>
      <c r="BM1" s="316"/>
      <c r="BN1" s="318"/>
    </row>
    <row r="2" spans="1:66" s="184" customFormat="1" ht="20.100000000000001" customHeight="1">
      <c r="A2" s="319"/>
      <c r="B2" s="798" t="s">
        <v>19</v>
      </c>
      <c r="C2" s="149"/>
      <c r="D2" s="149"/>
      <c r="E2" s="149"/>
      <c r="F2" s="149"/>
      <c r="G2" s="149"/>
      <c r="H2" s="53" t="str">
        <f>Index!G2</f>
        <v>Chuck Taylor All Star Street</v>
      </c>
      <c r="I2" s="53"/>
      <c r="J2" s="53"/>
      <c r="K2" s="53"/>
      <c r="L2" s="53"/>
      <c r="M2" s="53"/>
      <c r="N2" s="53"/>
      <c r="O2" s="53"/>
      <c r="P2" s="53"/>
      <c r="Q2" s="455"/>
      <c r="R2" s="739"/>
      <c r="S2" s="455"/>
      <c r="T2" s="455"/>
      <c r="U2" s="1923"/>
      <c r="V2" s="1923"/>
      <c r="W2" s="1923"/>
      <c r="X2" s="1923"/>
      <c r="Y2" s="1923"/>
      <c r="Z2" s="1923"/>
      <c r="AA2" s="1923"/>
      <c r="AB2" s="1923"/>
      <c r="AC2" s="1923"/>
      <c r="AD2" s="1923"/>
      <c r="AE2" s="1923"/>
      <c r="AF2" s="1923"/>
      <c r="AG2" s="1923"/>
      <c r="AH2" s="1923"/>
      <c r="AI2" s="1923"/>
      <c r="AJ2" s="1923"/>
      <c r="AK2" s="1923"/>
      <c r="AL2" s="1923"/>
      <c r="AM2" s="1923"/>
      <c r="AN2" s="1923"/>
      <c r="AO2" s="1923"/>
      <c r="AP2" s="1923"/>
      <c r="AQ2" s="1923"/>
      <c r="AR2" s="1923"/>
      <c r="AS2" s="1923"/>
      <c r="AT2" s="1923"/>
      <c r="AU2" s="455"/>
      <c r="AV2" s="455"/>
      <c r="AW2" s="455"/>
      <c r="AX2" s="455"/>
      <c r="AY2" s="40"/>
      <c r="AZ2" s="40"/>
      <c r="BA2" s="40"/>
      <c r="BB2" s="40"/>
      <c r="BC2" s="53"/>
      <c r="BD2" s="53"/>
      <c r="BE2" s="53"/>
      <c r="BF2" s="53"/>
      <c r="BG2" s="53"/>
      <c r="BH2" s="53"/>
      <c r="BI2" s="2992" t="s">
        <v>169</v>
      </c>
      <c r="BJ2" s="2993"/>
      <c r="BK2" s="2993"/>
      <c r="BL2" s="2475">
        <f>'Stitching Instruction'!BA2+1</f>
        <v>16</v>
      </c>
      <c r="BM2" s="2476"/>
      <c r="BN2" s="84"/>
    </row>
    <row r="3" spans="1:66" s="184" customFormat="1" ht="20.100000000000001" customHeight="1" thickBot="1">
      <c r="A3" s="319"/>
      <c r="B3" s="68" t="s">
        <v>96</v>
      </c>
      <c r="C3" s="46"/>
      <c r="D3" s="46"/>
      <c r="E3" s="46"/>
      <c r="F3" s="46"/>
      <c r="G3" s="46"/>
      <c r="H3" s="46"/>
      <c r="I3" s="46"/>
      <c r="J3" s="46"/>
      <c r="K3" s="46" t="str">
        <f>Index!I3</f>
        <v>669288C/F</v>
      </c>
      <c r="L3" s="320"/>
      <c r="M3" s="320"/>
      <c r="N3" s="320"/>
      <c r="O3" s="320"/>
      <c r="P3" s="320"/>
      <c r="Q3" s="710"/>
      <c r="R3" s="852"/>
      <c r="S3" s="710"/>
      <c r="T3" s="710"/>
      <c r="U3" s="1924"/>
      <c r="V3" s="1924"/>
      <c r="W3" s="1924"/>
      <c r="X3" s="1924"/>
      <c r="Y3" s="1924"/>
      <c r="Z3" s="1924"/>
      <c r="AA3" s="1924"/>
      <c r="AB3" s="1924"/>
      <c r="AC3" s="1924"/>
      <c r="AD3" s="1924"/>
      <c r="AE3" s="1924"/>
      <c r="AF3" s="1924"/>
      <c r="AG3" s="1924"/>
      <c r="AH3" s="1924"/>
      <c r="AI3" s="1924"/>
      <c r="AJ3" s="1924"/>
      <c r="AK3" s="1924"/>
      <c r="AL3" s="1924"/>
      <c r="AM3" s="1924"/>
      <c r="AN3" s="1924"/>
      <c r="AO3" s="1924"/>
      <c r="AP3" s="1924"/>
      <c r="AQ3" s="1924"/>
      <c r="AR3" s="1924"/>
      <c r="AS3" s="1924"/>
      <c r="AT3" s="1924"/>
      <c r="AU3" s="710"/>
      <c r="AV3" s="710"/>
      <c r="AW3" s="710"/>
      <c r="AX3" s="710"/>
      <c r="AY3" s="40"/>
      <c r="AZ3" s="40"/>
      <c r="BA3" s="40"/>
      <c r="BB3" s="40"/>
      <c r="BC3" s="40"/>
      <c r="BD3" s="40"/>
      <c r="BE3" s="40"/>
      <c r="BF3" s="40"/>
      <c r="BG3" s="40"/>
      <c r="BH3" s="48"/>
      <c r="BI3" s="2994"/>
      <c r="BJ3" s="2995"/>
      <c r="BK3" s="2995"/>
      <c r="BL3" s="2477"/>
      <c r="BM3" s="1838"/>
      <c r="BN3" s="84"/>
    </row>
    <row r="4" spans="1:66" s="475" customFormat="1" ht="50.1" customHeight="1" thickBot="1">
      <c r="A4" s="473"/>
      <c r="B4" s="2479" t="s">
        <v>354</v>
      </c>
      <c r="C4" s="2480"/>
      <c r="D4" s="2480"/>
      <c r="E4" s="2480"/>
      <c r="F4" s="2480"/>
      <c r="G4" s="2480"/>
      <c r="H4" s="2480"/>
      <c r="I4" s="2480"/>
      <c r="J4" s="2480"/>
      <c r="K4" s="2480"/>
      <c r="L4" s="2480"/>
      <c r="M4" s="2480"/>
      <c r="N4" s="2480"/>
      <c r="O4" s="2480"/>
      <c r="P4" s="2480"/>
      <c r="Q4" s="2480"/>
      <c r="R4" s="2480"/>
      <c r="S4" s="2480"/>
      <c r="T4" s="2480"/>
      <c r="U4" s="2480"/>
      <c r="V4" s="2480"/>
      <c r="W4" s="2480"/>
      <c r="X4" s="2480"/>
      <c r="Y4" s="2480"/>
      <c r="Z4" s="2480"/>
      <c r="AA4" s="2480"/>
      <c r="AB4" s="2480"/>
      <c r="AC4" s="2480"/>
      <c r="AD4" s="2480"/>
      <c r="AE4" s="2480"/>
      <c r="AF4" s="2480"/>
      <c r="AG4" s="2480"/>
      <c r="AH4" s="2480"/>
      <c r="AI4" s="2480"/>
      <c r="AJ4" s="2480"/>
      <c r="AK4" s="2480"/>
      <c r="AL4" s="2480"/>
      <c r="AM4" s="2480"/>
      <c r="AN4" s="2480"/>
      <c r="AO4" s="2480"/>
      <c r="AP4" s="2480"/>
      <c r="AQ4" s="2480"/>
      <c r="AR4" s="2480"/>
      <c r="AS4" s="2480"/>
      <c r="AT4" s="2480"/>
      <c r="AU4" s="2480"/>
      <c r="AV4" s="2480"/>
      <c r="AW4" s="2480"/>
      <c r="AX4" s="2480"/>
      <c r="AY4" s="2480"/>
      <c r="AZ4" s="2480"/>
      <c r="BA4" s="2480"/>
      <c r="BB4" s="2480"/>
      <c r="BC4" s="2480"/>
      <c r="BD4" s="2480"/>
      <c r="BE4" s="2480"/>
      <c r="BF4" s="2480"/>
      <c r="BG4" s="2480"/>
      <c r="BH4" s="2480"/>
      <c r="BI4" s="2480"/>
      <c r="BJ4" s="2480"/>
      <c r="BK4" s="2480"/>
      <c r="BL4" s="2480"/>
      <c r="BM4" s="2481"/>
      <c r="BN4" s="474"/>
    </row>
    <row r="5" spans="1:66" ht="39.950000000000003" customHeight="1">
      <c r="A5" s="74"/>
      <c r="B5" s="1844" t="s">
        <v>145</v>
      </c>
      <c r="C5" s="1825"/>
      <c r="D5" s="1825"/>
      <c r="E5" s="1825"/>
      <c r="F5" s="1825"/>
      <c r="G5" s="1825"/>
      <c r="H5" s="1825"/>
      <c r="I5" s="1825"/>
      <c r="J5" s="1825"/>
      <c r="K5" s="1825"/>
      <c r="L5" s="1825"/>
      <c r="M5" s="1825"/>
      <c r="N5" s="1825"/>
      <c r="O5" s="1825"/>
      <c r="P5" s="1825"/>
      <c r="Q5" s="1826"/>
      <c r="R5" s="1824" t="s">
        <v>355</v>
      </c>
      <c r="S5" s="1825"/>
      <c r="T5" s="1825"/>
      <c r="U5" s="1825"/>
      <c r="V5" s="1825"/>
      <c r="W5" s="1825"/>
      <c r="X5" s="1825"/>
      <c r="Y5" s="1825"/>
      <c r="Z5" s="1825"/>
      <c r="AA5" s="1825"/>
      <c r="AB5" s="1825"/>
      <c r="AC5" s="1825"/>
      <c r="AD5" s="1825"/>
      <c r="AE5" s="1825"/>
      <c r="AF5" s="1825"/>
      <c r="AG5" s="1826"/>
      <c r="AH5" s="1824" t="s">
        <v>145</v>
      </c>
      <c r="AI5" s="1825"/>
      <c r="AJ5" s="1825"/>
      <c r="AK5" s="1825"/>
      <c r="AL5" s="1825"/>
      <c r="AM5" s="1825"/>
      <c r="AN5" s="1825"/>
      <c r="AO5" s="1825"/>
      <c r="AP5" s="1825"/>
      <c r="AQ5" s="1825"/>
      <c r="AR5" s="1825"/>
      <c r="AS5" s="1825"/>
      <c r="AT5" s="1825"/>
      <c r="AU5" s="1825"/>
      <c r="AV5" s="1825"/>
      <c r="AW5" s="1826"/>
      <c r="AX5" s="1824" t="str">
        <f>R5</f>
        <v xml:space="preserve">Remarks 备注 GHI CHÚ </v>
      </c>
      <c r="AY5" s="1825"/>
      <c r="AZ5" s="1825"/>
      <c r="BA5" s="1825"/>
      <c r="BB5" s="1825"/>
      <c r="BC5" s="1825"/>
      <c r="BD5" s="1825"/>
      <c r="BE5" s="1825"/>
      <c r="BF5" s="1825"/>
      <c r="BG5" s="1825"/>
      <c r="BH5" s="1825"/>
      <c r="BI5" s="1825"/>
      <c r="BJ5" s="1825"/>
      <c r="BK5" s="1825"/>
      <c r="BL5" s="1825"/>
      <c r="BM5" s="1827"/>
      <c r="BN5" s="24"/>
    </row>
    <row r="6" spans="1:66" ht="39.950000000000003" customHeight="1">
      <c r="A6" s="74"/>
      <c r="B6" s="1828" t="s">
        <v>985</v>
      </c>
      <c r="C6" s="1829"/>
      <c r="D6" s="1829"/>
      <c r="E6" s="1829"/>
      <c r="F6" s="1829"/>
      <c r="G6" s="1829"/>
      <c r="H6" s="1829"/>
      <c r="I6" s="1829"/>
      <c r="J6" s="1829"/>
      <c r="K6" s="1829"/>
      <c r="L6" s="1829"/>
      <c r="M6" s="1829"/>
      <c r="N6" s="1829"/>
      <c r="O6" s="1829"/>
      <c r="P6" s="1829"/>
      <c r="Q6" s="1830"/>
      <c r="R6" s="1831"/>
      <c r="S6" s="1829"/>
      <c r="T6" s="1829"/>
      <c r="U6" s="1829"/>
      <c r="V6" s="1829"/>
      <c r="W6" s="1829"/>
      <c r="X6" s="1829"/>
      <c r="Y6" s="1829"/>
      <c r="Z6" s="1829"/>
      <c r="AA6" s="1829"/>
      <c r="AB6" s="1829"/>
      <c r="AC6" s="1829"/>
      <c r="AD6" s="1829"/>
      <c r="AE6" s="1829"/>
      <c r="AF6" s="1829"/>
      <c r="AG6" s="1830"/>
      <c r="AH6" s="1831"/>
      <c r="AI6" s="1829"/>
      <c r="AJ6" s="1829"/>
      <c r="AK6" s="1829"/>
      <c r="AL6" s="1829"/>
      <c r="AM6" s="1829"/>
      <c r="AN6" s="1829"/>
      <c r="AO6" s="1829"/>
      <c r="AP6" s="1829"/>
      <c r="AQ6" s="1829"/>
      <c r="AR6" s="1829"/>
      <c r="AS6" s="1829"/>
      <c r="AT6" s="1829"/>
      <c r="AU6" s="1829"/>
      <c r="AV6" s="1829"/>
      <c r="AW6" s="1830"/>
      <c r="AX6" s="1831"/>
      <c r="AY6" s="1829"/>
      <c r="AZ6" s="1829"/>
      <c r="BA6" s="1829"/>
      <c r="BB6" s="1829"/>
      <c r="BC6" s="1829"/>
      <c r="BD6" s="1829"/>
      <c r="BE6" s="1829"/>
      <c r="BF6" s="1829"/>
      <c r="BG6" s="1829"/>
      <c r="BH6" s="1829"/>
      <c r="BI6" s="1829"/>
      <c r="BJ6" s="1829"/>
      <c r="BK6" s="1829"/>
      <c r="BL6" s="1829"/>
      <c r="BM6" s="1832"/>
      <c r="BN6" s="24"/>
    </row>
    <row r="7" spans="1:66" ht="39.950000000000003" customHeight="1">
      <c r="A7" s="74"/>
      <c r="B7" s="1828"/>
      <c r="C7" s="1829"/>
      <c r="D7" s="1829"/>
      <c r="E7" s="1829"/>
      <c r="F7" s="1829"/>
      <c r="G7" s="1829"/>
      <c r="H7" s="1829"/>
      <c r="I7" s="1829"/>
      <c r="J7" s="1829"/>
      <c r="K7" s="1829"/>
      <c r="L7" s="1829"/>
      <c r="M7" s="1829"/>
      <c r="N7" s="1829"/>
      <c r="O7" s="1829"/>
      <c r="P7" s="1829"/>
      <c r="Q7" s="1830"/>
      <c r="R7" s="1831"/>
      <c r="S7" s="1829"/>
      <c r="T7" s="1829"/>
      <c r="U7" s="1829"/>
      <c r="V7" s="1829"/>
      <c r="W7" s="1829"/>
      <c r="X7" s="1829"/>
      <c r="Y7" s="1829"/>
      <c r="Z7" s="1829"/>
      <c r="AA7" s="1829"/>
      <c r="AB7" s="1829"/>
      <c r="AC7" s="1829"/>
      <c r="AD7" s="1829"/>
      <c r="AE7" s="1829"/>
      <c r="AF7" s="1829"/>
      <c r="AG7" s="1830"/>
      <c r="AH7" s="1831"/>
      <c r="AI7" s="1829"/>
      <c r="AJ7" s="1829"/>
      <c r="AK7" s="1829"/>
      <c r="AL7" s="1829"/>
      <c r="AM7" s="1829"/>
      <c r="AN7" s="1829"/>
      <c r="AO7" s="1829"/>
      <c r="AP7" s="1829"/>
      <c r="AQ7" s="1829"/>
      <c r="AR7" s="1829"/>
      <c r="AS7" s="1829"/>
      <c r="AT7" s="1829"/>
      <c r="AU7" s="1829"/>
      <c r="AV7" s="1829"/>
      <c r="AW7" s="1830"/>
      <c r="AX7" s="1831"/>
      <c r="AY7" s="1829"/>
      <c r="AZ7" s="1829"/>
      <c r="BA7" s="1829"/>
      <c r="BB7" s="1829"/>
      <c r="BC7" s="1829"/>
      <c r="BD7" s="1829"/>
      <c r="BE7" s="1829"/>
      <c r="BF7" s="1829"/>
      <c r="BG7" s="1829"/>
      <c r="BH7" s="1829"/>
      <c r="BI7" s="1829"/>
      <c r="BJ7" s="1829"/>
      <c r="BK7" s="1829"/>
      <c r="BL7" s="1829"/>
      <c r="BM7" s="1832"/>
      <c r="BN7" s="24"/>
    </row>
    <row r="8" spans="1:66" ht="39.950000000000003" customHeight="1">
      <c r="A8" s="74"/>
      <c r="B8" s="1828"/>
      <c r="C8" s="1829"/>
      <c r="D8" s="1829"/>
      <c r="E8" s="1829"/>
      <c r="F8" s="1829"/>
      <c r="G8" s="1829"/>
      <c r="H8" s="1829"/>
      <c r="I8" s="1829"/>
      <c r="J8" s="1829"/>
      <c r="K8" s="1829"/>
      <c r="L8" s="1829"/>
      <c r="M8" s="1829"/>
      <c r="N8" s="1829"/>
      <c r="O8" s="1829"/>
      <c r="P8" s="1829"/>
      <c r="Q8" s="1830"/>
      <c r="R8" s="1831"/>
      <c r="S8" s="1829"/>
      <c r="T8" s="1829"/>
      <c r="U8" s="1829"/>
      <c r="V8" s="1829"/>
      <c r="W8" s="1829"/>
      <c r="X8" s="1829"/>
      <c r="Y8" s="1829"/>
      <c r="Z8" s="1829"/>
      <c r="AA8" s="1829"/>
      <c r="AB8" s="1829"/>
      <c r="AC8" s="1829"/>
      <c r="AD8" s="1829"/>
      <c r="AE8" s="1829"/>
      <c r="AF8" s="1829"/>
      <c r="AG8" s="1830"/>
      <c r="AH8" s="1831"/>
      <c r="AI8" s="1829"/>
      <c r="AJ8" s="1829"/>
      <c r="AK8" s="1829"/>
      <c r="AL8" s="1829"/>
      <c r="AM8" s="1829"/>
      <c r="AN8" s="1829"/>
      <c r="AO8" s="1829"/>
      <c r="AP8" s="1829"/>
      <c r="AQ8" s="1829"/>
      <c r="AR8" s="1829"/>
      <c r="AS8" s="1829"/>
      <c r="AT8" s="1829"/>
      <c r="AU8" s="1829"/>
      <c r="AV8" s="1829"/>
      <c r="AW8" s="1830"/>
      <c r="AX8" s="1831"/>
      <c r="AY8" s="1829"/>
      <c r="AZ8" s="1829"/>
      <c r="BA8" s="1829"/>
      <c r="BB8" s="1829"/>
      <c r="BC8" s="1829"/>
      <c r="BD8" s="1829"/>
      <c r="BE8" s="1829"/>
      <c r="BF8" s="1829"/>
      <c r="BG8" s="1829"/>
      <c r="BH8" s="1829"/>
      <c r="BI8" s="1829"/>
      <c r="BJ8" s="1829"/>
      <c r="BK8" s="1829"/>
      <c r="BL8" s="1829"/>
      <c r="BM8" s="1832"/>
      <c r="BN8" s="24"/>
    </row>
    <row r="9" spans="1:66" ht="39.950000000000003" customHeight="1">
      <c r="A9" s="74"/>
      <c r="B9" s="1828"/>
      <c r="C9" s="1829"/>
      <c r="D9" s="1829"/>
      <c r="E9" s="1829"/>
      <c r="F9" s="1829"/>
      <c r="G9" s="1829"/>
      <c r="H9" s="1829"/>
      <c r="I9" s="1829"/>
      <c r="J9" s="1829"/>
      <c r="K9" s="1829"/>
      <c r="L9" s="1829"/>
      <c r="M9" s="1829"/>
      <c r="N9" s="1829"/>
      <c r="O9" s="1829"/>
      <c r="P9" s="1829"/>
      <c r="Q9" s="1830"/>
      <c r="R9" s="1831"/>
      <c r="S9" s="1829"/>
      <c r="T9" s="1829"/>
      <c r="U9" s="1829"/>
      <c r="V9" s="1829"/>
      <c r="W9" s="1829"/>
      <c r="X9" s="1829"/>
      <c r="Y9" s="1829"/>
      <c r="Z9" s="1829"/>
      <c r="AA9" s="1829"/>
      <c r="AB9" s="1829"/>
      <c r="AC9" s="1829"/>
      <c r="AD9" s="1829"/>
      <c r="AE9" s="1829"/>
      <c r="AF9" s="1829"/>
      <c r="AG9" s="1830"/>
      <c r="AH9" s="1831"/>
      <c r="AI9" s="1829"/>
      <c r="AJ9" s="1829"/>
      <c r="AK9" s="1829"/>
      <c r="AL9" s="1829"/>
      <c r="AM9" s="1829"/>
      <c r="AN9" s="1829"/>
      <c r="AO9" s="1829"/>
      <c r="AP9" s="1829"/>
      <c r="AQ9" s="1829"/>
      <c r="AR9" s="1829"/>
      <c r="AS9" s="1829"/>
      <c r="AT9" s="1829"/>
      <c r="AU9" s="1829"/>
      <c r="AV9" s="1829"/>
      <c r="AW9" s="1830"/>
      <c r="AX9" s="1831"/>
      <c r="AY9" s="1829"/>
      <c r="AZ9" s="1829"/>
      <c r="BA9" s="1829"/>
      <c r="BB9" s="1829"/>
      <c r="BC9" s="1829"/>
      <c r="BD9" s="1829"/>
      <c r="BE9" s="1829"/>
      <c r="BF9" s="1829"/>
      <c r="BG9" s="1829"/>
      <c r="BH9" s="1829"/>
      <c r="BI9" s="1829"/>
      <c r="BJ9" s="1829"/>
      <c r="BK9" s="1829"/>
      <c r="BL9" s="1829"/>
      <c r="BM9" s="1832"/>
      <c r="BN9" s="24"/>
    </row>
    <row r="10" spans="1:66" ht="39.950000000000003" customHeight="1">
      <c r="A10" s="74"/>
      <c r="B10" s="1828"/>
      <c r="C10" s="1829"/>
      <c r="D10" s="1829"/>
      <c r="E10" s="1829"/>
      <c r="F10" s="1829"/>
      <c r="G10" s="1829"/>
      <c r="H10" s="1829"/>
      <c r="I10" s="1829"/>
      <c r="J10" s="1829"/>
      <c r="K10" s="1829"/>
      <c r="L10" s="1829"/>
      <c r="M10" s="1829"/>
      <c r="N10" s="1829"/>
      <c r="O10" s="1829"/>
      <c r="P10" s="1829"/>
      <c r="Q10" s="1830"/>
      <c r="R10" s="1831"/>
      <c r="S10" s="1829"/>
      <c r="T10" s="1829"/>
      <c r="U10" s="1829"/>
      <c r="V10" s="1829"/>
      <c r="W10" s="1829"/>
      <c r="X10" s="1829"/>
      <c r="Y10" s="1829"/>
      <c r="Z10" s="1829"/>
      <c r="AA10" s="1829"/>
      <c r="AB10" s="1829"/>
      <c r="AC10" s="1829"/>
      <c r="AD10" s="1829"/>
      <c r="AE10" s="1829"/>
      <c r="AF10" s="1829"/>
      <c r="AG10" s="1830"/>
      <c r="AH10" s="1831"/>
      <c r="AI10" s="1829"/>
      <c r="AJ10" s="1829"/>
      <c r="AK10" s="1829"/>
      <c r="AL10" s="1829"/>
      <c r="AM10" s="1829"/>
      <c r="AN10" s="1829"/>
      <c r="AO10" s="1829"/>
      <c r="AP10" s="1829"/>
      <c r="AQ10" s="1829"/>
      <c r="AR10" s="1829"/>
      <c r="AS10" s="1829"/>
      <c r="AT10" s="1829"/>
      <c r="AU10" s="1829"/>
      <c r="AV10" s="1829"/>
      <c r="AW10" s="1830"/>
      <c r="AX10" s="1831"/>
      <c r="AY10" s="1829"/>
      <c r="AZ10" s="1829"/>
      <c r="BA10" s="1829"/>
      <c r="BB10" s="1829"/>
      <c r="BC10" s="1829"/>
      <c r="BD10" s="1829"/>
      <c r="BE10" s="1829"/>
      <c r="BF10" s="1829"/>
      <c r="BG10" s="1829"/>
      <c r="BH10" s="1829"/>
      <c r="BI10" s="1829"/>
      <c r="BJ10" s="1829"/>
      <c r="BK10" s="1829"/>
      <c r="BL10" s="1829"/>
      <c r="BM10" s="1832"/>
      <c r="BN10" s="24"/>
    </row>
    <row r="11" spans="1:66" ht="39.950000000000003" customHeight="1">
      <c r="A11" s="74"/>
      <c r="B11" s="1828"/>
      <c r="C11" s="1829"/>
      <c r="D11" s="1829"/>
      <c r="E11" s="1829"/>
      <c r="F11" s="1829"/>
      <c r="G11" s="1829"/>
      <c r="H11" s="1829"/>
      <c r="I11" s="1829"/>
      <c r="J11" s="1829"/>
      <c r="K11" s="1829"/>
      <c r="L11" s="1829"/>
      <c r="M11" s="1829"/>
      <c r="N11" s="1829"/>
      <c r="O11" s="1829"/>
      <c r="P11" s="1829"/>
      <c r="Q11" s="1830"/>
      <c r="R11" s="1831"/>
      <c r="S11" s="1829"/>
      <c r="T11" s="1829"/>
      <c r="U11" s="1829"/>
      <c r="V11" s="1829"/>
      <c r="W11" s="1829"/>
      <c r="X11" s="1829"/>
      <c r="Y11" s="1829"/>
      <c r="Z11" s="1829"/>
      <c r="AA11" s="1829"/>
      <c r="AB11" s="1829"/>
      <c r="AC11" s="1829"/>
      <c r="AD11" s="1829"/>
      <c r="AE11" s="1829"/>
      <c r="AF11" s="1829"/>
      <c r="AG11" s="1830"/>
      <c r="AH11" s="1831"/>
      <c r="AI11" s="1829"/>
      <c r="AJ11" s="1829"/>
      <c r="AK11" s="1829"/>
      <c r="AL11" s="1829"/>
      <c r="AM11" s="1829"/>
      <c r="AN11" s="1829"/>
      <c r="AO11" s="1829"/>
      <c r="AP11" s="1829"/>
      <c r="AQ11" s="1829"/>
      <c r="AR11" s="1829"/>
      <c r="AS11" s="1829"/>
      <c r="AT11" s="1829"/>
      <c r="AU11" s="1829"/>
      <c r="AV11" s="1829"/>
      <c r="AW11" s="1830"/>
      <c r="AX11" s="1831"/>
      <c r="AY11" s="1829"/>
      <c r="AZ11" s="1829"/>
      <c r="BA11" s="1829"/>
      <c r="BB11" s="1829"/>
      <c r="BC11" s="1829"/>
      <c r="BD11" s="1829"/>
      <c r="BE11" s="1829"/>
      <c r="BF11" s="1829"/>
      <c r="BG11" s="1829"/>
      <c r="BH11" s="1829"/>
      <c r="BI11" s="1829"/>
      <c r="BJ11" s="1829"/>
      <c r="BK11" s="1829"/>
      <c r="BL11" s="1829"/>
      <c r="BM11" s="1832"/>
      <c r="BN11" s="24"/>
    </row>
    <row r="12" spans="1:66" ht="39.950000000000003" customHeight="1">
      <c r="A12" s="74"/>
      <c r="B12" s="1828"/>
      <c r="C12" s="1829"/>
      <c r="D12" s="1829"/>
      <c r="E12" s="1829"/>
      <c r="F12" s="1829"/>
      <c r="G12" s="1829"/>
      <c r="H12" s="1829"/>
      <c r="I12" s="1829"/>
      <c r="J12" s="1829"/>
      <c r="K12" s="1829"/>
      <c r="L12" s="1829"/>
      <c r="M12" s="1829"/>
      <c r="N12" s="1829"/>
      <c r="O12" s="1829"/>
      <c r="P12" s="1829"/>
      <c r="Q12" s="1830"/>
      <c r="R12" s="1831"/>
      <c r="S12" s="1829"/>
      <c r="T12" s="1829"/>
      <c r="U12" s="1829"/>
      <c r="V12" s="1829"/>
      <c r="W12" s="1829"/>
      <c r="X12" s="1829"/>
      <c r="Y12" s="1829"/>
      <c r="Z12" s="1829"/>
      <c r="AA12" s="1829"/>
      <c r="AB12" s="1829"/>
      <c r="AC12" s="1829"/>
      <c r="AD12" s="1829"/>
      <c r="AE12" s="1829"/>
      <c r="AF12" s="1829"/>
      <c r="AG12" s="1830"/>
      <c r="AH12" s="1831"/>
      <c r="AI12" s="1829"/>
      <c r="AJ12" s="1829"/>
      <c r="AK12" s="1829"/>
      <c r="AL12" s="1829"/>
      <c r="AM12" s="1829"/>
      <c r="AN12" s="1829"/>
      <c r="AO12" s="1829"/>
      <c r="AP12" s="1829"/>
      <c r="AQ12" s="1829"/>
      <c r="AR12" s="1829"/>
      <c r="AS12" s="1829"/>
      <c r="AT12" s="1829"/>
      <c r="AU12" s="1829"/>
      <c r="AV12" s="1829"/>
      <c r="AW12" s="1830"/>
      <c r="AX12" s="1831"/>
      <c r="AY12" s="1829"/>
      <c r="AZ12" s="1829"/>
      <c r="BA12" s="1829"/>
      <c r="BB12" s="1829"/>
      <c r="BC12" s="1829"/>
      <c r="BD12" s="1829"/>
      <c r="BE12" s="1829"/>
      <c r="BF12" s="1829"/>
      <c r="BG12" s="1829"/>
      <c r="BH12" s="1829"/>
      <c r="BI12" s="1829"/>
      <c r="BJ12" s="1829"/>
      <c r="BK12" s="1829"/>
      <c r="BL12" s="1829"/>
      <c r="BM12" s="1832"/>
      <c r="BN12" s="24"/>
    </row>
    <row r="13" spans="1:66" ht="39.950000000000003" customHeight="1">
      <c r="A13" s="74"/>
      <c r="B13" s="1828"/>
      <c r="C13" s="1829"/>
      <c r="D13" s="1829"/>
      <c r="E13" s="1829"/>
      <c r="F13" s="1829"/>
      <c r="G13" s="1829"/>
      <c r="H13" s="1829"/>
      <c r="I13" s="1829"/>
      <c r="J13" s="1829"/>
      <c r="K13" s="1829"/>
      <c r="L13" s="1829"/>
      <c r="M13" s="1829"/>
      <c r="N13" s="1829"/>
      <c r="O13" s="1829"/>
      <c r="P13" s="1829"/>
      <c r="Q13" s="1830"/>
      <c r="R13" s="1831"/>
      <c r="S13" s="1829"/>
      <c r="T13" s="1829"/>
      <c r="U13" s="1829"/>
      <c r="V13" s="1829"/>
      <c r="W13" s="1829"/>
      <c r="X13" s="1829"/>
      <c r="Y13" s="1829"/>
      <c r="Z13" s="1829"/>
      <c r="AA13" s="1829"/>
      <c r="AB13" s="1829"/>
      <c r="AC13" s="1829"/>
      <c r="AD13" s="1829"/>
      <c r="AE13" s="1829"/>
      <c r="AF13" s="1829"/>
      <c r="AG13" s="1830"/>
      <c r="AH13" s="1831"/>
      <c r="AI13" s="1829"/>
      <c r="AJ13" s="1829"/>
      <c r="AK13" s="1829"/>
      <c r="AL13" s="1829"/>
      <c r="AM13" s="1829"/>
      <c r="AN13" s="1829"/>
      <c r="AO13" s="1829"/>
      <c r="AP13" s="1829"/>
      <c r="AQ13" s="1829"/>
      <c r="AR13" s="1829"/>
      <c r="AS13" s="1829"/>
      <c r="AT13" s="1829"/>
      <c r="AU13" s="1829"/>
      <c r="AV13" s="1829"/>
      <c r="AW13" s="1830"/>
      <c r="AX13" s="1831"/>
      <c r="AY13" s="1829"/>
      <c r="AZ13" s="1829"/>
      <c r="BA13" s="1829"/>
      <c r="BB13" s="1829"/>
      <c r="BC13" s="1829"/>
      <c r="BD13" s="1829"/>
      <c r="BE13" s="1829"/>
      <c r="BF13" s="1829"/>
      <c r="BG13" s="1829"/>
      <c r="BH13" s="1829"/>
      <c r="BI13" s="1829"/>
      <c r="BJ13" s="1829"/>
      <c r="BK13" s="1829"/>
      <c r="BL13" s="1829"/>
      <c r="BM13" s="1832"/>
      <c r="BN13" s="24"/>
    </row>
    <row r="14" spans="1:66" ht="39.950000000000003" customHeight="1">
      <c r="A14" s="74"/>
      <c r="B14" s="1828"/>
      <c r="C14" s="1829"/>
      <c r="D14" s="1829"/>
      <c r="E14" s="1829"/>
      <c r="F14" s="1829"/>
      <c r="G14" s="1829"/>
      <c r="H14" s="1829"/>
      <c r="I14" s="1829"/>
      <c r="J14" s="1829"/>
      <c r="K14" s="1829"/>
      <c r="L14" s="1829"/>
      <c r="M14" s="1829"/>
      <c r="N14" s="1829"/>
      <c r="O14" s="1829"/>
      <c r="P14" s="1829"/>
      <c r="Q14" s="1830"/>
      <c r="R14" s="1831"/>
      <c r="S14" s="1829"/>
      <c r="T14" s="1829"/>
      <c r="U14" s="1829"/>
      <c r="V14" s="1829"/>
      <c r="W14" s="1829"/>
      <c r="X14" s="1829"/>
      <c r="Y14" s="1829"/>
      <c r="Z14" s="1829"/>
      <c r="AA14" s="1829"/>
      <c r="AB14" s="1829"/>
      <c r="AC14" s="1829"/>
      <c r="AD14" s="1829"/>
      <c r="AE14" s="1829"/>
      <c r="AF14" s="1829"/>
      <c r="AG14" s="1830"/>
      <c r="AH14" s="1831"/>
      <c r="AI14" s="1829"/>
      <c r="AJ14" s="1829"/>
      <c r="AK14" s="1829"/>
      <c r="AL14" s="1829"/>
      <c r="AM14" s="1829"/>
      <c r="AN14" s="1829"/>
      <c r="AO14" s="1829"/>
      <c r="AP14" s="1829"/>
      <c r="AQ14" s="1829"/>
      <c r="AR14" s="1829"/>
      <c r="AS14" s="1829"/>
      <c r="AT14" s="1829"/>
      <c r="AU14" s="1829"/>
      <c r="AV14" s="1829"/>
      <c r="AW14" s="1830"/>
      <c r="AX14" s="1831"/>
      <c r="AY14" s="1829"/>
      <c r="AZ14" s="1829"/>
      <c r="BA14" s="1829"/>
      <c r="BB14" s="1829"/>
      <c r="BC14" s="1829"/>
      <c r="BD14" s="1829"/>
      <c r="BE14" s="1829"/>
      <c r="BF14" s="1829"/>
      <c r="BG14" s="1829"/>
      <c r="BH14" s="1829"/>
      <c r="BI14" s="1829"/>
      <c r="BJ14" s="1829"/>
      <c r="BK14" s="1829"/>
      <c r="BL14" s="1829"/>
      <c r="BM14" s="1832"/>
      <c r="BN14" s="24"/>
    </row>
    <row r="15" spans="1:66" ht="39.950000000000003" customHeight="1">
      <c r="A15" s="74"/>
      <c r="B15" s="1828"/>
      <c r="C15" s="1829"/>
      <c r="D15" s="1829"/>
      <c r="E15" s="1829"/>
      <c r="F15" s="1829"/>
      <c r="G15" s="1829"/>
      <c r="H15" s="1829"/>
      <c r="I15" s="1829"/>
      <c r="J15" s="1829"/>
      <c r="K15" s="1829"/>
      <c r="L15" s="1829"/>
      <c r="M15" s="1829"/>
      <c r="N15" s="1829"/>
      <c r="O15" s="1829"/>
      <c r="P15" s="1829"/>
      <c r="Q15" s="1830"/>
      <c r="R15" s="1831"/>
      <c r="S15" s="1829"/>
      <c r="T15" s="1829"/>
      <c r="U15" s="1829"/>
      <c r="V15" s="1829"/>
      <c r="W15" s="1829"/>
      <c r="X15" s="1829"/>
      <c r="Y15" s="1829"/>
      <c r="Z15" s="1829"/>
      <c r="AA15" s="1829"/>
      <c r="AB15" s="1829"/>
      <c r="AC15" s="1829"/>
      <c r="AD15" s="1829"/>
      <c r="AE15" s="1829"/>
      <c r="AF15" s="1829"/>
      <c r="AG15" s="1830"/>
      <c r="AH15" s="1831"/>
      <c r="AI15" s="1829"/>
      <c r="AJ15" s="1829"/>
      <c r="AK15" s="1829"/>
      <c r="AL15" s="1829"/>
      <c r="AM15" s="1829"/>
      <c r="AN15" s="1829"/>
      <c r="AO15" s="1829"/>
      <c r="AP15" s="1829"/>
      <c r="AQ15" s="1829"/>
      <c r="AR15" s="1829"/>
      <c r="AS15" s="1829"/>
      <c r="AT15" s="1829"/>
      <c r="AU15" s="1829"/>
      <c r="AV15" s="1829"/>
      <c r="AW15" s="1830"/>
      <c r="AX15" s="1831"/>
      <c r="AY15" s="1829"/>
      <c r="AZ15" s="1829"/>
      <c r="BA15" s="1829"/>
      <c r="BB15" s="1829"/>
      <c r="BC15" s="1829"/>
      <c r="BD15" s="1829"/>
      <c r="BE15" s="1829"/>
      <c r="BF15" s="1829"/>
      <c r="BG15" s="1829"/>
      <c r="BH15" s="1829"/>
      <c r="BI15" s="1829"/>
      <c r="BJ15" s="1829"/>
      <c r="BK15" s="1829"/>
      <c r="BL15" s="1829"/>
      <c r="BM15" s="1832"/>
      <c r="BN15" s="24"/>
    </row>
    <row r="16" spans="1:66" ht="39.950000000000003" customHeight="1">
      <c r="A16" s="74"/>
      <c r="B16" s="1828"/>
      <c r="C16" s="1829"/>
      <c r="D16" s="1829"/>
      <c r="E16" s="1829"/>
      <c r="F16" s="1829"/>
      <c r="G16" s="1829"/>
      <c r="H16" s="1829"/>
      <c r="I16" s="1829"/>
      <c r="J16" s="1829"/>
      <c r="K16" s="1829"/>
      <c r="L16" s="1829"/>
      <c r="M16" s="1829"/>
      <c r="N16" s="1829"/>
      <c r="O16" s="1829"/>
      <c r="P16" s="1829"/>
      <c r="Q16" s="1830"/>
      <c r="R16" s="1831"/>
      <c r="S16" s="1829"/>
      <c r="T16" s="1829"/>
      <c r="U16" s="1829"/>
      <c r="V16" s="1829"/>
      <c r="W16" s="1829"/>
      <c r="X16" s="1829"/>
      <c r="Y16" s="1829"/>
      <c r="Z16" s="1829"/>
      <c r="AA16" s="1829"/>
      <c r="AB16" s="1829"/>
      <c r="AC16" s="1829"/>
      <c r="AD16" s="1829"/>
      <c r="AE16" s="1829"/>
      <c r="AF16" s="1829"/>
      <c r="AG16" s="1830"/>
      <c r="AH16" s="1831"/>
      <c r="AI16" s="1829"/>
      <c r="AJ16" s="1829"/>
      <c r="AK16" s="1829"/>
      <c r="AL16" s="1829"/>
      <c r="AM16" s="1829"/>
      <c r="AN16" s="1829"/>
      <c r="AO16" s="1829"/>
      <c r="AP16" s="1829"/>
      <c r="AQ16" s="1829"/>
      <c r="AR16" s="1829"/>
      <c r="AS16" s="1829"/>
      <c r="AT16" s="1829"/>
      <c r="AU16" s="1829"/>
      <c r="AV16" s="1829"/>
      <c r="AW16" s="1830"/>
      <c r="AX16" s="1831"/>
      <c r="AY16" s="1829"/>
      <c r="AZ16" s="1829"/>
      <c r="BA16" s="1829"/>
      <c r="BB16" s="1829"/>
      <c r="BC16" s="1829"/>
      <c r="BD16" s="1829"/>
      <c r="BE16" s="1829"/>
      <c r="BF16" s="1829"/>
      <c r="BG16" s="1829"/>
      <c r="BH16" s="1829"/>
      <c r="BI16" s="1829"/>
      <c r="BJ16" s="1829"/>
      <c r="BK16" s="1829"/>
      <c r="BL16" s="1829"/>
      <c r="BM16" s="1832"/>
      <c r="BN16" s="24"/>
    </row>
    <row r="17" spans="1:66" ht="39.950000000000003" customHeight="1">
      <c r="A17" s="74"/>
      <c r="B17" s="1828"/>
      <c r="C17" s="1829"/>
      <c r="D17" s="1829"/>
      <c r="E17" s="1829"/>
      <c r="F17" s="1829"/>
      <c r="G17" s="1829"/>
      <c r="H17" s="1829"/>
      <c r="I17" s="1829"/>
      <c r="J17" s="1829"/>
      <c r="K17" s="1829"/>
      <c r="L17" s="1829"/>
      <c r="M17" s="1829"/>
      <c r="N17" s="1829"/>
      <c r="O17" s="1829"/>
      <c r="P17" s="1829"/>
      <c r="Q17" s="1830"/>
      <c r="R17" s="1831"/>
      <c r="S17" s="1829"/>
      <c r="T17" s="1829"/>
      <c r="U17" s="1829"/>
      <c r="V17" s="1829"/>
      <c r="W17" s="1829"/>
      <c r="X17" s="1829"/>
      <c r="Y17" s="1829"/>
      <c r="Z17" s="1829"/>
      <c r="AA17" s="1829"/>
      <c r="AB17" s="1829"/>
      <c r="AC17" s="1829"/>
      <c r="AD17" s="1829"/>
      <c r="AE17" s="1829"/>
      <c r="AF17" s="1829"/>
      <c r="AG17" s="1830"/>
      <c r="AH17" s="1831"/>
      <c r="AI17" s="1829"/>
      <c r="AJ17" s="1829"/>
      <c r="AK17" s="1829"/>
      <c r="AL17" s="1829"/>
      <c r="AM17" s="1829"/>
      <c r="AN17" s="1829"/>
      <c r="AO17" s="1829"/>
      <c r="AP17" s="1829"/>
      <c r="AQ17" s="1829"/>
      <c r="AR17" s="1829"/>
      <c r="AS17" s="1829"/>
      <c r="AT17" s="1829"/>
      <c r="AU17" s="1829"/>
      <c r="AV17" s="1829"/>
      <c r="AW17" s="1830"/>
      <c r="AX17" s="1831"/>
      <c r="AY17" s="1829"/>
      <c r="AZ17" s="1829"/>
      <c r="BA17" s="1829"/>
      <c r="BB17" s="1829"/>
      <c r="BC17" s="1829"/>
      <c r="BD17" s="1829"/>
      <c r="BE17" s="1829"/>
      <c r="BF17" s="1829"/>
      <c r="BG17" s="1829"/>
      <c r="BH17" s="1829"/>
      <c r="BI17" s="1829"/>
      <c r="BJ17" s="1829"/>
      <c r="BK17" s="1829"/>
      <c r="BL17" s="1829"/>
      <c r="BM17" s="1832"/>
      <c r="BN17" s="24"/>
    </row>
    <row r="18" spans="1:66" ht="39.950000000000003" customHeight="1">
      <c r="A18" s="74"/>
      <c r="B18" s="1828"/>
      <c r="C18" s="1829"/>
      <c r="D18" s="1829"/>
      <c r="E18" s="1829"/>
      <c r="F18" s="1829"/>
      <c r="G18" s="1829"/>
      <c r="H18" s="1829"/>
      <c r="I18" s="1829"/>
      <c r="J18" s="1829"/>
      <c r="K18" s="1829"/>
      <c r="L18" s="1829"/>
      <c r="M18" s="1829"/>
      <c r="N18" s="1829"/>
      <c r="O18" s="1829"/>
      <c r="P18" s="1829"/>
      <c r="Q18" s="1830"/>
      <c r="R18" s="1831"/>
      <c r="S18" s="1829"/>
      <c r="T18" s="1829"/>
      <c r="U18" s="1829"/>
      <c r="V18" s="1829"/>
      <c r="W18" s="1829"/>
      <c r="X18" s="1829"/>
      <c r="Y18" s="1829"/>
      <c r="Z18" s="1829"/>
      <c r="AA18" s="1829"/>
      <c r="AB18" s="1829"/>
      <c r="AC18" s="1829"/>
      <c r="AD18" s="1829"/>
      <c r="AE18" s="1829"/>
      <c r="AF18" s="1829"/>
      <c r="AG18" s="1830"/>
      <c r="AH18" s="1831"/>
      <c r="AI18" s="1829"/>
      <c r="AJ18" s="1829"/>
      <c r="AK18" s="1829"/>
      <c r="AL18" s="1829"/>
      <c r="AM18" s="1829"/>
      <c r="AN18" s="1829"/>
      <c r="AO18" s="1829"/>
      <c r="AP18" s="1829"/>
      <c r="AQ18" s="1829"/>
      <c r="AR18" s="1829"/>
      <c r="AS18" s="1829"/>
      <c r="AT18" s="1829"/>
      <c r="AU18" s="1829"/>
      <c r="AV18" s="1829"/>
      <c r="AW18" s="1830"/>
      <c r="AX18" s="1831"/>
      <c r="AY18" s="1829"/>
      <c r="AZ18" s="1829"/>
      <c r="BA18" s="1829"/>
      <c r="BB18" s="1829"/>
      <c r="BC18" s="1829"/>
      <c r="BD18" s="1829"/>
      <c r="BE18" s="1829"/>
      <c r="BF18" s="1829"/>
      <c r="BG18" s="1829"/>
      <c r="BH18" s="1829"/>
      <c r="BI18" s="1829"/>
      <c r="BJ18" s="1829"/>
      <c r="BK18" s="1829"/>
      <c r="BL18" s="1829"/>
      <c r="BM18" s="1832"/>
      <c r="BN18" s="24"/>
    </row>
    <row r="19" spans="1:66" ht="39.950000000000003" customHeight="1" thickBot="1">
      <c r="A19" s="74"/>
      <c r="B19" s="478"/>
      <c r="C19" s="308"/>
      <c r="D19" s="308"/>
      <c r="E19" s="308"/>
      <c r="F19" s="308"/>
      <c r="G19" s="308"/>
      <c r="H19" s="308"/>
      <c r="I19" s="308"/>
      <c r="J19" s="308"/>
      <c r="K19" s="308"/>
      <c r="L19" s="308"/>
      <c r="M19" s="308"/>
      <c r="N19" s="308"/>
      <c r="O19" s="308"/>
      <c r="P19" s="308"/>
      <c r="Q19" s="308"/>
      <c r="R19" s="309"/>
      <c r="S19" s="308"/>
      <c r="T19" s="308"/>
      <c r="U19" s="308"/>
      <c r="V19" s="308"/>
      <c r="W19" s="308"/>
      <c r="X19" s="308"/>
      <c r="Y19" s="308"/>
      <c r="Z19" s="308"/>
      <c r="AA19" s="308"/>
      <c r="AB19" s="308"/>
      <c r="AC19" s="296"/>
      <c r="AD19" s="296"/>
      <c r="AE19" s="296"/>
      <c r="AF19" s="305"/>
      <c r="AG19" s="310"/>
      <c r="AH19" s="308"/>
      <c r="AI19" s="308"/>
      <c r="AJ19" s="308"/>
      <c r="AK19" s="308"/>
      <c r="AL19" s="308"/>
      <c r="AM19" s="308"/>
      <c r="AN19" s="308"/>
      <c r="AO19" s="308"/>
      <c r="AP19" s="308"/>
      <c r="AQ19" s="308"/>
      <c r="AR19" s="308"/>
      <c r="AS19" s="308"/>
      <c r="AT19" s="308"/>
      <c r="AU19" s="308"/>
      <c r="AV19" s="308"/>
      <c r="AW19" s="310"/>
      <c r="AX19" s="308"/>
      <c r="AY19" s="308"/>
      <c r="AZ19" s="308"/>
      <c r="BA19" s="308"/>
      <c r="BB19" s="308"/>
      <c r="BC19" s="308"/>
      <c r="BD19" s="308"/>
      <c r="BE19" s="308"/>
      <c r="BF19" s="308"/>
      <c r="BG19" s="308"/>
      <c r="BH19" s="308"/>
      <c r="BI19" s="308"/>
      <c r="BJ19" s="296"/>
      <c r="BK19" s="296"/>
      <c r="BL19" s="296"/>
      <c r="BM19" s="307"/>
      <c r="BN19" s="24"/>
    </row>
    <row r="20" spans="1:66" s="259" customFormat="1" ht="15.95" customHeight="1" thickBot="1">
      <c r="A20" s="467"/>
      <c r="B20" s="57" t="s">
        <v>110</v>
      </c>
      <c r="C20" s="288"/>
      <c r="D20" s="252"/>
      <c r="E20" s="288"/>
      <c r="F20" s="288"/>
      <c r="G20" s="57"/>
      <c r="H20" s="57"/>
      <c r="I20" s="57"/>
      <c r="J20" s="57"/>
      <c r="K20" s="57"/>
      <c r="L20" s="57"/>
      <c r="M20" s="57"/>
      <c r="N20" s="57"/>
      <c r="O20" s="57"/>
      <c r="P20" s="57"/>
      <c r="Q20" s="57"/>
      <c r="R20" s="57"/>
      <c r="S20" s="57"/>
      <c r="T20" s="57"/>
      <c r="U20" s="57"/>
      <c r="V20" s="57"/>
      <c r="W20" s="57"/>
      <c r="X20" s="57"/>
      <c r="Y20" s="57"/>
      <c r="Z20" s="253"/>
      <c r="AA20" s="57"/>
      <c r="AB20" s="57"/>
      <c r="AC20" s="433"/>
      <c r="AD20" s="433" t="s">
        <v>133</v>
      </c>
      <c r="AE20" s="433"/>
      <c r="AF20" s="433"/>
      <c r="AG20" s="433"/>
      <c r="AH20" s="433"/>
      <c r="AI20" s="433"/>
      <c r="AJ20" s="433"/>
      <c r="AK20" s="433"/>
      <c r="AL20" s="433"/>
      <c r="AM20" s="433"/>
      <c r="AN20" s="433"/>
      <c r="AO20" s="433"/>
      <c r="AP20" s="433"/>
      <c r="AQ20" s="433"/>
      <c r="AR20" s="433"/>
      <c r="AS20" s="433"/>
      <c r="AT20" s="433"/>
      <c r="AU20" s="433"/>
      <c r="AV20" s="433"/>
      <c r="AW20" s="433"/>
      <c r="AX20" s="433"/>
      <c r="AY20" s="433"/>
      <c r="AZ20" s="433"/>
      <c r="BA20" s="433"/>
      <c r="BB20" s="433"/>
      <c r="BC20" s="433"/>
      <c r="BD20" s="433"/>
      <c r="BE20" s="433" t="str">
        <f>Index!BE44</f>
        <v>COMPILER: LIÊN/A-KT-WQ826</v>
      </c>
      <c r="BF20" s="433"/>
      <c r="BG20" s="433"/>
      <c r="BH20" s="433"/>
      <c r="BI20" s="433"/>
      <c r="BJ20" s="433"/>
      <c r="BK20" s="433"/>
      <c r="BL20" s="433"/>
      <c r="BM20" s="433"/>
      <c r="BN20" s="359"/>
    </row>
  </sheetData>
  <mergeCells count="61">
    <mergeCell ref="B13:Q13"/>
    <mergeCell ref="R13:AG13"/>
    <mergeCell ref="AH13:AW13"/>
    <mergeCell ref="AX13:BM13"/>
    <mergeCell ref="B14:Q14"/>
    <mergeCell ref="R14:AG14"/>
    <mergeCell ref="AH14:AW14"/>
    <mergeCell ref="AX14:BM14"/>
    <mergeCell ref="B18:Q18"/>
    <mergeCell ref="R18:AG18"/>
    <mergeCell ref="AH18:AW18"/>
    <mergeCell ref="AX18:BM18"/>
    <mergeCell ref="B15:Q15"/>
    <mergeCell ref="R15:AG15"/>
    <mergeCell ref="AH15:AW15"/>
    <mergeCell ref="AX15:BM15"/>
    <mergeCell ref="B16:Q16"/>
    <mergeCell ref="R16:AG16"/>
    <mergeCell ref="AH16:AW16"/>
    <mergeCell ref="AX16:BM16"/>
    <mergeCell ref="B17:Q17"/>
    <mergeCell ref="R17:AG17"/>
    <mergeCell ref="AH17:AW17"/>
    <mergeCell ref="AX17:BM17"/>
    <mergeCell ref="AX11:BM11"/>
    <mergeCell ref="B12:Q12"/>
    <mergeCell ref="R12:AG12"/>
    <mergeCell ref="AH12:AW12"/>
    <mergeCell ref="AX12:BM12"/>
    <mergeCell ref="B11:Q11"/>
    <mergeCell ref="R11:AG11"/>
    <mergeCell ref="AH11:AW11"/>
    <mergeCell ref="R9:AG9"/>
    <mergeCell ref="AH9:AW9"/>
    <mergeCell ref="AX9:BM9"/>
    <mergeCell ref="B10:Q10"/>
    <mergeCell ref="R10:AG10"/>
    <mergeCell ref="AH10:AW10"/>
    <mergeCell ref="AX10:BM10"/>
    <mergeCell ref="B9:Q9"/>
    <mergeCell ref="R5:AG5"/>
    <mergeCell ref="AH5:AW5"/>
    <mergeCell ref="AX5:BM5"/>
    <mergeCell ref="B6:Q6"/>
    <mergeCell ref="R6:AG6"/>
    <mergeCell ref="BI2:BK3"/>
    <mergeCell ref="BL2:BM3"/>
    <mergeCell ref="AH7:AW7"/>
    <mergeCell ref="AX7:BM7"/>
    <mergeCell ref="R8:AG8"/>
    <mergeCell ref="AH8:AW8"/>
    <mergeCell ref="AX8:BM8"/>
    <mergeCell ref="U1:AT3"/>
    <mergeCell ref="B1:R1"/>
    <mergeCell ref="B7:Q7"/>
    <mergeCell ref="R7:AG7"/>
    <mergeCell ref="B8:Q8"/>
    <mergeCell ref="AH6:AW6"/>
    <mergeCell ref="AX6:BM6"/>
    <mergeCell ref="B4:BM4"/>
    <mergeCell ref="B5:Q5"/>
  </mergeCells>
  <phoneticPr fontId="53" type="noConversion"/>
  <printOptions horizontalCentered="1" verticalCentered="1"/>
  <pageMargins left="0.196850393700787" right="0.196850393700787" top="0.39370078740157499" bottom="0.39370078740157499" header="0.196850393700787" footer="0.196850393700787"/>
  <pageSetup paperSize="9" scale="70" orientation="landscape" r:id="rId1"/>
  <headerFooter alignWithMargins="0">
    <oddHeader>&amp;L&amp;12NIKE-CONVERSE, INC. Confidential&amp;RVer.16.0
PB:1-0</oddHeader>
    <oddFooter>&amp;C&amp;"Arial,??"&amp;A</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X55"/>
  <sheetViews>
    <sheetView view="pageBreakPreview" topLeftCell="L22" zoomScale="68" zoomScaleNormal="100" zoomScaleSheetLayoutView="68" workbookViewId="0">
      <selection activeCell="AN45" sqref="AN45"/>
    </sheetView>
  </sheetViews>
  <sheetFormatPr defaultRowHeight="16.5"/>
  <cols>
    <col min="1" max="1" width="2.625" style="649" customWidth="1"/>
    <col min="2" max="20" width="4" style="650" customWidth="1"/>
    <col min="21" max="73" width="4" style="649" customWidth="1"/>
    <col min="74" max="74" width="2.625" style="649" customWidth="1"/>
    <col min="75" max="16384" width="9" style="649"/>
  </cols>
  <sheetData>
    <row r="1" spans="1:74" s="646" customFormat="1" ht="22.5" customHeight="1" thickBot="1">
      <c r="A1" s="651"/>
      <c r="B1" s="1896" t="str">
        <f>'Common Stockfitting process '!B1:R1</f>
        <v>PRODUCTION CONFIRMATION</v>
      </c>
      <c r="C1" s="1897"/>
      <c r="D1" s="1897"/>
      <c r="E1" s="1897"/>
      <c r="F1" s="1897"/>
      <c r="G1" s="1897"/>
      <c r="H1" s="1897"/>
      <c r="I1" s="1897"/>
      <c r="J1" s="1897"/>
      <c r="K1" s="1897"/>
      <c r="L1" s="1897"/>
      <c r="M1" s="1897"/>
      <c r="N1" s="1897"/>
      <c r="O1" s="1897"/>
      <c r="P1" s="1898"/>
      <c r="Q1" s="652"/>
      <c r="R1" s="653"/>
      <c r="S1" s="653"/>
      <c r="T1" s="653"/>
      <c r="U1" s="653"/>
      <c r="V1" s="653"/>
      <c r="W1" s="1893" t="s">
        <v>484</v>
      </c>
      <c r="X1" s="1893"/>
      <c r="Y1" s="1893"/>
      <c r="Z1" s="1893"/>
      <c r="AA1" s="1893"/>
      <c r="AB1" s="1893"/>
      <c r="AC1" s="1893"/>
      <c r="AD1" s="1893"/>
      <c r="AE1" s="1893"/>
      <c r="AF1" s="1893"/>
      <c r="AG1" s="1893"/>
      <c r="AH1" s="1893"/>
      <c r="AI1" s="1893"/>
      <c r="AJ1" s="1893"/>
      <c r="AK1" s="1893"/>
      <c r="AL1" s="1893"/>
      <c r="AM1" s="1893"/>
      <c r="AN1" s="1893"/>
      <c r="AO1" s="1893"/>
      <c r="AP1" s="1893"/>
      <c r="AQ1" s="1893"/>
      <c r="AR1" s="1893"/>
      <c r="AS1" s="1893"/>
      <c r="AT1" s="1893"/>
      <c r="AU1" s="1893"/>
      <c r="AV1" s="1893"/>
      <c r="AW1" s="1893"/>
      <c r="AX1" s="1893"/>
      <c r="AY1" s="1893"/>
      <c r="AZ1" s="1893"/>
      <c r="BA1" s="653"/>
      <c r="BB1" s="653"/>
      <c r="BC1" s="653"/>
      <c r="BD1" s="653"/>
      <c r="BE1" s="653"/>
      <c r="BF1" s="1882"/>
      <c r="BG1" s="1882"/>
      <c r="BH1" s="1882"/>
      <c r="BI1" s="1882"/>
      <c r="BJ1" s="1882"/>
      <c r="BK1" s="1882"/>
      <c r="BL1" s="1882"/>
      <c r="BM1" s="1882"/>
      <c r="BN1" s="1882"/>
      <c r="BO1" s="1882"/>
      <c r="BP1" s="1882"/>
      <c r="BQ1" s="654"/>
      <c r="BR1" s="654"/>
      <c r="BS1" s="655"/>
      <c r="BT1" s="655"/>
      <c r="BU1" s="656"/>
      <c r="BV1" s="656"/>
    </row>
    <row r="2" spans="1:74" s="646" customFormat="1" ht="22.5" customHeight="1">
      <c r="A2" s="657"/>
      <c r="B2" s="719" t="s">
        <v>19</v>
      </c>
      <c r="C2" s="720"/>
      <c r="D2" s="720"/>
      <c r="E2" s="720"/>
      <c r="G2" s="720" t="str">
        <f>'Common Stockfitting process '!H2</f>
        <v>Chuck Taylor All Star Street</v>
      </c>
      <c r="H2" s="721"/>
      <c r="I2" s="721"/>
      <c r="J2" s="722"/>
      <c r="K2" s="722"/>
      <c r="L2" s="722"/>
      <c r="M2" s="722"/>
      <c r="N2" s="722"/>
      <c r="O2" s="722"/>
      <c r="P2" s="723"/>
      <c r="Q2" s="658"/>
      <c r="R2" s="658"/>
      <c r="S2" s="658"/>
      <c r="T2" s="658"/>
      <c r="U2" s="658"/>
      <c r="V2" s="658"/>
      <c r="W2" s="1894"/>
      <c r="X2" s="1894"/>
      <c r="Y2" s="1894"/>
      <c r="Z2" s="1894"/>
      <c r="AA2" s="1894"/>
      <c r="AB2" s="1894"/>
      <c r="AC2" s="1894"/>
      <c r="AD2" s="1894"/>
      <c r="AE2" s="1894"/>
      <c r="AF2" s="1894"/>
      <c r="AG2" s="1894"/>
      <c r="AH2" s="1894"/>
      <c r="AI2" s="1894"/>
      <c r="AJ2" s="1894"/>
      <c r="AK2" s="1894"/>
      <c r="AL2" s="1894"/>
      <c r="AM2" s="1894"/>
      <c r="AN2" s="1894"/>
      <c r="AO2" s="1894"/>
      <c r="AP2" s="1894"/>
      <c r="AQ2" s="1894"/>
      <c r="AR2" s="1894"/>
      <c r="AS2" s="1894"/>
      <c r="AT2" s="1894"/>
      <c r="AU2" s="1894"/>
      <c r="AV2" s="1894"/>
      <c r="AW2" s="1894"/>
      <c r="AX2" s="1894"/>
      <c r="AY2" s="1894"/>
      <c r="AZ2" s="1894"/>
      <c r="BA2" s="658"/>
      <c r="BB2" s="658"/>
      <c r="BC2" s="658"/>
      <c r="BD2" s="658"/>
      <c r="BE2" s="658"/>
      <c r="BF2" s="1883"/>
      <c r="BG2" s="1883"/>
      <c r="BH2" s="1883"/>
      <c r="BI2" s="1883"/>
      <c r="BJ2" s="1883"/>
      <c r="BK2" s="1883"/>
      <c r="BL2" s="1883"/>
      <c r="BM2" s="1883"/>
      <c r="BN2" s="1883"/>
      <c r="BO2" s="1883"/>
      <c r="BP2" s="1883"/>
      <c r="BQ2" s="1885" t="s">
        <v>21</v>
      </c>
      <c r="BR2" s="1886"/>
      <c r="BS2" s="1886">
        <f>'Common Stockfitting process '!BL2+1</f>
        <v>17</v>
      </c>
      <c r="BT2" s="1889"/>
      <c r="BU2" s="1890"/>
      <c r="BV2" s="660"/>
    </row>
    <row r="3" spans="1:74" s="646" customFormat="1" ht="22.5" customHeight="1" thickBot="1">
      <c r="A3" s="657"/>
      <c r="B3" s="724" t="s">
        <v>96</v>
      </c>
      <c r="C3" s="725"/>
      <c r="D3" s="725"/>
      <c r="E3" s="725"/>
      <c r="F3" s="725"/>
      <c r="G3" s="725"/>
      <c r="I3" s="727" t="str">
        <f>'Common Stockfitting process '!K3</f>
        <v>669288C/F</v>
      </c>
      <c r="J3" s="726"/>
      <c r="K3" s="726"/>
      <c r="L3" s="726"/>
      <c r="M3" s="727"/>
      <c r="N3" s="727"/>
      <c r="O3" s="727"/>
      <c r="P3" s="728"/>
      <c r="Q3" s="661"/>
      <c r="R3" s="662"/>
      <c r="S3" s="662"/>
      <c r="T3" s="662"/>
      <c r="U3" s="662"/>
      <c r="V3" s="662"/>
      <c r="W3" s="1895"/>
      <c r="X3" s="1895"/>
      <c r="Y3" s="1895"/>
      <c r="Z3" s="1895"/>
      <c r="AA3" s="1895"/>
      <c r="AB3" s="1895"/>
      <c r="AC3" s="1895"/>
      <c r="AD3" s="1895"/>
      <c r="AE3" s="1895"/>
      <c r="AF3" s="1895"/>
      <c r="AG3" s="1895"/>
      <c r="AH3" s="1895"/>
      <c r="AI3" s="1895"/>
      <c r="AJ3" s="1895"/>
      <c r="AK3" s="1895"/>
      <c r="AL3" s="1895"/>
      <c r="AM3" s="1895"/>
      <c r="AN3" s="1895"/>
      <c r="AO3" s="1895"/>
      <c r="AP3" s="1895"/>
      <c r="AQ3" s="1895"/>
      <c r="AR3" s="1895"/>
      <c r="AS3" s="1895"/>
      <c r="AT3" s="1895"/>
      <c r="AU3" s="1895"/>
      <c r="AV3" s="1895"/>
      <c r="AW3" s="1895"/>
      <c r="AX3" s="1895"/>
      <c r="AY3" s="1895"/>
      <c r="AZ3" s="1895"/>
      <c r="BA3" s="662"/>
      <c r="BB3" s="662"/>
      <c r="BC3" s="662"/>
      <c r="BD3" s="662"/>
      <c r="BE3" s="662"/>
      <c r="BF3" s="1884"/>
      <c r="BG3" s="1884"/>
      <c r="BH3" s="1884"/>
      <c r="BI3" s="1884"/>
      <c r="BJ3" s="1884"/>
      <c r="BK3" s="1884"/>
      <c r="BL3" s="1884"/>
      <c r="BM3" s="1884"/>
      <c r="BN3" s="1884"/>
      <c r="BO3" s="1884"/>
      <c r="BP3" s="1884"/>
      <c r="BQ3" s="1887"/>
      <c r="BR3" s="1888"/>
      <c r="BS3" s="1888"/>
      <c r="BT3" s="1891"/>
      <c r="BU3" s="1892"/>
      <c r="BV3" s="660"/>
    </row>
    <row r="4" spans="1:74" s="647" customFormat="1" ht="39.75" customHeight="1">
      <c r="A4" s="663"/>
      <c r="B4" s="1866" t="s">
        <v>488</v>
      </c>
      <c r="C4" s="1867"/>
      <c r="D4" s="1867"/>
      <c r="E4" s="1867"/>
      <c r="F4" s="1867"/>
      <c r="G4" s="1867"/>
      <c r="H4" s="701">
        <v>1</v>
      </c>
      <c r="I4" s="1868" t="s">
        <v>934</v>
      </c>
      <c r="J4" s="1869"/>
      <c r="K4" s="1869"/>
      <c r="L4" s="1869"/>
      <c r="M4" s="1869"/>
      <c r="N4" s="1869"/>
      <c r="O4" s="1869"/>
      <c r="P4" s="1869"/>
      <c r="Q4" s="1869"/>
      <c r="R4" s="1869"/>
      <c r="S4" s="1869"/>
      <c r="T4" s="1869"/>
      <c r="U4" s="1870"/>
      <c r="V4" s="1871" t="s">
        <v>22</v>
      </c>
      <c r="W4" s="1872"/>
      <c r="X4" s="664"/>
      <c r="Y4" s="665"/>
      <c r="Z4" s="1866" t="s">
        <v>485</v>
      </c>
      <c r="AA4" s="1867"/>
      <c r="AB4" s="1867"/>
      <c r="AC4" s="1867"/>
      <c r="AD4" s="1867"/>
      <c r="AE4" s="1867"/>
      <c r="AF4" s="701">
        <f>H4+1</f>
        <v>2</v>
      </c>
      <c r="AG4" s="1868" t="s">
        <v>492</v>
      </c>
      <c r="AH4" s="1869"/>
      <c r="AI4" s="1869"/>
      <c r="AJ4" s="1869"/>
      <c r="AK4" s="1869"/>
      <c r="AL4" s="1869"/>
      <c r="AM4" s="1869"/>
      <c r="AN4" s="1869"/>
      <c r="AO4" s="1869"/>
      <c r="AP4" s="1869"/>
      <c r="AQ4" s="1869"/>
      <c r="AR4" s="1869"/>
      <c r="AS4" s="1870"/>
      <c r="AT4" s="1871" t="s">
        <v>22</v>
      </c>
      <c r="AU4" s="1872"/>
      <c r="AV4" s="664"/>
      <c r="AW4" s="665"/>
      <c r="AX4" s="1866" t="str">
        <f>$B$4</f>
        <v>Component Name 部件名称 Tên chi tiết</v>
      </c>
      <c r="AY4" s="1867"/>
      <c r="AZ4" s="1867"/>
      <c r="BA4" s="1867"/>
      <c r="BB4" s="1867"/>
      <c r="BC4" s="1867"/>
      <c r="BD4" s="701">
        <f>AF4+1</f>
        <v>3</v>
      </c>
      <c r="BE4" s="1868" t="s">
        <v>491</v>
      </c>
      <c r="BF4" s="1869"/>
      <c r="BG4" s="1869"/>
      <c r="BH4" s="1869"/>
      <c r="BI4" s="1869"/>
      <c r="BJ4" s="1869"/>
      <c r="BK4" s="1869"/>
      <c r="BL4" s="1869"/>
      <c r="BM4" s="1869"/>
      <c r="BN4" s="1869"/>
      <c r="BO4" s="1869"/>
      <c r="BP4" s="1869"/>
      <c r="BQ4" s="1870"/>
      <c r="BR4" s="1871" t="s">
        <v>22</v>
      </c>
      <c r="BS4" s="1872"/>
      <c r="BT4" s="664"/>
      <c r="BU4" s="665"/>
      <c r="BV4" s="666"/>
    </row>
    <row r="5" spans="1:74" s="648" customFormat="1">
      <c r="A5" s="667"/>
      <c r="B5" s="668" t="s">
        <v>150</v>
      </c>
      <c r="C5" s="669" t="s">
        <v>14</v>
      </c>
      <c r="D5" s="670">
        <v>11</v>
      </c>
      <c r="E5" s="669" t="s">
        <v>16</v>
      </c>
      <c r="F5" s="670">
        <v>12</v>
      </c>
      <c r="G5" s="669" t="s">
        <v>148</v>
      </c>
      <c r="H5" s="670">
        <v>13</v>
      </c>
      <c r="I5" s="669" t="s">
        <v>152</v>
      </c>
      <c r="J5" s="671">
        <v>1</v>
      </c>
      <c r="K5" s="672" t="s">
        <v>153</v>
      </c>
      <c r="L5" s="673">
        <v>2</v>
      </c>
      <c r="M5" s="672" t="s">
        <v>154</v>
      </c>
      <c r="N5" s="670">
        <v>3</v>
      </c>
      <c r="O5" s="669" t="s">
        <v>104</v>
      </c>
      <c r="P5" s="673">
        <v>4</v>
      </c>
      <c r="Q5" s="670" t="s">
        <v>103</v>
      </c>
      <c r="R5" s="669">
        <v>5</v>
      </c>
      <c r="S5" s="670" t="s">
        <v>44</v>
      </c>
      <c r="T5" s="670">
        <v>6</v>
      </c>
      <c r="U5" s="674"/>
      <c r="V5" s="674"/>
      <c r="W5" s="674"/>
      <c r="X5" s="674"/>
      <c r="Y5" s="675"/>
      <c r="Z5" s="668" t="s">
        <v>150</v>
      </c>
      <c r="AA5" s="669" t="s">
        <v>14</v>
      </c>
      <c r="AB5" s="670">
        <v>11</v>
      </c>
      <c r="AC5" s="669" t="s">
        <v>16</v>
      </c>
      <c r="AD5" s="670">
        <v>12</v>
      </c>
      <c r="AE5" s="669" t="s">
        <v>148</v>
      </c>
      <c r="AF5" s="670">
        <v>13</v>
      </c>
      <c r="AG5" s="669" t="s">
        <v>152</v>
      </c>
      <c r="AH5" s="671">
        <v>1</v>
      </c>
      <c r="AI5" s="672" t="s">
        <v>153</v>
      </c>
      <c r="AJ5" s="673">
        <v>2</v>
      </c>
      <c r="AK5" s="672" t="s">
        <v>154</v>
      </c>
      <c r="AL5" s="670">
        <v>3</v>
      </c>
      <c r="AM5" s="669" t="s">
        <v>104</v>
      </c>
      <c r="AN5" s="673">
        <v>4</v>
      </c>
      <c r="AO5" s="670" t="s">
        <v>103</v>
      </c>
      <c r="AP5" s="669">
        <v>5</v>
      </c>
      <c r="AQ5" s="670" t="s">
        <v>44</v>
      </c>
      <c r="AR5" s="670">
        <v>6</v>
      </c>
      <c r="AS5" s="674"/>
      <c r="AT5" s="674"/>
      <c r="AU5" s="674"/>
      <c r="AV5" s="674"/>
      <c r="AW5" s="675"/>
      <c r="AX5" s="668" t="s">
        <v>150</v>
      </c>
      <c r="AY5" s="669" t="s">
        <v>14</v>
      </c>
      <c r="AZ5" s="670">
        <v>11</v>
      </c>
      <c r="BA5" s="669" t="s">
        <v>16</v>
      </c>
      <c r="BB5" s="670">
        <v>12</v>
      </c>
      <c r="BC5" s="669" t="s">
        <v>148</v>
      </c>
      <c r="BD5" s="670">
        <v>13</v>
      </c>
      <c r="BE5" s="669" t="s">
        <v>152</v>
      </c>
      <c r="BF5" s="671">
        <v>1</v>
      </c>
      <c r="BG5" s="672" t="s">
        <v>153</v>
      </c>
      <c r="BH5" s="673">
        <v>2</v>
      </c>
      <c r="BI5" s="672" t="s">
        <v>154</v>
      </c>
      <c r="BJ5" s="670">
        <v>3</v>
      </c>
      <c r="BK5" s="669" t="s">
        <v>104</v>
      </c>
      <c r="BL5" s="673">
        <v>4</v>
      </c>
      <c r="BM5" s="670" t="s">
        <v>103</v>
      </c>
      <c r="BN5" s="669">
        <v>5</v>
      </c>
      <c r="BO5" s="670" t="s">
        <v>44</v>
      </c>
      <c r="BP5" s="670">
        <v>6</v>
      </c>
      <c r="BQ5" s="674"/>
      <c r="BR5" s="674"/>
      <c r="BS5" s="674"/>
      <c r="BT5" s="674"/>
      <c r="BU5" s="675"/>
      <c r="BV5" s="676"/>
    </row>
    <row r="6" spans="1:74" s="648" customFormat="1">
      <c r="A6" s="677"/>
      <c r="B6" s="678" t="s">
        <v>151</v>
      </c>
      <c r="C6" s="669" t="s">
        <v>14</v>
      </c>
      <c r="D6" s="670">
        <v>11</v>
      </c>
      <c r="E6" s="669" t="s">
        <v>16</v>
      </c>
      <c r="F6" s="670">
        <v>12</v>
      </c>
      <c r="G6" s="669" t="s">
        <v>148</v>
      </c>
      <c r="H6" s="670">
        <v>13</v>
      </c>
      <c r="I6" s="669" t="s">
        <v>152</v>
      </c>
      <c r="J6" s="671">
        <v>1</v>
      </c>
      <c r="K6" s="672" t="s">
        <v>153</v>
      </c>
      <c r="L6" s="673">
        <v>2</v>
      </c>
      <c r="M6" s="672" t="s">
        <v>154</v>
      </c>
      <c r="N6" s="670">
        <v>3</v>
      </c>
      <c r="O6" s="670"/>
      <c r="P6" s="673"/>
      <c r="Q6" s="670"/>
      <c r="R6" s="669"/>
      <c r="S6" s="670"/>
      <c r="T6" s="679"/>
      <c r="U6" s="680"/>
      <c r="V6" s="680"/>
      <c r="W6" s="680"/>
      <c r="X6" s="680"/>
      <c r="Y6" s="681"/>
      <c r="Z6" s="678" t="s">
        <v>151</v>
      </c>
      <c r="AA6" s="669" t="s">
        <v>14</v>
      </c>
      <c r="AB6" s="670">
        <v>11</v>
      </c>
      <c r="AC6" s="669" t="s">
        <v>16</v>
      </c>
      <c r="AD6" s="670">
        <v>12</v>
      </c>
      <c r="AE6" s="669" t="s">
        <v>148</v>
      </c>
      <c r="AF6" s="670">
        <v>13</v>
      </c>
      <c r="AG6" s="669" t="s">
        <v>152</v>
      </c>
      <c r="AH6" s="671">
        <v>1</v>
      </c>
      <c r="AI6" s="672" t="s">
        <v>153</v>
      </c>
      <c r="AJ6" s="673">
        <v>2</v>
      </c>
      <c r="AK6" s="672" t="s">
        <v>154</v>
      </c>
      <c r="AL6" s="670">
        <v>3</v>
      </c>
      <c r="AM6" s="670"/>
      <c r="AN6" s="673"/>
      <c r="AO6" s="670"/>
      <c r="AP6" s="669"/>
      <c r="AQ6" s="670"/>
      <c r="AR6" s="679"/>
      <c r="AS6" s="680"/>
      <c r="AT6" s="680"/>
      <c r="AU6" s="680"/>
      <c r="AV6" s="680"/>
      <c r="AW6" s="681"/>
      <c r="AX6" s="678" t="s">
        <v>151</v>
      </c>
      <c r="AY6" s="669" t="s">
        <v>14</v>
      </c>
      <c r="AZ6" s="670">
        <v>11</v>
      </c>
      <c r="BA6" s="669" t="s">
        <v>16</v>
      </c>
      <c r="BB6" s="670">
        <v>12</v>
      </c>
      <c r="BC6" s="669" t="s">
        <v>148</v>
      </c>
      <c r="BD6" s="670">
        <v>13</v>
      </c>
      <c r="BE6" s="669" t="s">
        <v>152</v>
      </c>
      <c r="BF6" s="671">
        <v>1</v>
      </c>
      <c r="BG6" s="672" t="s">
        <v>153</v>
      </c>
      <c r="BH6" s="673">
        <v>2</v>
      </c>
      <c r="BI6" s="672" t="s">
        <v>154</v>
      </c>
      <c r="BJ6" s="670">
        <v>3</v>
      </c>
      <c r="BK6" s="670"/>
      <c r="BL6" s="673"/>
      <c r="BM6" s="670"/>
      <c r="BN6" s="669"/>
      <c r="BO6" s="670"/>
      <c r="BP6" s="679"/>
      <c r="BQ6" s="680"/>
      <c r="BR6" s="680"/>
      <c r="BS6" s="680"/>
      <c r="BT6" s="680"/>
      <c r="BU6" s="681"/>
      <c r="BV6" s="676"/>
    </row>
    <row r="7" spans="1:74" s="646" customFormat="1">
      <c r="A7" s="657"/>
      <c r="B7" s="683"/>
      <c r="C7" s="718" t="s">
        <v>179</v>
      </c>
      <c r="D7" s="718" t="s">
        <v>179</v>
      </c>
      <c r="E7" s="718" t="s">
        <v>179</v>
      </c>
      <c r="F7" s="718" t="s">
        <v>179</v>
      </c>
      <c r="G7" s="718" t="s">
        <v>179</v>
      </c>
      <c r="H7" s="713" t="s">
        <v>179</v>
      </c>
      <c r="I7" s="718" t="s">
        <v>179</v>
      </c>
      <c r="J7" s="718" t="s">
        <v>179</v>
      </c>
      <c r="K7" s="718" t="s">
        <v>179</v>
      </c>
      <c r="L7" s="718" t="s">
        <v>179</v>
      </c>
      <c r="M7" s="718" t="s">
        <v>179</v>
      </c>
      <c r="N7" s="718" t="s">
        <v>179</v>
      </c>
      <c r="O7" s="718" t="s">
        <v>179</v>
      </c>
      <c r="P7" s="718" t="s">
        <v>179</v>
      </c>
      <c r="Q7" s="718" t="s">
        <v>179</v>
      </c>
      <c r="R7" s="718" t="s">
        <v>179</v>
      </c>
      <c r="S7" s="718" t="s">
        <v>179</v>
      </c>
      <c r="T7" s="718" t="s">
        <v>179</v>
      </c>
      <c r="U7" s="715"/>
      <c r="V7" s="715"/>
      <c r="W7" s="715"/>
      <c r="X7" s="715"/>
      <c r="Y7" s="716"/>
      <c r="Z7" s="683"/>
      <c r="AA7" s="711" t="s">
        <v>179</v>
      </c>
      <c r="AB7" s="1851" t="s">
        <v>179</v>
      </c>
      <c r="AC7" s="1852"/>
      <c r="AD7" s="1851" t="s">
        <v>179</v>
      </c>
      <c r="AE7" s="1852"/>
      <c r="AF7" s="713" t="s">
        <v>179</v>
      </c>
      <c r="AG7" s="1015"/>
      <c r="AH7" s="1851" t="s">
        <v>179</v>
      </c>
      <c r="AI7" s="1852"/>
      <c r="AJ7" s="1851" t="s">
        <v>179</v>
      </c>
      <c r="AK7" s="1852"/>
      <c r="AL7" s="1851" t="s">
        <v>179</v>
      </c>
      <c r="AM7" s="1852"/>
      <c r="AN7" s="1851" t="s">
        <v>179</v>
      </c>
      <c r="AO7" s="1852"/>
      <c r="AP7" s="1851" t="s">
        <v>179</v>
      </c>
      <c r="AQ7" s="1852"/>
      <c r="AR7" s="711" t="s">
        <v>179</v>
      </c>
      <c r="AS7" s="715"/>
      <c r="AT7" s="715"/>
      <c r="AU7" s="715"/>
      <c r="AV7" s="715"/>
      <c r="AW7" s="716"/>
      <c r="AX7" s="683"/>
      <c r="AY7" s="711" t="s">
        <v>179</v>
      </c>
      <c r="AZ7" s="1851" t="s">
        <v>179</v>
      </c>
      <c r="BA7" s="1852"/>
      <c r="BB7" s="1851" t="s">
        <v>179</v>
      </c>
      <c r="BC7" s="1852"/>
      <c r="BD7" s="713" t="s">
        <v>179</v>
      </c>
      <c r="BE7" s="1015"/>
      <c r="BF7" s="1851" t="s">
        <v>179</v>
      </c>
      <c r="BG7" s="1852"/>
      <c r="BH7" s="1851" t="s">
        <v>179</v>
      </c>
      <c r="BI7" s="1852"/>
      <c r="BJ7" s="1851" t="s">
        <v>179</v>
      </c>
      <c r="BK7" s="1852"/>
      <c r="BL7" s="1851" t="s">
        <v>179</v>
      </c>
      <c r="BM7" s="1852"/>
      <c r="BN7" s="1851" t="s">
        <v>179</v>
      </c>
      <c r="BO7" s="1852"/>
      <c r="BP7" s="711" t="s">
        <v>179</v>
      </c>
      <c r="BQ7" s="715"/>
      <c r="BR7" s="715"/>
      <c r="BS7" s="715"/>
      <c r="BT7" s="715"/>
      <c r="BU7" s="716"/>
      <c r="BV7" s="660"/>
    </row>
    <row r="8" spans="1:74">
      <c r="A8" s="682"/>
      <c r="B8" s="657"/>
      <c r="C8" s="685"/>
      <c r="D8" s="685"/>
      <c r="E8" s="685"/>
      <c r="F8" s="685"/>
      <c r="G8" s="685"/>
      <c r="H8" s="685"/>
      <c r="I8" s="685"/>
      <c r="J8" s="685"/>
      <c r="K8" s="685"/>
      <c r="L8" s="685"/>
      <c r="M8" s="685"/>
      <c r="N8" s="685"/>
      <c r="O8" s="685"/>
      <c r="P8" s="685"/>
      <c r="Q8" s="685"/>
      <c r="R8" s="685"/>
      <c r="S8" s="685"/>
      <c r="T8" s="685"/>
      <c r="U8" s="686"/>
      <c r="V8" s="687"/>
      <c r="W8" s="687"/>
      <c r="X8" s="687"/>
      <c r="Y8" s="684"/>
      <c r="Z8" s="1853"/>
      <c r="AA8" s="1854"/>
      <c r="AB8" s="1854"/>
      <c r="AC8" s="1854"/>
      <c r="AD8" s="1854"/>
      <c r="AE8" s="1854"/>
      <c r="AF8" s="1854"/>
      <c r="AG8" s="685"/>
      <c r="AH8" s="685"/>
      <c r="AI8" s="685"/>
      <c r="AJ8" s="685"/>
      <c r="AK8" s="685"/>
      <c r="AL8" s="685"/>
      <c r="AM8" s="685"/>
      <c r="AN8" s="685"/>
      <c r="AO8" s="685"/>
      <c r="AP8" s="685"/>
      <c r="AQ8" s="685"/>
      <c r="AR8" s="685"/>
      <c r="AS8" s="686"/>
      <c r="AT8" s="687"/>
      <c r="AU8" s="687"/>
      <c r="AV8" s="687"/>
      <c r="AW8" s="684"/>
      <c r="AX8" s="1853"/>
      <c r="AY8" s="1854"/>
      <c r="AZ8" s="1854"/>
      <c r="BA8" s="1854"/>
      <c r="BB8" s="1854"/>
      <c r="BC8" s="1854"/>
      <c r="BD8" s="1854"/>
      <c r="BE8" s="685"/>
      <c r="BF8" s="685"/>
      <c r="BG8" s="685"/>
      <c r="BH8" s="685"/>
      <c r="BI8" s="685"/>
      <c r="BJ8" s="685"/>
      <c r="BK8" s="685"/>
      <c r="BL8" s="685"/>
      <c r="BM8" s="685"/>
      <c r="BN8" s="685"/>
      <c r="BO8" s="685"/>
      <c r="BP8" s="686"/>
      <c r="BQ8" s="686"/>
      <c r="BR8" s="687"/>
      <c r="BS8" s="687"/>
      <c r="BT8" s="687"/>
      <c r="BU8" s="684"/>
      <c r="BV8" s="684"/>
    </row>
    <row r="9" spans="1:74">
      <c r="A9" s="682"/>
      <c r="B9" s="657"/>
      <c r="C9" s="685"/>
      <c r="D9" s="685"/>
      <c r="E9" s="685"/>
      <c r="F9" s="685"/>
      <c r="G9" s="685"/>
      <c r="H9" s="685"/>
      <c r="I9" s="685"/>
      <c r="J9" s="685"/>
      <c r="K9" s="685"/>
      <c r="L9" s="685"/>
      <c r="M9" s="685"/>
      <c r="N9" s="685"/>
      <c r="O9" s="685"/>
      <c r="P9" s="685"/>
      <c r="Q9" s="685"/>
      <c r="R9" s="685"/>
      <c r="S9" s="685"/>
      <c r="T9" s="685"/>
      <c r="U9" s="686"/>
      <c r="V9" s="687"/>
      <c r="W9" s="687"/>
      <c r="X9" s="687"/>
      <c r="Y9" s="684"/>
      <c r="Z9" s="1855"/>
      <c r="AA9" s="1854"/>
      <c r="AB9" s="1854"/>
      <c r="AC9" s="1854"/>
      <c r="AD9" s="1854"/>
      <c r="AE9" s="1854"/>
      <c r="AF9" s="1854"/>
      <c r="AG9" s="685"/>
      <c r="AH9" s="685"/>
      <c r="AI9" s="685"/>
      <c r="AJ9" s="685"/>
      <c r="AK9" s="685"/>
      <c r="AL9" s="685"/>
      <c r="AM9" s="685"/>
      <c r="AN9" s="685"/>
      <c r="AO9" s="685"/>
      <c r="AP9" s="685"/>
      <c r="AQ9" s="685"/>
      <c r="AR9" s="685"/>
      <c r="AS9" s="686"/>
      <c r="AT9" s="687"/>
      <c r="AU9" s="687"/>
      <c r="AV9" s="687"/>
      <c r="AW9" s="684"/>
      <c r="AX9" s="1855"/>
      <c r="AY9" s="1854"/>
      <c r="AZ9" s="1854"/>
      <c r="BA9" s="1854"/>
      <c r="BB9" s="1854"/>
      <c r="BC9" s="1854"/>
      <c r="BD9" s="1854"/>
      <c r="BE9" s="685"/>
      <c r="BF9" s="685"/>
      <c r="BG9" s="685"/>
      <c r="BH9" s="685"/>
      <c r="BI9" s="685"/>
      <c r="BJ9" s="685"/>
      <c r="BK9" s="685"/>
      <c r="BL9" s="685"/>
      <c r="BM9" s="685"/>
      <c r="BN9" s="685"/>
      <c r="BO9" s="685"/>
      <c r="BP9" s="686"/>
      <c r="BQ9" s="686"/>
      <c r="BR9" s="687"/>
      <c r="BS9" s="687"/>
      <c r="BT9" s="687"/>
      <c r="BU9" s="684"/>
      <c r="BV9" s="684"/>
    </row>
    <row r="10" spans="1:74">
      <c r="A10" s="682"/>
      <c r="B10" s="688"/>
      <c r="C10" s="689"/>
      <c r="D10" s="689"/>
      <c r="E10" s="689"/>
      <c r="F10" s="689"/>
      <c r="G10" s="689"/>
      <c r="H10" s="689"/>
      <c r="I10" s="689"/>
      <c r="J10" s="685"/>
      <c r="K10" s="685"/>
      <c r="L10" s="685"/>
      <c r="M10" s="689"/>
      <c r="N10" s="689"/>
      <c r="O10" s="689"/>
      <c r="P10" s="689"/>
      <c r="Q10" s="689"/>
      <c r="R10" s="689"/>
      <c r="S10" s="689"/>
      <c r="T10" s="689"/>
      <c r="U10" s="687"/>
      <c r="V10" s="687"/>
      <c r="W10" s="687"/>
      <c r="X10" s="687"/>
      <c r="Y10" s="684"/>
      <c r="Z10" s="1855"/>
      <c r="AA10" s="1854"/>
      <c r="AB10" s="1854"/>
      <c r="AC10" s="1854"/>
      <c r="AD10" s="1854"/>
      <c r="AE10" s="1854"/>
      <c r="AF10" s="1854"/>
      <c r="AG10" s="689"/>
      <c r="AH10" s="685"/>
      <c r="AI10" s="685"/>
      <c r="AJ10" s="685"/>
      <c r="AK10" s="689"/>
      <c r="AL10" s="689"/>
      <c r="AM10" s="689"/>
      <c r="AN10" s="689"/>
      <c r="AO10" s="689"/>
      <c r="AP10" s="689"/>
      <c r="AQ10" s="689"/>
      <c r="AR10" s="689"/>
      <c r="AS10" s="687"/>
      <c r="AT10" s="687"/>
      <c r="AU10" s="687"/>
      <c r="AV10" s="687"/>
      <c r="AW10" s="684"/>
      <c r="AX10" s="1855"/>
      <c r="AY10" s="1854"/>
      <c r="AZ10" s="1854"/>
      <c r="BA10" s="1854"/>
      <c r="BB10" s="1854"/>
      <c r="BC10" s="1854"/>
      <c r="BD10" s="1854"/>
      <c r="BE10" s="689"/>
      <c r="BF10" s="685"/>
      <c r="BG10" s="685"/>
      <c r="BH10" s="685"/>
      <c r="BI10" s="689"/>
      <c r="BJ10" s="689"/>
      <c r="BK10" s="689"/>
      <c r="BL10" s="689"/>
      <c r="BM10" s="689"/>
      <c r="BN10" s="689"/>
      <c r="BO10" s="689"/>
      <c r="BP10" s="687"/>
      <c r="BQ10" s="687"/>
      <c r="BR10" s="687"/>
      <c r="BS10" s="687"/>
      <c r="BT10" s="687"/>
      <c r="BU10" s="684"/>
      <c r="BV10" s="684"/>
    </row>
    <row r="11" spans="1:74">
      <c r="A11" s="682"/>
      <c r="B11" s="688"/>
      <c r="C11" s="689"/>
      <c r="D11" s="689"/>
      <c r="E11" s="689"/>
      <c r="F11" s="689"/>
      <c r="G11" s="689"/>
      <c r="H11" s="689"/>
      <c r="I11" s="689"/>
      <c r="J11" s="685"/>
      <c r="K11" s="685"/>
      <c r="L11" s="685"/>
      <c r="M11" s="689"/>
      <c r="N11" s="689"/>
      <c r="O11" s="689"/>
      <c r="P11" s="689"/>
      <c r="Q11" s="689"/>
      <c r="R11" s="689"/>
      <c r="S11" s="689"/>
      <c r="T11" s="689"/>
      <c r="U11" s="687"/>
      <c r="V11" s="687"/>
      <c r="W11" s="687"/>
      <c r="X11" s="687"/>
      <c r="Y11" s="684"/>
      <c r="Z11" s="688"/>
      <c r="AA11" s="689"/>
      <c r="AB11" s="689"/>
      <c r="AC11" s="689"/>
      <c r="AD11" s="689"/>
      <c r="AE11" s="689"/>
      <c r="AF11" s="689"/>
      <c r="AG11" s="689"/>
      <c r="AH11" s="685"/>
      <c r="AI11" s="685"/>
      <c r="AJ11" s="685"/>
      <c r="AK11" s="689"/>
      <c r="AL11" s="689"/>
      <c r="AM11" s="689"/>
      <c r="AN11" s="689"/>
      <c r="AO11" s="689"/>
      <c r="AP11" s="689"/>
      <c r="AQ11" s="689"/>
      <c r="AR11" s="689"/>
      <c r="AS11" s="687"/>
      <c r="AT11" s="687"/>
      <c r="AU11" s="687"/>
      <c r="AV11" s="687"/>
      <c r="AW11" s="684"/>
      <c r="AX11" s="688"/>
      <c r="AY11" s="689"/>
      <c r="AZ11" s="689"/>
      <c r="BA11" s="689"/>
      <c r="BB11" s="689"/>
      <c r="BC11" s="689"/>
      <c r="BD11" s="689"/>
      <c r="BE11" s="689"/>
      <c r="BF11" s="685"/>
      <c r="BG11" s="685"/>
      <c r="BH11" s="685"/>
      <c r="BI11" s="689"/>
      <c r="BJ11" s="689"/>
      <c r="BK11" s="689"/>
      <c r="BL11" s="689"/>
      <c r="BM11" s="689"/>
      <c r="BN11" s="689"/>
      <c r="BO11" s="689"/>
      <c r="BP11" s="687"/>
      <c r="BQ11" s="687"/>
      <c r="BR11" s="687"/>
      <c r="BS11" s="687"/>
      <c r="BT11" s="687"/>
      <c r="BU11" s="684"/>
      <c r="BV11" s="684"/>
    </row>
    <row r="12" spans="1:74">
      <c r="A12" s="682"/>
      <c r="B12" s="688"/>
      <c r="C12" s="689"/>
      <c r="D12" s="689"/>
      <c r="E12" s="689"/>
      <c r="F12" s="689"/>
      <c r="G12" s="689"/>
      <c r="H12" s="689"/>
      <c r="I12" s="689"/>
      <c r="J12" s="685"/>
      <c r="K12" s="685"/>
      <c r="L12" s="685"/>
      <c r="M12" s="689"/>
      <c r="N12" s="689"/>
      <c r="O12" s="689"/>
      <c r="P12" s="689"/>
      <c r="Q12" s="689"/>
      <c r="R12" s="689"/>
      <c r="S12" s="689"/>
      <c r="T12" s="689"/>
      <c r="U12" s="687"/>
      <c r="V12" s="687"/>
      <c r="W12" s="687"/>
      <c r="X12" s="687"/>
      <c r="Y12" s="684"/>
      <c r="Z12" s="688"/>
      <c r="AA12" s="689"/>
      <c r="AB12" s="689"/>
      <c r="AC12" s="689"/>
      <c r="AD12" s="689"/>
      <c r="AE12" s="689"/>
      <c r="AF12" s="689"/>
      <c r="AG12" s="689"/>
      <c r="AH12" s="685"/>
      <c r="AI12" s="685"/>
      <c r="AJ12" s="685"/>
      <c r="AK12" s="689"/>
      <c r="AL12" s="689"/>
      <c r="AM12" s="689"/>
      <c r="AN12" s="689"/>
      <c r="AO12" s="689"/>
      <c r="AP12" s="689"/>
      <c r="AQ12" s="689"/>
      <c r="AR12" s="689"/>
      <c r="AS12" s="687"/>
      <c r="AT12" s="687"/>
      <c r="AU12" s="687"/>
      <c r="AV12" s="687"/>
      <c r="AW12" s="684"/>
      <c r="AX12" s="688"/>
      <c r="AY12" s="689"/>
      <c r="AZ12" s="689"/>
      <c r="BA12" s="689"/>
      <c r="BB12" s="689"/>
      <c r="BC12" s="689"/>
      <c r="BD12" s="689"/>
      <c r="BE12" s="689"/>
      <c r="BF12" s="685"/>
      <c r="BG12" s="685"/>
      <c r="BH12" s="685"/>
      <c r="BI12" s="689"/>
      <c r="BJ12" s="689"/>
      <c r="BK12" s="689"/>
      <c r="BL12" s="689"/>
      <c r="BM12" s="689"/>
      <c r="BN12" s="689"/>
      <c r="BO12" s="689"/>
      <c r="BP12" s="687"/>
      <c r="BQ12" s="687"/>
      <c r="BR12" s="687"/>
      <c r="BS12" s="687"/>
      <c r="BT12" s="687"/>
      <c r="BU12" s="684"/>
      <c r="BV12" s="684"/>
    </row>
    <row r="13" spans="1:74">
      <c r="A13" s="682"/>
      <c r="B13" s="688"/>
      <c r="C13" s="689"/>
      <c r="D13" s="689"/>
      <c r="E13" s="689"/>
      <c r="F13" s="689"/>
      <c r="G13" s="689"/>
      <c r="H13" s="689"/>
      <c r="I13" s="689"/>
      <c r="J13" s="685"/>
      <c r="K13" s="685"/>
      <c r="L13" s="685"/>
      <c r="M13" s="689"/>
      <c r="N13" s="689"/>
      <c r="O13" s="689"/>
      <c r="P13" s="689"/>
      <c r="Q13" s="689"/>
      <c r="R13" s="689"/>
      <c r="S13" s="689"/>
      <c r="T13" s="689"/>
      <c r="U13" s="687"/>
      <c r="V13" s="687"/>
      <c r="W13" s="687"/>
      <c r="X13" s="687"/>
      <c r="Y13" s="684"/>
      <c r="Z13" s="688"/>
      <c r="AA13" s="689"/>
      <c r="AB13" s="689"/>
      <c r="AC13" s="689"/>
      <c r="AD13" s="689"/>
      <c r="AE13" s="689"/>
      <c r="AF13" s="689"/>
      <c r="AG13" s="689"/>
      <c r="AH13" s="685"/>
      <c r="AI13" s="685"/>
      <c r="AJ13" s="685"/>
      <c r="AK13" s="689"/>
      <c r="AL13" s="689"/>
      <c r="AM13" s="689"/>
      <c r="AN13" s="689"/>
      <c r="AO13" s="689"/>
      <c r="AP13" s="689"/>
      <c r="AQ13" s="689"/>
      <c r="AR13" s="689"/>
      <c r="AS13" s="687"/>
      <c r="AT13" s="687"/>
      <c r="AU13" s="687"/>
      <c r="AV13" s="687"/>
      <c r="AW13" s="684"/>
      <c r="AX13" s="688"/>
      <c r="AY13" s="689"/>
      <c r="AZ13" s="689"/>
      <c r="BA13" s="689"/>
      <c r="BB13" s="689"/>
      <c r="BC13" s="689"/>
      <c r="BD13" s="689"/>
      <c r="BE13" s="689"/>
      <c r="BF13" s="685"/>
      <c r="BG13" s="685"/>
      <c r="BH13" s="685"/>
      <c r="BI13" s="689"/>
      <c r="BJ13" s="689"/>
      <c r="BK13" s="689"/>
      <c r="BL13" s="689"/>
      <c r="BM13" s="689"/>
      <c r="BN13" s="689"/>
      <c r="BO13" s="689"/>
      <c r="BP13" s="687"/>
      <c r="BQ13" s="687"/>
      <c r="BR13" s="687"/>
      <c r="BS13" s="687"/>
      <c r="BT13" s="687"/>
      <c r="BU13" s="684"/>
      <c r="BV13" s="684"/>
    </row>
    <row r="14" spans="1:74">
      <c r="A14" s="682"/>
      <c r="B14" s="688"/>
      <c r="C14" s="689"/>
      <c r="D14" s="689"/>
      <c r="E14" s="689"/>
      <c r="F14" s="689"/>
      <c r="G14" s="689"/>
      <c r="H14" s="689"/>
      <c r="I14" s="689"/>
      <c r="J14" s="685"/>
      <c r="K14" s="685"/>
      <c r="L14" s="685"/>
      <c r="M14" s="689"/>
      <c r="N14" s="689"/>
      <c r="O14" s="689"/>
      <c r="P14" s="689"/>
      <c r="Q14" s="689"/>
      <c r="R14" s="689"/>
      <c r="S14" s="689"/>
      <c r="T14" s="689"/>
      <c r="U14" s="687"/>
      <c r="V14" s="687"/>
      <c r="W14" s="687"/>
      <c r="X14" s="687"/>
      <c r="Y14" s="684"/>
      <c r="Z14" s="688"/>
      <c r="AA14" s="689"/>
      <c r="AB14" s="689"/>
      <c r="AC14" s="689"/>
      <c r="AD14" s="689"/>
      <c r="AE14" s="689"/>
      <c r="AF14" s="689"/>
      <c r="AG14" s="689"/>
      <c r="AH14" s="685"/>
      <c r="AI14" s="685"/>
      <c r="AJ14" s="685"/>
      <c r="AK14" s="689"/>
      <c r="AL14" s="689"/>
      <c r="AM14" s="689"/>
      <c r="AN14" s="689"/>
      <c r="AO14" s="689"/>
      <c r="AP14" s="689"/>
      <c r="AQ14" s="689"/>
      <c r="AR14" s="689"/>
      <c r="AS14" s="687"/>
      <c r="AT14" s="687"/>
      <c r="AU14" s="687"/>
      <c r="AV14" s="687"/>
      <c r="AW14" s="684"/>
      <c r="AX14" s="688"/>
      <c r="AY14" s="689"/>
      <c r="AZ14" s="689"/>
      <c r="BA14" s="689"/>
      <c r="BB14" s="689"/>
      <c r="BC14" s="689"/>
      <c r="BD14" s="689"/>
      <c r="BE14" s="689"/>
      <c r="BF14" s="685"/>
      <c r="BG14" s="685"/>
      <c r="BH14" s="685"/>
      <c r="BI14" s="689"/>
      <c r="BJ14" s="689"/>
      <c r="BK14" s="689"/>
      <c r="BL14" s="689"/>
      <c r="BM14" s="689"/>
      <c r="BN14" s="689"/>
      <c r="BO14" s="689"/>
      <c r="BP14" s="687"/>
      <c r="BQ14" s="687"/>
      <c r="BR14" s="687"/>
      <c r="BS14" s="687"/>
      <c r="BT14" s="687"/>
      <c r="BU14" s="684"/>
      <c r="BV14" s="684"/>
    </row>
    <row r="15" spans="1:74">
      <c r="A15" s="682"/>
      <c r="B15" s="688"/>
      <c r="C15" s="689"/>
      <c r="D15" s="689"/>
      <c r="E15" s="689"/>
      <c r="F15" s="689"/>
      <c r="G15" s="689"/>
      <c r="H15" s="689"/>
      <c r="I15" s="689"/>
      <c r="J15" s="685"/>
      <c r="K15" s="685"/>
      <c r="L15" s="685"/>
      <c r="M15" s="689"/>
      <c r="N15" s="689"/>
      <c r="O15" s="689"/>
      <c r="P15" s="689"/>
      <c r="Q15" s="689"/>
      <c r="R15" s="689"/>
      <c r="S15" s="689"/>
      <c r="T15" s="689"/>
      <c r="U15" s="687"/>
      <c r="V15" s="687"/>
      <c r="W15" s="687"/>
      <c r="X15" s="687"/>
      <c r="Y15" s="684"/>
      <c r="Z15" s="688"/>
      <c r="AA15" s="689"/>
      <c r="AB15" s="689"/>
      <c r="AC15" s="689"/>
      <c r="AD15" s="689"/>
      <c r="AE15" s="689"/>
      <c r="AF15" s="689"/>
      <c r="AG15" s="689"/>
      <c r="AH15" s="685"/>
      <c r="AI15" s="685"/>
      <c r="AJ15" s="685"/>
      <c r="AK15" s="689"/>
      <c r="AL15" s="689"/>
      <c r="AM15" s="689"/>
      <c r="AN15" s="689"/>
      <c r="AO15" s="689"/>
      <c r="AP15" s="689"/>
      <c r="AQ15" s="689"/>
      <c r="AR15" s="689"/>
      <c r="AS15" s="687"/>
      <c r="AT15" s="687"/>
      <c r="AU15" s="687"/>
      <c r="AV15" s="687"/>
      <c r="AW15" s="684"/>
      <c r="AX15" s="688"/>
      <c r="AY15" s="689"/>
      <c r="AZ15" s="689"/>
      <c r="BA15" s="689"/>
      <c r="BB15" s="689"/>
      <c r="BC15" s="689"/>
      <c r="BD15" s="689"/>
      <c r="BE15" s="689"/>
      <c r="BF15" s="685"/>
      <c r="BG15" s="685"/>
      <c r="BH15" s="685"/>
      <c r="BI15" s="689"/>
      <c r="BJ15" s="689"/>
      <c r="BK15" s="689"/>
      <c r="BL15" s="689"/>
      <c r="BM15" s="689"/>
      <c r="BN15" s="689"/>
      <c r="BO15" s="689"/>
      <c r="BP15" s="687"/>
      <c r="BQ15" s="687"/>
      <c r="BR15" s="687"/>
      <c r="BS15" s="687"/>
      <c r="BT15" s="687"/>
      <c r="BU15" s="684"/>
      <c r="BV15" s="684"/>
    </row>
    <row r="16" spans="1:74" ht="17.25" thickBot="1">
      <c r="A16" s="682"/>
      <c r="B16" s="688"/>
      <c r="C16" s="689"/>
      <c r="D16" s="689"/>
      <c r="E16" s="689"/>
      <c r="F16" s="689"/>
      <c r="G16" s="689"/>
      <c r="H16" s="689"/>
      <c r="I16" s="689"/>
      <c r="J16" s="685"/>
      <c r="K16" s="685"/>
      <c r="L16" s="685"/>
      <c r="M16" s="689"/>
      <c r="N16" s="689"/>
      <c r="O16" s="689"/>
      <c r="P16" s="689"/>
      <c r="Q16" s="689"/>
      <c r="R16" s="689"/>
      <c r="S16" s="689"/>
      <c r="T16" s="689"/>
      <c r="U16" s="687"/>
      <c r="V16" s="687"/>
      <c r="W16" s="687"/>
      <c r="X16" s="687"/>
      <c r="Y16" s="684"/>
      <c r="Z16" s="688"/>
      <c r="AA16" s="689"/>
      <c r="AB16" s="689"/>
      <c r="AC16" s="689"/>
      <c r="AD16" s="689"/>
      <c r="AE16" s="689"/>
      <c r="AF16" s="689"/>
      <c r="AG16" s="689"/>
      <c r="AH16" s="685"/>
      <c r="AI16" s="685"/>
      <c r="AJ16" s="685"/>
      <c r="AK16" s="689"/>
      <c r="AL16" s="689"/>
      <c r="AM16" s="689"/>
      <c r="AN16" s="689"/>
      <c r="AO16" s="689"/>
      <c r="AP16" s="689"/>
      <c r="AQ16" s="689"/>
      <c r="AR16" s="689"/>
      <c r="AS16" s="687"/>
      <c r="AT16" s="687"/>
      <c r="AU16" s="687"/>
      <c r="AV16" s="687"/>
      <c r="AW16" s="684"/>
      <c r="AX16" s="688"/>
      <c r="AY16" s="689"/>
      <c r="AZ16" s="689"/>
      <c r="BA16" s="689"/>
      <c r="BB16" s="689"/>
      <c r="BC16" s="689"/>
      <c r="BD16" s="689"/>
      <c r="BE16" s="689"/>
      <c r="BF16" s="685"/>
      <c r="BG16" s="685"/>
      <c r="BH16" s="685"/>
      <c r="BI16" s="689"/>
      <c r="BJ16" s="689"/>
      <c r="BK16" s="689"/>
      <c r="BL16" s="689"/>
      <c r="BM16" s="689"/>
      <c r="BN16" s="689"/>
      <c r="BO16" s="689"/>
      <c r="BP16" s="687"/>
      <c r="BQ16" s="687"/>
      <c r="BR16" s="687"/>
      <c r="BS16" s="687"/>
      <c r="BT16" s="687"/>
      <c r="BU16" s="684"/>
      <c r="BV16" s="684"/>
    </row>
    <row r="17" spans="1:74" ht="27" customHeight="1">
      <c r="A17" s="682"/>
      <c r="B17" s="688"/>
      <c r="C17" s="689"/>
      <c r="D17" s="689"/>
      <c r="E17" s="689"/>
      <c r="F17" s="689"/>
      <c r="G17" s="689"/>
      <c r="H17" s="689"/>
      <c r="I17" s="689"/>
      <c r="J17" s="685"/>
      <c r="K17" s="685"/>
      <c r="L17" s="685"/>
      <c r="M17" s="689"/>
      <c r="N17" s="689"/>
      <c r="O17" s="689"/>
      <c r="P17" s="689"/>
      <c r="Q17" s="690"/>
      <c r="R17" s="690"/>
      <c r="S17" s="690"/>
      <c r="T17" s="1845" t="s">
        <v>489</v>
      </c>
      <c r="U17" s="1846"/>
      <c r="V17" s="1846"/>
      <c r="W17" s="1846"/>
      <c r="X17" s="1846"/>
      <c r="Y17" s="1847"/>
      <c r="Z17" s="688"/>
      <c r="AA17" s="689"/>
      <c r="AB17" s="689"/>
      <c r="AC17" s="689"/>
      <c r="AD17" s="689"/>
      <c r="AE17" s="689"/>
      <c r="AF17" s="689"/>
      <c r="AG17" s="689"/>
      <c r="AH17" s="685"/>
      <c r="AI17" s="685"/>
      <c r="AJ17" s="685"/>
      <c r="AK17" s="689"/>
      <c r="AL17" s="689"/>
      <c r="AM17" s="689"/>
      <c r="AN17" s="689"/>
      <c r="AO17" s="690"/>
      <c r="AP17" s="690"/>
      <c r="AQ17" s="690"/>
      <c r="AR17" s="1845" t="str">
        <f>T17</f>
        <v>Remarks
备注 Chú thích</v>
      </c>
      <c r="AS17" s="1846"/>
      <c r="AT17" s="1846"/>
      <c r="AU17" s="1846"/>
      <c r="AV17" s="1846"/>
      <c r="AW17" s="1847"/>
      <c r="AX17" s="688"/>
      <c r="AY17" s="689"/>
      <c r="AZ17" s="689"/>
      <c r="BA17" s="689"/>
      <c r="BB17" s="689"/>
      <c r="BC17" s="689"/>
      <c r="BD17" s="689"/>
      <c r="BE17" s="689"/>
      <c r="BF17" s="685"/>
      <c r="BG17" s="685"/>
      <c r="BH17" s="685"/>
      <c r="BI17" s="689"/>
      <c r="BJ17" s="689"/>
      <c r="BK17" s="689"/>
      <c r="BL17" s="689"/>
      <c r="BM17" s="689"/>
      <c r="BN17" s="689"/>
      <c r="BO17" s="690"/>
      <c r="BP17" s="1845" t="str">
        <f>AR17</f>
        <v>Remarks
备注 Chú thích</v>
      </c>
      <c r="BQ17" s="1846"/>
      <c r="BR17" s="1846"/>
      <c r="BS17" s="1846"/>
      <c r="BT17" s="1846"/>
      <c r="BU17" s="1847"/>
      <c r="BV17" s="684"/>
    </row>
    <row r="18" spans="1:74" s="647" customFormat="1" ht="45.75" customHeight="1">
      <c r="A18" s="663"/>
      <c r="B18" s="657"/>
      <c r="C18" s="685"/>
      <c r="D18" s="685"/>
      <c r="E18" s="685"/>
      <c r="F18" s="685"/>
      <c r="G18" s="685"/>
      <c r="H18" s="685"/>
      <c r="I18" s="685"/>
      <c r="J18" s="685"/>
      <c r="K18" s="685"/>
      <c r="L18" s="685"/>
      <c r="M18" s="685"/>
      <c r="N18" s="685"/>
      <c r="O18" s="685"/>
      <c r="P18" s="685"/>
      <c r="Q18" s="659"/>
      <c r="R18" s="659"/>
      <c r="S18" s="659"/>
      <c r="T18" s="1848" t="s">
        <v>356</v>
      </c>
      <c r="U18" s="1849"/>
      <c r="V18" s="1849"/>
      <c r="W18" s="1849"/>
      <c r="X18" s="1849"/>
      <c r="Y18" s="1850"/>
      <c r="Z18" s="657"/>
      <c r="AA18" s="685"/>
      <c r="AB18" s="685"/>
      <c r="AC18" s="685"/>
      <c r="AD18" s="685"/>
      <c r="AE18" s="685"/>
      <c r="AF18" s="685"/>
      <c r="AG18" s="685"/>
      <c r="AH18" s="685"/>
      <c r="AI18" s="685"/>
      <c r="AJ18" s="685"/>
      <c r="AK18" s="685"/>
      <c r="AL18" s="685"/>
      <c r="AM18" s="685"/>
      <c r="AN18" s="685"/>
      <c r="AO18" s="659"/>
      <c r="AP18" s="659"/>
      <c r="AQ18" s="659"/>
      <c r="AR18" s="1848" t="s">
        <v>356</v>
      </c>
      <c r="AS18" s="1849"/>
      <c r="AT18" s="1849"/>
      <c r="AU18" s="1849"/>
      <c r="AV18" s="1849"/>
      <c r="AW18" s="1850"/>
      <c r="AX18" s="657"/>
      <c r="AY18" s="685"/>
      <c r="AZ18" s="685"/>
      <c r="BA18" s="685"/>
      <c r="BB18" s="685"/>
      <c r="BC18" s="685"/>
      <c r="BD18" s="685"/>
      <c r="BE18" s="685"/>
      <c r="BF18" s="685"/>
      <c r="BG18" s="685"/>
      <c r="BH18" s="685"/>
      <c r="BI18" s="685"/>
      <c r="BJ18" s="685"/>
      <c r="BK18" s="685"/>
      <c r="BL18" s="685"/>
      <c r="BM18" s="685"/>
      <c r="BN18" s="685"/>
      <c r="BO18" s="659"/>
      <c r="BP18" s="1848" t="s">
        <v>356</v>
      </c>
      <c r="BQ18" s="1849"/>
      <c r="BR18" s="1849"/>
      <c r="BS18" s="1849"/>
      <c r="BT18" s="1849"/>
      <c r="BU18" s="1850"/>
      <c r="BV18" s="666"/>
    </row>
    <row r="19" spans="1:74" ht="27" customHeight="1">
      <c r="A19" s="682"/>
      <c r="B19" s="691"/>
      <c r="C19" s="659"/>
      <c r="D19" s="659"/>
      <c r="E19" s="659"/>
      <c r="F19" s="659"/>
      <c r="G19" s="692"/>
      <c r="H19" s="692"/>
      <c r="I19" s="692"/>
      <c r="J19" s="692"/>
      <c r="K19" s="692"/>
      <c r="L19" s="692"/>
      <c r="M19" s="692"/>
      <c r="N19" s="692"/>
      <c r="O19" s="692"/>
      <c r="P19" s="692"/>
      <c r="Q19" s="690"/>
      <c r="R19" s="690"/>
      <c r="S19" s="690"/>
      <c r="T19" s="1848" t="s">
        <v>490</v>
      </c>
      <c r="U19" s="1849"/>
      <c r="V19" s="1849"/>
      <c r="W19" s="1849"/>
      <c r="X19" s="1849"/>
      <c r="Y19" s="1850"/>
      <c r="Z19" s="3001" t="s">
        <v>935</v>
      </c>
      <c r="AA19" s="1883"/>
      <c r="AB19" s="1883"/>
      <c r="AC19" s="1883"/>
      <c r="AD19" s="1883"/>
      <c r="AE19" s="1883"/>
      <c r="AF19" s="1883"/>
      <c r="AG19" s="1883"/>
      <c r="AH19" s="1883"/>
      <c r="AI19" s="1883"/>
      <c r="AJ19" s="1883"/>
      <c r="AK19" s="692"/>
      <c r="AL19" s="692"/>
      <c r="AM19" s="694"/>
      <c r="AN19" s="694"/>
      <c r="AO19" s="694"/>
      <c r="AP19" s="694"/>
      <c r="AQ19" s="695"/>
      <c r="AR19" s="1848" t="str">
        <f>T19</f>
        <v xml:space="preserve">Number of Layers
层数 Số lớp </v>
      </c>
      <c r="AS19" s="1849"/>
      <c r="AT19" s="1849"/>
      <c r="AU19" s="1849"/>
      <c r="AV19" s="1849"/>
      <c r="AW19" s="1850"/>
      <c r="AX19" s="2998" t="s">
        <v>493</v>
      </c>
      <c r="AY19" s="1883"/>
      <c r="AZ19" s="1883"/>
      <c r="BA19" s="1883"/>
      <c r="BB19" s="1883"/>
      <c r="BC19" s="1883"/>
      <c r="BD19" s="1883"/>
      <c r="BE19" s="1883"/>
      <c r="BF19" s="1883"/>
      <c r="BG19" s="1883"/>
      <c r="BH19" s="1883"/>
      <c r="BI19" s="1883"/>
      <c r="BJ19" s="1883"/>
      <c r="BK19" s="694"/>
      <c r="BL19" s="694"/>
      <c r="BM19" s="694"/>
      <c r="BN19" s="694"/>
      <c r="BO19" s="695"/>
      <c r="BP19" s="1848" t="str">
        <f>AR19</f>
        <v xml:space="preserve">Number of Layers
层数 Số lớp </v>
      </c>
      <c r="BQ19" s="1849"/>
      <c r="BR19" s="1849"/>
      <c r="BS19" s="1849"/>
      <c r="BT19" s="1849"/>
      <c r="BU19" s="1850"/>
      <c r="BV19" s="684"/>
    </row>
    <row r="20" spans="1:74" ht="27" customHeight="1" thickBot="1">
      <c r="A20" s="682"/>
      <c r="B20" s="696"/>
      <c r="C20" s="697"/>
      <c r="D20" s="697"/>
      <c r="E20" s="697"/>
      <c r="F20" s="697"/>
      <c r="G20" s="698"/>
      <c r="H20" s="698"/>
      <c r="I20" s="699"/>
      <c r="J20" s="699"/>
      <c r="K20" s="699"/>
      <c r="L20" s="699"/>
      <c r="M20" s="699"/>
      <c r="N20" s="699"/>
      <c r="O20" s="699"/>
      <c r="P20" s="699"/>
      <c r="Q20" s="699"/>
      <c r="R20" s="699"/>
      <c r="S20" s="700"/>
      <c r="T20" s="1862">
        <v>2</v>
      </c>
      <c r="U20" s="1863"/>
      <c r="V20" s="1863"/>
      <c r="W20" s="1863"/>
      <c r="X20" s="1863"/>
      <c r="Y20" s="1864"/>
      <c r="Z20" s="2999"/>
      <c r="AA20" s="1884"/>
      <c r="AB20" s="1884"/>
      <c r="AC20" s="1884"/>
      <c r="AD20" s="1884"/>
      <c r="AE20" s="1884"/>
      <c r="AF20" s="1884"/>
      <c r="AG20" s="1884"/>
      <c r="AH20" s="1884"/>
      <c r="AI20" s="1884"/>
      <c r="AJ20" s="1884"/>
      <c r="AK20" s="698"/>
      <c r="AL20" s="698"/>
      <c r="AM20" s="699"/>
      <c r="AN20" s="699"/>
      <c r="AO20" s="699"/>
      <c r="AP20" s="699"/>
      <c r="AQ20" s="700"/>
      <c r="AR20" s="1862">
        <v>1</v>
      </c>
      <c r="AS20" s="1863"/>
      <c r="AT20" s="1863"/>
      <c r="AU20" s="1863"/>
      <c r="AV20" s="1863"/>
      <c r="AW20" s="1864"/>
      <c r="AX20" s="2999"/>
      <c r="AY20" s="3000"/>
      <c r="AZ20" s="3000"/>
      <c r="BA20" s="3000"/>
      <c r="BB20" s="3000"/>
      <c r="BC20" s="3000"/>
      <c r="BD20" s="3000"/>
      <c r="BE20" s="3000"/>
      <c r="BF20" s="3000"/>
      <c r="BG20" s="3000"/>
      <c r="BH20" s="3000"/>
      <c r="BI20" s="3000"/>
      <c r="BJ20" s="3000"/>
      <c r="BK20" s="1045"/>
      <c r="BL20" s="1045"/>
      <c r="BM20" s="1045"/>
      <c r="BN20" s="1045"/>
      <c r="BO20" s="700"/>
      <c r="BP20" s="1862">
        <v>1</v>
      </c>
      <c r="BQ20" s="1863"/>
      <c r="BR20" s="1863"/>
      <c r="BS20" s="1863"/>
      <c r="BT20" s="1863"/>
      <c r="BU20" s="1864"/>
      <c r="BV20" s="684"/>
    </row>
    <row r="21" spans="1:74" s="647" customFormat="1" ht="39.75" customHeight="1">
      <c r="A21" s="663"/>
      <c r="B21" s="1866" t="str">
        <f>$B$4</f>
        <v>Component Name 部件名称 Tên chi tiết</v>
      </c>
      <c r="C21" s="1867"/>
      <c r="D21" s="1867"/>
      <c r="E21" s="1867"/>
      <c r="F21" s="1867"/>
      <c r="G21" s="1867"/>
      <c r="H21" s="701">
        <f>BD4+1</f>
        <v>4</v>
      </c>
      <c r="I21" s="1868" t="s">
        <v>487</v>
      </c>
      <c r="J21" s="1869"/>
      <c r="K21" s="1869"/>
      <c r="L21" s="1869"/>
      <c r="M21" s="1869"/>
      <c r="N21" s="1869"/>
      <c r="O21" s="1869"/>
      <c r="P21" s="1869"/>
      <c r="Q21" s="1869"/>
      <c r="R21" s="1869"/>
      <c r="S21" s="1869"/>
      <c r="T21" s="1869"/>
      <c r="U21" s="1870"/>
      <c r="V21" s="1871" t="s">
        <v>22</v>
      </c>
      <c r="W21" s="1872"/>
      <c r="X21" s="664"/>
      <c r="Y21" s="665"/>
      <c r="Z21" s="1866" t="str">
        <f>B21</f>
        <v>Component Name 部件名称 Tên chi tiết</v>
      </c>
      <c r="AA21" s="1867"/>
      <c r="AB21" s="1867"/>
      <c r="AC21" s="1867"/>
      <c r="AD21" s="1867"/>
      <c r="AE21" s="1867"/>
      <c r="AF21" s="701"/>
      <c r="AG21" s="1868" t="s">
        <v>486</v>
      </c>
      <c r="AH21" s="1869"/>
      <c r="AI21" s="1869"/>
      <c r="AJ21" s="1869"/>
      <c r="AK21" s="1869"/>
      <c r="AL21" s="1869"/>
      <c r="AM21" s="1869"/>
      <c r="AN21" s="1869"/>
      <c r="AO21" s="1869"/>
      <c r="AP21" s="1869"/>
      <c r="AQ21" s="1869"/>
      <c r="AR21" s="1869"/>
      <c r="AS21" s="1870"/>
      <c r="AT21" s="1871"/>
      <c r="AU21" s="1872"/>
      <c r="AV21" s="664"/>
      <c r="AW21" s="665"/>
      <c r="AX21" s="1866"/>
      <c r="AY21" s="1867"/>
      <c r="AZ21" s="1867"/>
      <c r="BA21" s="1867"/>
      <c r="BB21" s="1867"/>
      <c r="BC21" s="1867"/>
      <c r="BD21" s="701"/>
      <c r="BE21" s="1868"/>
      <c r="BF21" s="1869"/>
      <c r="BG21" s="1869"/>
      <c r="BH21" s="1869"/>
      <c r="BI21" s="1869"/>
      <c r="BJ21" s="1869"/>
      <c r="BK21" s="1869"/>
      <c r="BL21" s="1869"/>
      <c r="BM21" s="1869"/>
      <c r="BN21" s="1869"/>
      <c r="BO21" s="1869"/>
      <c r="BP21" s="1869"/>
      <c r="BQ21" s="1870"/>
      <c r="BR21" s="1871"/>
      <c r="BS21" s="1872"/>
      <c r="BT21" s="664"/>
      <c r="BU21" s="665"/>
      <c r="BV21" s="666"/>
    </row>
    <row r="22" spans="1:74" s="648" customFormat="1">
      <c r="A22" s="667"/>
      <c r="B22" s="668" t="s">
        <v>150</v>
      </c>
      <c r="C22" s="669" t="s">
        <v>14</v>
      </c>
      <c r="D22" s="670">
        <v>11</v>
      </c>
      <c r="E22" s="669" t="s">
        <v>16</v>
      </c>
      <c r="F22" s="670">
        <v>12</v>
      </c>
      <c r="G22" s="669" t="s">
        <v>148</v>
      </c>
      <c r="H22" s="670">
        <v>13</v>
      </c>
      <c r="I22" s="669" t="s">
        <v>152</v>
      </c>
      <c r="J22" s="671">
        <v>1</v>
      </c>
      <c r="K22" s="672" t="s">
        <v>153</v>
      </c>
      <c r="L22" s="673">
        <v>2</v>
      </c>
      <c r="M22" s="672" t="s">
        <v>154</v>
      </c>
      <c r="N22" s="670">
        <v>3</v>
      </c>
      <c r="O22" s="669" t="s">
        <v>104</v>
      </c>
      <c r="P22" s="673">
        <v>4</v>
      </c>
      <c r="Q22" s="670" t="s">
        <v>103</v>
      </c>
      <c r="R22" s="669">
        <v>5</v>
      </c>
      <c r="S22" s="670" t="s">
        <v>44</v>
      </c>
      <c r="T22" s="670">
        <v>6</v>
      </c>
      <c r="U22" s="674"/>
      <c r="V22" s="674"/>
      <c r="W22" s="674"/>
      <c r="X22" s="674"/>
      <c r="Y22" s="675"/>
      <c r="Z22" s="668" t="s">
        <v>150</v>
      </c>
      <c r="AA22" s="669" t="s">
        <v>14</v>
      </c>
      <c r="AB22" s="670">
        <v>11</v>
      </c>
      <c r="AC22" s="669" t="s">
        <v>16</v>
      </c>
      <c r="AD22" s="670">
        <v>12</v>
      </c>
      <c r="AE22" s="669" t="s">
        <v>148</v>
      </c>
      <c r="AF22" s="670">
        <v>13</v>
      </c>
      <c r="AG22" s="669" t="s">
        <v>152</v>
      </c>
      <c r="AH22" s="671">
        <v>1</v>
      </c>
      <c r="AI22" s="672" t="s">
        <v>153</v>
      </c>
      <c r="AJ22" s="673">
        <v>2</v>
      </c>
      <c r="AK22" s="672" t="s">
        <v>154</v>
      </c>
      <c r="AL22" s="670">
        <v>3</v>
      </c>
      <c r="AM22" s="669" t="s">
        <v>104</v>
      </c>
      <c r="AN22" s="673">
        <v>4</v>
      </c>
      <c r="AO22" s="670" t="s">
        <v>103</v>
      </c>
      <c r="AP22" s="669">
        <v>5</v>
      </c>
      <c r="AQ22" s="670" t="s">
        <v>44</v>
      </c>
      <c r="AR22" s="670">
        <v>6</v>
      </c>
      <c r="AS22" s="674"/>
      <c r="AT22" s="674"/>
      <c r="AU22" s="674"/>
      <c r="AV22" s="674"/>
      <c r="AW22" s="675"/>
      <c r="AX22" s="668"/>
      <c r="AY22" s="669"/>
      <c r="AZ22" s="670"/>
      <c r="BA22" s="669"/>
      <c r="BB22" s="670"/>
      <c r="BC22" s="669"/>
      <c r="BD22" s="670"/>
      <c r="BE22" s="669"/>
      <c r="BF22" s="671"/>
      <c r="BG22" s="672"/>
      <c r="BH22" s="673"/>
      <c r="BI22" s="672"/>
      <c r="BJ22" s="670"/>
      <c r="BK22" s="669"/>
      <c r="BL22" s="673"/>
      <c r="BM22" s="670"/>
      <c r="BN22" s="669"/>
      <c r="BO22" s="670"/>
      <c r="BP22" s="670"/>
      <c r="BQ22" s="674"/>
      <c r="BR22" s="674"/>
      <c r="BS22" s="674"/>
      <c r="BT22" s="674"/>
      <c r="BU22" s="675"/>
      <c r="BV22" s="676"/>
    </row>
    <row r="23" spans="1:74" s="648" customFormat="1">
      <c r="A23" s="677"/>
      <c r="B23" s="678" t="s">
        <v>151</v>
      </c>
      <c r="C23" s="669" t="s">
        <v>14</v>
      </c>
      <c r="D23" s="670">
        <v>11</v>
      </c>
      <c r="E23" s="669" t="s">
        <v>16</v>
      </c>
      <c r="F23" s="670">
        <v>12</v>
      </c>
      <c r="G23" s="669" t="s">
        <v>148</v>
      </c>
      <c r="H23" s="670">
        <v>13</v>
      </c>
      <c r="I23" s="669" t="s">
        <v>152</v>
      </c>
      <c r="J23" s="671">
        <v>1</v>
      </c>
      <c r="K23" s="672" t="s">
        <v>153</v>
      </c>
      <c r="L23" s="673">
        <v>2</v>
      </c>
      <c r="M23" s="672" t="s">
        <v>154</v>
      </c>
      <c r="N23" s="670">
        <v>3</v>
      </c>
      <c r="O23" s="670"/>
      <c r="P23" s="673"/>
      <c r="Q23" s="670"/>
      <c r="R23" s="669"/>
      <c r="S23" s="670"/>
      <c r="T23" s="679"/>
      <c r="U23" s="680"/>
      <c r="V23" s="680"/>
      <c r="W23" s="680"/>
      <c r="X23" s="680"/>
      <c r="Y23" s="681"/>
      <c r="Z23" s="678" t="s">
        <v>151</v>
      </c>
      <c r="AA23" s="669" t="s">
        <v>14</v>
      </c>
      <c r="AB23" s="670">
        <v>11</v>
      </c>
      <c r="AC23" s="669" t="s">
        <v>16</v>
      </c>
      <c r="AD23" s="670">
        <v>12</v>
      </c>
      <c r="AE23" s="669" t="s">
        <v>148</v>
      </c>
      <c r="AF23" s="670">
        <v>13</v>
      </c>
      <c r="AG23" s="669" t="s">
        <v>152</v>
      </c>
      <c r="AH23" s="671">
        <v>1</v>
      </c>
      <c r="AI23" s="672" t="s">
        <v>153</v>
      </c>
      <c r="AJ23" s="673">
        <v>2</v>
      </c>
      <c r="AK23" s="672" t="s">
        <v>154</v>
      </c>
      <c r="AL23" s="670">
        <v>3</v>
      </c>
      <c r="AM23" s="670"/>
      <c r="AN23" s="673"/>
      <c r="AO23" s="670"/>
      <c r="AP23" s="669"/>
      <c r="AQ23" s="670"/>
      <c r="AR23" s="679"/>
      <c r="AS23" s="680"/>
      <c r="AT23" s="680"/>
      <c r="AU23" s="680"/>
      <c r="AV23" s="680"/>
      <c r="AW23" s="681"/>
      <c r="AX23" s="678"/>
      <c r="AY23" s="669"/>
      <c r="AZ23" s="670"/>
      <c r="BA23" s="669"/>
      <c r="BB23" s="670"/>
      <c r="BC23" s="669"/>
      <c r="BD23" s="670"/>
      <c r="BE23" s="669"/>
      <c r="BF23" s="671"/>
      <c r="BG23" s="672"/>
      <c r="BH23" s="673"/>
      <c r="BI23" s="672"/>
      <c r="BJ23" s="670"/>
      <c r="BK23" s="670"/>
      <c r="BL23" s="673"/>
      <c r="BM23" s="670"/>
      <c r="BN23" s="669"/>
      <c r="BO23" s="670"/>
      <c r="BP23" s="679"/>
      <c r="BQ23" s="680"/>
      <c r="BR23" s="680"/>
      <c r="BS23" s="680"/>
      <c r="BT23" s="680"/>
      <c r="BU23" s="681"/>
      <c r="BV23" s="676"/>
    </row>
    <row r="24" spans="1:74" s="650" customFormat="1">
      <c r="A24" s="688"/>
      <c r="B24" s="683"/>
      <c r="C24" s="711" t="s">
        <v>179</v>
      </c>
      <c r="D24" s="1851" t="s">
        <v>179</v>
      </c>
      <c r="E24" s="1852"/>
      <c r="F24" s="1851" t="s">
        <v>179</v>
      </c>
      <c r="G24" s="1852"/>
      <c r="H24" s="713" t="s">
        <v>179</v>
      </c>
      <c r="I24" s="1015"/>
      <c r="J24" s="1851" t="s">
        <v>179</v>
      </c>
      <c r="K24" s="1852"/>
      <c r="L24" s="1851" t="s">
        <v>179</v>
      </c>
      <c r="M24" s="1852"/>
      <c r="N24" s="1851" t="s">
        <v>179</v>
      </c>
      <c r="O24" s="1852"/>
      <c r="P24" s="1851" t="s">
        <v>179</v>
      </c>
      <c r="Q24" s="1852"/>
      <c r="R24" s="1851" t="s">
        <v>179</v>
      </c>
      <c r="S24" s="1852"/>
      <c r="T24" s="711" t="s">
        <v>179</v>
      </c>
      <c r="U24" s="715"/>
      <c r="V24" s="715"/>
      <c r="W24" s="715"/>
      <c r="X24" s="715"/>
      <c r="Y24" s="716"/>
      <c r="Z24" s="683"/>
      <c r="AA24" s="711" t="s">
        <v>179</v>
      </c>
      <c r="AB24" s="1851" t="s">
        <v>179</v>
      </c>
      <c r="AC24" s="1852"/>
      <c r="AD24" s="1851" t="s">
        <v>179</v>
      </c>
      <c r="AE24" s="1852"/>
      <c r="AF24" s="713" t="s">
        <v>179</v>
      </c>
      <c r="AG24" s="1018"/>
      <c r="AH24" s="1851" t="s">
        <v>179</v>
      </c>
      <c r="AI24" s="1852"/>
      <c r="AJ24" s="1851" t="s">
        <v>179</v>
      </c>
      <c r="AK24" s="1852"/>
      <c r="AL24" s="1851" t="s">
        <v>179</v>
      </c>
      <c r="AM24" s="1852"/>
      <c r="AN24" s="1851" t="s">
        <v>179</v>
      </c>
      <c r="AO24" s="1852"/>
      <c r="AP24" s="1851" t="s">
        <v>179</v>
      </c>
      <c r="AQ24" s="1852"/>
      <c r="AR24" s="711" t="s">
        <v>179</v>
      </c>
      <c r="AS24" s="715"/>
      <c r="AT24" s="715"/>
      <c r="AU24" s="715"/>
      <c r="AV24" s="715"/>
      <c r="AW24" s="716"/>
      <c r="AX24" s="683"/>
      <c r="AY24" s="711"/>
      <c r="AZ24" s="1851"/>
      <c r="BA24" s="1852"/>
      <c r="BB24" s="1851"/>
      <c r="BC24" s="1852"/>
      <c r="BD24" s="1014"/>
      <c r="BE24" s="1015"/>
      <c r="BF24" s="1851"/>
      <c r="BG24" s="1852"/>
      <c r="BH24" s="1851"/>
      <c r="BI24" s="1852"/>
      <c r="BJ24" s="1851"/>
      <c r="BK24" s="1852"/>
      <c r="BL24" s="1851"/>
      <c r="BM24" s="1852"/>
      <c r="BN24" s="1851"/>
      <c r="BO24" s="1852"/>
      <c r="BP24" s="711"/>
      <c r="BQ24" s="715"/>
      <c r="BR24" s="715"/>
      <c r="BS24" s="715"/>
      <c r="BT24" s="715"/>
      <c r="BU24" s="716"/>
      <c r="BV24" s="717"/>
    </row>
    <row r="25" spans="1:74">
      <c r="A25" s="682"/>
      <c r="B25" s="657"/>
      <c r="C25" s="685"/>
      <c r="D25" s="685"/>
      <c r="E25" s="685"/>
      <c r="F25" s="685"/>
      <c r="G25" s="685"/>
      <c r="H25" s="685"/>
      <c r="I25" s="685"/>
      <c r="J25" s="685"/>
      <c r="K25" s="685"/>
      <c r="L25" s="685"/>
      <c r="M25" s="685"/>
      <c r="N25" s="685"/>
      <c r="O25" s="685"/>
      <c r="P25" s="685"/>
      <c r="Q25" s="685"/>
      <c r="R25" s="685"/>
      <c r="S25" s="685"/>
      <c r="T25" s="685"/>
      <c r="U25" s="686"/>
      <c r="V25" s="687"/>
      <c r="W25" s="687"/>
      <c r="X25" s="687"/>
      <c r="Y25" s="684"/>
      <c r="Z25" s="1853"/>
      <c r="AA25" s="1854"/>
      <c r="AB25" s="1854"/>
      <c r="AC25" s="1854"/>
      <c r="AD25" s="1854"/>
      <c r="AE25" s="1854"/>
      <c r="AF25" s="1854"/>
      <c r="AG25" s="685"/>
      <c r="AH25" s="685"/>
      <c r="AI25" s="685"/>
      <c r="AJ25" s="685"/>
      <c r="AK25" s="685"/>
      <c r="AL25" s="685"/>
      <c r="AM25" s="685"/>
      <c r="AN25" s="685"/>
      <c r="AO25" s="685"/>
      <c r="AP25" s="685"/>
      <c r="AQ25" s="685"/>
      <c r="AR25" s="685"/>
      <c r="AS25" s="686"/>
      <c r="AT25" s="687"/>
      <c r="AU25" s="687"/>
      <c r="AV25" s="687"/>
      <c r="AW25" s="684"/>
      <c r="AX25" s="1853"/>
      <c r="AY25" s="1854"/>
      <c r="AZ25" s="1854"/>
      <c r="BA25" s="1854"/>
      <c r="BB25" s="1854"/>
      <c r="BC25" s="1854"/>
      <c r="BD25" s="1854"/>
      <c r="BE25" s="685"/>
      <c r="BF25" s="685"/>
      <c r="BG25" s="685"/>
      <c r="BH25" s="685"/>
      <c r="BI25" s="685"/>
      <c r="BJ25" s="685"/>
      <c r="BK25" s="685"/>
      <c r="BL25" s="685"/>
      <c r="BM25" s="685"/>
      <c r="BN25" s="685"/>
      <c r="BO25" s="685"/>
      <c r="BP25" s="686"/>
      <c r="BQ25" s="686"/>
      <c r="BR25" s="687"/>
      <c r="BS25" s="687"/>
      <c r="BT25" s="687"/>
      <c r="BU25" s="684"/>
      <c r="BV25" s="684"/>
    </row>
    <row r="26" spans="1:74">
      <c r="A26" s="682"/>
      <c r="B26" s="657"/>
      <c r="C26" s="685"/>
      <c r="D26" s="685"/>
      <c r="E26" s="685"/>
      <c r="F26" s="685"/>
      <c r="G26" s="685"/>
      <c r="H26" s="685"/>
      <c r="I26" s="685"/>
      <c r="J26" s="685"/>
      <c r="K26" s="685"/>
      <c r="L26" s="685"/>
      <c r="M26" s="685"/>
      <c r="N26" s="685"/>
      <c r="O26" s="685"/>
      <c r="P26" s="685"/>
      <c r="Q26" s="685"/>
      <c r="R26" s="685"/>
      <c r="S26" s="685"/>
      <c r="T26" s="685"/>
      <c r="U26" s="686"/>
      <c r="V26" s="687"/>
      <c r="W26" s="687"/>
      <c r="X26" s="687"/>
      <c r="Y26" s="684"/>
      <c r="Z26" s="1855"/>
      <c r="AA26" s="1854"/>
      <c r="AB26" s="1854"/>
      <c r="AC26" s="1854"/>
      <c r="AD26" s="1854"/>
      <c r="AE26" s="1854"/>
      <c r="AF26" s="1854"/>
      <c r="AG26" s="685"/>
      <c r="AH26" s="685"/>
      <c r="AI26" s="685"/>
      <c r="AJ26" s="685"/>
      <c r="AK26" s="685"/>
      <c r="AL26" s="685"/>
      <c r="AM26" s="685"/>
      <c r="AN26" s="685"/>
      <c r="AO26" s="685"/>
      <c r="AP26" s="685"/>
      <c r="AQ26" s="685"/>
      <c r="AR26" s="685"/>
      <c r="AS26" s="686"/>
      <c r="AT26" s="687"/>
      <c r="AU26" s="687"/>
      <c r="AV26" s="687"/>
      <c r="AW26" s="684"/>
      <c r="AX26" s="1855"/>
      <c r="AY26" s="1854"/>
      <c r="AZ26" s="1854"/>
      <c r="BA26" s="1854"/>
      <c r="BB26" s="1854"/>
      <c r="BC26" s="1854"/>
      <c r="BD26" s="1854"/>
      <c r="BE26" s="685"/>
      <c r="BF26" s="685"/>
      <c r="BG26" s="685"/>
      <c r="BH26" s="685"/>
      <c r="BI26" s="685"/>
      <c r="BJ26" s="685"/>
      <c r="BK26" s="685"/>
      <c r="BL26" s="685"/>
      <c r="BM26" s="685"/>
      <c r="BN26" s="685"/>
      <c r="BO26" s="685"/>
      <c r="BP26" s="686"/>
      <c r="BQ26" s="686"/>
      <c r="BR26" s="687"/>
      <c r="BS26" s="687"/>
      <c r="BT26" s="687"/>
      <c r="BU26" s="684"/>
      <c r="BV26" s="684"/>
    </row>
    <row r="27" spans="1:74">
      <c r="A27" s="682"/>
      <c r="B27" s="688"/>
      <c r="C27" s="689"/>
      <c r="D27" s="689"/>
      <c r="E27" s="689"/>
      <c r="F27" s="689"/>
      <c r="G27" s="689"/>
      <c r="H27" s="689"/>
      <c r="I27" s="689"/>
      <c r="J27" s="685"/>
      <c r="K27" s="685"/>
      <c r="L27" s="685"/>
      <c r="M27" s="689"/>
      <c r="N27" s="689"/>
      <c r="O27" s="689"/>
      <c r="P27" s="689"/>
      <c r="Q27" s="689"/>
      <c r="R27" s="689"/>
      <c r="S27" s="689"/>
      <c r="T27" s="689"/>
      <c r="U27" s="687"/>
      <c r="V27" s="687"/>
      <c r="W27" s="687"/>
      <c r="X27" s="687"/>
      <c r="Y27" s="684"/>
      <c r="Z27" s="1855"/>
      <c r="AA27" s="1854"/>
      <c r="AB27" s="1854"/>
      <c r="AC27" s="1854"/>
      <c r="AD27" s="1854"/>
      <c r="AE27" s="1854"/>
      <c r="AF27" s="1854"/>
      <c r="AG27" s="689"/>
      <c r="AH27" s="685"/>
      <c r="AI27" s="685"/>
      <c r="AJ27" s="685"/>
      <c r="AK27" s="689"/>
      <c r="AL27" s="689"/>
      <c r="AM27" s="689"/>
      <c r="AN27" s="689"/>
      <c r="AO27" s="689"/>
      <c r="AP27" s="689"/>
      <c r="AQ27" s="689"/>
      <c r="AR27" s="689"/>
      <c r="AS27" s="687"/>
      <c r="AT27" s="687"/>
      <c r="AU27" s="687"/>
      <c r="AV27" s="687"/>
      <c r="AW27" s="684"/>
      <c r="AX27" s="1855"/>
      <c r="AY27" s="1854"/>
      <c r="AZ27" s="1854"/>
      <c r="BA27" s="1854"/>
      <c r="BB27" s="1854"/>
      <c r="BC27" s="1854"/>
      <c r="BD27" s="1854"/>
      <c r="BE27" s="689"/>
      <c r="BF27" s="685"/>
      <c r="BG27" s="685"/>
      <c r="BH27" s="685"/>
      <c r="BI27" s="689"/>
      <c r="BJ27" s="689"/>
      <c r="BK27" s="689"/>
      <c r="BL27" s="689"/>
      <c r="BM27" s="689"/>
      <c r="BN27" s="689"/>
      <c r="BO27" s="689"/>
      <c r="BP27" s="687"/>
      <c r="BQ27" s="687"/>
      <c r="BR27" s="687"/>
      <c r="BS27" s="687"/>
      <c r="BT27" s="687"/>
      <c r="BU27" s="684"/>
      <c r="BV27" s="684"/>
    </row>
    <row r="28" spans="1:74">
      <c r="A28" s="682"/>
      <c r="B28" s="688"/>
      <c r="C28" s="689"/>
      <c r="D28" s="689"/>
      <c r="E28" s="689"/>
      <c r="F28" s="689"/>
      <c r="G28" s="689"/>
      <c r="H28" s="689"/>
      <c r="I28" s="689"/>
      <c r="J28" s="685"/>
      <c r="K28" s="685"/>
      <c r="L28" s="685"/>
      <c r="M28" s="689"/>
      <c r="N28" s="689"/>
      <c r="O28" s="689"/>
      <c r="P28" s="689"/>
      <c r="Q28" s="689"/>
      <c r="R28" s="689"/>
      <c r="S28" s="689"/>
      <c r="T28" s="689"/>
      <c r="U28" s="687"/>
      <c r="V28" s="687"/>
      <c r="W28" s="687"/>
      <c r="X28" s="687"/>
      <c r="Y28" s="684"/>
      <c r="Z28" s="1855"/>
      <c r="AA28" s="1854"/>
      <c r="AB28" s="1854"/>
      <c r="AC28" s="1854"/>
      <c r="AD28" s="1854"/>
      <c r="AE28" s="1854"/>
      <c r="AF28" s="1854"/>
      <c r="AG28" s="689"/>
      <c r="AH28" s="685"/>
      <c r="AI28" s="685"/>
      <c r="AJ28" s="685"/>
      <c r="AK28" s="689"/>
      <c r="AL28" s="689"/>
      <c r="AM28" s="689"/>
      <c r="AN28" s="689"/>
      <c r="AO28" s="689"/>
      <c r="AP28" s="689"/>
      <c r="AQ28" s="689"/>
      <c r="AR28" s="689"/>
      <c r="AS28" s="687"/>
      <c r="AT28" s="687"/>
      <c r="AU28" s="687"/>
      <c r="AV28" s="687"/>
      <c r="AW28" s="684"/>
      <c r="AX28" s="1855"/>
      <c r="AY28" s="1854"/>
      <c r="AZ28" s="1854"/>
      <c r="BA28" s="1854"/>
      <c r="BB28" s="1854"/>
      <c r="BC28" s="1854"/>
      <c r="BD28" s="1854"/>
      <c r="BE28" s="689"/>
      <c r="BF28" s="685"/>
      <c r="BG28" s="685"/>
      <c r="BH28" s="685"/>
      <c r="BI28" s="689"/>
      <c r="BJ28" s="689"/>
      <c r="BK28" s="689"/>
      <c r="BL28" s="689"/>
      <c r="BM28" s="689"/>
      <c r="BN28" s="689"/>
      <c r="BO28" s="689"/>
      <c r="BP28" s="687"/>
      <c r="BQ28" s="687"/>
      <c r="BR28" s="687"/>
      <c r="BS28" s="687"/>
      <c r="BT28" s="687"/>
      <c r="BU28" s="684"/>
      <c r="BV28" s="684"/>
    </row>
    <row r="29" spans="1:74">
      <c r="A29" s="682"/>
      <c r="B29" s="688"/>
      <c r="C29" s="689"/>
      <c r="D29" s="689"/>
      <c r="E29" s="689"/>
      <c r="F29" s="689"/>
      <c r="G29" s="689"/>
      <c r="H29" s="689"/>
      <c r="I29" s="689"/>
      <c r="J29" s="685"/>
      <c r="K29" s="685"/>
      <c r="L29" s="685"/>
      <c r="M29" s="689"/>
      <c r="N29" s="689"/>
      <c r="O29" s="689"/>
      <c r="P29" s="689"/>
      <c r="Q29" s="689"/>
      <c r="R29" s="689"/>
      <c r="S29" s="689"/>
      <c r="T29" s="689"/>
      <c r="U29" s="687"/>
      <c r="V29" s="687"/>
      <c r="W29" s="687"/>
      <c r="X29" s="687"/>
      <c r="Y29" s="684"/>
      <c r="Z29" s="1855"/>
      <c r="AA29" s="1854"/>
      <c r="AB29" s="1854"/>
      <c r="AC29" s="1854"/>
      <c r="AD29" s="1854"/>
      <c r="AE29" s="1854"/>
      <c r="AF29" s="1854"/>
      <c r="AG29" s="689"/>
      <c r="AH29" s="685"/>
      <c r="AI29" s="685"/>
      <c r="AJ29" s="685"/>
      <c r="AK29" s="689"/>
      <c r="AL29" s="689"/>
      <c r="AM29" s="689"/>
      <c r="AN29" s="689"/>
      <c r="AO29" s="689"/>
      <c r="AP29" s="689"/>
      <c r="AQ29" s="689"/>
      <c r="AR29" s="689"/>
      <c r="AS29" s="687"/>
      <c r="AT29" s="687"/>
      <c r="AU29" s="687"/>
      <c r="AV29" s="687"/>
      <c r="AW29" s="684"/>
      <c r="AX29" s="1855"/>
      <c r="AY29" s="1854"/>
      <c r="AZ29" s="1854"/>
      <c r="BA29" s="1854"/>
      <c r="BB29" s="1854"/>
      <c r="BC29" s="1854"/>
      <c r="BD29" s="1854"/>
      <c r="BE29" s="689"/>
      <c r="BF29" s="685"/>
      <c r="BG29" s="685"/>
      <c r="BH29" s="685"/>
      <c r="BI29" s="689"/>
      <c r="BJ29" s="689"/>
      <c r="BK29" s="689"/>
      <c r="BL29" s="689"/>
      <c r="BM29" s="689"/>
      <c r="BN29" s="689"/>
      <c r="BO29" s="689"/>
      <c r="BP29" s="687"/>
      <c r="BQ29" s="687"/>
      <c r="BR29" s="687"/>
      <c r="BS29" s="687"/>
      <c r="BT29" s="687"/>
      <c r="BU29" s="684"/>
      <c r="BV29" s="684"/>
    </row>
    <row r="30" spans="1:74">
      <c r="A30" s="682"/>
      <c r="B30" s="688"/>
      <c r="C30" s="689"/>
      <c r="D30" s="689"/>
      <c r="E30" s="689"/>
      <c r="F30" s="689"/>
      <c r="G30" s="689"/>
      <c r="H30" s="689"/>
      <c r="I30" s="689"/>
      <c r="J30" s="685"/>
      <c r="K30" s="685"/>
      <c r="L30" s="685"/>
      <c r="M30" s="689"/>
      <c r="N30" s="689"/>
      <c r="O30" s="689"/>
      <c r="P30" s="689"/>
      <c r="Q30" s="689"/>
      <c r="R30" s="689"/>
      <c r="S30" s="689"/>
      <c r="T30" s="689"/>
      <c r="U30" s="687"/>
      <c r="V30" s="687"/>
      <c r="W30" s="687"/>
      <c r="X30" s="687"/>
      <c r="Y30" s="684"/>
      <c r="Z30" s="688"/>
      <c r="AA30" s="689"/>
      <c r="AB30" s="689"/>
      <c r="AC30" s="689"/>
      <c r="AD30" s="689"/>
      <c r="AE30" s="689"/>
      <c r="AF30" s="689"/>
      <c r="AG30" s="689"/>
      <c r="AH30" s="685"/>
      <c r="AI30" s="685"/>
      <c r="AJ30" s="685"/>
      <c r="AK30" s="689"/>
      <c r="AL30" s="689"/>
      <c r="AM30" s="689"/>
      <c r="AN30" s="689"/>
      <c r="AO30" s="689"/>
      <c r="AP30" s="689"/>
      <c r="AQ30" s="689"/>
      <c r="AR30" s="689"/>
      <c r="AS30" s="687"/>
      <c r="AT30" s="687"/>
      <c r="AU30" s="687"/>
      <c r="AV30" s="687"/>
      <c r="AW30" s="684"/>
      <c r="AX30" s="688"/>
      <c r="AY30" s="689"/>
      <c r="AZ30" s="689"/>
      <c r="BA30" s="689"/>
      <c r="BB30" s="689"/>
      <c r="BC30" s="689"/>
      <c r="BD30" s="689"/>
      <c r="BE30" s="689"/>
      <c r="BF30" s="685"/>
      <c r="BG30" s="685"/>
      <c r="BH30" s="685"/>
      <c r="BI30" s="689"/>
      <c r="BJ30" s="689"/>
      <c r="BK30" s="689"/>
      <c r="BL30" s="689"/>
      <c r="BM30" s="689"/>
      <c r="BN30" s="689"/>
      <c r="BO30" s="689"/>
      <c r="BP30" s="687"/>
      <c r="BQ30" s="687"/>
      <c r="BR30" s="687"/>
      <c r="BS30" s="687"/>
      <c r="BT30" s="687"/>
      <c r="BU30" s="684"/>
      <c r="BV30" s="684"/>
    </row>
    <row r="31" spans="1:74">
      <c r="A31" s="682"/>
      <c r="B31" s="688"/>
      <c r="C31" s="689"/>
      <c r="D31" s="689"/>
      <c r="E31" s="689"/>
      <c r="F31" s="689"/>
      <c r="G31" s="689"/>
      <c r="H31" s="689"/>
      <c r="I31" s="689"/>
      <c r="J31" s="685"/>
      <c r="K31" s="685"/>
      <c r="L31" s="685"/>
      <c r="M31" s="689"/>
      <c r="N31" s="689"/>
      <c r="O31" s="689"/>
      <c r="P31" s="689"/>
      <c r="Q31" s="689"/>
      <c r="R31" s="689"/>
      <c r="S31" s="689"/>
      <c r="T31" s="689"/>
      <c r="U31" s="687"/>
      <c r="V31" s="687"/>
      <c r="W31" s="687"/>
      <c r="X31" s="687"/>
      <c r="Y31" s="684"/>
      <c r="Z31" s="688"/>
      <c r="AA31" s="689"/>
      <c r="AB31" s="689"/>
      <c r="AC31" s="689"/>
      <c r="AD31" s="689"/>
      <c r="AE31" s="689"/>
      <c r="AF31" s="689"/>
      <c r="AG31" s="689"/>
      <c r="AH31" s="685"/>
      <c r="AI31" s="685"/>
      <c r="AJ31" s="685"/>
      <c r="AK31" s="689"/>
      <c r="AL31" s="689"/>
      <c r="AM31" s="689"/>
      <c r="AN31" s="689"/>
      <c r="AO31" s="689"/>
      <c r="AP31" s="689"/>
      <c r="AQ31" s="689"/>
      <c r="AR31" s="689"/>
      <c r="AS31" s="687"/>
      <c r="AT31" s="687"/>
      <c r="AU31" s="687"/>
      <c r="AV31" s="687"/>
      <c r="AW31" s="684"/>
      <c r="AX31" s="688"/>
      <c r="AY31" s="689"/>
      <c r="AZ31" s="689"/>
      <c r="BA31" s="689"/>
      <c r="BB31" s="689"/>
      <c r="BC31" s="689"/>
      <c r="BD31" s="689"/>
      <c r="BE31" s="689"/>
      <c r="BF31" s="685"/>
      <c r="BG31" s="685"/>
      <c r="BH31" s="685"/>
      <c r="BI31" s="689"/>
      <c r="BJ31" s="689"/>
      <c r="BK31" s="689"/>
      <c r="BL31" s="689"/>
      <c r="BM31" s="689"/>
      <c r="BN31" s="689"/>
      <c r="BO31" s="689"/>
      <c r="BP31" s="687"/>
      <c r="BQ31" s="687"/>
      <c r="BR31" s="687"/>
      <c r="BS31" s="687"/>
      <c r="BT31" s="687"/>
      <c r="BU31" s="684"/>
      <c r="BV31" s="684"/>
    </row>
    <row r="32" spans="1:74">
      <c r="A32" s="682"/>
      <c r="B32" s="688"/>
      <c r="C32" s="689"/>
      <c r="D32" s="689"/>
      <c r="E32" s="689"/>
      <c r="F32" s="689"/>
      <c r="G32" s="689"/>
      <c r="H32" s="689"/>
      <c r="I32" s="689"/>
      <c r="J32" s="685"/>
      <c r="K32" s="685"/>
      <c r="L32" s="685"/>
      <c r="M32" s="689"/>
      <c r="N32" s="689"/>
      <c r="O32" s="689"/>
      <c r="P32" s="689"/>
      <c r="Q32" s="689"/>
      <c r="R32" s="689"/>
      <c r="S32" s="689"/>
      <c r="T32" s="689"/>
      <c r="U32" s="687"/>
      <c r="V32" s="687"/>
      <c r="W32" s="687"/>
      <c r="X32" s="687"/>
      <c r="Y32" s="684"/>
      <c r="Z32" s="688"/>
      <c r="AA32" s="689"/>
      <c r="AB32" s="689"/>
      <c r="AC32" s="689"/>
      <c r="AD32" s="689"/>
      <c r="AE32" s="689"/>
      <c r="AF32" s="689"/>
      <c r="AG32" s="689"/>
      <c r="AH32" s="685"/>
      <c r="AI32" s="685"/>
      <c r="AJ32" s="685"/>
      <c r="AK32" s="689"/>
      <c r="AL32" s="689"/>
      <c r="AM32" s="689"/>
      <c r="AN32" s="689"/>
      <c r="AO32" s="689"/>
      <c r="AP32" s="689"/>
      <c r="AQ32" s="689"/>
      <c r="AR32" s="689"/>
      <c r="AS32" s="687"/>
      <c r="AT32" s="687"/>
      <c r="AU32" s="687"/>
      <c r="AV32" s="687"/>
      <c r="AW32" s="684"/>
      <c r="AX32" s="688"/>
      <c r="AY32" s="689"/>
      <c r="AZ32" s="689"/>
      <c r="BA32" s="689"/>
      <c r="BB32" s="689"/>
      <c r="BC32" s="689"/>
      <c r="BD32" s="689"/>
      <c r="BE32" s="689"/>
      <c r="BF32" s="685"/>
      <c r="BG32" s="685"/>
      <c r="BH32" s="685"/>
      <c r="BI32" s="689"/>
      <c r="BJ32" s="689"/>
      <c r="BK32" s="689"/>
      <c r="BL32" s="689"/>
      <c r="BM32" s="689"/>
      <c r="BN32" s="689"/>
      <c r="BO32" s="689"/>
      <c r="BP32" s="687"/>
      <c r="BQ32" s="687"/>
      <c r="BR32" s="687"/>
      <c r="BS32" s="687"/>
      <c r="BT32" s="687"/>
      <c r="BU32" s="684"/>
      <c r="BV32" s="684"/>
    </row>
    <row r="33" spans="1:74" ht="17.25" thickBot="1">
      <c r="A33" s="682"/>
      <c r="B33" s="688"/>
      <c r="C33" s="689"/>
      <c r="D33" s="689"/>
      <c r="E33" s="689"/>
      <c r="F33" s="689"/>
      <c r="G33" s="689"/>
      <c r="H33" s="689"/>
      <c r="I33" s="689"/>
      <c r="J33" s="685"/>
      <c r="K33" s="685"/>
      <c r="L33" s="685"/>
      <c r="M33" s="689"/>
      <c r="N33" s="689"/>
      <c r="O33" s="689"/>
      <c r="P33" s="689"/>
      <c r="Q33" s="689"/>
      <c r="R33" s="689"/>
      <c r="S33" s="689"/>
      <c r="T33" s="689"/>
      <c r="U33" s="687"/>
      <c r="V33" s="687"/>
      <c r="W33" s="687"/>
      <c r="X33" s="687"/>
      <c r="Y33" s="684"/>
      <c r="Z33" s="688"/>
      <c r="AA33" s="689"/>
      <c r="AB33" s="689"/>
      <c r="AC33" s="689"/>
      <c r="AD33" s="689"/>
      <c r="AE33" s="689"/>
      <c r="AF33" s="689"/>
      <c r="AG33" s="689"/>
      <c r="AH33" s="685"/>
      <c r="AI33" s="685"/>
      <c r="AJ33" s="685"/>
      <c r="AK33" s="689"/>
      <c r="AL33" s="689"/>
      <c r="AM33" s="689"/>
      <c r="AN33" s="689"/>
      <c r="AO33" s="689"/>
      <c r="AP33" s="689"/>
      <c r="AQ33" s="689"/>
      <c r="AR33" s="689"/>
      <c r="AS33" s="687"/>
      <c r="AT33" s="687"/>
      <c r="AU33" s="687"/>
      <c r="AV33" s="687"/>
      <c r="AW33" s="684"/>
      <c r="AX33" s="688"/>
      <c r="AY33" s="689"/>
      <c r="AZ33" s="689"/>
      <c r="BA33" s="689"/>
      <c r="BB33" s="689"/>
      <c r="BC33" s="689"/>
      <c r="BD33" s="689"/>
      <c r="BE33" s="689"/>
      <c r="BF33" s="685"/>
      <c r="BG33" s="685"/>
      <c r="BH33" s="685"/>
      <c r="BI33" s="689"/>
      <c r="BJ33" s="689"/>
      <c r="BK33" s="689"/>
      <c r="BL33" s="689"/>
      <c r="BM33" s="689"/>
      <c r="BN33" s="689"/>
      <c r="BO33" s="689"/>
      <c r="BP33" s="687"/>
      <c r="BQ33" s="687"/>
      <c r="BR33" s="687"/>
      <c r="BS33" s="687"/>
      <c r="BT33" s="687"/>
      <c r="BU33" s="684"/>
      <c r="BV33" s="684"/>
    </row>
    <row r="34" spans="1:74" ht="27" customHeight="1">
      <c r="A34" s="682"/>
      <c r="B34" s="688"/>
      <c r="C34" s="689"/>
      <c r="D34" s="689"/>
      <c r="E34" s="689"/>
      <c r="F34" s="689"/>
      <c r="G34" s="689"/>
      <c r="H34" s="689"/>
      <c r="I34" s="689"/>
      <c r="J34" s="685"/>
      <c r="K34" s="685"/>
      <c r="L34" s="685"/>
      <c r="M34" s="689"/>
      <c r="N34" s="689"/>
      <c r="O34" s="689"/>
      <c r="P34" s="689"/>
      <c r="Q34" s="690"/>
      <c r="R34" s="690"/>
      <c r="S34" s="690"/>
      <c r="T34" s="1845" t="s">
        <v>489</v>
      </c>
      <c r="U34" s="1846"/>
      <c r="V34" s="1846"/>
      <c r="W34" s="1846"/>
      <c r="X34" s="1846"/>
      <c r="Y34" s="1847"/>
      <c r="Z34" s="688"/>
      <c r="AA34" s="689"/>
      <c r="AB34" s="689"/>
      <c r="AC34" s="689"/>
      <c r="AD34" s="689"/>
      <c r="AE34" s="689"/>
      <c r="AF34" s="689"/>
      <c r="AG34" s="689"/>
      <c r="AH34" s="685"/>
      <c r="AI34" s="685"/>
      <c r="AJ34" s="685"/>
      <c r="AK34" s="689"/>
      <c r="AL34" s="689"/>
      <c r="AM34" s="689"/>
      <c r="AN34" s="689"/>
      <c r="AO34" s="690"/>
      <c r="AP34" s="690"/>
      <c r="AQ34" s="690"/>
      <c r="AR34" s="1845" t="s">
        <v>489</v>
      </c>
      <c r="AS34" s="1846"/>
      <c r="AT34" s="1846"/>
      <c r="AU34" s="1846"/>
      <c r="AV34" s="1846"/>
      <c r="AW34" s="1847"/>
      <c r="AX34" s="688"/>
      <c r="AY34" s="689"/>
      <c r="AZ34" s="689"/>
      <c r="BA34" s="689"/>
      <c r="BB34" s="689"/>
      <c r="BC34" s="689"/>
      <c r="BD34" s="689"/>
      <c r="BE34" s="689"/>
      <c r="BF34" s="685"/>
      <c r="BG34" s="685"/>
      <c r="BH34" s="685"/>
      <c r="BI34" s="689"/>
      <c r="BJ34" s="689"/>
      <c r="BK34" s="689"/>
      <c r="BL34" s="689"/>
      <c r="BM34" s="689"/>
      <c r="BN34" s="689"/>
      <c r="BO34" s="690"/>
      <c r="BP34" s="1845"/>
      <c r="BQ34" s="1846"/>
      <c r="BR34" s="1846"/>
      <c r="BS34" s="1846"/>
      <c r="BT34" s="1846"/>
      <c r="BU34" s="1847"/>
      <c r="BV34" s="684"/>
    </row>
    <row r="35" spans="1:74" s="647" customFormat="1" ht="45.75" customHeight="1">
      <c r="A35" s="663"/>
      <c r="B35" s="657"/>
      <c r="C35" s="685"/>
      <c r="D35" s="685"/>
      <c r="E35" s="685"/>
      <c r="F35" s="685"/>
      <c r="G35" s="685"/>
      <c r="H35" s="685"/>
      <c r="I35" s="685"/>
      <c r="J35" s="685"/>
      <c r="K35" s="685"/>
      <c r="L35" s="685"/>
      <c r="M35" s="685"/>
      <c r="N35" s="685"/>
      <c r="O35" s="685"/>
      <c r="P35" s="685"/>
      <c r="Q35" s="659"/>
      <c r="R35" s="659"/>
      <c r="S35" s="659"/>
      <c r="T35" s="1848" t="s">
        <v>356</v>
      </c>
      <c r="U35" s="1849"/>
      <c r="V35" s="1849"/>
      <c r="W35" s="1849"/>
      <c r="X35" s="1849"/>
      <c r="Y35" s="1850"/>
      <c r="Z35" s="657"/>
      <c r="AA35" s="685"/>
      <c r="AB35" s="685"/>
      <c r="AC35" s="685"/>
      <c r="AD35" s="685"/>
      <c r="AE35" s="685"/>
      <c r="AF35" s="685"/>
      <c r="AG35" s="685"/>
      <c r="AH35" s="685"/>
      <c r="AI35" s="685"/>
      <c r="AJ35" s="685"/>
      <c r="AK35" s="685"/>
      <c r="AL35" s="685"/>
      <c r="AM35" s="685"/>
      <c r="AN35" s="685"/>
      <c r="AO35" s="659"/>
      <c r="AP35" s="659"/>
      <c r="AQ35" s="659"/>
      <c r="AR35" s="1848" t="s">
        <v>356</v>
      </c>
      <c r="AS35" s="1849"/>
      <c r="AT35" s="1849"/>
      <c r="AU35" s="1849"/>
      <c r="AV35" s="1849"/>
      <c r="AW35" s="1850"/>
      <c r="AX35" s="657"/>
      <c r="AY35" s="685"/>
      <c r="AZ35" s="685"/>
      <c r="BA35" s="685"/>
      <c r="BB35" s="685"/>
      <c r="BC35" s="685"/>
      <c r="BD35" s="685"/>
      <c r="BE35" s="685"/>
      <c r="BF35" s="685"/>
      <c r="BG35" s="685"/>
      <c r="BH35" s="685"/>
      <c r="BI35" s="685"/>
      <c r="BJ35" s="685"/>
      <c r="BK35" s="685"/>
      <c r="BL35" s="685"/>
      <c r="BM35" s="685"/>
      <c r="BN35" s="685"/>
      <c r="BO35" s="659"/>
      <c r="BP35" s="1848"/>
      <c r="BQ35" s="1849"/>
      <c r="BR35" s="1849"/>
      <c r="BS35" s="1849"/>
      <c r="BT35" s="1849"/>
      <c r="BU35" s="1850"/>
      <c r="BV35" s="666"/>
    </row>
    <row r="36" spans="1:74" ht="27" customHeight="1">
      <c r="A36" s="682"/>
      <c r="B36" s="2998" t="s">
        <v>357</v>
      </c>
      <c r="C36" s="1883"/>
      <c r="D36" s="1883"/>
      <c r="E36" s="1883"/>
      <c r="F36" s="1883"/>
      <c r="G36" s="1883"/>
      <c r="H36" s="1883"/>
      <c r="I36" s="1883"/>
      <c r="J36" s="1883"/>
      <c r="K36" s="1883"/>
      <c r="L36" s="1883"/>
      <c r="M36" s="1883"/>
      <c r="N36" s="1883"/>
      <c r="O36" s="692"/>
      <c r="P36" s="692"/>
      <c r="Q36" s="690"/>
      <c r="R36" s="690"/>
      <c r="S36" s="690"/>
      <c r="T36" s="1848" t="s">
        <v>490</v>
      </c>
      <c r="U36" s="1849"/>
      <c r="V36" s="1849"/>
      <c r="W36" s="1849"/>
      <c r="X36" s="1849"/>
      <c r="Y36" s="1850"/>
      <c r="Z36" s="2998" t="s">
        <v>358</v>
      </c>
      <c r="AA36" s="1883"/>
      <c r="AB36" s="1883"/>
      <c r="AC36" s="1883"/>
      <c r="AD36" s="1883"/>
      <c r="AE36" s="1883"/>
      <c r="AF36" s="1883"/>
      <c r="AG36" s="1883"/>
      <c r="AH36" s="1883"/>
      <c r="AI36" s="1883"/>
      <c r="AJ36" s="1883"/>
      <c r="AK36" s="1883"/>
      <c r="AL36" s="1883"/>
      <c r="AM36" s="1883"/>
      <c r="AN36" s="694"/>
      <c r="AO36" s="694"/>
      <c r="AP36" s="694"/>
      <c r="AQ36" s="695"/>
      <c r="AR36" s="1848" t="s">
        <v>490</v>
      </c>
      <c r="AS36" s="1849"/>
      <c r="AT36" s="1849"/>
      <c r="AU36" s="1849"/>
      <c r="AV36" s="1849"/>
      <c r="AW36" s="1850"/>
      <c r="AX36" s="1856"/>
      <c r="AY36" s="1857"/>
      <c r="AZ36" s="1857"/>
      <c r="BA36" s="1857"/>
      <c r="BB36" s="1857"/>
      <c r="BC36" s="1857"/>
      <c r="BD36" s="1857"/>
      <c r="BE36" s="692"/>
      <c r="BF36" s="692"/>
      <c r="BG36" s="692"/>
      <c r="BH36" s="692"/>
      <c r="BI36" s="1860"/>
      <c r="BJ36" s="1860"/>
      <c r="BK36" s="1860"/>
      <c r="BL36" s="1860"/>
      <c r="BM36" s="1860"/>
      <c r="BN36" s="1860"/>
      <c r="BO36" s="695"/>
      <c r="BP36" s="1848"/>
      <c r="BQ36" s="1849"/>
      <c r="BR36" s="1849"/>
      <c r="BS36" s="1849"/>
      <c r="BT36" s="1849"/>
      <c r="BU36" s="1850"/>
      <c r="BV36" s="684"/>
    </row>
    <row r="37" spans="1:74" ht="27" customHeight="1" thickBot="1">
      <c r="A37" s="682"/>
      <c r="B37" s="2999"/>
      <c r="C37" s="3000"/>
      <c r="D37" s="3000"/>
      <c r="E37" s="3000"/>
      <c r="F37" s="3000"/>
      <c r="G37" s="3000"/>
      <c r="H37" s="3000"/>
      <c r="I37" s="3000"/>
      <c r="J37" s="3000"/>
      <c r="K37" s="3000"/>
      <c r="L37" s="3000"/>
      <c r="M37" s="3000"/>
      <c r="N37" s="3000"/>
      <c r="O37" s="699"/>
      <c r="P37" s="699"/>
      <c r="Q37" s="699"/>
      <c r="R37" s="699"/>
      <c r="S37" s="700"/>
      <c r="T37" s="1862">
        <v>1</v>
      </c>
      <c r="U37" s="1863"/>
      <c r="V37" s="1863"/>
      <c r="W37" s="1863"/>
      <c r="X37" s="1863"/>
      <c r="Y37" s="1864"/>
      <c r="Z37" s="2999"/>
      <c r="AA37" s="3000"/>
      <c r="AB37" s="3000"/>
      <c r="AC37" s="3000"/>
      <c r="AD37" s="3000"/>
      <c r="AE37" s="3000"/>
      <c r="AF37" s="3000"/>
      <c r="AG37" s="3000"/>
      <c r="AH37" s="3000"/>
      <c r="AI37" s="3000"/>
      <c r="AJ37" s="3000"/>
      <c r="AK37" s="3000"/>
      <c r="AL37" s="3000"/>
      <c r="AM37" s="3000"/>
      <c r="AN37" s="699"/>
      <c r="AO37" s="699"/>
      <c r="AP37" s="699"/>
      <c r="AQ37" s="700"/>
      <c r="AR37" s="1862">
        <v>1</v>
      </c>
      <c r="AS37" s="1863"/>
      <c r="AT37" s="1863"/>
      <c r="AU37" s="1863"/>
      <c r="AV37" s="1863"/>
      <c r="AW37" s="1864"/>
      <c r="AX37" s="1858"/>
      <c r="AY37" s="1859"/>
      <c r="AZ37" s="1859"/>
      <c r="BA37" s="1859"/>
      <c r="BB37" s="1859"/>
      <c r="BC37" s="1859"/>
      <c r="BD37" s="1859"/>
      <c r="BE37" s="698"/>
      <c r="BF37" s="1865"/>
      <c r="BG37" s="1865"/>
      <c r="BH37" s="1865"/>
      <c r="BI37" s="1861"/>
      <c r="BJ37" s="1861"/>
      <c r="BK37" s="1861"/>
      <c r="BL37" s="1861"/>
      <c r="BM37" s="1861"/>
      <c r="BN37" s="1861"/>
      <c r="BO37" s="700"/>
      <c r="BP37" s="1862"/>
      <c r="BQ37" s="1863"/>
      <c r="BR37" s="1863"/>
      <c r="BS37" s="1863"/>
      <c r="BT37" s="1863"/>
      <c r="BU37" s="1864"/>
      <c r="BV37" s="684"/>
    </row>
    <row r="38" spans="1:74" s="647" customFormat="1" ht="39.75" customHeight="1">
      <c r="A38" s="663"/>
      <c r="B38" s="1866"/>
      <c r="C38" s="1867"/>
      <c r="D38" s="1867"/>
      <c r="E38" s="1867"/>
      <c r="F38" s="1867"/>
      <c r="G38" s="1867"/>
      <c r="H38" s="701"/>
      <c r="I38" s="1868"/>
      <c r="J38" s="1869"/>
      <c r="K38" s="1869"/>
      <c r="L38" s="1869"/>
      <c r="M38" s="1869"/>
      <c r="N38" s="1869"/>
      <c r="O38" s="1869"/>
      <c r="P38" s="1869"/>
      <c r="Q38" s="1869"/>
      <c r="R38" s="1869"/>
      <c r="S38" s="1869"/>
      <c r="T38" s="1869"/>
      <c r="U38" s="1870"/>
      <c r="V38" s="1871"/>
      <c r="W38" s="1872"/>
      <c r="X38" s="664"/>
      <c r="Y38" s="665"/>
      <c r="Z38" s="1866"/>
      <c r="AA38" s="1867"/>
      <c r="AB38" s="1867"/>
      <c r="AC38" s="1867"/>
      <c r="AD38" s="1867"/>
      <c r="AE38" s="1867"/>
      <c r="AF38" s="701"/>
      <c r="AG38" s="1868"/>
      <c r="AH38" s="1869"/>
      <c r="AI38" s="1869"/>
      <c r="AJ38" s="1869"/>
      <c r="AK38" s="1869"/>
      <c r="AL38" s="1869"/>
      <c r="AM38" s="1869"/>
      <c r="AN38" s="1869"/>
      <c r="AO38" s="1869"/>
      <c r="AP38" s="1869"/>
      <c r="AQ38" s="1869"/>
      <c r="AR38" s="1869"/>
      <c r="AS38" s="1870"/>
      <c r="AT38" s="1871"/>
      <c r="AU38" s="1872"/>
      <c r="AV38" s="664"/>
      <c r="AW38" s="665"/>
      <c r="AX38" s="1866"/>
      <c r="AY38" s="1867"/>
      <c r="AZ38" s="1867"/>
      <c r="BA38" s="1867"/>
      <c r="BB38" s="1867"/>
      <c r="BC38" s="1867"/>
      <c r="BD38" s="701"/>
      <c r="BE38" s="1868"/>
      <c r="BF38" s="1869"/>
      <c r="BG38" s="1869"/>
      <c r="BH38" s="1869"/>
      <c r="BI38" s="1869"/>
      <c r="BJ38" s="1869"/>
      <c r="BK38" s="1869"/>
      <c r="BL38" s="1869"/>
      <c r="BM38" s="1869"/>
      <c r="BN38" s="1869"/>
      <c r="BO38" s="1869"/>
      <c r="BP38" s="1869"/>
      <c r="BQ38" s="1870"/>
      <c r="BR38" s="1871"/>
      <c r="BS38" s="1872"/>
      <c r="BT38" s="664"/>
      <c r="BU38" s="665"/>
      <c r="BV38" s="666"/>
    </row>
    <row r="39" spans="1:74" s="648" customFormat="1">
      <c r="A39" s="667"/>
      <c r="B39" s="668"/>
      <c r="C39" s="669"/>
      <c r="D39" s="670"/>
      <c r="E39" s="669"/>
      <c r="F39" s="670"/>
      <c r="G39" s="669"/>
      <c r="H39" s="670"/>
      <c r="I39" s="669"/>
      <c r="J39" s="671"/>
      <c r="K39" s="672"/>
      <c r="L39" s="673"/>
      <c r="M39" s="672"/>
      <c r="N39" s="670"/>
      <c r="O39" s="669"/>
      <c r="P39" s="673"/>
      <c r="Q39" s="670"/>
      <c r="R39" s="669"/>
      <c r="S39" s="670"/>
      <c r="T39" s="670"/>
      <c r="U39" s="674"/>
      <c r="V39" s="674"/>
      <c r="W39" s="674"/>
      <c r="X39" s="674"/>
      <c r="Y39" s="675"/>
      <c r="Z39" s="668"/>
      <c r="AA39" s="669"/>
      <c r="AB39" s="670"/>
      <c r="AC39" s="669"/>
      <c r="AD39" s="670"/>
      <c r="AE39" s="669"/>
      <c r="AF39" s="670"/>
      <c r="AG39" s="669"/>
      <c r="AH39" s="671"/>
      <c r="AI39" s="672"/>
      <c r="AJ39" s="673"/>
      <c r="AK39" s="672"/>
      <c r="AL39" s="670"/>
      <c r="AM39" s="669"/>
      <c r="AN39" s="673"/>
      <c r="AO39" s="670"/>
      <c r="AP39" s="669"/>
      <c r="AQ39" s="670"/>
      <c r="AR39" s="670"/>
      <c r="AS39" s="674"/>
      <c r="AT39" s="674"/>
      <c r="AU39" s="674"/>
      <c r="AV39" s="674"/>
      <c r="AW39" s="675"/>
      <c r="AX39" s="668"/>
      <c r="AY39" s="669"/>
      <c r="AZ39" s="670"/>
      <c r="BA39" s="669"/>
      <c r="BB39" s="670"/>
      <c r="BC39" s="669"/>
      <c r="BD39" s="670"/>
      <c r="BE39" s="669"/>
      <c r="BF39" s="671"/>
      <c r="BG39" s="672"/>
      <c r="BH39" s="673"/>
      <c r="BI39" s="672"/>
      <c r="BJ39" s="670"/>
      <c r="BK39" s="669"/>
      <c r="BL39" s="673"/>
      <c r="BM39" s="670"/>
      <c r="BN39" s="669"/>
      <c r="BO39" s="670"/>
      <c r="BP39" s="670"/>
      <c r="BQ39" s="674"/>
      <c r="BR39" s="674"/>
      <c r="BS39" s="674"/>
      <c r="BT39" s="674"/>
      <c r="BU39" s="675"/>
      <c r="BV39" s="676"/>
    </row>
    <row r="40" spans="1:74" s="648" customFormat="1">
      <c r="A40" s="677"/>
      <c r="B40" s="678"/>
      <c r="C40" s="669"/>
      <c r="D40" s="670"/>
      <c r="E40" s="669"/>
      <c r="F40" s="670"/>
      <c r="G40" s="669"/>
      <c r="H40" s="670"/>
      <c r="I40" s="669"/>
      <c r="J40" s="671"/>
      <c r="K40" s="672"/>
      <c r="L40" s="673"/>
      <c r="M40" s="672"/>
      <c r="N40" s="670"/>
      <c r="O40" s="670"/>
      <c r="P40" s="673"/>
      <c r="Q40" s="670"/>
      <c r="R40" s="669"/>
      <c r="S40" s="670"/>
      <c r="T40" s="679"/>
      <c r="U40" s="680"/>
      <c r="V40" s="680"/>
      <c r="W40" s="680"/>
      <c r="X40" s="680"/>
      <c r="Y40" s="681"/>
      <c r="Z40" s="678"/>
      <c r="AA40" s="669"/>
      <c r="AB40" s="670"/>
      <c r="AC40" s="669"/>
      <c r="AD40" s="670"/>
      <c r="AE40" s="669"/>
      <c r="AF40" s="670"/>
      <c r="AG40" s="669"/>
      <c r="AH40" s="671"/>
      <c r="AI40" s="672"/>
      <c r="AJ40" s="673"/>
      <c r="AK40" s="672"/>
      <c r="AL40" s="670"/>
      <c r="AM40" s="670"/>
      <c r="AN40" s="673"/>
      <c r="AO40" s="670"/>
      <c r="AP40" s="669"/>
      <c r="AQ40" s="670"/>
      <c r="AR40" s="679"/>
      <c r="AS40" s="680"/>
      <c r="AT40" s="680"/>
      <c r="AU40" s="680"/>
      <c r="AV40" s="680"/>
      <c r="AW40" s="681"/>
      <c r="AX40" s="678"/>
      <c r="AY40" s="669"/>
      <c r="AZ40" s="670"/>
      <c r="BA40" s="669"/>
      <c r="BB40" s="670"/>
      <c r="BC40" s="669"/>
      <c r="BD40" s="670"/>
      <c r="BE40" s="669"/>
      <c r="BF40" s="671"/>
      <c r="BG40" s="672"/>
      <c r="BH40" s="673"/>
      <c r="BI40" s="672"/>
      <c r="BJ40" s="670"/>
      <c r="BK40" s="670"/>
      <c r="BL40" s="673"/>
      <c r="BM40" s="670"/>
      <c r="BN40" s="669"/>
      <c r="BO40" s="670"/>
      <c r="BP40" s="679"/>
      <c r="BQ40" s="680"/>
      <c r="BR40" s="680"/>
      <c r="BS40" s="680"/>
      <c r="BT40" s="680"/>
      <c r="BU40" s="681"/>
      <c r="BV40" s="676"/>
    </row>
    <row r="41" spans="1:74" s="689" customFormat="1">
      <c r="A41" s="688"/>
      <c r="B41" s="683"/>
      <c r="C41" s="711"/>
      <c r="D41" s="1851"/>
      <c r="E41" s="1852"/>
      <c r="F41" s="1851"/>
      <c r="G41" s="1852"/>
      <c r="H41" s="1014"/>
      <c r="I41" s="1015"/>
      <c r="J41" s="1851"/>
      <c r="K41" s="1852"/>
      <c r="L41" s="1851"/>
      <c r="M41" s="1852"/>
      <c r="N41" s="1851"/>
      <c r="O41" s="1852"/>
      <c r="P41" s="1851"/>
      <c r="Q41" s="1852"/>
      <c r="R41" s="1851"/>
      <c r="S41" s="1852"/>
      <c r="T41" s="711"/>
      <c r="U41" s="715"/>
      <c r="V41" s="715"/>
      <c r="W41" s="715"/>
      <c r="X41" s="715"/>
      <c r="Y41" s="716"/>
      <c r="Z41" s="683"/>
      <c r="AA41" s="711"/>
      <c r="AB41" s="1851"/>
      <c r="AC41" s="1852"/>
      <c r="AD41" s="1851"/>
      <c r="AE41" s="1852"/>
      <c r="AF41" s="1014"/>
      <c r="AG41" s="1015"/>
      <c r="AH41" s="1851"/>
      <c r="AI41" s="1852"/>
      <c r="AJ41" s="1851"/>
      <c r="AK41" s="1852"/>
      <c r="AL41" s="1851"/>
      <c r="AM41" s="1852"/>
      <c r="AN41" s="1851"/>
      <c r="AO41" s="1852"/>
      <c r="AP41" s="1851"/>
      <c r="AQ41" s="1852"/>
      <c r="AR41" s="711"/>
      <c r="AS41" s="715"/>
      <c r="AT41" s="715"/>
      <c r="AU41" s="715"/>
      <c r="AV41" s="715"/>
      <c r="AW41" s="716"/>
      <c r="AX41" s="683"/>
      <c r="AY41" s="711"/>
      <c r="AZ41" s="1851"/>
      <c r="BA41" s="1852"/>
      <c r="BB41" s="1851"/>
      <c r="BC41" s="1852"/>
      <c r="BD41" s="1014"/>
      <c r="BE41" s="1015"/>
      <c r="BF41" s="1851"/>
      <c r="BG41" s="1852"/>
      <c r="BH41" s="1851"/>
      <c r="BI41" s="1852"/>
      <c r="BJ41" s="1851"/>
      <c r="BK41" s="1852"/>
      <c r="BL41" s="1851"/>
      <c r="BM41" s="1852"/>
      <c r="BN41" s="1851"/>
      <c r="BO41" s="1852"/>
      <c r="BP41" s="711"/>
      <c r="BQ41" s="715"/>
      <c r="BR41" s="715"/>
      <c r="BS41" s="715"/>
      <c r="BT41" s="715"/>
      <c r="BU41" s="716"/>
      <c r="BV41" s="717"/>
    </row>
    <row r="42" spans="1:74">
      <c r="A42" s="682"/>
      <c r="B42" s="657"/>
      <c r="C42" s="685"/>
      <c r="D42" s="685"/>
      <c r="E42" s="685"/>
      <c r="F42" s="685"/>
      <c r="G42" s="685"/>
      <c r="H42" s="685"/>
      <c r="I42" s="685"/>
      <c r="J42" s="685"/>
      <c r="K42" s="685"/>
      <c r="L42" s="685"/>
      <c r="M42" s="685"/>
      <c r="N42" s="685"/>
      <c r="O42" s="685"/>
      <c r="P42" s="685"/>
      <c r="Q42" s="685"/>
      <c r="R42" s="685"/>
      <c r="S42" s="685"/>
      <c r="T42" s="685"/>
      <c r="U42" s="686"/>
      <c r="V42" s="687"/>
      <c r="W42" s="687"/>
      <c r="X42" s="687"/>
      <c r="Y42" s="684"/>
      <c r="Z42" s="1853"/>
      <c r="AA42" s="1854"/>
      <c r="AB42" s="1854"/>
      <c r="AC42" s="1854"/>
      <c r="AD42" s="1854"/>
      <c r="AE42" s="1854"/>
      <c r="AF42" s="1854"/>
      <c r="AG42" s="685"/>
      <c r="AH42" s="685"/>
      <c r="AI42" s="685"/>
      <c r="AJ42" s="685"/>
      <c r="AK42" s="685"/>
      <c r="AL42" s="685"/>
      <c r="AM42" s="685"/>
      <c r="AN42" s="685"/>
      <c r="AO42" s="685"/>
      <c r="AP42" s="685"/>
      <c r="AQ42" s="685"/>
      <c r="AR42" s="685"/>
      <c r="AS42" s="686"/>
      <c r="AT42" s="687"/>
      <c r="AU42" s="687"/>
      <c r="AV42" s="687"/>
      <c r="AW42" s="684"/>
      <c r="AX42" s="1853"/>
      <c r="AY42" s="1854"/>
      <c r="AZ42" s="1854"/>
      <c r="BA42" s="1854"/>
      <c r="BB42" s="1854"/>
      <c r="BC42" s="1854"/>
      <c r="BD42" s="1854"/>
      <c r="BE42" s="685"/>
      <c r="BF42" s="685"/>
      <c r="BG42" s="685"/>
      <c r="BH42" s="685"/>
      <c r="BI42" s="685"/>
      <c r="BJ42" s="685"/>
      <c r="BK42" s="685"/>
      <c r="BL42" s="685"/>
      <c r="BM42" s="685"/>
      <c r="BN42" s="685"/>
      <c r="BO42" s="685"/>
      <c r="BP42" s="686"/>
      <c r="BQ42" s="686"/>
      <c r="BR42" s="687"/>
      <c r="BS42" s="687"/>
      <c r="BT42" s="687"/>
      <c r="BU42" s="684"/>
      <c r="BV42" s="684"/>
    </row>
    <row r="43" spans="1:74">
      <c r="A43" s="682"/>
      <c r="B43" s="657"/>
      <c r="C43" s="685"/>
      <c r="D43" s="685"/>
      <c r="E43" s="685"/>
      <c r="F43" s="685"/>
      <c r="G43" s="685"/>
      <c r="H43" s="685"/>
      <c r="I43" s="685"/>
      <c r="J43" s="685"/>
      <c r="K43" s="685"/>
      <c r="L43" s="685"/>
      <c r="M43" s="685"/>
      <c r="N43" s="685"/>
      <c r="O43" s="685"/>
      <c r="P43" s="685"/>
      <c r="Q43" s="685"/>
      <c r="R43" s="685"/>
      <c r="S43" s="685"/>
      <c r="T43" s="685"/>
      <c r="U43" s="686"/>
      <c r="V43" s="687"/>
      <c r="W43" s="687"/>
      <c r="X43" s="687"/>
      <c r="Y43" s="684"/>
      <c r="Z43" s="1855"/>
      <c r="AA43" s="1854"/>
      <c r="AB43" s="1854"/>
      <c r="AC43" s="1854"/>
      <c r="AD43" s="1854"/>
      <c r="AE43" s="1854"/>
      <c r="AF43" s="1854"/>
      <c r="AG43" s="685"/>
      <c r="AH43" s="685"/>
      <c r="AI43" s="685"/>
      <c r="AJ43" s="685"/>
      <c r="AK43" s="685"/>
      <c r="AL43" s="685"/>
      <c r="AM43" s="685"/>
      <c r="AN43" s="685"/>
      <c r="AO43" s="685"/>
      <c r="AP43" s="685"/>
      <c r="AQ43" s="685"/>
      <c r="AR43" s="685"/>
      <c r="AS43" s="686"/>
      <c r="AT43" s="687"/>
      <c r="AU43" s="687"/>
      <c r="AV43" s="687"/>
      <c r="AW43" s="684"/>
      <c r="AX43" s="1855"/>
      <c r="AY43" s="1854"/>
      <c r="AZ43" s="1854"/>
      <c r="BA43" s="1854"/>
      <c r="BB43" s="1854"/>
      <c r="BC43" s="1854"/>
      <c r="BD43" s="1854"/>
      <c r="BE43" s="685"/>
      <c r="BF43" s="685"/>
      <c r="BG43" s="685"/>
      <c r="BH43" s="685"/>
      <c r="BI43" s="685"/>
      <c r="BJ43" s="685"/>
      <c r="BK43" s="685"/>
      <c r="BL43" s="685"/>
      <c r="BM43" s="685"/>
      <c r="BN43" s="685"/>
      <c r="BO43" s="685"/>
      <c r="BP43" s="686"/>
      <c r="BQ43" s="686"/>
      <c r="BR43" s="687"/>
      <c r="BS43" s="687"/>
      <c r="BT43" s="687"/>
      <c r="BU43" s="684"/>
      <c r="BV43" s="684"/>
    </row>
    <row r="44" spans="1:74">
      <c r="A44" s="682"/>
      <c r="B44" s="688"/>
      <c r="C44" s="689"/>
      <c r="D44" s="689"/>
      <c r="E44" s="689"/>
      <c r="F44" s="689"/>
      <c r="G44" s="689"/>
      <c r="H44" s="689"/>
      <c r="I44" s="689"/>
      <c r="J44" s="685"/>
      <c r="K44" s="685"/>
      <c r="L44" s="685"/>
      <c r="M44" s="689"/>
      <c r="N44" s="689"/>
      <c r="O44" s="689"/>
      <c r="P44" s="689"/>
      <c r="Q44" s="689"/>
      <c r="R44" s="689"/>
      <c r="S44" s="689"/>
      <c r="T44" s="689"/>
      <c r="U44" s="687"/>
      <c r="V44" s="687"/>
      <c r="W44" s="687"/>
      <c r="X44" s="687"/>
      <c r="Y44" s="684"/>
      <c r="Z44" s="1855"/>
      <c r="AA44" s="1854"/>
      <c r="AB44" s="1854"/>
      <c r="AC44" s="1854"/>
      <c r="AD44" s="1854"/>
      <c r="AE44" s="1854"/>
      <c r="AF44" s="1854"/>
      <c r="AG44" s="689"/>
      <c r="AH44" s="685"/>
      <c r="AI44" s="685"/>
      <c r="AJ44" s="685"/>
      <c r="AK44" s="689"/>
      <c r="AL44" s="689"/>
      <c r="AM44" s="689"/>
      <c r="AN44" s="689"/>
      <c r="AO44" s="689"/>
      <c r="AP44" s="689"/>
      <c r="AQ44" s="689"/>
      <c r="AR44" s="689"/>
      <c r="AS44" s="687"/>
      <c r="AT44" s="687"/>
      <c r="AU44" s="687"/>
      <c r="AV44" s="687"/>
      <c r="AW44" s="684"/>
      <c r="AX44" s="1855"/>
      <c r="AY44" s="1854"/>
      <c r="AZ44" s="1854"/>
      <c r="BA44" s="1854"/>
      <c r="BB44" s="1854"/>
      <c r="BC44" s="1854"/>
      <c r="BD44" s="1854"/>
      <c r="BE44" s="689"/>
      <c r="BF44" s="685"/>
      <c r="BG44" s="685"/>
      <c r="BH44" s="685"/>
      <c r="BI44" s="689"/>
      <c r="BJ44" s="689"/>
      <c r="BK44" s="689"/>
      <c r="BL44" s="689"/>
      <c r="BM44" s="689"/>
      <c r="BN44" s="689"/>
      <c r="BO44" s="689"/>
      <c r="BP44" s="687"/>
      <c r="BQ44" s="687"/>
      <c r="BR44" s="687"/>
      <c r="BS44" s="687"/>
      <c r="BT44" s="687"/>
      <c r="BU44" s="684"/>
      <c r="BV44" s="684"/>
    </row>
    <row r="45" spans="1:74">
      <c r="A45" s="682"/>
      <c r="B45" s="688"/>
      <c r="C45" s="689"/>
      <c r="D45" s="689"/>
      <c r="E45" s="689"/>
      <c r="F45" s="689"/>
      <c r="G45" s="689"/>
      <c r="H45" s="689"/>
      <c r="I45" s="689"/>
      <c r="J45" s="685"/>
      <c r="K45" s="685"/>
      <c r="L45" s="685"/>
      <c r="M45" s="689"/>
      <c r="N45" s="689"/>
      <c r="O45" s="689"/>
      <c r="P45" s="689"/>
      <c r="Q45" s="689"/>
      <c r="R45" s="689"/>
      <c r="S45" s="689"/>
      <c r="T45" s="689"/>
      <c r="U45" s="687"/>
      <c r="V45" s="687"/>
      <c r="W45" s="687"/>
      <c r="X45" s="687"/>
      <c r="Y45" s="684"/>
      <c r="Z45" s="1855"/>
      <c r="AA45" s="1854"/>
      <c r="AB45" s="1854"/>
      <c r="AC45" s="1854"/>
      <c r="AD45" s="1854"/>
      <c r="AE45" s="1854"/>
      <c r="AF45" s="1854"/>
      <c r="AG45" s="689"/>
      <c r="AH45" s="685"/>
      <c r="AI45" s="685"/>
      <c r="AJ45" s="685"/>
      <c r="AK45" s="689"/>
      <c r="AL45" s="689"/>
      <c r="AM45" s="689"/>
      <c r="AN45" s="689"/>
      <c r="AO45" s="689"/>
      <c r="AP45" s="689"/>
      <c r="AQ45" s="689"/>
      <c r="AR45" s="689"/>
      <c r="AS45" s="687"/>
      <c r="AT45" s="687"/>
      <c r="AU45" s="687"/>
      <c r="AV45" s="687"/>
      <c r="AW45" s="684"/>
      <c r="AX45" s="1855"/>
      <c r="AY45" s="1854"/>
      <c r="AZ45" s="1854"/>
      <c r="BA45" s="1854"/>
      <c r="BB45" s="1854"/>
      <c r="BC45" s="1854"/>
      <c r="BD45" s="1854"/>
      <c r="BE45" s="689"/>
      <c r="BF45" s="685"/>
      <c r="BG45" s="685"/>
      <c r="BH45" s="685"/>
      <c r="BI45" s="689"/>
      <c r="BJ45" s="689"/>
      <c r="BK45" s="689"/>
      <c r="BL45" s="689"/>
      <c r="BM45" s="689"/>
      <c r="BN45" s="689"/>
      <c r="BO45" s="689"/>
      <c r="BP45" s="687"/>
      <c r="BQ45" s="687"/>
      <c r="BR45" s="687"/>
      <c r="BS45" s="687"/>
      <c r="BT45" s="687"/>
      <c r="BU45" s="684"/>
      <c r="BV45" s="684"/>
    </row>
    <row r="46" spans="1:74">
      <c r="A46" s="682"/>
      <c r="B46" s="688"/>
      <c r="C46" s="689"/>
      <c r="D46" s="689"/>
      <c r="E46" s="689"/>
      <c r="F46" s="689"/>
      <c r="G46" s="689"/>
      <c r="H46" s="689"/>
      <c r="I46" s="689"/>
      <c r="J46" s="685"/>
      <c r="K46" s="685"/>
      <c r="L46" s="685"/>
      <c r="M46" s="689"/>
      <c r="N46" s="689"/>
      <c r="O46" s="689"/>
      <c r="P46" s="689"/>
      <c r="Q46" s="689"/>
      <c r="R46" s="689"/>
      <c r="S46" s="689"/>
      <c r="T46" s="689"/>
      <c r="U46" s="687"/>
      <c r="V46" s="687"/>
      <c r="W46" s="687"/>
      <c r="X46" s="687"/>
      <c r="Y46" s="684"/>
      <c r="Z46" s="1855"/>
      <c r="AA46" s="1854"/>
      <c r="AB46" s="1854"/>
      <c r="AC46" s="1854"/>
      <c r="AD46" s="1854"/>
      <c r="AE46" s="1854"/>
      <c r="AF46" s="1854"/>
      <c r="AG46" s="689"/>
      <c r="AH46" s="685"/>
      <c r="AI46" s="685"/>
      <c r="AJ46" s="685"/>
      <c r="AK46" s="689"/>
      <c r="AL46" s="689"/>
      <c r="AM46" s="689"/>
      <c r="AN46" s="689"/>
      <c r="AO46" s="689"/>
      <c r="AP46" s="689"/>
      <c r="AQ46" s="689"/>
      <c r="AR46" s="689"/>
      <c r="AS46" s="687"/>
      <c r="AT46" s="687"/>
      <c r="AU46" s="687"/>
      <c r="AV46" s="687"/>
      <c r="AW46" s="684"/>
      <c r="AX46" s="1855"/>
      <c r="AY46" s="1854"/>
      <c r="AZ46" s="1854"/>
      <c r="BA46" s="1854"/>
      <c r="BB46" s="1854"/>
      <c r="BC46" s="1854"/>
      <c r="BD46" s="1854"/>
      <c r="BE46" s="689"/>
      <c r="BF46" s="685"/>
      <c r="BG46" s="685"/>
      <c r="BH46" s="685"/>
      <c r="BI46" s="689"/>
      <c r="BJ46" s="689"/>
      <c r="BK46" s="689"/>
      <c r="BL46" s="689"/>
      <c r="BM46" s="689"/>
      <c r="BN46" s="689"/>
      <c r="BO46" s="689"/>
      <c r="BP46" s="687"/>
      <c r="BQ46" s="687"/>
      <c r="BR46" s="687"/>
      <c r="BS46" s="687"/>
      <c r="BT46" s="687"/>
      <c r="BU46" s="684"/>
      <c r="BV46" s="684"/>
    </row>
    <row r="47" spans="1:74">
      <c r="A47" s="682"/>
      <c r="B47" s="688"/>
      <c r="C47" s="689"/>
      <c r="D47" s="689"/>
      <c r="E47" s="689"/>
      <c r="F47" s="689"/>
      <c r="G47" s="689"/>
      <c r="H47" s="689"/>
      <c r="I47" s="689"/>
      <c r="J47" s="685"/>
      <c r="K47" s="685"/>
      <c r="L47" s="685"/>
      <c r="M47" s="689"/>
      <c r="N47" s="689"/>
      <c r="O47" s="689"/>
      <c r="P47" s="689"/>
      <c r="Q47" s="689"/>
      <c r="R47" s="689"/>
      <c r="S47" s="689"/>
      <c r="T47" s="689"/>
      <c r="U47" s="687"/>
      <c r="V47" s="687"/>
      <c r="W47" s="687"/>
      <c r="X47" s="687"/>
      <c r="Y47" s="684"/>
      <c r="Z47" s="688"/>
      <c r="AA47" s="689"/>
      <c r="AB47" s="689"/>
      <c r="AC47" s="689"/>
      <c r="AD47" s="689"/>
      <c r="AE47" s="689"/>
      <c r="AF47" s="689"/>
      <c r="AG47" s="689"/>
      <c r="AH47" s="685"/>
      <c r="AI47" s="685"/>
      <c r="AJ47" s="685"/>
      <c r="AK47" s="689"/>
      <c r="AL47" s="689"/>
      <c r="AM47" s="689"/>
      <c r="AN47" s="689"/>
      <c r="AO47" s="689"/>
      <c r="AP47" s="689"/>
      <c r="AQ47" s="689"/>
      <c r="AR47" s="689"/>
      <c r="AS47" s="687"/>
      <c r="AT47" s="687"/>
      <c r="AU47" s="687"/>
      <c r="AV47" s="687"/>
      <c r="AW47" s="684"/>
      <c r="AX47" s="688"/>
      <c r="AY47" s="689"/>
      <c r="AZ47" s="689"/>
      <c r="BA47" s="689"/>
      <c r="BB47" s="689"/>
      <c r="BC47" s="689"/>
      <c r="BD47" s="689"/>
      <c r="BE47" s="689"/>
      <c r="BF47" s="685"/>
      <c r="BG47" s="685"/>
      <c r="BH47" s="685"/>
      <c r="BI47" s="689"/>
      <c r="BJ47" s="689"/>
      <c r="BK47" s="689"/>
      <c r="BL47" s="689"/>
      <c r="BM47" s="689"/>
      <c r="BN47" s="689"/>
      <c r="BO47" s="689"/>
      <c r="BP47" s="687"/>
      <c r="BQ47" s="687"/>
      <c r="BR47" s="687"/>
      <c r="BS47" s="687"/>
      <c r="BT47" s="687"/>
      <c r="BU47" s="684"/>
      <c r="BV47" s="684"/>
    </row>
    <row r="48" spans="1:74">
      <c r="A48" s="682"/>
      <c r="B48" s="688"/>
      <c r="C48" s="689"/>
      <c r="D48" s="689"/>
      <c r="E48" s="689"/>
      <c r="F48" s="689"/>
      <c r="G48" s="689"/>
      <c r="H48" s="689"/>
      <c r="I48" s="689"/>
      <c r="J48" s="685"/>
      <c r="K48" s="685"/>
      <c r="L48" s="685"/>
      <c r="M48" s="689"/>
      <c r="N48" s="689"/>
      <c r="O48" s="689"/>
      <c r="P48" s="689"/>
      <c r="Q48" s="689"/>
      <c r="R48" s="689"/>
      <c r="S48" s="689"/>
      <c r="T48" s="689"/>
      <c r="U48" s="687"/>
      <c r="V48" s="687"/>
      <c r="W48" s="687"/>
      <c r="X48" s="687"/>
      <c r="Y48" s="684"/>
      <c r="Z48" s="688"/>
      <c r="AA48" s="689"/>
      <c r="AB48" s="689"/>
      <c r="AC48" s="689"/>
      <c r="AD48" s="689"/>
      <c r="AE48" s="689"/>
      <c r="AF48" s="689"/>
      <c r="AG48" s="689"/>
      <c r="AH48" s="685"/>
      <c r="AI48" s="685"/>
      <c r="AJ48" s="685"/>
      <c r="AK48" s="689"/>
      <c r="AL48" s="689"/>
      <c r="AM48" s="689"/>
      <c r="AN48" s="689"/>
      <c r="AO48" s="689"/>
      <c r="AP48" s="689"/>
      <c r="AQ48" s="689"/>
      <c r="AR48" s="689"/>
      <c r="AS48" s="687"/>
      <c r="AT48" s="687"/>
      <c r="AU48" s="687"/>
      <c r="AV48" s="687"/>
      <c r="AW48" s="684"/>
      <c r="AX48" s="688"/>
      <c r="AY48" s="689"/>
      <c r="AZ48" s="689"/>
      <c r="BA48" s="689"/>
      <c r="BB48" s="689"/>
      <c r="BC48" s="689"/>
      <c r="BD48" s="689"/>
      <c r="BE48" s="689"/>
      <c r="BF48" s="685"/>
      <c r="BG48" s="685"/>
      <c r="BH48" s="685"/>
      <c r="BI48" s="689"/>
      <c r="BJ48" s="689"/>
      <c r="BK48" s="689"/>
      <c r="BL48" s="689"/>
      <c r="BM48" s="689"/>
      <c r="BN48" s="689"/>
      <c r="BO48" s="689"/>
      <c r="BP48" s="687"/>
      <c r="BQ48" s="687"/>
      <c r="BR48" s="687"/>
      <c r="BS48" s="687"/>
      <c r="BT48" s="687"/>
      <c r="BU48" s="684"/>
      <c r="BV48" s="684"/>
    </row>
    <row r="49" spans="1:76">
      <c r="A49" s="682"/>
      <c r="B49" s="688"/>
      <c r="C49" s="689"/>
      <c r="D49" s="689"/>
      <c r="E49" s="689"/>
      <c r="F49" s="689"/>
      <c r="G49" s="689"/>
      <c r="H49" s="689"/>
      <c r="I49" s="689"/>
      <c r="J49" s="685"/>
      <c r="K49" s="685"/>
      <c r="L49" s="685"/>
      <c r="M49" s="689"/>
      <c r="N49" s="689"/>
      <c r="O49" s="689"/>
      <c r="P49" s="689"/>
      <c r="Q49" s="689"/>
      <c r="R49" s="689"/>
      <c r="S49" s="689"/>
      <c r="T49" s="689"/>
      <c r="U49" s="687"/>
      <c r="V49" s="687"/>
      <c r="W49" s="687"/>
      <c r="X49" s="687"/>
      <c r="Y49" s="684"/>
      <c r="Z49" s="688"/>
      <c r="AA49" s="689"/>
      <c r="AB49" s="689"/>
      <c r="AC49" s="689"/>
      <c r="AD49" s="689"/>
      <c r="AE49" s="689"/>
      <c r="AF49" s="689"/>
      <c r="AG49" s="689"/>
      <c r="AH49" s="685"/>
      <c r="AI49" s="685"/>
      <c r="AJ49" s="685"/>
      <c r="AK49" s="689"/>
      <c r="AL49" s="689"/>
      <c r="AM49" s="689"/>
      <c r="AN49" s="689"/>
      <c r="AO49" s="689"/>
      <c r="AP49" s="689"/>
      <c r="AQ49" s="689"/>
      <c r="AR49" s="689"/>
      <c r="AS49" s="687"/>
      <c r="AT49" s="687"/>
      <c r="AU49" s="687"/>
      <c r="AV49" s="687"/>
      <c r="AW49" s="684"/>
      <c r="AX49" s="688"/>
      <c r="AY49" s="689"/>
      <c r="AZ49" s="689"/>
      <c r="BA49" s="689"/>
      <c r="BB49" s="689"/>
      <c r="BC49" s="689"/>
      <c r="BD49" s="689"/>
      <c r="BE49" s="689"/>
      <c r="BF49" s="685"/>
      <c r="BG49" s="685"/>
      <c r="BH49" s="685"/>
      <c r="BI49" s="689"/>
      <c r="BJ49" s="689"/>
      <c r="BK49" s="689"/>
      <c r="BL49" s="689"/>
      <c r="BM49" s="689"/>
      <c r="BN49" s="689"/>
      <c r="BO49" s="689"/>
      <c r="BP49" s="687"/>
      <c r="BQ49" s="687"/>
      <c r="BR49" s="687"/>
      <c r="BS49" s="687"/>
      <c r="BT49" s="687"/>
      <c r="BU49" s="684"/>
      <c r="BV49" s="684"/>
    </row>
    <row r="50" spans="1:76" ht="17.25" thickBot="1">
      <c r="A50" s="682"/>
      <c r="B50" s="688"/>
      <c r="C50" s="689"/>
      <c r="D50" s="689"/>
      <c r="E50" s="689"/>
      <c r="F50" s="689"/>
      <c r="G50" s="689"/>
      <c r="H50" s="689"/>
      <c r="I50" s="689"/>
      <c r="J50" s="685"/>
      <c r="K50" s="685"/>
      <c r="L50" s="685"/>
      <c r="M50" s="689"/>
      <c r="N50" s="689"/>
      <c r="O50" s="689"/>
      <c r="P50" s="689"/>
      <c r="Q50" s="689"/>
      <c r="R50" s="689"/>
      <c r="S50" s="689"/>
      <c r="T50" s="689"/>
      <c r="U50" s="687"/>
      <c r="V50" s="687"/>
      <c r="W50" s="687"/>
      <c r="X50" s="687"/>
      <c r="Y50" s="684"/>
      <c r="Z50" s="688"/>
      <c r="AA50" s="689"/>
      <c r="AB50" s="689"/>
      <c r="AC50" s="689"/>
      <c r="AD50" s="689"/>
      <c r="AE50" s="689"/>
      <c r="AF50" s="689"/>
      <c r="AG50" s="689"/>
      <c r="AH50" s="685"/>
      <c r="AI50" s="685"/>
      <c r="AJ50" s="685"/>
      <c r="AK50" s="689"/>
      <c r="AL50" s="689"/>
      <c r="AM50" s="689"/>
      <c r="AN50" s="689"/>
      <c r="AO50" s="689"/>
      <c r="AP50" s="689"/>
      <c r="AQ50" s="689"/>
      <c r="AR50" s="689"/>
      <c r="AS50" s="687"/>
      <c r="AT50" s="687"/>
      <c r="AU50" s="687"/>
      <c r="AV50" s="687"/>
      <c r="AW50" s="684"/>
      <c r="AX50" s="688"/>
      <c r="AY50" s="689"/>
      <c r="AZ50" s="689"/>
      <c r="BA50" s="689"/>
      <c r="BB50" s="689"/>
      <c r="BC50" s="689"/>
      <c r="BD50" s="689"/>
      <c r="BE50" s="689"/>
      <c r="BF50" s="685"/>
      <c r="BG50" s="685"/>
      <c r="BH50" s="685"/>
      <c r="BI50" s="689"/>
      <c r="BJ50" s="689"/>
      <c r="BK50" s="689"/>
      <c r="BL50" s="689"/>
      <c r="BM50" s="689"/>
      <c r="BN50" s="689"/>
      <c r="BO50" s="689"/>
      <c r="BP50" s="687"/>
      <c r="BQ50" s="687"/>
      <c r="BR50" s="687"/>
      <c r="BS50" s="687"/>
      <c r="BT50" s="687"/>
      <c r="BU50" s="684"/>
      <c r="BV50" s="684"/>
    </row>
    <row r="51" spans="1:76" ht="27" customHeight="1">
      <c r="A51" s="682"/>
      <c r="B51" s="688"/>
      <c r="C51" s="689"/>
      <c r="D51" s="689"/>
      <c r="E51" s="689"/>
      <c r="F51" s="689"/>
      <c r="G51" s="689"/>
      <c r="H51" s="689"/>
      <c r="I51" s="689"/>
      <c r="J51" s="685"/>
      <c r="K51" s="685"/>
      <c r="L51" s="685"/>
      <c r="M51" s="689"/>
      <c r="N51" s="689"/>
      <c r="O51" s="689"/>
      <c r="P51" s="689"/>
      <c r="Q51" s="690"/>
      <c r="R51" s="690"/>
      <c r="S51" s="690"/>
      <c r="T51" s="1845"/>
      <c r="U51" s="1846"/>
      <c r="V51" s="1846"/>
      <c r="W51" s="1846"/>
      <c r="X51" s="1846"/>
      <c r="Y51" s="1847"/>
      <c r="Z51" s="688"/>
      <c r="AA51" s="689"/>
      <c r="AB51" s="689"/>
      <c r="AC51" s="689"/>
      <c r="AD51" s="689"/>
      <c r="AE51" s="689"/>
      <c r="AF51" s="689"/>
      <c r="AG51" s="689"/>
      <c r="AH51" s="685"/>
      <c r="AI51" s="685"/>
      <c r="AJ51" s="685"/>
      <c r="AK51" s="689"/>
      <c r="AL51" s="689"/>
      <c r="AM51" s="689"/>
      <c r="AN51" s="689"/>
      <c r="AO51" s="690"/>
      <c r="AP51" s="690"/>
      <c r="AQ51" s="690"/>
      <c r="AR51" s="1845"/>
      <c r="AS51" s="1846"/>
      <c r="AT51" s="1846"/>
      <c r="AU51" s="1846"/>
      <c r="AV51" s="1846"/>
      <c r="AW51" s="1847"/>
      <c r="AX51" s="688"/>
      <c r="AY51" s="689"/>
      <c r="AZ51" s="689"/>
      <c r="BA51" s="689"/>
      <c r="BB51" s="689"/>
      <c r="BC51" s="689"/>
      <c r="BD51" s="689"/>
      <c r="BE51" s="689"/>
      <c r="BF51" s="685"/>
      <c r="BG51" s="685"/>
      <c r="BH51" s="685"/>
      <c r="BI51" s="689"/>
      <c r="BJ51" s="689"/>
      <c r="BK51" s="689"/>
      <c r="BL51" s="689"/>
      <c r="BM51" s="689"/>
      <c r="BN51" s="689"/>
      <c r="BO51" s="690"/>
      <c r="BP51" s="1845"/>
      <c r="BQ51" s="1846"/>
      <c r="BR51" s="1846"/>
      <c r="BS51" s="1846"/>
      <c r="BT51" s="1846"/>
      <c r="BU51" s="1847"/>
      <c r="BV51" s="684"/>
    </row>
    <row r="52" spans="1:76" s="647" customFormat="1" ht="45.75" customHeight="1">
      <c r="A52" s="663"/>
      <c r="B52" s="657"/>
      <c r="C52" s="685"/>
      <c r="D52" s="685"/>
      <c r="E52" s="685"/>
      <c r="F52" s="685"/>
      <c r="G52" s="685"/>
      <c r="H52" s="685"/>
      <c r="I52" s="685"/>
      <c r="J52" s="685"/>
      <c r="K52" s="685"/>
      <c r="L52" s="685"/>
      <c r="M52" s="685"/>
      <c r="N52" s="685"/>
      <c r="O52" s="685"/>
      <c r="P52" s="685"/>
      <c r="Q52" s="659"/>
      <c r="R52" s="659"/>
      <c r="S52" s="659"/>
      <c r="T52" s="1848"/>
      <c r="U52" s="1849"/>
      <c r="V52" s="1849"/>
      <c r="W52" s="1849"/>
      <c r="X52" s="1849"/>
      <c r="Y52" s="1850"/>
      <c r="Z52" s="657"/>
      <c r="AA52" s="685"/>
      <c r="AB52" s="685"/>
      <c r="AC52" s="685"/>
      <c r="AD52" s="685"/>
      <c r="AE52" s="685"/>
      <c r="AF52" s="685"/>
      <c r="AG52" s="685"/>
      <c r="AH52" s="685"/>
      <c r="AI52" s="685"/>
      <c r="AJ52" s="685"/>
      <c r="AK52" s="685"/>
      <c r="AL52" s="685"/>
      <c r="AM52" s="685"/>
      <c r="AN52" s="685"/>
      <c r="AO52" s="659"/>
      <c r="AP52" s="659"/>
      <c r="AQ52" s="659"/>
      <c r="AR52" s="1848"/>
      <c r="AS52" s="1849"/>
      <c r="AT52" s="1849"/>
      <c r="AU52" s="1849"/>
      <c r="AV52" s="1849"/>
      <c r="AW52" s="1850"/>
      <c r="AX52" s="657"/>
      <c r="AY52" s="685"/>
      <c r="AZ52" s="685"/>
      <c r="BA52" s="685"/>
      <c r="BB52" s="685"/>
      <c r="BC52" s="685"/>
      <c r="BD52" s="685"/>
      <c r="BE52" s="685"/>
      <c r="BF52" s="685"/>
      <c r="BG52" s="685"/>
      <c r="BH52" s="685"/>
      <c r="BI52" s="685"/>
      <c r="BJ52" s="685"/>
      <c r="BK52" s="685"/>
      <c r="BL52" s="685"/>
      <c r="BM52" s="685"/>
      <c r="BN52" s="685"/>
      <c r="BO52" s="659"/>
      <c r="BP52" s="1848"/>
      <c r="BQ52" s="1849"/>
      <c r="BR52" s="1849"/>
      <c r="BS52" s="1849"/>
      <c r="BT52" s="1849"/>
      <c r="BU52" s="1850"/>
      <c r="BV52" s="666"/>
    </row>
    <row r="53" spans="1:76" ht="27" customHeight="1">
      <c r="A53" s="682"/>
      <c r="B53" s="691"/>
      <c r="C53" s="659"/>
      <c r="D53" s="659"/>
      <c r="E53" s="659"/>
      <c r="F53" s="659"/>
      <c r="G53" s="692"/>
      <c r="H53" s="692"/>
      <c r="I53" s="692"/>
      <c r="J53" s="692"/>
      <c r="K53" s="692"/>
      <c r="L53" s="692"/>
      <c r="M53" s="692"/>
      <c r="N53" s="692"/>
      <c r="O53" s="692"/>
      <c r="P53" s="692"/>
      <c r="Q53" s="690"/>
      <c r="R53" s="690"/>
      <c r="S53" s="690"/>
      <c r="T53" s="1848"/>
      <c r="U53" s="1849"/>
      <c r="V53" s="1849"/>
      <c r="W53" s="1849"/>
      <c r="X53" s="1849"/>
      <c r="Y53" s="1850"/>
      <c r="Z53" s="693"/>
      <c r="AA53" s="659"/>
      <c r="AB53" s="659"/>
      <c r="AC53" s="659"/>
      <c r="AD53" s="659"/>
      <c r="AE53" s="659"/>
      <c r="AF53" s="659"/>
      <c r="AG53" s="692"/>
      <c r="AH53" s="692"/>
      <c r="AI53" s="692"/>
      <c r="AJ53" s="692"/>
      <c r="AK53" s="692"/>
      <c r="AL53" s="692"/>
      <c r="AM53" s="694"/>
      <c r="AN53" s="694"/>
      <c r="AO53" s="694"/>
      <c r="AP53" s="694"/>
      <c r="AQ53" s="695"/>
      <c r="AR53" s="1848"/>
      <c r="AS53" s="1849"/>
      <c r="AT53" s="1849"/>
      <c r="AU53" s="1849"/>
      <c r="AV53" s="1849"/>
      <c r="AW53" s="1850"/>
      <c r="AX53" s="1856"/>
      <c r="AY53" s="1857"/>
      <c r="AZ53" s="1857"/>
      <c r="BA53" s="1857"/>
      <c r="BB53" s="1857"/>
      <c r="BC53" s="1857"/>
      <c r="BD53" s="1857"/>
      <c r="BE53" s="692"/>
      <c r="BF53" s="692"/>
      <c r="BG53" s="692"/>
      <c r="BH53" s="692"/>
      <c r="BI53" s="1860"/>
      <c r="BJ53" s="1860"/>
      <c r="BK53" s="1860"/>
      <c r="BL53" s="1860"/>
      <c r="BM53" s="1860"/>
      <c r="BN53" s="1860"/>
      <c r="BO53" s="695"/>
      <c r="BP53" s="1848"/>
      <c r="BQ53" s="1849"/>
      <c r="BR53" s="1849"/>
      <c r="BS53" s="1849"/>
      <c r="BT53" s="1849"/>
      <c r="BU53" s="1850"/>
      <c r="BV53" s="684"/>
    </row>
    <row r="54" spans="1:76" ht="27" customHeight="1" thickBot="1">
      <c r="A54" s="682"/>
      <c r="B54" s="696"/>
      <c r="C54" s="697"/>
      <c r="D54" s="697"/>
      <c r="E54" s="697"/>
      <c r="F54" s="697"/>
      <c r="G54" s="698"/>
      <c r="H54" s="698"/>
      <c r="I54" s="699"/>
      <c r="J54" s="699"/>
      <c r="K54" s="699"/>
      <c r="L54" s="699"/>
      <c r="M54" s="699"/>
      <c r="N54" s="699"/>
      <c r="O54" s="699"/>
      <c r="P54" s="699"/>
      <c r="Q54" s="699"/>
      <c r="R54" s="699"/>
      <c r="S54" s="700"/>
      <c r="T54" s="1862"/>
      <c r="U54" s="1863"/>
      <c r="V54" s="1863"/>
      <c r="W54" s="1863"/>
      <c r="X54" s="1863"/>
      <c r="Y54" s="1864"/>
      <c r="Z54" s="696"/>
      <c r="AA54" s="697"/>
      <c r="AB54" s="697"/>
      <c r="AC54" s="697"/>
      <c r="AD54" s="697"/>
      <c r="AE54" s="697"/>
      <c r="AF54" s="697"/>
      <c r="AG54" s="698"/>
      <c r="AH54" s="699"/>
      <c r="AI54" s="699"/>
      <c r="AJ54" s="699"/>
      <c r="AK54" s="698"/>
      <c r="AL54" s="698"/>
      <c r="AM54" s="699"/>
      <c r="AN54" s="699"/>
      <c r="AO54" s="699"/>
      <c r="AP54" s="699"/>
      <c r="AQ54" s="700"/>
      <c r="AR54" s="1862"/>
      <c r="AS54" s="1863"/>
      <c r="AT54" s="1863"/>
      <c r="AU54" s="1863"/>
      <c r="AV54" s="1863"/>
      <c r="AW54" s="1864"/>
      <c r="AX54" s="1858"/>
      <c r="AY54" s="1859"/>
      <c r="AZ54" s="1859"/>
      <c r="BA54" s="1859"/>
      <c r="BB54" s="1859"/>
      <c r="BC54" s="1859"/>
      <c r="BD54" s="1859"/>
      <c r="BE54" s="698"/>
      <c r="BF54" s="1865"/>
      <c r="BG54" s="1865"/>
      <c r="BH54" s="1865"/>
      <c r="BI54" s="1861"/>
      <c r="BJ54" s="1861"/>
      <c r="BK54" s="1861"/>
      <c r="BL54" s="1861"/>
      <c r="BM54" s="1861"/>
      <c r="BN54" s="1861"/>
      <c r="BO54" s="700"/>
      <c r="BP54" s="1862"/>
      <c r="BQ54" s="1863"/>
      <c r="BR54" s="1863"/>
      <c r="BS54" s="1863"/>
      <c r="BT54" s="1863"/>
      <c r="BU54" s="1864"/>
      <c r="BV54" s="684"/>
    </row>
    <row r="55" spans="1:76" s="708" customFormat="1" ht="20.25" customHeight="1" thickBot="1">
      <c r="A55" s="702"/>
      <c r="B55" s="703" t="s">
        <v>110</v>
      </c>
      <c r="C55" s="703"/>
      <c r="D55" s="703"/>
      <c r="E55" s="703"/>
      <c r="F55" s="703"/>
      <c r="G55" s="703"/>
      <c r="H55" s="703"/>
      <c r="I55" s="703"/>
      <c r="J55" s="703"/>
      <c r="K55" s="703"/>
      <c r="L55" s="703"/>
      <c r="M55" s="703"/>
      <c r="N55" s="703"/>
      <c r="O55" s="703"/>
      <c r="P55" s="703"/>
      <c r="Q55" s="703"/>
      <c r="R55" s="703"/>
      <c r="S55" s="703"/>
      <c r="T55" s="703"/>
      <c r="U55" s="704"/>
      <c r="V55" s="704"/>
      <c r="W55" s="704"/>
      <c r="X55" s="704"/>
      <c r="Y55" s="704"/>
      <c r="Z55" s="704"/>
      <c r="AA55" s="704"/>
      <c r="AB55" s="705"/>
      <c r="AC55" s="705"/>
      <c r="AD55" s="705"/>
      <c r="AE55" s="705"/>
      <c r="AF55" s="703" t="s">
        <v>133</v>
      </c>
      <c r="AG55" s="705"/>
      <c r="AH55" s="705"/>
      <c r="AI55" s="705"/>
      <c r="AJ55" s="705"/>
      <c r="AK55" s="704"/>
      <c r="AL55" s="705"/>
      <c r="AM55" s="705"/>
      <c r="AN55" s="705"/>
      <c r="AO55" s="705"/>
      <c r="AP55" s="705"/>
      <c r="AQ55" s="705"/>
      <c r="AR55" s="705"/>
      <c r="AS55" s="705"/>
      <c r="AT55" s="705"/>
      <c r="AU55" s="704"/>
      <c r="AV55" s="704"/>
      <c r="AW55" s="704"/>
      <c r="AX55" s="704"/>
      <c r="AY55" s="704"/>
      <c r="AZ55" s="704"/>
      <c r="BA55" s="704"/>
      <c r="BB55" s="704"/>
      <c r="BC55" s="704"/>
      <c r="BD55" s="704"/>
      <c r="BE55" s="704"/>
      <c r="BF55" s="704"/>
      <c r="BG55" s="704"/>
      <c r="BH55" s="704"/>
      <c r="BI55" s="704"/>
      <c r="BJ55" s="704"/>
      <c r="BK55" s="704"/>
      <c r="BL55" s="704"/>
      <c r="BM55" s="704" t="str">
        <f>'Common Stockfitting process '!BE20</f>
        <v>COMPILER: LIÊN/A-KT-WQ826</v>
      </c>
      <c r="BN55" s="704"/>
      <c r="BO55" s="704"/>
      <c r="BP55" s="703"/>
      <c r="BQ55" s="703"/>
      <c r="BR55" s="704"/>
      <c r="BS55" s="704"/>
      <c r="BT55" s="704"/>
      <c r="BU55" s="704"/>
      <c r="BV55" s="706"/>
      <c r="BW55" s="707"/>
      <c r="BX55" s="707"/>
    </row>
  </sheetData>
  <mergeCells count="141">
    <mergeCell ref="AR54:AW54"/>
    <mergeCell ref="BF54:BH54"/>
    <mergeCell ref="BP54:BU54"/>
    <mergeCell ref="BP51:BU51"/>
    <mergeCell ref="T52:Y52"/>
    <mergeCell ref="AR52:AW52"/>
    <mergeCell ref="BP52:BU52"/>
    <mergeCell ref="T53:Y53"/>
    <mergeCell ref="AR53:AW53"/>
    <mergeCell ref="AX53:BD54"/>
    <mergeCell ref="BI53:BN54"/>
    <mergeCell ref="BP53:BU53"/>
    <mergeCell ref="T54:Y54"/>
    <mergeCell ref="Z42:AF46"/>
    <mergeCell ref="AX42:BD46"/>
    <mergeCell ref="T51:Y51"/>
    <mergeCell ref="AR51:AW51"/>
    <mergeCell ref="AP41:AQ41"/>
    <mergeCell ref="AZ41:BA41"/>
    <mergeCell ref="BB41:BC41"/>
    <mergeCell ref="BF41:BG41"/>
    <mergeCell ref="BH41:BI41"/>
    <mergeCell ref="AB41:AC41"/>
    <mergeCell ref="AD41:AE41"/>
    <mergeCell ref="AH41:AI41"/>
    <mergeCell ref="AJ41:AK41"/>
    <mergeCell ref="AL41:AM41"/>
    <mergeCell ref="AN41:AO41"/>
    <mergeCell ref="B36:N37"/>
    <mergeCell ref="AX38:BC38"/>
    <mergeCell ref="BE38:BQ38"/>
    <mergeCell ref="BR38:BS38"/>
    <mergeCell ref="D41:E41"/>
    <mergeCell ref="F41:G41"/>
    <mergeCell ref="J41:K41"/>
    <mergeCell ref="L41:M41"/>
    <mergeCell ref="N41:O41"/>
    <mergeCell ref="P41:Q41"/>
    <mergeCell ref="R41:S41"/>
    <mergeCell ref="B38:G38"/>
    <mergeCell ref="I38:U38"/>
    <mergeCell ref="V38:W38"/>
    <mergeCell ref="Z38:AE38"/>
    <mergeCell ref="AG38:AS38"/>
    <mergeCell ref="AT38:AU38"/>
    <mergeCell ref="BL41:BM41"/>
    <mergeCell ref="BN41:BO41"/>
    <mergeCell ref="BJ41:BK41"/>
    <mergeCell ref="T36:Y36"/>
    <mergeCell ref="AR36:AW36"/>
    <mergeCell ref="AX36:BD37"/>
    <mergeCell ref="BI36:BN37"/>
    <mergeCell ref="BP36:BU36"/>
    <mergeCell ref="T37:Y37"/>
    <mergeCell ref="AR37:AW37"/>
    <mergeCell ref="BF37:BH37"/>
    <mergeCell ref="BP37:BU37"/>
    <mergeCell ref="Z25:AF29"/>
    <mergeCell ref="AX25:BD29"/>
    <mergeCell ref="T34:Y34"/>
    <mergeCell ref="AR34:AW34"/>
    <mergeCell ref="BP34:BU34"/>
    <mergeCell ref="T35:Y35"/>
    <mergeCell ref="AR35:AW35"/>
    <mergeCell ref="BP35:BU35"/>
    <mergeCell ref="BB24:BC24"/>
    <mergeCell ref="BF24:BG24"/>
    <mergeCell ref="BH24:BI24"/>
    <mergeCell ref="BJ24:BK24"/>
    <mergeCell ref="BL24:BM24"/>
    <mergeCell ref="BN24:BO24"/>
    <mergeCell ref="AH24:AI24"/>
    <mergeCell ref="AJ24:AK24"/>
    <mergeCell ref="AL24:AM24"/>
    <mergeCell ref="AN24:AO24"/>
    <mergeCell ref="AP24:AQ24"/>
    <mergeCell ref="AZ24:BA24"/>
    <mergeCell ref="D24:E24"/>
    <mergeCell ref="F24:G24"/>
    <mergeCell ref="J24:K24"/>
    <mergeCell ref="L24:M24"/>
    <mergeCell ref="N24:O24"/>
    <mergeCell ref="P24:Q24"/>
    <mergeCell ref="R24:S24"/>
    <mergeCell ref="AB24:AC24"/>
    <mergeCell ref="AD24:AE24"/>
    <mergeCell ref="B21:G21"/>
    <mergeCell ref="I21:U21"/>
    <mergeCell ref="V21:W21"/>
    <mergeCell ref="Z21:AE21"/>
    <mergeCell ref="AG21:AS21"/>
    <mergeCell ref="AT21:AU21"/>
    <mergeCell ref="AX21:BC21"/>
    <mergeCell ref="BE21:BQ21"/>
    <mergeCell ref="BR21:BS21"/>
    <mergeCell ref="B1:P1"/>
    <mergeCell ref="W1:AZ3"/>
    <mergeCell ref="BF1:BP3"/>
    <mergeCell ref="AX4:BC4"/>
    <mergeCell ref="BE4:BQ4"/>
    <mergeCell ref="BR4:BS4"/>
    <mergeCell ref="AB7:AC7"/>
    <mergeCell ref="AD7:AE7"/>
    <mergeCell ref="AH7:AI7"/>
    <mergeCell ref="AJ7:AK7"/>
    <mergeCell ref="AL7:AM7"/>
    <mergeCell ref="AN7:AO7"/>
    <mergeCell ref="AP7:AQ7"/>
    <mergeCell ref="BN7:BO7"/>
    <mergeCell ref="AZ7:BA7"/>
    <mergeCell ref="BB7:BC7"/>
    <mergeCell ref="BF7:BG7"/>
    <mergeCell ref="BH7:BI7"/>
    <mergeCell ref="BJ7:BK7"/>
    <mergeCell ref="BL7:BM7"/>
    <mergeCell ref="BQ2:BR3"/>
    <mergeCell ref="BS2:BS3"/>
    <mergeCell ref="BT2:BU3"/>
    <mergeCell ref="Z36:AM37"/>
    <mergeCell ref="AX19:BJ20"/>
    <mergeCell ref="B4:G4"/>
    <mergeCell ref="I4:U4"/>
    <mergeCell ref="V4:W4"/>
    <mergeCell ref="Z4:AE4"/>
    <mergeCell ref="AG4:AS4"/>
    <mergeCell ref="AT4:AU4"/>
    <mergeCell ref="Z8:AF10"/>
    <mergeCell ref="AX8:BD10"/>
    <mergeCell ref="T17:Y17"/>
    <mergeCell ref="AR17:AW17"/>
    <mergeCell ref="BP17:BU17"/>
    <mergeCell ref="T18:Y18"/>
    <mergeCell ref="AR18:AW18"/>
    <mergeCell ref="BP18:BU18"/>
    <mergeCell ref="T19:Y19"/>
    <mergeCell ref="Z19:AJ20"/>
    <mergeCell ref="AR19:AW19"/>
    <mergeCell ref="BP19:BU19"/>
    <mergeCell ref="T20:Y20"/>
    <mergeCell ref="AR20:AW20"/>
    <mergeCell ref="BP20:BU20"/>
  </mergeCells>
  <phoneticPr fontId="53" type="noConversion"/>
  <printOptions horizontalCentered="1"/>
  <pageMargins left="0" right="0" top="0.59055118110236227" bottom="0.51181102362204722" header="0.31496062992125984" footer="0.39370078740157483"/>
  <pageSetup paperSize="9" scale="45" orientation="landscape" r:id="rId1"/>
  <headerFooter>
    <oddHeader>&amp;LNIKE-CONVERSE, INC. Confidential&amp;RVer.16.0
PB:1-0</oddHeader>
    <oddFooter>&amp;L&amp;F</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92D050"/>
  </sheetPr>
  <dimension ref="A1:BP44"/>
  <sheetViews>
    <sheetView showGridLines="0" view="pageBreakPreview" zoomScale="66" zoomScaleNormal="60" zoomScaleSheetLayoutView="66" workbookViewId="0">
      <selection activeCell="AR28" sqref="AR28"/>
    </sheetView>
  </sheetViews>
  <sheetFormatPr defaultColWidth="2.625" defaultRowHeight="14.25"/>
  <cols>
    <col min="1" max="14" width="2.625" customWidth="1"/>
    <col min="15" max="17" width="2.625" style="113" customWidth="1"/>
    <col min="18" max="22" width="2.625" customWidth="1"/>
    <col min="23" max="23" width="2.625" style="131" customWidth="1"/>
    <col min="24" max="25" width="2.625" customWidth="1"/>
    <col min="26" max="26" width="2.625" style="131" customWidth="1"/>
    <col min="27" max="46" width="2.625" customWidth="1"/>
    <col min="47" max="49" width="2.625" style="113" customWidth="1"/>
    <col min="50" max="55" width="2.625" customWidth="1"/>
    <col min="56" max="56" width="2.625" style="131" customWidth="1"/>
    <col min="57" max="58" width="2.625" customWidth="1"/>
    <col min="59" max="59" width="2.625" style="131" customWidth="1"/>
    <col min="60" max="67" width="2.625" customWidth="1"/>
  </cols>
  <sheetData>
    <row r="1" spans="1:68" s="8" customFormat="1" ht="20.100000000000001" customHeight="1" thickBot="1">
      <c r="A1" s="30"/>
      <c r="B1" s="2462" t="str">
        <f>Index!B1</f>
        <v>PRODUCTION CONFIRMATION</v>
      </c>
      <c r="C1" s="2463"/>
      <c r="D1" s="2463"/>
      <c r="E1" s="2463"/>
      <c r="F1" s="2463"/>
      <c r="G1" s="2463"/>
      <c r="H1" s="2463"/>
      <c r="I1" s="2463"/>
      <c r="J1" s="2463"/>
      <c r="K1" s="2463"/>
      <c r="L1" s="2463"/>
      <c r="M1" s="2463"/>
      <c r="N1" s="2463"/>
      <c r="O1" s="2463"/>
      <c r="P1" s="2463"/>
      <c r="Q1" s="531"/>
      <c r="R1" s="532"/>
      <c r="S1" s="532"/>
      <c r="T1" s="532"/>
      <c r="U1" s="2232" t="s">
        <v>495</v>
      </c>
      <c r="V1" s="2232"/>
      <c r="W1" s="2232"/>
      <c r="X1" s="2232"/>
      <c r="Y1" s="2232"/>
      <c r="Z1" s="2232"/>
      <c r="AA1" s="2232"/>
      <c r="AB1" s="2232"/>
      <c r="AC1" s="2232"/>
      <c r="AD1" s="2232"/>
      <c r="AE1" s="2232"/>
      <c r="AF1" s="2232"/>
      <c r="AG1" s="2232"/>
      <c r="AH1" s="2232"/>
      <c r="AI1" s="2232"/>
      <c r="AJ1" s="2232"/>
      <c r="AK1" s="2232"/>
      <c r="AL1" s="2232"/>
      <c r="AM1" s="2232"/>
      <c r="AN1" s="2232"/>
      <c r="AO1" s="2232"/>
      <c r="AP1" s="2232"/>
      <c r="AQ1" s="2232"/>
      <c r="AR1" s="2232"/>
      <c r="AS1" s="2232"/>
      <c r="AT1" s="2232"/>
      <c r="AU1" s="2232"/>
      <c r="AV1" s="2232"/>
      <c r="AW1" s="532"/>
      <c r="AX1" s="532"/>
      <c r="AY1" s="532"/>
      <c r="AZ1" s="532"/>
      <c r="BA1" s="453"/>
      <c r="BB1" s="273"/>
      <c r="BC1" s="273"/>
      <c r="BD1" s="273"/>
      <c r="BE1" s="273"/>
      <c r="BF1" s="273"/>
      <c r="BG1" s="273"/>
      <c r="BH1" s="273"/>
      <c r="BI1" s="36"/>
      <c r="BJ1" s="36"/>
      <c r="BK1" s="36"/>
      <c r="BL1" s="36"/>
      <c r="BM1" s="36"/>
      <c r="BN1" s="36"/>
      <c r="BO1" s="36"/>
      <c r="BP1" s="37"/>
    </row>
    <row r="2" spans="1:68" s="8" customFormat="1" ht="18" customHeight="1">
      <c r="A2" s="17"/>
      <c r="B2" s="550" t="s">
        <v>19</v>
      </c>
      <c r="C2" s="551"/>
      <c r="D2" s="551"/>
      <c r="E2" s="551"/>
      <c r="F2" s="551"/>
      <c r="G2" s="551" t="str">
        <f>Index!G2</f>
        <v>Chuck Taylor All Star Street</v>
      </c>
      <c r="H2" s="515"/>
      <c r="I2" s="515"/>
      <c r="J2" s="515"/>
      <c r="K2" s="515"/>
      <c r="L2" s="515"/>
      <c r="M2" s="515"/>
      <c r="N2" s="515"/>
      <c r="O2" s="515"/>
      <c r="P2" s="515"/>
      <c r="Q2" s="533"/>
      <c r="R2" s="534"/>
      <c r="S2" s="534"/>
      <c r="T2" s="534"/>
      <c r="U2" s="2233"/>
      <c r="V2" s="2233"/>
      <c r="W2" s="2233"/>
      <c r="X2" s="2233"/>
      <c r="Y2" s="2233"/>
      <c r="Z2" s="2233"/>
      <c r="AA2" s="2233"/>
      <c r="AB2" s="2233"/>
      <c r="AC2" s="2233"/>
      <c r="AD2" s="2233"/>
      <c r="AE2" s="2233"/>
      <c r="AF2" s="2233"/>
      <c r="AG2" s="2233"/>
      <c r="AH2" s="2233"/>
      <c r="AI2" s="2233"/>
      <c r="AJ2" s="2233"/>
      <c r="AK2" s="2233"/>
      <c r="AL2" s="2233"/>
      <c r="AM2" s="2233"/>
      <c r="AN2" s="2233"/>
      <c r="AO2" s="2233"/>
      <c r="AP2" s="2233"/>
      <c r="AQ2" s="2233"/>
      <c r="AR2" s="2233"/>
      <c r="AS2" s="2233"/>
      <c r="AT2" s="2233"/>
      <c r="AU2" s="2233"/>
      <c r="AV2" s="2233"/>
      <c r="AW2" s="534"/>
      <c r="AX2" s="534"/>
      <c r="AY2" s="534"/>
      <c r="AZ2" s="534"/>
      <c r="BA2" s="455"/>
      <c r="BB2" s="274"/>
      <c r="BC2" s="274"/>
      <c r="BD2" s="274"/>
      <c r="BE2" s="274"/>
      <c r="BF2" s="274"/>
      <c r="BG2" s="274"/>
      <c r="BH2" s="274"/>
      <c r="BI2" s="20"/>
      <c r="BJ2" s="2495" t="s">
        <v>21</v>
      </c>
      <c r="BK2" s="1920"/>
      <c r="BL2" s="1920"/>
      <c r="BM2" s="2475">
        <f>'Bottom Cutting Die Schedule'!BS2+1</f>
        <v>18</v>
      </c>
      <c r="BN2" s="1834"/>
      <c r="BO2" s="2476"/>
      <c r="BP2" s="24"/>
    </row>
    <row r="3" spans="1:68" s="8" customFormat="1" ht="18" customHeight="1" thickBot="1">
      <c r="A3" s="17"/>
      <c r="B3" s="554" t="s">
        <v>96</v>
      </c>
      <c r="C3" s="530"/>
      <c r="D3" s="530"/>
      <c r="E3" s="530"/>
      <c r="F3" s="530"/>
      <c r="G3" s="530"/>
      <c r="H3" s="530"/>
      <c r="I3" s="530" t="str">
        <f>Index!I3</f>
        <v>669288C/F</v>
      </c>
      <c r="J3" s="530"/>
      <c r="K3" s="530"/>
      <c r="L3" s="530"/>
      <c r="M3" s="530"/>
      <c r="N3" s="530"/>
      <c r="O3" s="555"/>
      <c r="P3" s="555"/>
      <c r="Q3" s="535"/>
      <c r="R3" s="536"/>
      <c r="S3" s="536"/>
      <c r="T3" s="536"/>
      <c r="U3" s="3042"/>
      <c r="V3" s="3042"/>
      <c r="W3" s="3042"/>
      <c r="X3" s="3042"/>
      <c r="Y3" s="3042"/>
      <c r="Z3" s="3042"/>
      <c r="AA3" s="3042"/>
      <c r="AB3" s="3042"/>
      <c r="AC3" s="3042"/>
      <c r="AD3" s="3042"/>
      <c r="AE3" s="3042"/>
      <c r="AF3" s="3042"/>
      <c r="AG3" s="3042"/>
      <c r="AH3" s="3042"/>
      <c r="AI3" s="3042"/>
      <c r="AJ3" s="3042"/>
      <c r="AK3" s="3042"/>
      <c r="AL3" s="3042"/>
      <c r="AM3" s="3042"/>
      <c r="AN3" s="3042"/>
      <c r="AO3" s="3042"/>
      <c r="AP3" s="3042"/>
      <c r="AQ3" s="3042"/>
      <c r="AR3" s="3042"/>
      <c r="AS3" s="3042"/>
      <c r="AT3" s="3042"/>
      <c r="AU3" s="3042"/>
      <c r="AV3" s="3042"/>
      <c r="AW3" s="536"/>
      <c r="AX3" s="536"/>
      <c r="AY3" s="536"/>
      <c r="AZ3" s="536"/>
      <c r="BA3" s="456"/>
      <c r="BB3" s="275"/>
      <c r="BC3" s="275"/>
      <c r="BD3" s="275"/>
      <c r="BE3" s="275"/>
      <c r="BF3" s="275"/>
      <c r="BG3" s="275"/>
      <c r="BH3" s="275"/>
      <c r="BI3" s="9"/>
      <c r="BJ3" s="2227"/>
      <c r="BK3" s="1921"/>
      <c r="BL3" s="1921"/>
      <c r="BM3" s="2477"/>
      <c r="BN3" s="2477"/>
      <c r="BO3" s="1838"/>
      <c r="BP3" s="24"/>
    </row>
    <row r="4" spans="1:68" s="8" customFormat="1" ht="9.9499999999999993" customHeight="1">
      <c r="A4" s="17"/>
      <c r="B4" s="17"/>
      <c r="C4" s="9"/>
      <c r="D4" s="9"/>
      <c r="E4" s="9"/>
      <c r="F4" s="9"/>
      <c r="G4" s="9"/>
      <c r="H4" s="9"/>
      <c r="I4" s="9"/>
      <c r="J4" s="9"/>
      <c r="K4" s="9"/>
      <c r="L4" s="9"/>
      <c r="M4" s="9"/>
      <c r="N4" s="9"/>
      <c r="O4" s="9"/>
      <c r="P4" s="9"/>
      <c r="Q4" s="9"/>
      <c r="R4" s="9"/>
      <c r="S4" s="9"/>
      <c r="T4" s="36"/>
      <c r="V4" s="36"/>
      <c r="W4" s="101"/>
      <c r="X4" s="36"/>
      <c r="Y4" s="22"/>
      <c r="Z4" s="108"/>
      <c r="AA4" s="22"/>
      <c r="AB4" s="22"/>
      <c r="AC4" s="22"/>
      <c r="AD4" s="22"/>
      <c r="AE4" s="22"/>
      <c r="AF4" s="22"/>
      <c r="AG4" s="22"/>
      <c r="AH4" s="75"/>
      <c r="AI4" s="36"/>
      <c r="AJ4" s="36"/>
      <c r="AK4" s="36"/>
      <c r="AL4" s="36"/>
      <c r="AM4" s="36"/>
      <c r="AN4" s="36"/>
      <c r="AO4" s="36"/>
      <c r="AP4" s="36"/>
      <c r="AQ4" s="36"/>
      <c r="AR4" s="36"/>
      <c r="AS4" s="36"/>
      <c r="AT4" s="36"/>
      <c r="AU4" s="101"/>
      <c r="AV4" s="101"/>
      <c r="AW4" s="101"/>
      <c r="AX4" s="36"/>
      <c r="AY4" s="36"/>
      <c r="AZ4" s="36"/>
      <c r="BA4" s="36"/>
      <c r="BB4" s="32"/>
      <c r="BC4" s="36"/>
      <c r="BD4" s="101"/>
      <c r="BE4" s="36"/>
      <c r="BF4" s="22"/>
      <c r="BG4" s="108"/>
      <c r="BH4" s="22"/>
      <c r="BI4" s="22"/>
      <c r="BJ4" s="59"/>
      <c r="BK4" s="20"/>
      <c r="BL4" s="20"/>
      <c r="BM4" s="20"/>
      <c r="BN4" s="20"/>
      <c r="BO4" s="216"/>
      <c r="BP4" s="24"/>
    </row>
    <row r="5" spans="1:68" s="8" customFormat="1" ht="30" customHeight="1">
      <c r="A5" s="17"/>
      <c r="B5" s="97"/>
      <c r="C5" s="99"/>
      <c r="D5" s="99"/>
      <c r="E5" s="99"/>
      <c r="F5" s="99"/>
      <c r="G5" s="99"/>
      <c r="H5" s="3035" t="s">
        <v>359</v>
      </c>
      <c r="I5" s="3036"/>
      <c r="J5" s="3036"/>
      <c r="K5" s="3036"/>
      <c r="L5" s="3036"/>
      <c r="M5" s="3036"/>
      <c r="N5" s="3036"/>
      <c r="O5" s="3037"/>
      <c r="P5" s="3040" t="s">
        <v>494</v>
      </c>
      <c r="Q5" s="3040"/>
      <c r="R5" s="3040"/>
      <c r="S5" s="3040"/>
      <c r="T5" s="3040"/>
      <c r="U5" s="3040"/>
      <c r="V5" s="3040"/>
      <c r="W5" s="3040"/>
      <c r="X5" s="3040"/>
      <c r="Y5" s="3040"/>
      <c r="Z5" s="3040"/>
      <c r="AA5" s="3040"/>
      <c r="AB5" s="3040"/>
      <c r="AC5" s="112"/>
      <c r="AD5" s="112"/>
      <c r="AE5" s="112"/>
      <c r="AF5" s="112"/>
      <c r="AG5" s="112"/>
      <c r="AH5" s="98"/>
      <c r="AI5" s="504"/>
      <c r="AJ5" s="507"/>
      <c r="AK5" s="507"/>
      <c r="AL5" s="507"/>
      <c r="AM5" s="507"/>
      <c r="AN5" s="507"/>
      <c r="AO5" s="1995"/>
      <c r="AP5" s="1995"/>
      <c r="AQ5" s="1995"/>
      <c r="AR5" s="1995"/>
      <c r="AS5" s="1995"/>
      <c r="AT5" s="1995"/>
      <c r="AU5" s="1995"/>
      <c r="AV5" s="1995"/>
      <c r="AW5" s="2557"/>
      <c r="AX5" s="2557"/>
      <c r="AY5" s="2557"/>
      <c r="AZ5" s="2557"/>
      <c r="BA5" s="2557"/>
      <c r="BB5" s="2557"/>
      <c r="BC5" s="2557"/>
      <c r="BD5" s="2557"/>
      <c r="BE5" s="2557"/>
      <c r="BF5" s="2557"/>
      <c r="BG5" s="2557"/>
      <c r="BH5" s="2557"/>
      <c r="BI5" s="2557"/>
      <c r="BJ5" s="508"/>
      <c r="BK5" s="508"/>
      <c r="BL5" s="508"/>
      <c r="BM5" s="508"/>
      <c r="BN5" s="508"/>
      <c r="BO5" s="505"/>
      <c r="BP5" s="98"/>
    </row>
    <row r="6" spans="1:68" s="8" customFormat="1" ht="30" customHeight="1">
      <c r="A6" s="17"/>
      <c r="B6" s="97"/>
      <c r="C6" s="99"/>
      <c r="D6" s="99"/>
      <c r="E6" s="99"/>
      <c r="F6" s="99"/>
      <c r="G6" s="99"/>
      <c r="H6" s="3035" t="s">
        <v>360</v>
      </c>
      <c r="I6" s="3038"/>
      <c r="J6" s="3038"/>
      <c r="K6" s="3038"/>
      <c r="L6" s="3038"/>
      <c r="M6" s="3038"/>
      <c r="N6" s="3038"/>
      <c r="O6" s="3039"/>
      <c r="P6" s="3041" t="s">
        <v>184</v>
      </c>
      <c r="Q6" s="3041"/>
      <c r="R6" s="3041"/>
      <c r="S6" s="3041"/>
      <c r="T6" s="3041"/>
      <c r="U6" s="3041"/>
      <c r="V6" s="3041"/>
      <c r="W6" s="3041"/>
      <c r="X6" s="3041"/>
      <c r="Y6" s="3041"/>
      <c r="Z6" s="3041"/>
      <c r="AA6" s="3041"/>
      <c r="AB6" s="3041"/>
      <c r="AC6" s="112"/>
      <c r="AD6" s="112"/>
      <c r="AE6" s="112"/>
      <c r="AF6" s="112"/>
      <c r="AG6" s="112"/>
      <c r="AH6" s="98"/>
      <c r="AI6" s="504"/>
      <c r="AJ6" s="507"/>
      <c r="AK6" s="507"/>
      <c r="AL6" s="507"/>
      <c r="AM6" s="507"/>
      <c r="AN6" s="507"/>
      <c r="AO6" s="1995"/>
      <c r="AP6" s="1996"/>
      <c r="AQ6" s="1996"/>
      <c r="AR6" s="1996"/>
      <c r="AS6" s="1996"/>
      <c r="AT6" s="1996"/>
      <c r="AU6" s="1996"/>
      <c r="AV6" s="1996"/>
      <c r="AW6" s="1683"/>
      <c r="AX6" s="1683"/>
      <c r="AY6" s="1683"/>
      <c r="AZ6" s="1683"/>
      <c r="BA6" s="1683"/>
      <c r="BB6" s="1683"/>
      <c r="BC6" s="1683"/>
      <c r="BD6" s="1683"/>
      <c r="BE6" s="1683"/>
      <c r="BF6" s="1683"/>
      <c r="BG6" s="1683"/>
      <c r="BH6" s="1683"/>
      <c r="BI6" s="1683"/>
      <c r="BJ6" s="508"/>
      <c r="BK6" s="508"/>
      <c r="BL6" s="508"/>
      <c r="BM6" s="508"/>
      <c r="BN6" s="508"/>
      <c r="BO6" s="505"/>
      <c r="BP6" s="98"/>
    </row>
    <row r="7" spans="1:68" s="8" customFormat="1" ht="14.1" customHeight="1">
      <c r="A7" s="17"/>
      <c r="B7" s="97"/>
      <c r="C7" s="112"/>
      <c r="D7" s="99"/>
      <c r="E7" s="99"/>
      <c r="F7" s="99"/>
      <c r="G7" s="99"/>
      <c r="H7" s="99"/>
      <c r="I7" s="99"/>
      <c r="J7" s="99"/>
      <c r="K7" s="99"/>
      <c r="L7" s="99"/>
      <c r="M7" s="99"/>
      <c r="N7" s="99"/>
      <c r="O7" s="99"/>
      <c r="P7" s="99"/>
      <c r="Q7" s="99"/>
      <c r="R7" s="99"/>
      <c r="S7" s="99"/>
      <c r="T7" s="99"/>
      <c r="U7" s="99"/>
      <c r="V7" s="99"/>
      <c r="W7" s="112"/>
      <c r="X7" s="112"/>
      <c r="Y7" s="112"/>
      <c r="Z7" s="112"/>
      <c r="AA7" s="112"/>
      <c r="AB7" s="112"/>
      <c r="AC7" s="112"/>
      <c r="AD7" s="112"/>
      <c r="AE7" s="112"/>
      <c r="AF7" s="112"/>
      <c r="AG7" s="112"/>
      <c r="AH7" s="98"/>
      <c r="AI7" s="508"/>
      <c r="AJ7" s="508"/>
      <c r="AK7" s="508"/>
      <c r="AL7" s="508"/>
      <c r="AM7" s="508"/>
      <c r="AN7" s="508"/>
      <c r="AO7" s="508"/>
      <c r="AP7" s="508"/>
      <c r="AQ7" s="508"/>
      <c r="AR7" s="508"/>
      <c r="AS7" s="508"/>
      <c r="AT7" s="508"/>
      <c r="AU7" s="508"/>
      <c r="AV7" s="508"/>
      <c r="AW7" s="508"/>
      <c r="AX7" s="508"/>
      <c r="AY7" s="508"/>
      <c r="AZ7" s="508"/>
      <c r="BA7" s="508"/>
      <c r="BB7" s="508"/>
      <c r="BC7" s="508"/>
      <c r="BD7" s="508"/>
      <c r="BE7" s="508"/>
      <c r="BF7" s="508"/>
      <c r="BG7" s="508"/>
      <c r="BH7" s="508"/>
      <c r="BI7" s="508"/>
      <c r="BJ7" s="508"/>
      <c r="BK7" s="508"/>
      <c r="BL7" s="508"/>
      <c r="BM7" s="508"/>
      <c r="BN7" s="508"/>
      <c r="BO7" s="505"/>
      <c r="BP7" s="98"/>
    </row>
    <row r="8" spans="1:68" s="8" customFormat="1" ht="14.1" customHeight="1">
      <c r="A8" s="17"/>
      <c r="B8" s="97"/>
      <c r="C8" s="112"/>
      <c r="D8" s="99"/>
      <c r="E8" s="99"/>
      <c r="F8" s="99"/>
      <c r="G8" s="99"/>
      <c r="H8" s="99"/>
      <c r="I8" s="99"/>
      <c r="J8" s="99"/>
      <c r="K8" s="99"/>
      <c r="L8" s="99"/>
      <c r="M8" s="99"/>
      <c r="N8" s="99"/>
      <c r="O8" s="99"/>
      <c r="P8" s="99"/>
      <c r="Q8" s="99"/>
      <c r="R8" s="99"/>
      <c r="S8" s="99"/>
      <c r="T8" s="99"/>
      <c r="U8" s="99"/>
      <c r="V8" s="99"/>
      <c r="W8" s="112"/>
      <c r="X8" s="112"/>
      <c r="Y8" s="112"/>
      <c r="Z8" s="112"/>
      <c r="AA8" s="112"/>
      <c r="AB8" s="112"/>
      <c r="AC8" s="112"/>
      <c r="AD8" s="112"/>
      <c r="AE8" s="112"/>
      <c r="AF8" s="112"/>
      <c r="AG8" s="112"/>
      <c r="AH8" s="98"/>
      <c r="AI8" s="508"/>
      <c r="AJ8" s="508"/>
      <c r="AK8" s="508"/>
      <c r="AL8" s="508"/>
      <c r="AM8" s="508"/>
      <c r="AN8" s="508"/>
      <c r="AO8" s="508"/>
      <c r="AP8" s="508"/>
      <c r="AQ8" s="508"/>
      <c r="AR8" s="508"/>
      <c r="AS8" s="508"/>
      <c r="AT8" s="508"/>
      <c r="AU8" s="508"/>
      <c r="AV8" s="508"/>
      <c r="AW8" s="508"/>
      <c r="AX8" s="508"/>
      <c r="AY8" s="508"/>
      <c r="AZ8" s="508"/>
      <c r="BA8" s="508"/>
      <c r="BB8" s="508"/>
      <c r="BC8" s="508"/>
      <c r="BD8" s="508"/>
      <c r="BE8" s="508"/>
      <c r="BF8" s="508"/>
      <c r="BG8" s="508"/>
      <c r="BH8" s="508"/>
      <c r="BI8" s="508"/>
      <c r="BJ8" s="508"/>
      <c r="BK8" s="508"/>
      <c r="BL8" s="508"/>
      <c r="BM8" s="508"/>
      <c r="BN8" s="508"/>
      <c r="BO8" s="505"/>
      <c r="BP8" s="98"/>
    </row>
    <row r="9" spans="1:68" s="8" customFormat="1" ht="14.1" customHeight="1">
      <c r="A9" s="17"/>
      <c r="B9" s="97"/>
      <c r="C9" s="112"/>
      <c r="D9" s="112"/>
      <c r="E9" s="112"/>
      <c r="F9" s="112"/>
      <c r="G9" s="112"/>
      <c r="H9" s="112"/>
      <c r="I9" s="112"/>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98"/>
      <c r="AI9" s="508"/>
      <c r="AJ9" s="508"/>
      <c r="AK9" s="508"/>
      <c r="AL9" s="508"/>
      <c r="AM9" s="508"/>
      <c r="AN9" s="508"/>
      <c r="AO9" s="508"/>
      <c r="AP9" s="508"/>
      <c r="AQ9" s="508"/>
      <c r="AR9" s="508"/>
      <c r="AS9" s="508"/>
      <c r="AT9" s="508"/>
      <c r="AU9" s="508"/>
      <c r="AV9" s="508"/>
      <c r="AW9" s="508"/>
      <c r="AX9" s="508"/>
      <c r="AY9" s="508"/>
      <c r="AZ9" s="508"/>
      <c r="BA9" s="508"/>
      <c r="BB9" s="508"/>
      <c r="BC9" s="508"/>
      <c r="BD9" s="508"/>
      <c r="BE9" s="508"/>
      <c r="BF9" s="508"/>
      <c r="BG9" s="508"/>
      <c r="BH9" s="508"/>
      <c r="BI9" s="508"/>
      <c r="BJ9" s="508"/>
      <c r="BK9" s="508"/>
      <c r="BL9" s="508"/>
      <c r="BM9" s="508"/>
      <c r="BN9" s="508"/>
      <c r="BO9" s="505"/>
      <c r="BP9" s="98"/>
    </row>
    <row r="10" spans="1:68" s="8" customFormat="1" ht="14.1" customHeight="1">
      <c r="A10" s="17"/>
      <c r="B10" s="97"/>
      <c r="C10" s="112"/>
      <c r="D10" s="112"/>
      <c r="E10" s="112"/>
      <c r="F10" s="112"/>
      <c r="G10" s="112"/>
      <c r="H10" s="112"/>
      <c r="I10" s="112"/>
      <c r="J10" s="112"/>
      <c r="K10" s="112"/>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98"/>
      <c r="AI10" s="508"/>
      <c r="AJ10" s="508"/>
      <c r="AK10" s="508"/>
      <c r="AL10" s="508"/>
      <c r="AM10" s="508"/>
      <c r="AN10" s="508"/>
      <c r="AO10" s="508"/>
      <c r="AP10" s="508"/>
      <c r="AQ10" s="508"/>
      <c r="AR10" s="508"/>
      <c r="AS10" s="508"/>
      <c r="AT10" s="508"/>
      <c r="AU10" s="508"/>
      <c r="AV10" s="508"/>
      <c r="AW10" s="508"/>
      <c r="AX10" s="508"/>
      <c r="AY10" s="508"/>
      <c r="AZ10" s="508"/>
      <c r="BA10" s="508"/>
      <c r="BB10" s="508"/>
      <c r="BC10" s="508"/>
      <c r="BD10" s="508"/>
      <c r="BE10" s="508"/>
      <c r="BF10" s="508"/>
      <c r="BG10" s="508"/>
      <c r="BH10" s="508"/>
      <c r="BI10" s="508"/>
      <c r="BJ10" s="508"/>
      <c r="BK10" s="508"/>
      <c r="BL10" s="508"/>
      <c r="BM10" s="508"/>
      <c r="BN10" s="508"/>
      <c r="BO10" s="505"/>
      <c r="BP10" s="98"/>
    </row>
    <row r="11" spans="1:68" s="8" customFormat="1" ht="14.1" customHeight="1">
      <c r="A11" s="17"/>
      <c r="B11" s="97"/>
      <c r="C11" s="112"/>
      <c r="D11" s="112"/>
      <c r="E11" s="112"/>
      <c r="F11" s="112"/>
      <c r="G11" s="112"/>
      <c r="H11" s="112"/>
      <c r="I11" s="112"/>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c r="AH11" s="98"/>
      <c r="AI11" s="508"/>
      <c r="AJ11" s="508"/>
      <c r="AK11" s="508"/>
      <c r="AL11" s="508"/>
      <c r="AM11" s="508"/>
      <c r="AN11" s="508"/>
      <c r="AO11" s="508"/>
      <c r="AP11" s="508"/>
      <c r="AQ11" s="508"/>
      <c r="AR11" s="508"/>
      <c r="AS11" s="508"/>
      <c r="AT11" s="508"/>
      <c r="AU11" s="508"/>
      <c r="AV11" s="508"/>
      <c r="AW11" s="508"/>
      <c r="AX11" s="508"/>
      <c r="AY11" s="508"/>
      <c r="AZ11" s="508"/>
      <c r="BA11" s="508"/>
      <c r="BB11" s="508"/>
      <c r="BC11" s="508"/>
      <c r="BD11" s="508"/>
      <c r="BE11" s="508"/>
      <c r="BF11" s="508"/>
      <c r="BG11" s="508"/>
      <c r="BH11" s="508"/>
      <c r="BI11" s="508"/>
      <c r="BJ11" s="508"/>
      <c r="BK11" s="508"/>
      <c r="BL11" s="508"/>
      <c r="BM11" s="508"/>
      <c r="BN11" s="508"/>
      <c r="BO11" s="505"/>
      <c r="BP11" s="98"/>
    </row>
    <row r="12" spans="1:68" s="8" customFormat="1" ht="14.1" customHeight="1">
      <c r="A12" s="17"/>
      <c r="B12" s="97"/>
      <c r="C12" s="112"/>
      <c r="D12" s="112"/>
      <c r="E12" s="112"/>
      <c r="F12" s="112"/>
      <c r="G12" s="112"/>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98"/>
      <c r="AI12" s="508"/>
      <c r="AJ12" s="508"/>
      <c r="AK12" s="508"/>
      <c r="AL12" s="508"/>
      <c r="AM12" s="508"/>
      <c r="AN12" s="508"/>
      <c r="AO12" s="508"/>
      <c r="AP12" s="508"/>
      <c r="AQ12" s="508"/>
      <c r="AR12" s="508"/>
      <c r="AS12" s="508"/>
      <c r="AT12" s="508"/>
      <c r="AU12" s="508"/>
      <c r="AV12" s="508"/>
      <c r="AW12" s="508"/>
      <c r="AX12" s="508"/>
      <c r="AY12" s="508"/>
      <c r="AZ12" s="508"/>
      <c r="BA12" s="508"/>
      <c r="BB12" s="508"/>
      <c r="BC12" s="508"/>
      <c r="BD12" s="508"/>
      <c r="BE12" s="508"/>
      <c r="BF12" s="508"/>
      <c r="BG12" s="508"/>
      <c r="BH12" s="508"/>
      <c r="BI12" s="508"/>
      <c r="BJ12" s="508"/>
      <c r="BK12" s="508"/>
      <c r="BL12" s="508"/>
      <c r="BM12" s="508"/>
      <c r="BN12" s="508"/>
      <c r="BO12" s="505"/>
      <c r="BP12" s="98"/>
    </row>
    <row r="13" spans="1:68" s="8" customFormat="1" ht="15.95" customHeight="1">
      <c r="A13" s="17"/>
      <c r="B13" s="97"/>
      <c r="C13" s="112"/>
      <c r="D13" s="112"/>
      <c r="E13" s="112"/>
      <c r="F13" s="112"/>
      <c r="G13" s="112"/>
      <c r="H13" s="112"/>
      <c r="I13" s="112"/>
      <c r="J13" s="112"/>
      <c r="K13" s="112"/>
      <c r="L13" s="112"/>
      <c r="M13" s="112"/>
      <c r="N13" s="112"/>
      <c r="O13" s="112"/>
      <c r="P13" s="112"/>
      <c r="Q13" s="112"/>
      <c r="R13" s="112"/>
      <c r="S13" s="112"/>
      <c r="T13" s="112"/>
      <c r="U13" s="112"/>
      <c r="V13" s="112"/>
      <c r="W13" s="112"/>
      <c r="X13" s="112"/>
      <c r="Y13" s="112"/>
      <c r="Z13" s="112"/>
      <c r="AA13" s="112"/>
      <c r="AB13" s="112"/>
      <c r="AC13" s="112"/>
      <c r="AD13" s="112"/>
      <c r="AE13" s="112"/>
      <c r="AF13" s="112"/>
      <c r="AG13" s="112"/>
      <c r="AH13" s="98"/>
      <c r="AI13" s="508"/>
      <c r="AJ13" s="508"/>
      <c r="AK13" s="508"/>
      <c r="AL13" s="508"/>
      <c r="AM13" s="508"/>
      <c r="AN13" s="508"/>
      <c r="AO13" s="508"/>
      <c r="AP13" s="508"/>
      <c r="AQ13" s="508"/>
      <c r="AR13" s="508"/>
      <c r="AS13" s="508"/>
      <c r="AT13" s="508"/>
      <c r="AU13" s="508"/>
      <c r="AV13" s="508"/>
      <c r="AW13" s="508"/>
      <c r="AX13" s="508"/>
      <c r="AY13" s="508"/>
      <c r="AZ13" s="508"/>
      <c r="BA13" s="508"/>
      <c r="BB13" s="508"/>
      <c r="BC13" s="508"/>
      <c r="BD13" s="508"/>
      <c r="BE13" s="508"/>
      <c r="BF13" s="508"/>
      <c r="BG13" s="508"/>
      <c r="BH13" s="508"/>
      <c r="BI13" s="508"/>
      <c r="BJ13" s="508"/>
      <c r="BK13" s="508"/>
      <c r="BL13" s="508"/>
      <c r="BM13" s="508"/>
      <c r="BN13" s="508"/>
      <c r="BO13" s="505"/>
      <c r="BP13" s="98"/>
    </row>
    <row r="14" spans="1:68" s="8" customFormat="1" ht="15" customHeight="1">
      <c r="A14" s="17"/>
      <c r="B14" s="97"/>
      <c r="C14" s="112"/>
      <c r="D14" s="112"/>
      <c r="E14" s="112"/>
      <c r="F14" s="112"/>
      <c r="G14" s="112"/>
      <c r="H14" s="112"/>
      <c r="I14" s="112"/>
      <c r="J14" s="112"/>
      <c r="K14" s="112"/>
      <c r="L14" s="112"/>
      <c r="M14" s="112"/>
      <c r="N14" s="112"/>
      <c r="O14" s="112"/>
      <c r="P14" s="112"/>
      <c r="Q14" s="112"/>
      <c r="R14" s="112"/>
      <c r="S14" s="112"/>
      <c r="T14" s="112"/>
      <c r="U14" s="112"/>
      <c r="V14" s="112"/>
      <c r="W14" s="112"/>
      <c r="X14" s="112"/>
      <c r="Y14" s="112"/>
      <c r="Z14" s="112"/>
      <c r="AA14" s="112"/>
      <c r="AB14" s="112"/>
      <c r="AC14" s="112"/>
      <c r="AD14" s="112"/>
      <c r="AE14" s="112"/>
      <c r="AF14" s="112"/>
      <c r="AG14" s="112"/>
      <c r="AH14" s="98"/>
      <c r="AI14" s="508"/>
      <c r="AJ14" s="508"/>
      <c r="AK14" s="508"/>
      <c r="AL14" s="508"/>
      <c r="AM14" s="508"/>
      <c r="AN14" s="508"/>
      <c r="AO14" s="508"/>
      <c r="AP14" s="508"/>
      <c r="AQ14" s="508"/>
      <c r="AR14" s="508"/>
      <c r="AS14" s="508"/>
      <c r="AT14" s="508"/>
      <c r="AU14" s="508"/>
      <c r="AV14" s="508"/>
      <c r="AW14" s="508"/>
      <c r="AX14" s="508"/>
      <c r="AY14" s="508"/>
      <c r="AZ14" s="508"/>
      <c r="BA14" s="508"/>
      <c r="BB14" s="508"/>
      <c r="BC14" s="508"/>
      <c r="BD14" s="508"/>
      <c r="BE14" s="508"/>
      <c r="BF14" s="508"/>
      <c r="BG14" s="508"/>
      <c r="BH14" s="508"/>
      <c r="BI14" s="508"/>
      <c r="BJ14" s="508"/>
      <c r="BK14" s="508"/>
      <c r="BL14" s="508"/>
      <c r="BM14" s="508"/>
      <c r="BN14" s="508"/>
      <c r="BO14" s="505"/>
      <c r="BP14" s="98"/>
    </row>
    <row r="15" spans="1:68" s="8" customFormat="1" ht="15" customHeight="1">
      <c r="A15" s="17"/>
      <c r="B15" s="97"/>
      <c r="C15" s="112"/>
      <c r="D15" s="112"/>
      <c r="E15" s="112"/>
      <c r="F15" s="112"/>
      <c r="G15" s="112"/>
      <c r="H15" s="112"/>
      <c r="I15" s="112"/>
      <c r="J15" s="112"/>
      <c r="K15" s="112"/>
      <c r="L15" s="112"/>
      <c r="M15" s="112"/>
      <c r="N15" s="112"/>
      <c r="O15" s="112"/>
      <c r="P15" s="112"/>
      <c r="Q15" s="112"/>
      <c r="R15" s="112"/>
      <c r="S15" s="112"/>
      <c r="T15" s="112"/>
      <c r="U15" s="112"/>
      <c r="V15" s="112"/>
      <c r="W15" s="112"/>
      <c r="X15" s="112"/>
      <c r="Y15" s="112"/>
      <c r="Z15" s="112"/>
      <c r="AA15" s="112"/>
      <c r="AB15" s="112"/>
      <c r="AC15" s="112"/>
      <c r="AD15" s="112"/>
      <c r="AE15" s="112"/>
      <c r="AF15" s="112"/>
      <c r="AG15" s="112"/>
      <c r="AH15" s="98"/>
      <c r="AI15" s="508"/>
      <c r="AJ15" s="508"/>
      <c r="AK15" s="508"/>
      <c r="AL15" s="508"/>
      <c r="AM15" s="508"/>
      <c r="AN15" s="508"/>
      <c r="AO15" s="508"/>
      <c r="AP15" s="508"/>
      <c r="AQ15" s="508"/>
      <c r="AR15" s="508"/>
      <c r="AS15" s="508"/>
      <c r="AT15" s="508"/>
      <c r="AU15" s="508"/>
      <c r="AV15" s="508"/>
      <c r="AW15" s="508"/>
      <c r="AX15" s="508"/>
      <c r="AY15" s="508"/>
      <c r="AZ15" s="508"/>
      <c r="BA15" s="508"/>
      <c r="BB15" s="508"/>
      <c r="BC15" s="508"/>
      <c r="BD15" s="508"/>
      <c r="BE15" s="508"/>
      <c r="BF15" s="508"/>
      <c r="BG15" s="508"/>
      <c r="BH15" s="508"/>
      <c r="BI15" s="508"/>
      <c r="BJ15" s="508"/>
      <c r="BK15" s="508"/>
      <c r="BL15" s="508"/>
      <c r="BM15" s="508"/>
      <c r="BN15" s="508"/>
      <c r="BO15" s="505"/>
      <c r="BP15" s="98"/>
    </row>
    <row r="16" spans="1:68" s="8" customFormat="1" ht="15.95" customHeight="1" thickBot="1">
      <c r="A16" s="17"/>
      <c r="B16" s="97"/>
      <c r="C16" s="112"/>
      <c r="D16" s="112"/>
      <c r="E16" s="112"/>
      <c r="F16" s="112"/>
      <c r="G16" s="112"/>
      <c r="H16" s="112"/>
      <c r="I16" s="112"/>
      <c r="J16" s="112"/>
      <c r="K16" s="112"/>
      <c r="L16" s="112"/>
      <c r="M16" s="112"/>
      <c r="N16" s="112"/>
      <c r="O16" s="112"/>
      <c r="P16" s="112"/>
      <c r="Q16" s="112"/>
      <c r="R16" s="112"/>
      <c r="S16" s="112"/>
      <c r="T16" s="112"/>
      <c r="U16" s="112"/>
      <c r="V16" s="112"/>
      <c r="W16" s="112"/>
      <c r="X16" s="112"/>
      <c r="Y16" s="112"/>
      <c r="Z16" s="112"/>
      <c r="AA16" s="112"/>
      <c r="AB16" s="112"/>
      <c r="AC16" s="112"/>
      <c r="AD16" s="112"/>
      <c r="AE16" s="112"/>
      <c r="AF16" s="112"/>
      <c r="AG16" s="112"/>
      <c r="AH16" s="98"/>
      <c r="AI16" s="508"/>
      <c r="AJ16" s="508"/>
      <c r="AK16" s="508"/>
      <c r="AL16" s="508"/>
      <c r="AM16" s="508"/>
      <c r="AN16" s="508"/>
      <c r="AO16" s="508"/>
      <c r="AP16" s="508"/>
      <c r="AQ16" s="508"/>
      <c r="AR16" s="508"/>
      <c r="AS16" s="508"/>
      <c r="AT16" s="508"/>
      <c r="AU16" s="508"/>
      <c r="AV16" s="508"/>
      <c r="AW16" s="508"/>
      <c r="AX16" s="508"/>
      <c r="AY16" s="508"/>
      <c r="AZ16" s="508"/>
      <c r="BA16" s="508"/>
      <c r="BB16" s="508"/>
      <c r="BC16" s="508"/>
      <c r="BD16" s="508"/>
      <c r="BE16" s="508"/>
      <c r="BF16" s="508"/>
      <c r="BG16" s="508"/>
      <c r="BH16" s="508"/>
      <c r="BI16" s="508"/>
      <c r="BJ16" s="508"/>
      <c r="BK16" s="508"/>
      <c r="BL16" s="508"/>
      <c r="BM16" s="508"/>
      <c r="BN16" s="508"/>
      <c r="BO16" s="505"/>
      <c r="BP16" s="98"/>
    </row>
    <row r="17" spans="1:68" s="146" customFormat="1" ht="15.95" customHeight="1" thickBot="1">
      <c r="A17" s="76"/>
      <c r="B17" s="235"/>
      <c r="C17" s="56"/>
      <c r="D17" s="56"/>
      <c r="E17" s="56"/>
      <c r="F17" s="56"/>
      <c r="G17" s="56"/>
      <c r="H17" s="56"/>
      <c r="I17" s="56"/>
      <c r="J17" s="56"/>
      <c r="K17" s="56"/>
      <c r="L17" s="56"/>
      <c r="M17" s="56"/>
      <c r="N17" s="56"/>
      <c r="O17" s="56"/>
      <c r="P17" s="56"/>
      <c r="Q17" s="56"/>
      <c r="R17" s="56"/>
      <c r="S17" s="56"/>
      <c r="T17" s="56"/>
      <c r="U17" s="56"/>
      <c r="V17" s="3012" t="s">
        <v>45</v>
      </c>
      <c r="W17" s="3018"/>
      <c r="X17" s="3015"/>
      <c r="Y17" s="3019" t="s">
        <v>28</v>
      </c>
      <c r="Z17" s="3020"/>
      <c r="AA17" s="3021"/>
      <c r="AB17" s="3022"/>
      <c r="AC17" s="3019" t="s">
        <v>23</v>
      </c>
      <c r="AD17" s="3021"/>
      <c r="AE17" s="3022"/>
      <c r="AF17" s="3019" t="s">
        <v>24</v>
      </c>
      <c r="AG17" s="3021"/>
      <c r="AH17" s="3022"/>
      <c r="AI17" s="510"/>
      <c r="AJ17" s="510"/>
      <c r="AK17" s="510"/>
      <c r="AL17" s="510"/>
      <c r="AM17" s="510"/>
      <c r="AN17" s="510"/>
      <c r="AO17" s="510"/>
      <c r="AP17" s="510"/>
      <c r="AQ17" s="510"/>
      <c r="AR17" s="510"/>
      <c r="AS17" s="510"/>
      <c r="AT17" s="510"/>
      <c r="AU17" s="510"/>
      <c r="AV17" s="510"/>
      <c r="AW17" s="510"/>
      <c r="AX17" s="510"/>
      <c r="AY17" s="510"/>
      <c r="AZ17" s="510"/>
      <c r="BA17" s="510"/>
      <c r="BB17" s="510"/>
      <c r="BC17" s="1683"/>
      <c r="BD17" s="1683"/>
      <c r="BE17" s="1683"/>
      <c r="BF17" s="3005"/>
      <c r="BG17" s="3005"/>
      <c r="BH17" s="3005"/>
      <c r="BI17" s="3005"/>
      <c r="BJ17" s="3005"/>
      <c r="BK17" s="3005"/>
      <c r="BL17" s="3005"/>
      <c r="BM17" s="3005"/>
      <c r="BN17" s="3005"/>
      <c r="BO17" s="3006"/>
      <c r="BP17" s="432"/>
    </row>
    <row r="18" spans="1:68" s="146" customFormat="1" ht="15" customHeight="1">
      <c r="A18" s="76"/>
      <c r="B18" s="235"/>
      <c r="C18" s="56"/>
      <c r="D18" s="56"/>
      <c r="E18" s="56"/>
      <c r="F18" s="56"/>
      <c r="G18" s="56"/>
      <c r="H18" s="56"/>
      <c r="I18" s="56"/>
      <c r="J18" s="56"/>
      <c r="K18" s="56"/>
      <c r="L18" s="56"/>
      <c r="M18" s="56"/>
      <c r="N18" s="56"/>
      <c r="O18" s="56"/>
      <c r="P18" s="56"/>
      <c r="Q18" s="56"/>
      <c r="R18" s="56"/>
      <c r="S18" s="56"/>
      <c r="T18" s="56"/>
      <c r="U18" s="56"/>
      <c r="V18" s="3043" t="s">
        <v>150</v>
      </c>
      <c r="W18" s="3044"/>
      <c r="X18" s="1964"/>
      <c r="Y18" s="3023" t="s">
        <v>180</v>
      </c>
      <c r="Z18" s="3024"/>
      <c r="AA18" s="3025"/>
      <c r="AB18" s="3026"/>
      <c r="AC18" s="3027">
        <v>35</v>
      </c>
      <c r="AD18" s="3028"/>
      <c r="AE18" s="3029"/>
      <c r="AF18" s="3027">
        <v>20</v>
      </c>
      <c r="AG18" s="3028"/>
      <c r="AH18" s="3030"/>
      <c r="AI18" s="510"/>
      <c r="AJ18" s="510"/>
      <c r="AK18" s="510"/>
      <c r="AL18" s="510"/>
      <c r="AM18" s="510"/>
      <c r="AN18" s="510"/>
      <c r="AO18" s="510"/>
      <c r="AP18" s="510"/>
      <c r="AQ18" s="510"/>
      <c r="AR18" s="510"/>
      <c r="AS18" s="510"/>
      <c r="AT18" s="510"/>
      <c r="AU18" s="510"/>
      <c r="AV18" s="510"/>
      <c r="AW18" s="510"/>
      <c r="AX18" s="510"/>
      <c r="AY18" s="510"/>
      <c r="AZ18" s="510"/>
      <c r="BA18" s="510"/>
      <c r="BB18" s="510"/>
      <c r="BC18" s="1683"/>
      <c r="BD18" s="1683"/>
      <c r="BE18" s="1683"/>
      <c r="BF18" s="1683"/>
      <c r="BG18" s="1683"/>
      <c r="BH18" s="1683"/>
      <c r="BI18" s="1683"/>
      <c r="BJ18" s="1683"/>
      <c r="BK18" s="1683"/>
      <c r="BL18" s="1683"/>
      <c r="BM18" s="1683"/>
      <c r="BN18" s="1683"/>
      <c r="BO18" s="1705"/>
      <c r="BP18" s="432"/>
    </row>
    <row r="19" spans="1:68" s="146" customFormat="1" ht="15" customHeight="1" thickBot="1">
      <c r="A19" s="76"/>
      <c r="B19" s="235"/>
      <c r="C19" s="56"/>
      <c r="D19" s="56"/>
      <c r="E19" s="56"/>
      <c r="F19" s="56"/>
      <c r="G19" s="56"/>
      <c r="H19" s="56"/>
      <c r="I19" s="56"/>
      <c r="J19" s="56"/>
      <c r="K19" s="56"/>
      <c r="L19" s="56"/>
      <c r="M19" s="56"/>
      <c r="N19" s="56"/>
      <c r="O19" s="56"/>
      <c r="P19" s="56"/>
      <c r="Q19" s="56"/>
      <c r="R19" s="56"/>
      <c r="S19" s="56"/>
      <c r="T19" s="56"/>
      <c r="U19" s="56"/>
      <c r="V19" s="3045"/>
      <c r="W19" s="3046"/>
      <c r="X19" s="1967"/>
      <c r="Y19" s="1913" t="s">
        <v>314</v>
      </c>
      <c r="Z19" s="3008"/>
      <c r="AA19" s="1914"/>
      <c r="AB19" s="1915"/>
      <c r="AC19" s="3031">
        <v>41</v>
      </c>
      <c r="AD19" s="3032"/>
      <c r="AE19" s="3033"/>
      <c r="AF19" s="3031">
        <v>23</v>
      </c>
      <c r="AG19" s="3032"/>
      <c r="AH19" s="3034"/>
      <c r="AI19" s="510"/>
      <c r="AJ19" s="510"/>
      <c r="AK19" s="510"/>
      <c r="AL19" s="510"/>
      <c r="AM19" s="510"/>
      <c r="AN19" s="510"/>
      <c r="AO19" s="510"/>
      <c r="AP19" s="510"/>
      <c r="AQ19" s="510"/>
      <c r="AR19" s="510"/>
      <c r="AS19" s="510"/>
      <c r="AT19" s="510"/>
      <c r="AU19" s="510"/>
      <c r="AV19" s="510"/>
      <c r="AW19" s="510"/>
      <c r="AX19" s="510"/>
      <c r="AY19" s="510"/>
      <c r="AZ19" s="510"/>
      <c r="BA19" s="510"/>
      <c r="BB19" s="510"/>
      <c r="BC19" s="1683"/>
      <c r="BD19" s="1683"/>
      <c r="BE19" s="1683"/>
      <c r="BF19" s="1683"/>
      <c r="BG19" s="1683"/>
      <c r="BH19" s="1683"/>
      <c r="BI19" s="1683"/>
      <c r="BJ19" s="1683"/>
      <c r="BK19" s="1683"/>
      <c r="BL19" s="1683"/>
      <c r="BM19" s="1683"/>
      <c r="BN19" s="1683"/>
      <c r="BO19" s="1705"/>
      <c r="BP19" s="432"/>
    </row>
    <row r="20" spans="1:68" s="146" customFormat="1" ht="15.95" customHeight="1" thickBot="1">
      <c r="A20" s="76"/>
      <c r="B20" s="3012" t="s">
        <v>361</v>
      </c>
      <c r="C20" s="3013"/>
      <c r="D20" s="3013"/>
      <c r="E20" s="3013"/>
      <c r="F20" s="3013"/>
      <c r="G20" s="3013"/>
      <c r="H20" s="3013"/>
      <c r="I20" s="3013"/>
      <c r="J20" s="3013"/>
      <c r="K20" s="3013"/>
      <c r="L20" s="3013"/>
      <c r="M20" s="3013"/>
      <c r="N20" s="3013"/>
      <c r="O20" s="3014"/>
      <c r="P20" s="3014"/>
      <c r="Q20" s="3014"/>
      <c r="R20" s="3013"/>
      <c r="S20" s="3013"/>
      <c r="T20" s="3013"/>
      <c r="U20" s="3015"/>
      <c r="V20" s="3007"/>
      <c r="W20" s="3008"/>
      <c r="X20" s="1915"/>
      <c r="Y20" s="1913"/>
      <c r="Z20" s="3008"/>
      <c r="AA20" s="1914"/>
      <c r="AB20" s="1915"/>
      <c r="AC20" s="1913"/>
      <c r="AD20" s="1914"/>
      <c r="AE20" s="1915"/>
      <c r="AF20" s="1913"/>
      <c r="AG20" s="1914"/>
      <c r="AH20" s="2183"/>
      <c r="AI20" s="2603"/>
      <c r="AJ20" s="1683"/>
      <c r="AK20" s="1683"/>
      <c r="AL20" s="1683"/>
      <c r="AM20" s="1683"/>
      <c r="AN20" s="1683"/>
      <c r="AO20" s="1683"/>
      <c r="AP20" s="1683"/>
      <c r="AQ20" s="1683"/>
      <c r="AR20" s="1683"/>
      <c r="AS20" s="1683"/>
      <c r="AT20" s="1683"/>
      <c r="AU20" s="1683"/>
      <c r="AV20" s="1683"/>
      <c r="AW20" s="1683"/>
      <c r="AX20" s="1683"/>
      <c r="AY20" s="1683"/>
      <c r="AZ20" s="1683"/>
      <c r="BA20" s="1683"/>
      <c r="BB20" s="1683"/>
      <c r="BC20" s="1683"/>
      <c r="BD20" s="1683"/>
      <c r="BE20" s="1683"/>
      <c r="BF20" s="1683"/>
      <c r="BG20" s="1683"/>
      <c r="BH20" s="1683"/>
      <c r="BI20" s="1683"/>
      <c r="BJ20" s="1683"/>
      <c r="BK20" s="1683"/>
      <c r="BL20" s="1683"/>
      <c r="BM20" s="1683"/>
      <c r="BN20" s="1683"/>
      <c r="BO20" s="1705"/>
      <c r="BP20" s="432"/>
    </row>
    <row r="21" spans="1:68" s="146" customFormat="1" ht="15" customHeight="1">
      <c r="A21" s="76"/>
      <c r="B21" s="3009" t="s">
        <v>272</v>
      </c>
      <c r="C21" s="2625"/>
      <c r="D21" s="2625"/>
      <c r="E21" s="2625"/>
      <c r="F21" s="2625"/>
      <c r="G21" s="2625"/>
      <c r="H21" s="2625"/>
      <c r="I21" s="2625"/>
      <c r="J21" s="2625"/>
      <c r="K21" s="2625"/>
      <c r="L21" s="2625"/>
      <c r="M21" s="2625"/>
      <c r="N21" s="2625"/>
      <c r="O21" s="2625"/>
      <c r="P21" s="2625"/>
      <c r="Q21" s="2625"/>
      <c r="R21" s="2625"/>
      <c r="S21" s="2625"/>
      <c r="T21" s="2625"/>
      <c r="U21" s="2625"/>
      <c r="V21" s="3007"/>
      <c r="W21" s="3008"/>
      <c r="X21" s="1915"/>
      <c r="Y21" s="1913"/>
      <c r="Z21" s="3008"/>
      <c r="AA21" s="1914"/>
      <c r="AB21" s="1915"/>
      <c r="AC21" s="1913"/>
      <c r="AD21" s="1914"/>
      <c r="AE21" s="1915"/>
      <c r="AF21" s="1913"/>
      <c r="AG21" s="1914"/>
      <c r="AH21" s="2183"/>
      <c r="AI21" s="3002"/>
      <c r="AJ21" s="1683"/>
      <c r="AK21" s="1683"/>
      <c r="AL21" s="1683"/>
      <c r="AM21" s="1683"/>
      <c r="AN21" s="1683"/>
      <c r="AO21" s="1683"/>
      <c r="AP21" s="1683"/>
      <c r="AQ21" s="1683"/>
      <c r="AR21" s="1683"/>
      <c r="AS21" s="1683"/>
      <c r="AT21" s="1683"/>
      <c r="AU21" s="1683"/>
      <c r="AV21" s="1683"/>
      <c r="AW21" s="1683"/>
      <c r="AX21" s="1683"/>
      <c r="AY21" s="1683"/>
      <c r="AZ21" s="1683"/>
      <c r="BA21" s="1683"/>
      <c r="BB21" s="1683"/>
      <c r="BC21" s="1683"/>
      <c r="BD21" s="1683"/>
      <c r="BE21" s="1683"/>
      <c r="BF21" s="1683"/>
      <c r="BG21" s="1683"/>
      <c r="BH21" s="1683"/>
      <c r="BI21" s="1683"/>
      <c r="BJ21" s="1683"/>
      <c r="BK21" s="1683"/>
      <c r="BL21" s="1683"/>
      <c r="BM21" s="1683"/>
      <c r="BN21" s="1683"/>
      <c r="BO21" s="1705"/>
      <c r="BP21" s="432"/>
    </row>
    <row r="22" spans="1:68" s="146" customFormat="1" ht="15" customHeight="1">
      <c r="A22" s="76"/>
      <c r="B22" s="3010"/>
      <c r="C22" s="1996"/>
      <c r="D22" s="1996"/>
      <c r="E22" s="1996"/>
      <c r="F22" s="1996"/>
      <c r="G22" s="1996"/>
      <c r="H22" s="1996"/>
      <c r="I22" s="1996"/>
      <c r="J22" s="1996"/>
      <c r="K22" s="1996"/>
      <c r="L22" s="1996"/>
      <c r="M22" s="1996"/>
      <c r="N22" s="1996"/>
      <c r="O22" s="1996"/>
      <c r="P22" s="1996"/>
      <c r="Q22" s="1996"/>
      <c r="R22" s="1996"/>
      <c r="S22" s="1996"/>
      <c r="T22" s="1996"/>
      <c r="U22" s="1996"/>
      <c r="V22" s="3007"/>
      <c r="W22" s="3008"/>
      <c r="X22" s="1915"/>
      <c r="Y22" s="1913"/>
      <c r="Z22" s="3008"/>
      <c r="AA22" s="1914"/>
      <c r="AB22" s="1915"/>
      <c r="AC22" s="1913"/>
      <c r="AD22" s="1914"/>
      <c r="AE22" s="1915"/>
      <c r="AF22" s="1913"/>
      <c r="AG22" s="1914"/>
      <c r="AH22" s="2183"/>
      <c r="AI22" s="3002"/>
      <c r="AJ22" s="1683"/>
      <c r="AK22" s="1683"/>
      <c r="AL22" s="1683"/>
      <c r="AM22" s="1683"/>
      <c r="AN22" s="1683"/>
      <c r="AO22" s="1683"/>
      <c r="AP22" s="1683"/>
      <c r="AQ22" s="1683"/>
      <c r="AR22" s="1683"/>
      <c r="AS22" s="1683"/>
      <c r="AT22" s="1683"/>
      <c r="AU22" s="1683"/>
      <c r="AV22" s="1683"/>
      <c r="AW22" s="1683"/>
      <c r="AX22" s="1683"/>
      <c r="AY22" s="1683"/>
      <c r="AZ22" s="1683"/>
      <c r="BA22" s="1683"/>
      <c r="BB22" s="1683"/>
      <c r="BC22" s="1683"/>
      <c r="BD22" s="1683"/>
      <c r="BE22" s="1683"/>
      <c r="BF22" s="1683"/>
      <c r="BG22" s="1683"/>
      <c r="BH22" s="1683"/>
      <c r="BI22" s="1683"/>
      <c r="BJ22" s="1683"/>
      <c r="BK22" s="1683"/>
      <c r="BL22" s="1683"/>
      <c r="BM22" s="1683"/>
      <c r="BN22" s="1683"/>
      <c r="BO22" s="1705"/>
      <c r="BP22" s="432"/>
    </row>
    <row r="23" spans="1:68" s="146" customFormat="1" ht="15" customHeight="1" thickBot="1">
      <c r="A23" s="76"/>
      <c r="B23" s="2975"/>
      <c r="C23" s="3011"/>
      <c r="D23" s="3011"/>
      <c r="E23" s="3011"/>
      <c r="F23" s="3011"/>
      <c r="G23" s="3011"/>
      <c r="H23" s="3011"/>
      <c r="I23" s="3011"/>
      <c r="J23" s="3011"/>
      <c r="K23" s="3011"/>
      <c r="L23" s="3011"/>
      <c r="M23" s="3011"/>
      <c r="N23" s="3011"/>
      <c r="O23" s="3011"/>
      <c r="P23" s="3011"/>
      <c r="Q23" s="3011"/>
      <c r="R23" s="3011"/>
      <c r="S23" s="3011"/>
      <c r="T23" s="3011"/>
      <c r="U23" s="3011"/>
      <c r="V23" s="1906"/>
      <c r="W23" s="3016"/>
      <c r="X23" s="1909"/>
      <c r="Y23" s="1910"/>
      <c r="Z23" s="3016"/>
      <c r="AA23" s="1907"/>
      <c r="AB23" s="1909"/>
      <c r="AC23" s="1910"/>
      <c r="AD23" s="1907"/>
      <c r="AE23" s="1909"/>
      <c r="AF23" s="1910"/>
      <c r="AG23" s="1907"/>
      <c r="AH23" s="3017"/>
      <c r="AI23" s="3003"/>
      <c r="AJ23" s="1709"/>
      <c r="AK23" s="1709"/>
      <c r="AL23" s="1709"/>
      <c r="AM23" s="1709"/>
      <c r="AN23" s="1709"/>
      <c r="AO23" s="1709"/>
      <c r="AP23" s="1709"/>
      <c r="AQ23" s="1709"/>
      <c r="AR23" s="1709"/>
      <c r="AS23" s="1709"/>
      <c r="AT23" s="1709"/>
      <c r="AU23" s="1709"/>
      <c r="AV23" s="1709"/>
      <c r="AW23" s="1709"/>
      <c r="AX23" s="1709"/>
      <c r="AY23" s="1709"/>
      <c r="AZ23" s="1709"/>
      <c r="BA23" s="1709"/>
      <c r="BB23" s="1709"/>
      <c r="BC23" s="1709"/>
      <c r="BD23" s="1709"/>
      <c r="BE23" s="1709"/>
      <c r="BF23" s="1709"/>
      <c r="BG23" s="1709"/>
      <c r="BH23" s="1709"/>
      <c r="BI23" s="1709"/>
      <c r="BJ23" s="1709"/>
      <c r="BK23" s="1709"/>
      <c r="BL23" s="1709"/>
      <c r="BM23" s="1709"/>
      <c r="BN23" s="1709"/>
      <c r="BO23" s="3004"/>
      <c r="BP23" s="432"/>
    </row>
    <row r="24" spans="1:68" s="8" customFormat="1" ht="9.9499999999999993" customHeight="1">
      <c r="A24" s="17"/>
      <c r="B24" s="97"/>
      <c r="C24" s="112"/>
      <c r="D24" s="112"/>
      <c r="E24" s="112"/>
      <c r="F24" s="112"/>
      <c r="G24" s="112"/>
      <c r="H24" s="112"/>
      <c r="I24" s="112"/>
      <c r="J24" s="112"/>
      <c r="K24" s="112"/>
      <c r="L24" s="112"/>
      <c r="M24" s="112"/>
      <c r="N24" s="112"/>
      <c r="O24" s="112"/>
      <c r="P24" s="112"/>
      <c r="Q24" s="112"/>
      <c r="R24" s="112"/>
      <c r="S24" s="112"/>
      <c r="T24" s="112"/>
      <c r="U24" s="99"/>
      <c r="V24" s="112"/>
      <c r="W24" s="112"/>
      <c r="X24" s="112"/>
      <c r="Y24" s="107"/>
      <c r="Z24" s="107"/>
      <c r="AA24" s="107"/>
      <c r="AB24" s="107"/>
      <c r="AC24" s="107"/>
      <c r="AD24" s="107"/>
      <c r="AE24" s="107"/>
      <c r="AF24" s="107"/>
      <c r="AG24" s="107"/>
      <c r="AH24" s="292"/>
      <c r="AI24" s="112"/>
      <c r="AJ24" s="112"/>
      <c r="AK24" s="112"/>
      <c r="AL24" s="112"/>
      <c r="AM24" s="112"/>
      <c r="AN24" s="112"/>
      <c r="AO24" s="112"/>
      <c r="AP24" s="112"/>
      <c r="AQ24" s="112"/>
      <c r="AR24" s="112"/>
      <c r="AS24" s="112"/>
      <c r="AT24" s="112"/>
      <c r="AU24" s="112"/>
      <c r="AV24" s="112"/>
      <c r="AW24" s="112"/>
      <c r="AX24" s="112"/>
      <c r="AY24" s="112"/>
      <c r="AZ24" s="112"/>
      <c r="BA24" s="112"/>
      <c r="BB24" s="99"/>
      <c r="BC24" s="112"/>
      <c r="BD24" s="112"/>
      <c r="BE24" s="112"/>
      <c r="BF24" s="107"/>
      <c r="BG24" s="107"/>
      <c r="BH24" s="107"/>
      <c r="BI24" s="107"/>
      <c r="BJ24" s="107"/>
      <c r="BK24" s="107"/>
      <c r="BL24" s="107"/>
      <c r="BM24" s="107"/>
      <c r="BN24" s="107"/>
      <c r="BO24" s="292"/>
      <c r="BP24" s="98"/>
    </row>
    <row r="25" spans="1:68" s="8" customFormat="1" ht="30" customHeight="1">
      <c r="A25" s="17"/>
      <c r="B25" s="504"/>
      <c r="C25" s="507"/>
      <c r="D25" s="507"/>
      <c r="E25" s="507"/>
      <c r="F25" s="507"/>
      <c r="G25" s="507"/>
      <c r="H25" s="1995"/>
      <c r="I25" s="1995"/>
      <c r="J25" s="1995"/>
      <c r="K25" s="1995"/>
      <c r="L25" s="1995"/>
      <c r="M25" s="1995"/>
      <c r="N25" s="1995"/>
      <c r="O25" s="1995"/>
      <c r="P25" s="2557"/>
      <c r="Q25" s="2557"/>
      <c r="R25" s="2557"/>
      <c r="S25" s="2557"/>
      <c r="T25" s="2557"/>
      <c r="U25" s="2557"/>
      <c r="V25" s="2557"/>
      <c r="W25" s="2557"/>
      <c r="X25" s="2557"/>
      <c r="Y25" s="2557"/>
      <c r="Z25" s="2557"/>
      <c r="AA25" s="2557"/>
      <c r="AB25" s="2557"/>
      <c r="AC25" s="508"/>
      <c r="AD25" s="508"/>
      <c r="AE25" s="508"/>
      <c r="AF25" s="508"/>
      <c r="AG25" s="508"/>
      <c r="AH25" s="98"/>
      <c r="AI25" s="504"/>
      <c r="AJ25" s="507"/>
      <c r="AK25" s="507"/>
      <c r="AL25" s="507"/>
      <c r="AM25" s="507"/>
      <c r="AN25" s="507"/>
      <c r="AO25" s="1995"/>
      <c r="AP25" s="1995"/>
      <c r="AQ25" s="1995"/>
      <c r="AR25" s="1995"/>
      <c r="AS25" s="1995"/>
      <c r="AT25" s="1995"/>
      <c r="AU25" s="1995"/>
      <c r="AV25" s="1995"/>
      <c r="AW25" s="2557"/>
      <c r="AX25" s="2557"/>
      <c r="AY25" s="2557"/>
      <c r="AZ25" s="2557"/>
      <c r="BA25" s="2557"/>
      <c r="BB25" s="2557"/>
      <c r="BC25" s="2557"/>
      <c r="BD25" s="2557"/>
      <c r="BE25" s="2557"/>
      <c r="BF25" s="2557"/>
      <c r="BG25" s="2557"/>
      <c r="BH25" s="2557"/>
      <c r="BI25" s="2557"/>
      <c r="BJ25" s="508"/>
      <c r="BK25" s="508"/>
      <c r="BL25" s="508"/>
      <c r="BM25" s="508"/>
      <c r="BN25" s="508"/>
      <c r="BO25" s="98"/>
      <c r="BP25" s="98"/>
    </row>
    <row r="26" spans="1:68" s="8" customFormat="1" ht="30" customHeight="1">
      <c r="A26" s="17"/>
      <c r="B26" s="504"/>
      <c r="C26" s="507"/>
      <c r="D26" s="507"/>
      <c r="E26" s="507"/>
      <c r="F26" s="507"/>
      <c r="G26" s="507"/>
      <c r="H26" s="1995"/>
      <c r="I26" s="1996"/>
      <c r="J26" s="1996"/>
      <c r="K26" s="1996"/>
      <c r="L26" s="1996"/>
      <c r="M26" s="1996"/>
      <c r="N26" s="1996"/>
      <c r="O26" s="1996"/>
      <c r="P26" s="1683"/>
      <c r="Q26" s="1683"/>
      <c r="R26" s="1683"/>
      <c r="S26" s="1683"/>
      <c r="T26" s="1683"/>
      <c r="U26" s="1683"/>
      <c r="V26" s="1683"/>
      <c r="W26" s="1683"/>
      <c r="X26" s="1683"/>
      <c r="Y26" s="1683"/>
      <c r="Z26" s="1683"/>
      <c r="AA26" s="1683"/>
      <c r="AB26" s="1683"/>
      <c r="AC26" s="508"/>
      <c r="AD26" s="508"/>
      <c r="AE26" s="508"/>
      <c r="AF26" s="508"/>
      <c r="AG26" s="508"/>
      <c r="AH26" s="98"/>
      <c r="AI26" s="504"/>
      <c r="AJ26" s="507"/>
      <c r="AK26" s="507"/>
      <c r="AL26" s="507"/>
      <c r="AM26" s="507"/>
      <c r="AN26" s="507"/>
      <c r="AO26" s="1995"/>
      <c r="AP26" s="1996"/>
      <c r="AQ26" s="1996"/>
      <c r="AR26" s="1996"/>
      <c r="AS26" s="1996"/>
      <c r="AT26" s="1996"/>
      <c r="AU26" s="1996"/>
      <c r="AV26" s="1996"/>
      <c r="AW26" s="1683"/>
      <c r="AX26" s="1683"/>
      <c r="AY26" s="1683"/>
      <c r="AZ26" s="1683"/>
      <c r="BA26" s="1683"/>
      <c r="BB26" s="1683"/>
      <c r="BC26" s="1683"/>
      <c r="BD26" s="1683"/>
      <c r="BE26" s="1683"/>
      <c r="BF26" s="1683"/>
      <c r="BG26" s="1683"/>
      <c r="BH26" s="1683"/>
      <c r="BI26" s="1683"/>
      <c r="BJ26" s="508"/>
      <c r="BK26" s="508"/>
      <c r="BL26" s="508"/>
      <c r="BM26" s="508"/>
      <c r="BN26" s="508"/>
      <c r="BO26" s="98"/>
      <c r="BP26" s="98"/>
    </row>
    <row r="27" spans="1:68" s="8" customFormat="1" ht="14.1" customHeight="1">
      <c r="A27" s="17"/>
      <c r="B27" s="504"/>
      <c r="C27" s="508"/>
      <c r="D27" s="508"/>
      <c r="E27" s="508"/>
      <c r="F27" s="508"/>
      <c r="G27" s="508"/>
      <c r="H27" s="508"/>
      <c r="I27" s="508"/>
      <c r="J27" s="508"/>
      <c r="K27" s="508"/>
      <c r="L27" s="508"/>
      <c r="M27" s="508"/>
      <c r="N27" s="508"/>
      <c r="O27" s="508"/>
      <c r="P27" s="508"/>
      <c r="Q27" s="508"/>
      <c r="R27" s="508"/>
      <c r="S27" s="508"/>
      <c r="T27" s="508"/>
      <c r="U27" s="508"/>
      <c r="V27" s="508"/>
      <c r="W27" s="508"/>
      <c r="X27" s="508"/>
      <c r="Y27" s="508"/>
      <c r="Z27" s="508"/>
      <c r="AA27" s="508"/>
      <c r="AB27" s="508"/>
      <c r="AC27" s="508"/>
      <c r="AD27" s="508"/>
      <c r="AE27" s="508"/>
      <c r="AF27" s="508"/>
      <c r="AG27" s="508"/>
      <c r="AH27" s="98"/>
      <c r="AI27" s="508"/>
      <c r="AJ27" s="508"/>
      <c r="AK27" s="508"/>
      <c r="AL27" s="508"/>
      <c r="AM27" s="508"/>
      <c r="AN27" s="508"/>
      <c r="AO27" s="508"/>
      <c r="AP27" s="508"/>
      <c r="AQ27" s="508"/>
      <c r="AR27" s="508"/>
      <c r="AS27" s="508"/>
      <c r="AT27" s="508"/>
      <c r="AU27" s="508"/>
      <c r="AV27" s="508"/>
      <c r="AW27" s="508"/>
      <c r="AX27" s="508"/>
      <c r="AY27" s="508"/>
      <c r="AZ27" s="508"/>
      <c r="BA27" s="508"/>
      <c r="BB27" s="508"/>
      <c r="BC27" s="508"/>
      <c r="BD27" s="508"/>
      <c r="BE27" s="508"/>
      <c r="BF27" s="508"/>
      <c r="BG27" s="508"/>
      <c r="BH27" s="508"/>
      <c r="BI27" s="508"/>
      <c r="BJ27" s="508"/>
      <c r="BK27" s="508"/>
      <c r="BL27" s="508"/>
      <c r="BM27" s="508"/>
      <c r="BN27" s="508"/>
      <c r="BO27" s="98"/>
      <c r="BP27" s="98"/>
    </row>
    <row r="28" spans="1:68" s="8" customFormat="1" ht="14.1" customHeight="1">
      <c r="A28" s="17"/>
      <c r="B28" s="504"/>
      <c r="C28" s="508"/>
      <c r="D28" s="508"/>
      <c r="E28" s="508"/>
      <c r="F28" s="508"/>
      <c r="G28" s="508"/>
      <c r="H28" s="508"/>
      <c r="I28" s="508"/>
      <c r="J28" s="508"/>
      <c r="K28" s="508"/>
      <c r="L28" s="508"/>
      <c r="M28" s="508"/>
      <c r="N28" s="508"/>
      <c r="O28" s="508"/>
      <c r="P28" s="508"/>
      <c r="Q28" s="508"/>
      <c r="R28" s="508"/>
      <c r="S28" s="508"/>
      <c r="T28" s="508"/>
      <c r="U28" s="508"/>
      <c r="V28" s="508"/>
      <c r="W28" s="508"/>
      <c r="X28" s="508"/>
      <c r="Y28" s="508"/>
      <c r="Z28" s="508"/>
      <c r="AA28" s="508"/>
      <c r="AB28" s="508"/>
      <c r="AC28" s="508"/>
      <c r="AD28" s="508"/>
      <c r="AE28" s="508"/>
      <c r="AF28" s="508"/>
      <c r="AG28" s="508"/>
      <c r="AH28" s="98"/>
      <c r="AI28" s="508"/>
      <c r="AJ28" s="508"/>
      <c r="AK28" s="508"/>
      <c r="AL28" s="508"/>
      <c r="AM28" s="508"/>
      <c r="AN28" s="508"/>
      <c r="AO28" s="508"/>
      <c r="AP28" s="508"/>
      <c r="AQ28" s="508"/>
      <c r="AR28" s="508"/>
      <c r="AS28" s="508"/>
      <c r="AT28" s="508"/>
      <c r="AU28" s="508"/>
      <c r="AV28" s="508"/>
      <c r="AW28" s="508"/>
      <c r="AX28" s="508"/>
      <c r="AY28" s="508"/>
      <c r="AZ28" s="508"/>
      <c r="BA28" s="508"/>
      <c r="BB28" s="508"/>
      <c r="BC28" s="508"/>
      <c r="BD28" s="508"/>
      <c r="BE28" s="508"/>
      <c r="BF28" s="508"/>
      <c r="BG28" s="508"/>
      <c r="BH28" s="508"/>
      <c r="BI28" s="508"/>
      <c r="BJ28" s="508"/>
      <c r="BK28" s="508"/>
      <c r="BL28" s="508"/>
      <c r="BM28" s="508"/>
      <c r="BN28" s="508"/>
      <c r="BO28" s="98"/>
      <c r="BP28" s="98"/>
    </row>
    <row r="29" spans="1:68" s="8" customFormat="1" ht="14.1" customHeight="1">
      <c r="A29" s="17"/>
      <c r="B29" s="504"/>
      <c r="C29" s="508"/>
      <c r="D29" s="508"/>
      <c r="E29" s="508"/>
      <c r="F29" s="508"/>
      <c r="G29" s="508"/>
      <c r="H29" s="508"/>
      <c r="I29" s="508"/>
      <c r="J29" s="508"/>
      <c r="K29" s="508"/>
      <c r="L29" s="508"/>
      <c r="M29" s="508"/>
      <c r="N29" s="508"/>
      <c r="O29" s="508"/>
      <c r="P29" s="508"/>
      <c r="Q29" s="508"/>
      <c r="R29" s="508"/>
      <c r="S29" s="508"/>
      <c r="T29" s="508"/>
      <c r="U29" s="508"/>
      <c r="V29" s="508"/>
      <c r="W29" s="508"/>
      <c r="X29" s="508"/>
      <c r="Y29" s="508"/>
      <c r="Z29" s="508"/>
      <c r="AA29" s="508"/>
      <c r="AB29" s="508"/>
      <c r="AC29" s="508"/>
      <c r="AD29" s="508"/>
      <c r="AE29" s="508"/>
      <c r="AF29" s="508"/>
      <c r="AG29" s="508"/>
      <c r="AH29" s="98"/>
      <c r="AI29" s="508"/>
      <c r="AJ29" s="508"/>
      <c r="AK29" s="508"/>
      <c r="AL29" s="508"/>
      <c r="AM29" s="508"/>
      <c r="AN29" s="508"/>
      <c r="AO29" s="508"/>
      <c r="AP29" s="508"/>
      <c r="AQ29" s="508"/>
      <c r="AR29" s="508"/>
      <c r="AS29" s="508"/>
      <c r="AT29" s="508"/>
      <c r="AU29" s="508"/>
      <c r="AV29" s="508"/>
      <c r="AW29" s="508"/>
      <c r="AX29" s="508"/>
      <c r="AY29" s="508"/>
      <c r="AZ29" s="508"/>
      <c r="BA29" s="508"/>
      <c r="BB29" s="508"/>
      <c r="BC29" s="508"/>
      <c r="BD29" s="508"/>
      <c r="BE29" s="508"/>
      <c r="BF29" s="508"/>
      <c r="BG29" s="508"/>
      <c r="BH29" s="507"/>
      <c r="BI29" s="508"/>
      <c r="BJ29" s="508"/>
      <c r="BK29" s="508"/>
      <c r="BL29" s="508"/>
      <c r="BM29" s="508"/>
      <c r="BN29" s="508"/>
      <c r="BO29" s="98"/>
      <c r="BP29" s="98"/>
    </row>
    <row r="30" spans="1:68" s="8" customFormat="1" ht="14.1" customHeight="1">
      <c r="A30" s="17"/>
      <c r="B30" s="504"/>
      <c r="C30" s="508"/>
      <c r="D30" s="508"/>
      <c r="E30" s="508"/>
      <c r="F30" s="508"/>
      <c r="G30" s="508"/>
      <c r="H30" s="508"/>
      <c r="I30" s="508"/>
      <c r="J30" s="508"/>
      <c r="K30" s="508"/>
      <c r="L30" s="508"/>
      <c r="M30" s="508"/>
      <c r="N30" s="508"/>
      <c r="O30" s="508"/>
      <c r="P30" s="508"/>
      <c r="Q30" s="508"/>
      <c r="R30" s="508"/>
      <c r="S30" s="508"/>
      <c r="T30" s="508"/>
      <c r="U30" s="508"/>
      <c r="V30" s="508"/>
      <c r="W30" s="508"/>
      <c r="X30" s="508"/>
      <c r="Y30" s="508"/>
      <c r="Z30" s="508"/>
      <c r="AA30" s="508"/>
      <c r="AB30" s="508"/>
      <c r="AC30" s="508"/>
      <c r="AD30" s="508"/>
      <c r="AE30" s="508"/>
      <c r="AF30" s="508"/>
      <c r="AG30" s="508"/>
      <c r="AH30" s="98"/>
      <c r="AI30" s="508"/>
      <c r="AJ30" s="508"/>
      <c r="AK30" s="508"/>
      <c r="AL30" s="508"/>
      <c r="AM30" s="508"/>
      <c r="AN30" s="508"/>
      <c r="AO30" s="508"/>
      <c r="AP30" s="508"/>
      <c r="AQ30" s="508"/>
      <c r="AR30" s="508"/>
      <c r="AS30" s="508"/>
      <c r="AT30" s="508"/>
      <c r="AU30" s="508"/>
      <c r="AV30" s="508"/>
      <c r="AW30" s="508"/>
      <c r="AX30" s="508"/>
      <c r="AY30" s="508"/>
      <c r="AZ30" s="508"/>
      <c r="BA30" s="508"/>
      <c r="BB30" s="508"/>
      <c r="BC30" s="508"/>
      <c r="BD30" s="508"/>
      <c r="BE30" s="508"/>
      <c r="BF30" s="508"/>
      <c r="BG30" s="508"/>
      <c r="BH30" s="508"/>
      <c r="BI30" s="508"/>
      <c r="BJ30" s="508"/>
      <c r="BK30" s="508"/>
      <c r="BL30" s="508"/>
      <c r="BM30" s="508"/>
      <c r="BN30" s="508"/>
      <c r="BO30" s="98"/>
      <c r="BP30" s="98"/>
    </row>
    <row r="31" spans="1:68" s="8" customFormat="1" ht="14.1" customHeight="1">
      <c r="A31" s="17"/>
      <c r="B31" s="504"/>
      <c r="C31" s="508"/>
      <c r="D31" s="508"/>
      <c r="E31" s="508"/>
      <c r="F31" s="508"/>
      <c r="G31" s="508"/>
      <c r="H31" s="508"/>
      <c r="I31" s="508"/>
      <c r="J31" s="508"/>
      <c r="K31" s="508"/>
      <c r="L31" s="508"/>
      <c r="M31" s="508"/>
      <c r="N31" s="508"/>
      <c r="O31" s="508"/>
      <c r="P31" s="508"/>
      <c r="Q31" s="508"/>
      <c r="R31" s="508"/>
      <c r="S31" s="508"/>
      <c r="T31" s="508"/>
      <c r="U31" s="508"/>
      <c r="V31" s="508"/>
      <c r="W31" s="508"/>
      <c r="X31" s="508"/>
      <c r="Y31" s="508"/>
      <c r="Z31" s="508"/>
      <c r="AA31" s="508"/>
      <c r="AB31" s="508"/>
      <c r="AC31" s="508"/>
      <c r="AD31" s="508"/>
      <c r="AE31" s="508"/>
      <c r="AF31" s="508"/>
      <c r="AG31" s="508"/>
      <c r="AH31" s="98"/>
      <c r="AI31" s="508"/>
      <c r="AJ31" s="508"/>
      <c r="AK31" s="508"/>
      <c r="AL31" s="508"/>
      <c r="AM31" s="508"/>
      <c r="AN31" s="508"/>
      <c r="AO31" s="508"/>
      <c r="AP31" s="508"/>
      <c r="AQ31" s="508"/>
      <c r="AR31" s="508"/>
      <c r="AS31" s="508"/>
      <c r="AT31" s="508"/>
      <c r="AU31" s="508"/>
      <c r="AV31" s="508"/>
      <c r="AW31" s="508"/>
      <c r="AX31" s="508"/>
      <c r="AY31" s="508"/>
      <c r="AZ31" s="508"/>
      <c r="BA31" s="508"/>
      <c r="BB31" s="508"/>
      <c r="BC31" s="508"/>
      <c r="BD31" s="508"/>
      <c r="BE31" s="508"/>
      <c r="BF31" s="508"/>
      <c r="BG31" s="508"/>
      <c r="BH31" s="508"/>
      <c r="BI31" s="508"/>
      <c r="BJ31" s="508"/>
      <c r="BK31" s="508"/>
      <c r="BL31" s="508"/>
      <c r="BM31" s="508"/>
      <c r="BN31" s="508"/>
      <c r="BO31" s="98"/>
      <c r="BP31" s="98"/>
    </row>
    <row r="32" spans="1:68" s="8" customFormat="1" ht="15.95" customHeight="1">
      <c r="A32" s="17"/>
      <c r="B32" s="504"/>
      <c r="C32" s="508"/>
      <c r="D32" s="508"/>
      <c r="E32" s="508"/>
      <c r="F32" s="508"/>
      <c r="G32" s="508"/>
      <c r="H32" s="508"/>
      <c r="I32" s="508"/>
      <c r="J32" s="508"/>
      <c r="K32" s="508"/>
      <c r="L32" s="508"/>
      <c r="M32" s="508"/>
      <c r="N32" s="508"/>
      <c r="O32" s="508"/>
      <c r="P32" s="508"/>
      <c r="Q32" s="508"/>
      <c r="R32" s="508"/>
      <c r="S32" s="508"/>
      <c r="T32" s="508"/>
      <c r="U32" s="508"/>
      <c r="V32" s="508"/>
      <c r="W32" s="508"/>
      <c r="X32" s="508"/>
      <c r="Y32" s="508"/>
      <c r="Z32" s="508"/>
      <c r="AA32" s="508"/>
      <c r="AB32" s="508"/>
      <c r="AC32" s="508"/>
      <c r="AD32" s="508"/>
      <c r="AE32" s="508"/>
      <c r="AF32" s="508"/>
      <c r="AG32" s="508"/>
      <c r="AH32" s="98"/>
      <c r="AI32" s="508"/>
      <c r="AJ32" s="508"/>
      <c r="AK32" s="508"/>
      <c r="AL32" s="508"/>
      <c r="AM32" s="508"/>
      <c r="AN32" s="508"/>
      <c r="AO32" s="508"/>
      <c r="AP32" s="508"/>
      <c r="AQ32" s="508"/>
      <c r="AR32" s="508"/>
      <c r="AS32" s="508"/>
      <c r="AT32" s="508"/>
      <c r="AU32" s="508"/>
      <c r="AV32" s="508"/>
      <c r="AW32" s="508"/>
      <c r="AX32" s="508"/>
      <c r="AY32" s="508"/>
      <c r="AZ32" s="508"/>
      <c r="BA32" s="508"/>
      <c r="BB32" s="508"/>
      <c r="BC32" s="508"/>
      <c r="BD32" s="508"/>
      <c r="BE32" s="508"/>
      <c r="BF32" s="508"/>
      <c r="BG32" s="508"/>
      <c r="BH32" s="508"/>
      <c r="BI32" s="508"/>
      <c r="BJ32" s="508"/>
      <c r="BK32" s="508"/>
      <c r="BL32" s="508"/>
      <c r="BM32" s="508"/>
      <c r="BN32" s="508"/>
      <c r="BO32" s="98"/>
      <c r="BP32" s="98"/>
    </row>
    <row r="33" spans="1:68" s="8" customFormat="1" ht="15.95" customHeight="1">
      <c r="A33" s="17"/>
      <c r="B33" s="504"/>
      <c r="C33" s="508"/>
      <c r="D33" s="508"/>
      <c r="E33" s="508"/>
      <c r="F33" s="508"/>
      <c r="G33" s="508"/>
      <c r="H33" s="508"/>
      <c r="I33" s="508"/>
      <c r="J33" s="508"/>
      <c r="K33" s="508"/>
      <c r="L33" s="508"/>
      <c r="M33" s="508"/>
      <c r="N33" s="508"/>
      <c r="O33" s="508"/>
      <c r="P33" s="508"/>
      <c r="Q33" s="508"/>
      <c r="R33" s="508"/>
      <c r="S33" s="508"/>
      <c r="T33" s="508"/>
      <c r="U33" s="508"/>
      <c r="V33" s="508"/>
      <c r="W33" s="508"/>
      <c r="X33" s="508"/>
      <c r="Y33" s="508"/>
      <c r="Z33" s="508"/>
      <c r="AA33" s="508"/>
      <c r="AB33" s="508"/>
      <c r="AC33" s="508"/>
      <c r="AD33" s="508"/>
      <c r="AE33" s="508"/>
      <c r="AF33" s="508"/>
      <c r="AG33" s="508"/>
      <c r="AH33" s="98"/>
      <c r="AI33" s="508"/>
      <c r="AJ33" s="508"/>
      <c r="AK33" s="508"/>
      <c r="AL33" s="508"/>
      <c r="AM33" s="508"/>
      <c r="AN33" s="508"/>
      <c r="AO33" s="508"/>
      <c r="AP33" s="508"/>
      <c r="AQ33" s="508"/>
      <c r="AR33" s="508"/>
      <c r="AS33" s="508"/>
      <c r="AT33" s="508"/>
      <c r="AU33" s="508"/>
      <c r="AV33" s="508"/>
      <c r="AW33" s="508"/>
      <c r="AX33" s="508"/>
      <c r="AY33" s="508"/>
      <c r="AZ33" s="508"/>
      <c r="BA33" s="508"/>
      <c r="BB33" s="508"/>
      <c r="BC33" s="508"/>
      <c r="BD33" s="508"/>
      <c r="BE33" s="508"/>
      <c r="BF33" s="508"/>
      <c r="BG33" s="508"/>
      <c r="BH33" s="508"/>
      <c r="BI33" s="508"/>
      <c r="BJ33" s="508"/>
      <c r="BK33" s="508"/>
      <c r="BL33" s="508"/>
      <c r="BM33" s="508"/>
      <c r="BN33" s="508"/>
      <c r="BO33" s="98"/>
      <c r="BP33" s="98"/>
    </row>
    <row r="34" spans="1:68" s="8" customFormat="1" ht="15.95" customHeight="1">
      <c r="A34" s="17"/>
      <c r="B34" s="504"/>
      <c r="C34" s="508"/>
      <c r="D34" s="508"/>
      <c r="E34" s="508"/>
      <c r="F34" s="508"/>
      <c r="G34" s="508"/>
      <c r="H34" s="508"/>
      <c r="I34" s="508"/>
      <c r="J34" s="508"/>
      <c r="K34" s="508"/>
      <c r="L34" s="508"/>
      <c r="M34" s="508"/>
      <c r="N34" s="508"/>
      <c r="O34" s="508"/>
      <c r="P34" s="508"/>
      <c r="Q34" s="508"/>
      <c r="R34" s="508"/>
      <c r="S34" s="508"/>
      <c r="T34" s="508"/>
      <c r="U34" s="508"/>
      <c r="V34" s="508"/>
      <c r="W34" s="508"/>
      <c r="X34" s="508"/>
      <c r="Y34" s="508"/>
      <c r="Z34" s="508"/>
      <c r="AA34" s="508"/>
      <c r="AB34" s="508"/>
      <c r="AC34" s="508"/>
      <c r="AD34" s="508"/>
      <c r="AE34" s="508"/>
      <c r="AF34" s="508"/>
      <c r="AG34" s="508"/>
      <c r="AH34" s="98"/>
      <c r="AI34" s="508"/>
      <c r="AJ34" s="508"/>
      <c r="AK34" s="508"/>
      <c r="AL34" s="508"/>
      <c r="AM34" s="508"/>
      <c r="AN34" s="508"/>
      <c r="AO34" s="508"/>
      <c r="AP34" s="508"/>
      <c r="AQ34" s="508"/>
      <c r="AR34" s="508"/>
      <c r="AS34" s="508"/>
      <c r="AT34" s="508"/>
      <c r="AU34" s="508"/>
      <c r="AV34" s="508"/>
      <c r="AW34" s="508"/>
      <c r="AX34" s="508"/>
      <c r="AY34" s="508"/>
      <c r="AZ34" s="508"/>
      <c r="BA34" s="508"/>
      <c r="BB34" s="508"/>
      <c r="BC34" s="508"/>
      <c r="BD34" s="508"/>
      <c r="BE34" s="508"/>
      <c r="BF34" s="508"/>
      <c r="BG34" s="508"/>
      <c r="BH34" s="508"/>
      <c r="BI34" s="508"/>
      <c r="BJ34" s="508"/>
      <c r="BK34" s="508"/>
      <c r="BL34" s="508"/>
      <c r="BM34" s="508"/>
      <c r="BN34" s="508"/>
      <c r="BO34" s="98"/>
      <c r="BP34" s="98"/>
    </row>
    <row r="35" spans="1:68" s="8" customFormat="1" ht="15.95" customHeight="1">
      <c r="A35" s="17"/>
      <c r="B35" s="504"/>
      <c r="C35" s="508"/>
      <c r="D35" s="508"/>
      <c r="E35" s="508"/>
      <c r="F35" s="508"/>
      <c r="G35" s="508"/>
      <c r="H35" s="508"/>
      <c r="I35" s="508"/>
      <c r="J35" s="508"/>
      <c r="K35" s="508"/>
      <c r="L35" s="508"/>
      <c r="M35" s="508"/>
      <c r="N35" s="508"/>
      <c r="O35" s="508"/>
      <c r="P35" s="508"/>
      <c r="Q35" s="508"/>
      <c r="R35" s="508"/>
      <c r="S35" s="508"/>
      <c r="T35" s="508"/>
      <c r="U35" s="508"/>
      <c r="V35" s="508"/>
      <c r="W35" s="508"/>
      <c r="X35" s="508"/>
      <c r="Y35" s="508"/>
      <c r="Z35" s="508"/>
      <c r="AA35" s="508"/>
      <c r="AB35" s="508"/>
      <c r="AC35" s="508"/>
      <c r="AD35" s="508"/>
      <c r="AE35" s="508"/>
      <c r="AF35" s="508"/>
      <c r="AG35" s="508"/>
      <c r="AH35" s="98"/>
      <c r="AI35" s="508"/>
      <c r="AJ35" s="508"/>
      <c r="AK35" s="508"/>
      <c r="AL35" s="508"/>
      <c r="AM35" s="508"/>
      <c r="AN35" s="508"/>
      <c r="AO35" s="508"/>
      <c r="AP35" s="508"/>
      <c r="AQ35" s="508"/>
      <c r="AR35" s="508"/>
      <c r="AS35" s="508"/>
      <c r="AT35" s="508"/>
      <c r="AU35" s="508"/>
      <c r="AV35" s="508"/>
      <c r="AW35" s="508"/>
      <c r="AX35" s="508"/>
      <c r="AY35" s="508"/>
      <c r="AZ35" s="508"/>
      <c r="BA35" s="508"/>
      <c r="BB35" s="508"/>
      <c r="BC35" s="508"/>
      <c r="BD35" s="508"/>
      <c r="BE35" s="508"/>
      <c r="BF35" s="508"/>
      <c r="BG35" s="508"/>
      <c r="BH35" s="508"/>
      <c r="BI35" s="508"/>
      <c r="BJ35" s="508"/>
      <c r="BK35" s="508"/>
      <c r="BL35" s="508"/>
      <c r="BM35" s="508"/>
      <c r="BN35" s="508"/>
      <c r="BO35" s="98"/>
      <c r="BP35" s="98"/>
    </row>
    <row r="36" spans="1:68" s="8" customFormat="1" ht="15.95" customHeight="1">
      <c r="A36" s="17"/>
      <c r="B36" s="504"/>
      <c r="C36" s="508"/>
      <c r="D36" s="508"/>
      <c r="E36" s="508"/>
      <c r="F36" s="508"/>
      <c r="G36" s="508"/>
      <c r="H36" s="508"/>
      <c r="I36" s="508"/>
      <c r="J36" s="508"/>
      <c r="K36" s="508"/>
      <c r="L36" s="508"/>
      <c r="M36" s="508"/>
      <c r="N36" s="508"/>
      <c r="O36" s="508"/>
      <c r="P36" s="508"/>
      <c r="Q36" s="508"/>
      <c r="R36" s="508"/>
      <c r="S36" s="508"/>
      <c r="T36" s="508"/>
      <c r="U36" s="508"/>
      <c r="V36" s="508"/>
      <c r="W36" s="508"/>
      <c r="X36" s="508"/>
      <c r="Y36" s="508"/>
      <c r="Z36" s="508"/>
      <c r="AA36" s="508"/>
      <c r="AB36" s="508"/>
      <c r="AC36" s="508"/>
      <c r="AD36" s="508"/>
      <c r="AE36" s="508"/>
      <c r="AF36" s="508"/>
      <c r="AG36" s="508"/>
      <c r="AH36" s="98"/>
      <c r="AI36" s="508"/>
      <c r="AJ36" s="508"/>
      <c r="AK36" s="508"/>
      <c r="AL36" s="508"/>
      <c r="AM36" s="508"/>
      <c r="AN36" s="508"/>
      <c r="AO36" s="508"/>
      <c r="AP36" s="508"/>
      <c r="AQ36" s="508"/>
      <c r="AR36" s="508"/>
      <c r="AS36" s="508"/>
      <c r="AT36" s="508"/>
      <c r="AU36" s="508"/>
      <c r="AV36" s="508"/>
      <c r="AW36" s="508"/>
      <c r="AX36" s="508"/>
      <c r="AY36" s="508"/>
      <c r="AZ36" s="508"/>
      <c r="BA36" s="508"/>
      <c r="BB36" s="508"/>
      <c r="BC36" s="508"/>
      <c r="BD36" s="508"/>
      <c r="BE36" s="508"/>
      <c r="BF36" s="508"/>
      <c r="BG36" s="508"/>
      <c r="BH36" s="508"/>
      <c r="BI36" s="508"/>
      <c r="BJ36" s="508"/>
      <c r="BK36" s="508"/>
      <c r="BL36" s="508"/>
      <c r="BM36" s="508"/>
      <c r="BN36" s="508"/>
      <c r="BO36" s="98"/>
      <c r="BP36" s="98"/>
    </row>
    <row r="37" spans="1:68" s="146" customFormat="1" ht="15.95" customHeight="1">
      <c r="A37" s="76"/>
      <c r="B37" s="509"/>
      <c r="C37" s="510"/>
      <c r="D37" s="510"/>
      <c r="E37" s="510"/>
      <c r="F37" s="510"/>
      <c r="G37" s="510"/>
      <c r="H37" s="510"/>
      <c r="I37" s="510"/>
      <c r="J37" s="510"/>
      <c r="K37" s="510"/>
      <c r="L37" s="510"/>
      <c r="M37" s="510"/>
      <c r="N37" s="510"/>
      <c r="O37" s="510"/>
      <c r="P37" s="510"/>
      <c r="Q37" s="510"/>
      <c r="R37" s="510"/>
      <c r="S37" s="510"/>
      <c r="T37" s="510"/>
      <c r="U37" s="510"/>
      <c r="V37" s="1683"/>
      <c r="W37" s="1683"/>
      <c r="X37" s="1683"/>
      <c r="Y37" s="3005"/>
      <c r="Z37" s="3005"/>
      <c r="AA37" s="3005"/>
      <c r="AB37" s="3005"/>
      <c r="AC37" s="3005"/>
      <c r="AD37" s="3005"/>
      <c r="AE37" s="3005"/>
      <c r="AF37" s="3005"/>
      <c r="AG37" s="3005"/>
      <c r="AH37" s="3006"/>
      <c r="AI37" s="510"/>
      <c r="AJ37" s="510"/>
      <c r="AK37" s="510"/>
      <c r="AL37" s="510"/>
      <c r="AM37" s="510"/>
      <c r="AN37" s="510"/>
      <c r="AO37" s="510"/>
      <c r="AP37" s="510"/>
      <c r="AQ37" s="510"/>
      <c r="AR37" s="510"/>
      <c r="AS37" s="510"/>
      <c r="AT37" s="510"/>
      <c r="AU37" s="510"/>
      <c r="AV37" s="510"/>
      <c r="AW37" s="510"/>
      <c r="AX37" s="510"/>
      <c r="AY37" s="510"/>
      <c r="AZ37" s="510"/>
      <c r="BA37" s="510"/>
      <c r="BB37" s="510"/>
      <c r="BC37" s="1683"/>
      <c r="BD37" s="1683"/>
      <c r="BE37" s="1683"/>
      <c r="BF37" s="3005"/>
      <c r="BG37" s="3005"/>
      <c r="BH37" s="3005"/>
      <c r="BI37" s="3005"/>
      <c r="BJ37" s="3005"/>
      <c r="BK37" s="3005"/>
      <c r="BL37" s="3005"/>
      <c r="BM37" s="3005"/>
      <c r="BN37" s="3005"/>
      <c r="BO37" s="3006"/>
      <c r="BP37" s="432"/>
    </row>
    <row r="38" spans="1:68" s="146" customFormat="1" ht="15" customHeight="1">
      <c r="A38" s="76"/>
      <c r="B38" s="509"/>
      <c r="C38" s="510"/>
      <c r="D38" s="510"/>
      <c r="E38" s="510"/>
      <c r="F38" s="510"/>
      <c r="G38" s="510"/>
      <c r="H38" s="510"/>
      <c r="I38" s="510"/>
      <c r="J38" s="510"/>
      <c r="K38" s="510"/>
      <c r="L38" s="510"/>
      <c r="M38" s="510"/>
      <c r="N38" s="510"/>
      <c r="O38" s="510"/>
      <c r="P38" s="510"/>
      <c r="Q38" s="510"/>
      <c r="R38" s="510"/>
      <c r="S38" s="510"/>
      <c r="T38" s="510"/>
      <c r="U38" s="510"/>
      <c r="V38" s="1683"/>
      <c r="W38" s="1683"/>
      <c r="X38" s="1683"/>
      <c r="Y38" s="1683"/>
      <c r="Z38" s="1683"/>
      <c r="AA38" s="1683"/>
      <c r="AB38" s="1683"/>
      <c r="AC38" s="1683"/>
      <c r="AD38" s="1683"/>
      <c r="AE38" s="1683"/>
      <c r="AF38" s="1683"/>
      <c r="AG38" s="1683"/>
      <c r="AH38" s="1705"/>
      <c r="AI38" s="510"/>
      <c r="AJ38" s="510"/>
      <c r="AK38" s="510"/>
      <c r="AL38" s="510"/>
      <c r="AM38" s="510"/>
      <c r="AN38" s="510"/>
      <c r="AO38" s="510"/>
      <c r="AP38" s="510"/>
      <c r="AQ38" s="510"/>
      <c r="AR38" s="510"/>
      <c r="AS38" s="510"/>
      <c r="AT38" s="510"/>
      <c r="AU38" s="510"/>
      <c r="AV38" s="510"/>
      <c r="AW38" s="510"/>
      <c r="AX38" s="510"/>
      <c r="AY38" s="510"/>
      <c r="AZ38" s="510"/>
      <c r="BA38" s="510"/>
      <c r="BB38" s="510"/>
      <c r="BC38" s="1683"/>
      <c r="BD38" s="1683"/>
      <c r="BE38" s="1683"/>
      <c r="BF38" s="1683"/>
      <c r="BG38" s="1683"/>
      <c r="BH38" s="1683"/>
      <c r="BI38" s="1683"/>
      <c r="BJ38" s="1683"/>
      <c r="BK38" s="1683"/>
      <c r="BL38" s="1683"/>
      <c r="BM38" s="1683"/>
      <c r="BN38" s="1683"/>
      <c r="BO38" s="1705"/>
      <c r="BP38" s="432"/>
    </row>
    <row r="39" spans="1:68" s="146" customFormat="1" ht="15" customHeight="1">
      <c r="A39" s="76"/>
      <c r="B39" s="509"/>
      <c r="C39" s="510"/>
      <c r="D39" s="510"/>
      <c r="E39" s="510"/>
      <c r="F39" s="510"/>
      <c r="G39" s="510"/>
      <c r="H39" s="510"/>
      <c r="I39" s="510"/>
      <c r="J39" s="510"/>
      <c r="K39" s="510"/>
      <c r="L39" s="510"/>
      <c r="M39" s="510"/>
      <c r="N39" s="510"/>
      <c r="O39" s="510"/>
      <c r="P39" s="510"/>
      <c r="Q39" s="510"/>
      <c r="R39" s="510"/>
      <c r="S39" s="510"/>
      <c r="T39" s="510"/>
      <c r="U39" s="510"/>
      <c r="V39" s="1683"/>
      <c r="W39" s="1683"/>
      <c r="X39" s="1683"/>
      <c r="Y39" s="1683"/>
      <c r="Z39" s="1683"/>
      <c r="AA39" s="1683"/>
      <c r="AB39" s="1683"/>
      <c r="AC39" s="1683"/>
      <c r="AD39" s="1683"/>
      <c r="AE39" s="1683"/>
      <c r="AF39" s="1683"/>
      <c r="AG39" s="1683"/>
      <c r="AH39" s="1705"/>
      <c r="AI39" s="510"/>
      <c r="AJ39" s="510"/>
      <c r="AK39" s="510"/>
      <c r="AL39" s="510"/>
      <c r="AM39" s="510"/>
      <c r="AN39" s="510"/>
      <c r="AO39" s="510"/>
      <c r="AP39" s="510"/>
      <c r="AQ39" s="510"/>
      <c r="AR39" s="510"/>
      <c r="AS39" s="510"/>
      <c r="AT39" s="510"/>
      <c r="AU39" s="510"/>
      <c r="AV39" s="510"/>
      <c r="AW39" s="510"/>
      <c r="AX39" s="510"/>
      <c r="AY39" s="510"/>
      <c r="AZ39" s="510"/>
      <c r="BA39" s="510"/>
      <c r="BB39" s="510"/>
      <c r="BC39" s="1683"/>
      <c r="BD39" s="1683"/>
      <c r="BE39" s="1683"/>
      <c r="BF39" s="1683"/>
      <c r="BG39" s="1683"/>
      <c r="BH39" s="1683"/>
      <c r="BI39" s="1683"/>
      <c r="BJ39" s="1683"/>
      <c r="BK39" s="1683"/>
      <c r="BL39" s="1683"/>
      <c r="BM39" s="1683"/>
      <c r="BN39" s="1683"/>
      <c r="BO39" s="1705"/>
      <c r="BP39" s="432"/>
    </row>
    <row r="40" spans="1:68" s="146" customFormat="1" ht="15" customHeight="1">
      <c r="A40" s="76"/>
      <c r="B40" s="2603"/>
      <c r="C40" s="1683"/>
      <c r="D40" s="1683"/>
      <c r="E40" s="1683"/>
      <c r="F40" s="1683"/>
      <c r="G40" s="1683"/>
      <c r="H40" s="1683"/>
      <c r="I40" s="1683"/>
      <c r="J40" s="1683"/>
      <c r="K40" s="1683"/>
      <c r="L40" s="1683"/>
      <c r="M40" s="1683"/>
      <c r="N40" s="1683"/>
      <c r="O40" s="1683"/>
      <c r="P40" s="1683"/>
      <c r="Q40" s="1683"/>
      <c r="R40" s="1683"/>
      <c r="S40" s="1683"/>
      <c r="T40" s="1683"/>
      <c r="U40" s="1683"/>
      <c r="V40" s="1683"/>
      <c r="W40" s="1683"/>
      <c r="X40" s="1683"/>
      <c r="Y40" s="1683"/>
      <c r="Z40" s="1683"/>
      <c r="AA40" s="1683"/>
      <c r="AB40" s="1683"/>
      <c r="AC40" s="1683"/>
      <c r="AD40" s="1683"/>
      <c r="AE40" s="1683"/>
      <c r="AF40" s="1683"/>
      <c r="AG40" s="1683"/>
      <c r="AH40" s="1705"/>
      <c r="AI40" s="2603"/>
      <c r="AJ40" s="1683"/>
      <c r="AK40" s="1683"/>
      <c r="AL40" s="1683"/>
      <c r="AM40" s="1683"/>
      <c r="AN40" s="1683"/>
      <c r="AO40" s="1683"/>
      <c r="AP40" s="1683"/>
      <c r="AQ40" s="1683"/>
      <c r="AR40" s="1683"/>
      <c r="AS40" s="1683"/>
      <c r="AT40" s="1683"/>
      <c r="AU40" s="1683"/>
      <c r="AV40" s="1683"/>
      <c r="AW40" s="1683"/>
      <c r="AX40" s="1683"/>
      <c r="AY40" s="1683"/>
      <c r="AZ40" s="1683"/>
      <c r="BA40" s="1683"/>
      <c r="BB40" s="1683"/>
      <c r="BC40" s="1683"/>
      <c r="BD40" s="1683"/>
      <c r="BE40" s="1683"/>
      <c r="BF40" s="1683"/>
      <c r="BG40" s="1683"/>
      <c r="BH40" s="1683"/>
      <c r="BI40" s="1683"/>
      <c r="BJ40" s="1683"/>
      <c r="BK40" s="1683"/>
      <c r="BL40" s="1683"/>
      <c r="BM40" s="1683"/>
      <c r="BN40" s="1683"/>
      <c r="BO40" s="1705"/>
      <c r="BP40" s="432"/>
    </row>
    <row r="41" spans="1:68" s="146" customFormat="1" ht="15" customHeight="1">
      <c r="A41" s="76"/>
      <c r="B41" s="3002"/>
      <c r="C41" s="1683"/>
      <c r="D41" s="1683"/>
      <c r="E41" s="1683"/>
      <c r="F41" s="1683"/>
      <c r="G41" s="1683"/>
      <c r="H41" s="1683"/>
      <c r="I41" s="1683"/>
      <c r="J41" s="1683"/>
      <c r="K41" s="1683"/>
      <c r="L41" s="1683"/>
      <c r="M41" s="1683"/>
      <c r="N41" s="1683"/>
      <c r="O41" s="1683"/>
      <c r="P41" s="1683"/>
      <c r="Q41" s="1683"/>
      <c r="R41" s="1683"/>
      <c r="S41" s="1683"/>
      <c r="T41" s="1683"/>
      <c r="U41" s="1683"/>
      <c r="V41" s="1683"/>
      <c r="W41" s="1683"/>
      <c r="X41" s="1683"/>
      <c r="Y41" s="1683"/>
      <c r="Z41" s="1683"/>
      <c r="AA41" s="1683"/>
      <c r="AB41" s="1683"/>
      <c r="AC41" s="1683"/>
      <c r="AD41" s="1683"/>
      <c r="AE41" s="1683"/>
      <c r="AF41" s="1683"/>
      <c r="AG41" s="1683"/>
      <c r="AH41" s="1705"/>
      <c r="AI41" s="3002"/>
      <c r="AJ41" s="1683"/>
      <c r="AK41" s="1683"/>
      <c r="AL41" s="1683"/>
      <c r="AM41" s="1683"/>
      <c r="AN41" s="1683"/>
      <c r="AO41" s="1683"/>
      <c r="AP41" s="1683"/>
      <c r="AQ41" s="1683"/>
      <c r="AR41" s="1683"/>
      <c r="AS41" s="1683"/>
      <c r="AT41" s="1683"/>
      <c r="AU41" s="1683"/>
      <c r="AV41" s="1683"/>
      <c r="AW41" s="1683"/>
      <c r="AX41" s="1683"/>
      <c r="AY41" s="1683"/>
      <c r="AZ41" s="1683"/>
      <c r="BA41" s="1683"/>
      <c r="BB41" s="1683"/>
      <c r="BC41" s="1683"/>
      <c r="BD41" s="1683"/>
      <c r="BE41" s="1683"/>
      <c r="BF41" s="1683"/>
      <c r="BG41" s="1683"/>
      <c r="BH41" s="1683"/>
      <c r="BI41" s="1683"/>
      <c r="BJ41" s="1683"/>
      <c r="BK41" s="1683"/>
      <c r="BL41" s="1683"/>
      <c r="BM41" s="1683"/>
      <c r="BN41" s="1683"/>
      <c r="BO41" s="1705"/>
      <c r="BP41" s="432"/>
    </row>
    <row r="42" spans="1:68" s="146" customFormat="1" ht="15" customHeight="1">
      <c r="A42" s="76"/>
      <c r="B42" s="3002"/>
      <c r="C42" s="1683"/>
      <c r="D42" s="1683"/>
      <c r="E42" s="1683"/>
      <c r="F42" s="1683"/>
      <c r="G42" s="1683"/>
      <c r="H42" s="1683"/>
      <c r="I42" s="1683"/>
      <c r="J42" s="1683"/>
      <c r="K42" s="1683"/>
      <c r="L42" s="1683"/>
      <c r="M42" s="1683"/>
      <c r="N42" s="1683"/>
      <c r="O42" s="1683"/>
      <c r="P42" s="1683"/>
      <c r="Q42" s="1683"/>
      <c r="R42" s="1683"/>
      <c r="S42" s="1683"/>
      <c r="T42" s="1683"/>
      <c r="U42" s="1683"/>
      <c r="V42" s="1683"/>
      <c r="W42" s="1683"/>
      <c r="X42" s="1683"/>
      <c r="Y42" s="1683"/>
      <c r="Z42" s="1683"/>
      <c r="AA42" s="1683"/>
      <c r="AB42" s="1683"/>
      <c r="AC42" s="1683"/>
      <c r="AD42" s="1683"/>
      <c r="AE42" s="1683"/>
      <c r="AF42" s="1683"/>
      <c r="AG42" s="1683"/>
      <c r="AH42" s="1705"/>
      <c r="AI42" s="3002"/>
      <c r="AJ42" s="1683"/>
      <c r="AK42" s="1683"/>
      <c r="AL42" s="1683"/>
      <c r="AM42" s="1683"/>
      <c r="AN42" s="1683"/>
      <c r="AO42" s="1683"/>
      <c r="AP42" s="1683"/>
      <c r="AQ42" s="1683"/>
      <c r="AR42" s="1683"/>
      <c r="AS42" s="1683"/>
      <c r="AT42" s="1683"/>
      <c r="AU42" s="1683"/>
      <c r="AV42" s="1683"/>
      <c r="AW42" s="1683"/>
      <c r="AX42" s="1683"/>
      <c r="AY42" s="1683"/>
      <c r="AZ42" s="1683"/>
      <c r="BA42" s="1683"/>
      <c r="BB42" s="1683"/>
      <c r="BC42" s="1683"/>
      <c r="BD42" s="1683"/>
      <c r="BE42" s="1683"/>
      <c r="BF42" s="1683"/>
      <c r="BG42" s="1683"/>
      <c r="BH42" s="1683"/>
      <c r="BI42" s="1683"/>
      <c r="BJ42" s="1683"/>
      <c r="BK42" s="1683"/>
      <c r="BL42" s="1683"/>
      <c r="BM42" s="1683"/>
      <c r="BN42" s="1683"/>
      <c r="BO42" s="1705"/>
      <c r="BP42" s="432"/>
    </row>
    <row r="43" spans="1:68" s="146" customFormat="1" ht="15" customHeight="1" thickBot="1">
      <c r="A43" s="76"/>
      <c r="B43" s="3003"/>
      <c r="C43" s="1709"/>
      <c r="D43" s="1709"/>
      <c r="E43" s="1709"/>
      <c r="F43" s="1709"/>
      <c r="G43" s="1709"/>
      <c r="H43" s="1709"/>
      <c r="I43" s="1709"/>
      <c r="J43" s="1709"/>
      <c r="K43" s="1709"/>
      <c r="L43" s="1709"/>
      <c r="M43" s="1709"/>
      <c r="N43" s="1709"/>
      <c r="O43" s="1709"/>
      <c r="P43" s="1709"/>
      <c r="Q43" s="1709"/>
      <c r="R43" s="1709"/>
      <c r="S43" s="1709"/>
      <c r="T43" s="1709"/>
      <c r="U43" s="1709"/>
      <c r="V43" s="1709"/>
      <c r="W43" s="1709"/>
      <c r="X43" s="1709"/>
      <c r="Y43" s="1709"/>
      <c r="Z43" s="1709"/>
      <c r="AA43" s="1709"/>
      <c r="AB43" s="1709"/>
      <c r="AC43" s="1709"/>
      <c r="AD43" s="1709"/>
      <c r="AE43" s="1709"/>
      <c r="AF43" s="1709"/>
      <c r="AG43" s="1709"/>
      <c r="AH43" s="3004"/>
      <c r="AI43" s="3003"/>
      <c r="AJ43" s="1709"/>
      <c r="AK43" s="1709"/>
      <c r="AL43" s="1709"/>
      <c r="AM43" s="1709"/>
      <c r="AN43" s="1709"/>
      <c r="AO43" s="1709"/>
      <c r="AP43" s="1709"/>
      <c r="AQ43" s="1709"/>
      <c r="AR43" s="1709"/>
      <c r="AS43" s="1709"/>
      <c r="AT43" s="1709"/>
      <c r="AU43" s="1709"/>
      <c r="AV43" s="1709"/>
      <c r="AW43" s="1709"/>
      <c r="AX43" s="1709"/>
      <c r="AY43" s="1709"/>
      <c r="AZ43" s="1709"/>
      <c r="BA43" s="1709"/>
      <c r="BB43" s="1709"/>
      <c r="BC43" s="1709"/>
      <c r="BD43" s="1709"/>
      <c r="BE43" s="1709"/>
      <c r="BF43" s="1709"/>
      <c r="BG43" s="1709"/>
      <c r="BH43" s="1709"/>
      <c r="BI43" s="1709"/>
      <c r="BJ43" s="1709"/>
      <c r="BK43" s="1709"/>
      <c r="BL43" s="1709"/>
      <c r="BM43" s="1709"/>
      <c r="BN43" s="1709"/>
      <c r="BO43" s="3004"/>
      <c r="BP43" s="432"/>
    </row>
    <row r="44" spans="1:68" s="35" customFormat="1" ht="15.95" customHeight="1" thickBot="1">
      <c r="A44" s="254"/>
      <c r="B44" s="220" t="s">
        <v>101</v>
      </c>
      <c r="C44" s="220"/>
      <c r="D44" s="220"/>
      <c r="E44" s="220"/>
      <c r="F44" s="220"/>
      <c r="G44" s="220"/>
      <c r="H44" s="220"/>
      <c r="I44" s="220"/>
      <c r="J44" s="220"/>
      <c r="K44" s="220"/>
      <c r="L44" s="220"/>
      <c r="M44" s="220"/>
      <c r="N44" s="220"/>
      <c r="O44" s="220"/>
      <c r="P44" s="220"/>
      <c r="Q44" s="220"/>
      <c r="R44" s="220"/>
      <c r="S44" s="220"/>
      <c r="T44" s="220"/>
      <c r="U44" s="220"/>
      <c r="V44" s="220"/>
      <c r="W44" s="125"/>
      <c r="X44" s="220"/>
      <c r="Y44" s="220"/>
      <c r="Z44" s="125"/>
      <c r="AA44" s="220"/>
      <c r="AB44" s="220"/>
      <c r="AC44" s="220"/>
      <c r="AD44" s="234"/>
      <c r="AE44" s="234"/>
      <c r="AF44" s="220" t="s">
        <v>133</v>
      </c>
      <c r="AG44" s="234"/>
      <c r="AH44" s="220"/>
      <c r="AI44" s="220"/>
      <c r="AJ44" s="234"/>
      <c r="AK44" s="220"/>
      <c r="AL44" s="220"/>
      <c r="AM44" s="220"/>
      <c r="AN44" s="220"/>
      <c r="AO44" s="220"/>
      <c r="AP44" s="220"/>
      <c r="AQ44" s="220"/>
      <c r="AR44" s="220"/>
      <c r="AS44" s="220"/>
      <c r="AT44" s="220"/>
      <c r="AU44" s="220"/>
      <c r="AV44" s="220"/>
      <c r="AW44" s="220"/>
      <c r="AX44" s="220"/>
      <c r="AY44" s="220"/>
      <c r="AZ44" s="220"/>
      <c r="BA44" s="220"/>
      <c r="BB44" s="234"/>
      <c r="BC44" s="220"/>
      <c r="BD44" s="125"/>
      <c r="BE44" s="234"/>
      <c r="BF44" s="220"/>
      <c r="BG44" s="125" t="str">
        <f>Index!BE44</f>
        <v>COMPILER: LIÊN/A-KT-WQ826</v>
      </c>
      <c r="BH44" s="220"/>
      <c r="BI44" s="220"/>
      <c r="BJ44" s="220"/>
      <c r="BK44" s="220"/>
      <c r="BL44" s="220"/>
      <c r="BM44" s="57"/>
      <c r="BN44" s="57"/>
      <c r="BO44" s="57"/>
      <c r="BP44" s="255"/>
    </row>
  </sheetData>
  <mergeCells count="139">
    <mergeCell ref="B1:P1"/>
    <mergeCell ref="BM2:BO3"/>
    <mergeCell ref="BC18:BE18"/>
    <mergeCell ref="BF18:BI18"/>
    <mergeCell ref="H5:O5"/>
    <mergeCell ref="H6:O6"/>
    <mergeCell ref="BJ2:BL3"/>
    <mergeCell ref="P5:AB5"/>
    <mergeCell ref="P6:AB6"/>
    <mergeCell ref="AO5:AV5"/>
    <mergeCell ref="AW5:BI5"/>
    <mergeCell ref="AO6:AV6"/>
    <mergeCell ref="AW6:BI6"/>
    <mergeCell ref="U1:AV3"/>
    <mergeCell ref="V18:X19"/>
    <mergeCell ref="BJ20:BL20"/>
    <mergeCell ref="BM20:BO20"/>
    <mergeCell ref="V17:X17"/>
    <mergeCell ref="Y17:AB17"/>
    <mergeCell ref="AC17:AE17"/>
    <mergeCell ref="AF17:AH17"/>
    <mergeCell ref="BC17:BE17"/>
    <mergeCell ref="Y18:AB18"/>
    <mergeCell ref="AC18:AE18"/>
    <mergeCell ref="AF18:AH18"/>
    <mergeCell ref="BF17:BI17"/>
    <mergeCell ref="BJ17:BL17"/>
    <mergeCell ref="BM17:BO17"/>
    <mergeCell ref="BJ19:BL19"/>
    <mergeCell ref="BM19:BO19"/>
    <mergeCell ref="BJ18:BL18"/>
    <mergeCell ref="BM18:BO18"/>
    <mergeCell ref="Y19:AB19"/>
    <mergeCell ref="AC19:AE19"/>
    <mergeCell ref="AF19:AH19"/>
    <mergeCell ref="BC19:BE19"/>
    <mergeCell ref="BF19:BI19"/>
    <mergeCell ref="B20:U20"/>
    <mergeCell ref="V20:X20"/>
    <mergeCell ref="Y20:AB20"/>
    <mergeCell ref="AC20:AE20"/>
    <mergeCell ref="AF20:AH20"/>
    <mergeCell ref="AI20:BB20"/>
    <mergeCell ref="BC20:BE20"/>
    <mergeCell ref="BF20:BI20"/>
    <mergeCell ref="V23:X23"/>
    <mergeCell ref="Y23:AB23"/>
    <mergeCell ref="AC23:AE23"/>
    <mergeCell ref="AF23:AH23"/>
    <mergeCell ref="BC23:BE23"/>
    <mergeCell ref="BF23:BI23"/>
    <mergeCell ref="H25:O25"/>
    <mergeCell ref="P25:AB25"/>
    <mergeCell ref="H26:O26"/>
    <mergeCell ref="P26:AB26"/>
    <mergeCell ref="AI21:BB23"/>
    <mergeCell ref="BM23:BO23"/>
    <mergeCell ref="BM21:BO21"/>
    <mergeCell ref="V22:X22"/>
    <mergeCell ref="Y22:AB22"/>
    <mergeCell ref="AC22:AE22"/>
    <mergeCell ref="AF22:AH22"/>
    <mergeCell ref="BC22:BE22"/>
    <mergeCell ref="BF22:BI22"/>
    <mergeCell ref="BJ22:BL22"/>
    <mergeCell ref="BM22:BO22"/>
    <mergeCell ref="V21:X21"/>
    <mergeCell ref="Y21:AB21"/>
    <mergeCell ref="AC21:AE21"/>
    <mergeCell ref="AF21:AH21"/>
    <mergeCell ref="BC21:BE21"/>
    <mergeCell ref="BF21:BI21"/>
    <mergeCell ref="BJ21:BL21"/>
    <mergeCell ref="B21:U23"/>
    <mergeCell ref="BJ23:BL23"/>
    <mergeCell ref="AO25:AV25"/>
    <mergeCell ref="AW25:BI25"/>
    <mergeCell ref="BF37:BI37"/>
    <mergeCell ref="BJ37:BL37"/>
    <mergeCell ref="BM37:BO37"/>
    <mergeCell ref="V38:X38"/>
    <mergeCell ref="Y38:AB38"/>
    <mergeCell ref="AC38:AE38"/>
    <mergeCell ref="AF38:AH38"/>
    <mergeCell ref="BC38:BE38"/>
    <mergeCell ref="BF38:BI38"/>
    <mergeCell ref="BJ38:BL38"/>
    <mergeCell ref="BM38:BO38"/>
    <mergeCell ref="V37:X37"/>
    <mergeCell ref="Y37:AB37"/>
    <mergeCell ref="AC37:AE37"/>
    <mergeCell ref="AF37:AH37"/>
    <mergeCell ref="BC37:BE37"/>
    <mergeCell ref="AO26:AV26"/>
    <mergeCell ref="AW26:BI26"/>
    <mergeCell ref="BM39:BO39"/>
    <mergeCell ref="B40:U40"/>
    <mergeCell ref="V40:X40"/>
    <mergeCell ref="Y40:AB40"/>
    <mergeCell ref="AC40:AE40"/>
    <mergeCell ref="AF40:AH40"/>
    <mergeCell ref="AI40:BB40"/>
    <mergeCell ref="BC40:BE40"/>
    <mergeCell ref="BF40:BI40"/>
    <mergeCell ref="BJ40:BL40"/>
    <mergeCell ref="BM40:BO40"/>
    <mergeCell ref="BJ41:BL41"/>
    <mergeCell ref="AI41:BB43"/>
    <mergeCell ref="V39:X39"/>
    <mergeCell ref="Y39:AB39"/>
    <mergeCell ref="AC39:AE39"/>
    <mergeCell ref="AF39:AH39"/>
    <mergeCell ref="BC39:BE39"/>
    <mergeCell ref="BF39:BI39"/>
    <mergeCell ref="BJ39:BL39"/>
    <mergeCell ref="B41:U43"/>
    <mergeCell ref="V43:X43"/>
    <mergeCell ref="Y43:AB43"/>
    <mergeCell ref="AC43:AE43"/>
    <mergeCell ref="AF43:AH43"/>
    <mergeCell ref="BC43:BE43"/>
    <mergeCell ref="BF43:BI43"/>
    <mergeCell ref="BJ43:BL43"/>
    <mergeCell ref="BM43:BO43"/>
    <mergeCell ref="BC42:BE42"/>
    <mergeCell ref="BF42:BI42"/>
    <mergeCell ref="BJ42:BL42"/>
    <mergeCell ref="BM42:BO42"/>
    <mergeCell ref="BM41:BO41"/>
    <mergeCell ref="V42:X42"/>
    <mergeCell ref="Y42:AB42"/>
    <mergeCell ref="AC42:AE42"/>
    <mergeCell ref="AF42:AH42"/>
    <mergeCell ref="V41:X41"/>
    <mergeCell ref="Y41:AB41"/>
    <mergeCell ref="AC41:AE41"/>
    <mergeCell ref="AF41:AH41"/>
    <mergeCell ref="BC41:BE41"/>
    <mergeCell ref="BF41:BI41"/>
  </mergeCells>
  <phoneticPr fontId="53" type="noConversion"/>
  <printOptions horizontalCentered="1" verticalCentered="1"/>
  <pageMargins left="0.196850393700787" right="0.196850393700787" top="0.39370078740157499" bottom="0.39370078740157499" header="0.196850393700787" footer="0.15748031496063"/>
  <pageSetup paperSize="9" scale="72" orientation="landscape" r:id="rId1"/>
  <headerFooter alignWithMargins="0">
    <oddHeader>&amp;L&amp;12NIKE-CONVERSE, INC. Confidential&amp;RVer.16.0
PB:1-0</oddHeader>
    <oddFooter>&amp;C&amp;"Arial,??"&amp;A</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W227"/>
  <sheetViews>
    <sheetView showGridLines="0" view="pageBreakPreview" zoomScale="85" zoomScaleNormal="60" zoomScaleSheetLayoutView="85" workbookViewId="0">
      <selection activeCell="B1" sqref="B1:Q3"/>
    </sheetView>
  </sheetViews>
  <sheetFormatPr defaultColWidth="2.625" defaultRowHeight="14.25"/>
  <cols>
    <col min="1" max="1" width="2.125" style="498" customWidth="1"/>
    <col min="2" max="2" width="3.875" style="1249" customWidth="1"/>
    <col min="3" max="7" width="2.5" style="1249" customWidth="1"/>
    <col min="8" max="8" width="2.5" style="151" customWidth="1"/>
    <col min="9" max="23" width="2.5" style="1249" customWidth="1"/>
    <col min="24" max="34" width="2.625" style="1249" customWidth="1"/>
    <col min="35" max="35" width="2.125" style="1249" customWidth="1"/>
    <col min="36" max="36" width="3.625" style="1249" customWidth="1"/>
    <col min="37" max="41" width="2.625" style="1249" customWidth="1"/>
    <col min="42" max="42" width="4.125" style="1249" customWidth="1"/>
    <col min="43" max="51" width="2.625" style="1249"/>
    <col min="52" max="53" width="2.125" style="1249" customWidth="1"/>
    <col min="54" max="58" width="2.625" style="1249"/>
    <col min="59" max="59" width="2.625" style="1249" customWidth="1"/>
    <col min="60" max="66" width="2.625" style="1249"/>
    <col min="67" max="67" width="4.125" style="1268" customWidth="1"/>
    <col min="68" max="69" width="2.625" style="1269"/>
    <col min="70" max="71" width="2.125" style="498" customWidth="1"/>
    <col min="72" max="256" width="2.625" style="498"/>
    <col min="257" max="257" width="2.625" style="498" customWidth="1"/>
    <col min="258" max="258" width="3.875" style="498" customWidth="1"/>
    <col min="259" max="290" width="2.625" style="498" customWidth="1"/>
    <col min="291" max="291" width="2.125" style="498" customWidth="1"/>
    <col min="292" max="292" width="3.625" style="498" customWidth="1"/>
    <col min="293" max="297" width="2.625" style="498" customWidth="1"/>
    <col min="298" max="298" width="4.125" style="498" customWidth="1"/>
    <col min="299" max="307" width="2.625" style="498"/>
    <col min="308" max="309" width="2.125" style="498" customWidth="1"/>
    <col min="310" max="325" width="2.625" style="498"/>
    <col min="326" max="327" width="2.125" style="498" customWidth="1"/>
    <col min="328" max="512" width="2.625" style="498"/>
    <col min="513" max="513" width="2.625" style="498" customWidth="1"/>
    <col min="514" max="514" width="3.875" style="498" customWidth="1"/>
    <col min="515" max="546" width="2.625" style="498" customWidth="1"/>
    <col min="547" max="547" width="2.125" style="498" customWidth="1"/>
    <col min="548" max="548" width="3.625" style="498" customWidth="1"/>
    <col min="549" max="553" width="2.625" style="498" customWidth="1"/>
    <col min="554" max="554" width="4.125" style="498" customWidth="1"/>
    <col min="555" max="563" width="2.625" style="498"/>
    <col min="564" max="565" width="2.125" style="498" customWidth="1"/>
    <col min="566" max="581" width="2.625" style="498"/>
    <col min="582" max="583" width="2.125" style="498" customWidth="1"/>
    <col min="584" max="768" width="2.625" style="498"/>
    <col min="769" max="769" width="2.625" style="498" customWidth="1"/>
    <col min="770" max="770" width="3.875" style="498" customWidth="1"/>
    <col min="771" max="802" width="2.625" style="498" customWidth="1"/>
    <col min="803" max="803" width="2.125" style="498" customWidth="1"/>
    <col min="804" max="804" width="3.625" style="498" customWidth="1"/>
    <col min="805" max="809" width="2.625" style="498" customWidth="1"/>
    <col min="810" max="810" width="4.125" style="498" customWidth="1"/>
    <col min="811" max="819" width="2.625" style="498"/>
    <col min="820" max="821" width="2.125" style="498" customWidth="1"/>
    <col min="822" max="837" width="2.625" style="498"/>
    <col min="838" max="839" width="2.125" style="498" customWidth="1"/>
    <col min="840" max="1024" width="2.625" style="498"/>
    <col min="1025" max="1025" width="2.625" style="498" customWidth="1"/>
    <col min="1026" max="1026" width="3.875" style="498" customWidth="1"/>
    <col min="1027" max="1058" width="2.625" style="498" customWidth="1"/>
    <col min="1059" max="1059" width="2.125" style="498" customWidth="1"/>
    <col min="1060" max="1060" width="3.625" style="498" customWidth="1"/>
    <col min="1061" max="1065" width="2.625" style="498" customWidth="1"/>
    <col min="1066" max="1066" width="4.125" style="498" customWidth="1"/>
    <col min="1067" max="1075" width="2.625" style="498"/>
    <col min="1076" max="1077" width="2.125" style="498" customWidth="1"/>
    <col min="1078" max="1093" width="2.625" style="498"/>
    <col min="1094" max="1095" width="2.125" style="498" customWidth="1"/>
    <col min="1096" max="1280" width="2.625" style="498"/>
    <col min="1281" max="1281" width="2.625" style="498" customWidth="1"/>
    <col min="1282" max="1282" width="3.875" style="498" customWidth="1"/>
    <col min="1283" max="1314" width="2.625" style="498" customWidth="1"/>
    <col min="1315" max="1315" width="2.125" style="498" customWidth="1"/>
    <col min="1316" max="1316" width="3.625" style="498" customWidth="1"/>
    <col min="1317" max="1321" width="2.625" style="498" customWidth="1"/>
    <col min="1322" max="1322" width="4.125" style="498" customWidth="1"/>
    <col min="1323" max="1331" width="2.625" style="498"/>
    <col min="1332" max="1333" width="2.125" style="498" customWidth="1"/>
    <col min="1334" max="1349" width="2.625" style="498"/>
    <col min="1350" max="1351" width="2.125" style="498" customWidth="1"/>
    <col min="1352" max="1536" width="2.625" style="498"/>
    <col min="1537" max="1537" width="2.625" style="498" customWidth="1"/>
    <col min="1538" max="1538" width="3.875" style="498" customWidth="1"/>
    <col min="1539" max="1570" width="2.625" style="498" customWidth="1"/>
    <col min="1571" max="1571" width="2.125" style="498" customWidth="1"/>
    <col min="1572" max="1572" width="3.625" style="498" customWidth="1"/>
    <col min="1573" max="1577" width="2.625" style="498" customWidth="1"/>
    <col min="1578" max="1578" width="4.125" style="498" customWidth="1"/>
    <col min="1579" max="1587" width="2.625" style="498"/>
    <col min="1588" max="1589" width="2.125" style="498" customWidth="1"/>
    <col min="1590" max="1605" width="2.625" style="498"/>
    <col min="1606" max="1607" width="2.125" style="498" customWidth="1"/>
    <col min="1608" max="1792" width="2.625" style="498"/>
    <col min="1793" max="1793" width="2.625" style="498" customWidth="1"/>
    <col min="1794" max="1794" width="3.875" style="498" customWidth="1"/>
    <col min="1795" max="1826" width="2.625" style="498" customWidth="1"/>
    <col min="1827" max="1827" width="2.125" style="498" customWidth="1"/>
    <col min="1828" max="1828" width="3.625" style="498" customWidth="1"/>
    <col min="1829" max="1833" width="2.625" style="498" customWidth="1"/>
    <col min="1834" max="1834" width="4.125" style="498" customWidth="1"/>
    <col min="1835" max="1843" width="2.625" style="498"/>
    <col min="1844" max="1845" width="2.125" style="498" customWidth="1"/>
    <col min="1846" max="1861" width="2.625" style="498"/>
    <col min="1862" max="1863" width="2.125" style="498" customWidth="1"/>
    <col min="1864" max="2048" width="2.625" style="498"/>
    <col min="2049" max="2049" width="2.625" style="498" customWidth="1"/>
    <col min="2050" max="2050" width="3.875" style="498" customWidth="1"/>
    <col min="2051" max="2082" width="2.625" style="498" customWidth="1"/>
    <col min="2083" max="2083" width="2.125" style="498" customWidth="1"/>
    <col min="2084" max="2084" width="3.625" style="498" customWidth="1"/>
    <col min="2085" max="2089" width="2.625" style="498" customWidth="1"/>
    <col min="2090" max="2090" width="4.125" style="498" customWidth="1"/>
    <col min="2091" max="2099" width="2.625" style="498"/>
    <col min="2100" max="2101" width="2.125" style="498" customWidth="1"/>
    <col min="2102" max="2117" width="2.625" style="498"/>
    <col min="2118" max="2119" width="2.125" style="498" customWidth="1"/>
    <col min="2120" max="2304" width="2.625" style="498"/>
    <col min="2305" max="2305" width="2.625" style="498" customWidth="1"/>
    <col min="2306" max="2306" width="3.875" style="498" customWidth="1"/>
    <col min="2307" max="2338" width="2.625" style="498" customWidth="1"/>
    <col min="2339" max="2339" width="2.125" style="498" customWidth="1"/>
    <col min="2340" max="2340" width="3.625" style="498" customWidth="1"/>
    <col min="2341" max="2345" width="2.625" style="498" customWidth="1"/>
    <col min="2346" max="2346" width="4.125" style="498" customWidth="1"/>
    <col min="2347" max="2355" width="2.625" style="498"/>
    <col min="2356" max="2357" width="2.125" style="498" customWidth="1"/>
    <col min="2358" max="2373" width="2.625" style="498"/>
    <col min="2374" max="2375" width="2.125" style="498" customWidth="1"/>
    <col min="2376" max="2560" width="2.625" style="498"/>
    <col min="2561" max="2561" width="2.625" style="498" customWidth="1"/>
    <col min="2562" max="2562" width="3.875" style="498" customWidth="1"/>
    <col min="2563" max="2594" width="2.625" style="498" customWidth="1"/>
    <col min="2595" max="2595" width="2.125" style="498" customWidth="1"/>
    <col min="2596" max="2596" width="3.625" style="498" customWidth="1"/>
    <col min="2597" max="2601" width="2.625" style="498" customWidth="1"/>
    <col min="2602" max="2602" width="4.125" style="498" customWidth="1"/>
    <col min="2603" max="2611" width="2.625" style="498"/>
    <col min="2612" max="2613" width="2.125" style="498" customWidth="1"/>
    <col min="2614" max="2629" width="2.625" style="498"/>
    <col min="2630" max="2631" width="2.125" style="498" customWidth="1"/>
    <col min="2632" max="2816" width="2.625" style="498"/>
    <col min="2817" max="2817" width="2.625" style="498" customWidth="1"/>
    <col min="2818" max="2818" width="3.875" style="498" customWidth="1"/>
    <col min="2819" max="2850" width="2.625" style="498" customWidth="1"/>
    <col min="2851" max="2851" width="2.125" style="498" customWidth="1"/>
    <col min="2852" max="2852" width="3.625" style="498" customWidth="1"/>
    <col min="2853" max="2857" width="2.625" style="498" customWidth="1"/>
    <col min="2858" max="2858" width="4.125" style="498" customWidth="1"/>
    <col min="2859" max="2867" width="2.625" style="498"/>
    <col min="2868" max="2869" width="2.125" style="498" customWidth="1"/>
    <col min="2870" max="2885" width="2.625" style="498"/>
    <col min="2886" max="2887" width="2.125" style="498" customWidth="1"/>
    <col min="2888" max="3072" width="2.625" style="498"/>
    <col min="3073" max="3073" width="2.625" style="498" customWidth="1"/>
    <col min="3074" max="3074" width="3.875" style="498" customWidth="1"/>
    <col min="3075" max="3106" width="2.625" style="498" customWidth="1"/>
    <col min="3107" max="3107" width="2.125" style="498" customWidth="1"/>
    <col min="3108" max="3108" width="3.625" style="498" customWidth="1"/>
    <col min="3109" max="3113" width="2.625" style="498" customWidth="1"/>
    <col min="3114" max="3114" width="4.125" style="498" customWidth="1"/>
    <col min="3115" max="3123" width="2.625" style="498"/>
    <col min="3124" max="3125" width="2.125" style="498" customWidth="1"/>
    <col min="3126" max="3141" width="2.625" style="498"/>
    <col min="3142" max="3143" width="2.125" style="498" customWidth="1"/>
    <col min="3144" max="3328" width="2.625" style="498"/>
    <col min="3329" max="3329" width="2.625" style="498" customWidth="1"/>
    <col min="3330" max="3330" width="3.875" style="498" customWidth="1"/>
    <col min="3331" max="3362" width="2.625" style="498" customWidth="1"/>
    <col min="3363" max="3363" width="2.125" style="498" customWidth="1"/>
    <col min="3364" max="3364" width="3.625" style="498" customWidth="1"/>
    <col min="3365" max="3369" width="2.625" style="498" customWidth="1"/>
    <col min="3370" max="3370" width="4.125" style="498" customWidth="1"/>
    <col min="3371" max="3379" width="2.625" style="498"/>
    <col min="3380" max="3381" width="2.125" style="498" customWidth="1"/>
    <col min="3382" max="3397" width="2.625" style="498"/>
    <col min="3398" max="3399" width="2.125" style="498" customWidth="1"/>
    <col min="3400" max="3584" width="2.625" style="498"/>
    <col min="3585" max="3585" width="2.625" style="498" customWidth="1"/>
    <col min="3586" max="3586" width="3.875" style="498" customWidth="1"/>
    <col min="3587" max="3618" width="2.625" style="498" customWidth="1"/>
    <col min="3619" max="3619" width="2.125" style="498" customWidth="1"/>
    <col min="3620" max="3620" width="3.625" style="498" customWidth="1"/>
    <col min="3621" max="3625" width="2.625" style="498" customWidth="1"/>
    <col min="3626" max="3626" width="4.125" style="498" customWidth="1"/>
    <col min="3627" max="3635" width="2.625" style="498"/>
    <col min="3636" max="3637" width="2.125" style="498" customWidth="1"/>
    <col min="3638" max="3653" width="2.625" style="498"/>
    <col min="3654" max="3655" width="2.125" style="498" customWidth="1"/>
    <col min="3656" max="3840" width="2.625" style="498"/>
    <col min="3841" max="3841" width="2.625" style="498" customWidth="1"/>
    <col min="3842" max="3842" width="3.875" style="498" customWidth="1"/>
    <col min="3843" max="3874" width="2.625" style="498" customWidth="1"/>
    <col min="3875" max="3875" width="2.125" style="498" customWidth="1"/>
    <col min="3876" max="3876" width="3.625" style="498" customWidth="1"/>
    <col min="3877" max="3881" width="2.625" style="498" customWidth="1"/>
    <col min="3882" max="3882" width="4.125" style="498" customWidth="1"/>
    <col min="3883" max="3891" width="2.625" style="498"/>
    <col min="3892" max="3893" width="2.125" style="498" customWidth="1"/>
    <col min="3894" max="3909" width="2.625" style="498"/>
    <col min="3910" max="3911" width="2.125" style="498" customWidth="1"/>
    <col min="3912" max="4096" width="2.625" style="498"/>
    <col min="4097" max="4097" width="2.625" style="498" customWidth="1"/>
    <col min="4098" max="4098" width="3.875" style="498" customWidth="1"/>
    <col min="4099" max="4130" width="2.625" style="498" customWidth="1"/>
    <col min="4131" max="4131" width="2.125" style="498" customWidth="1"/>
    <col min="4132" max="4132" width="3.625" style="498" customWidth="1"/>
    <col min="4133" max="4137" width="2.625" style="498" customWidth="1"/>
    <col min="4138" max="4138" width="4.125" style="498" customWidth="1"/>
    <col min="4139" max="4147" width="2.625" style="498"/>
    <col min="4148" max="4149" width="2.125" style="498" customWidth="1"/>
    <col min="4150" max="4165" width="2.625" style="498"/>
    <col min="4166" max="4167" width="2.125" style="498" customWidth="1"/>
    <col min="4168" max="4352" width="2.625" style="498"/>
    <col min="4353" max="4353" width="2.625" style="498" customWidth="1"/>
    <col min="4354" max="4354" width="3.875" style="498" customWidth="1"/>
    <col min="4355" max="4386" width="2.625" style="498" customWidth="1"/>
    <col min="4387" max="4387" width="2.125" style="498" customWidth="1"/>
    <col min="4388" max="4388" width="3.625" style="498" customWidth="1"/>
    <col min="4389" max="4393" width="2.625" style="498" customWidth="1"/>
    <col min="4394" max="4394" width="4.125" style="498" customWidth="1"/>
    <col min="4395" max="4403" width="2.625" style="498"/>
    <col min="4404" max="4405" width="2.125" style="498" customWidth="1"/>
    <col min="4406" max="4421" width="2.625" style="498"/>
    <col min="4422" max="4423" width="2.125" style="498" customWidth="1"/>
    <col min="4424" max="4608" width="2.625" style="498"/>
    <col min="4609" max="4609" width="2.625" style="498" customWidth="1"/>
    <col min="4610" max="4610" width="3.875" style="498" customWidth="1"/>
    <col min="4611" max="4642" width="2.625" style="498" customWidth="1"/>
    <col min="4643" max="4643" width="2.125" style="498" customWidth="1"/>
    <col min="4644" max="4644" width="3.625" style="498" customWidth="1"/>
    <col min="4645" max="4649" width="2.625" style="498" customWidth="1"/>
    <col min="4650" max="4650" width="4.125" style="498" customWidth="1"/>
    <col min="4651" max="4659" width="2.625" style="498"/>
    <col min="4660" max="4661" width="2.125" style="498" customWidth="1"/>
    <col min="4662" max="4677" width="2.625" style="498"/>
    <col min="4678" max="4679" width="2.125" style="498" customWidth="1"/>
    <col min="4680" max="4864" width="2.625" style="498"/>
    <col min="4865" max="4865" width="2.625" style="498" customWidth="1"/>
    <col min="4866" max="4866" width="3.875" style="498" customWidth="1"/>
    <col min="4867" max="4898" width="2.625" style="498" customWidth="1"/>
    <col min="4899" max="4899" width="2.125" style="498" customWidth="1"/>
    <col min="4900" max="4900" width="3.625" style="498" customWidth="1"/>
    <col min="4901" max="4905" width="2.625" style="498" customWidth="1"/>
    <col min="4906" max="4906" width="4.125" style="498" customWidth="1"/>
    <col min="4907" max="4915" width="2.625" style="498"/>
    <col min="4916" max="4917" width="2.125" style="498" customWidth="1"/>
    <col min="4918" max="4933" width="2.625" style="498"/>
    <col min="4934" max="4935" width="2.125" style="498" customWidth="1"/>
    <col min="4936" max="5120" width="2.625" style="498"/>
    <col min="5121" max="5121" width="2.625" style="498" customWidth="1"/>
    <col min="5122" max="5122" width="3.875" style="498" customWidth="1"/>
    <col min="5123" max="5154" width="2.625" style="498" customWidth="1"/>
    <col min="5155" max="5155" width="2.125" style="498" customWidth="1"/>
    <col min="5156" max="5156" width="3.625" style="498" customWidth="1"/>
    <col min="5157" max="5161" width="2.625" style="498" customWidth="1"/>
    <col min="5162" max="5162" width="4.125" style="498" customWidth="1"/>
    <col min="5163" max="5171" width="2.625" style="498"/>
    <col min="5172" max="5173" width="2.125" style="498" customWidth="1"/>
    <col min="5174" max="5189" width="2.625" style="498"/>
    <col min="5190" max="5191" width="2.125" style="498" customWidth="1"/>
    <col min="5192" max="5376" width="2.625" style="498"/>
    <col min="5377" max="5377" width="2.625" style="498" customWidth="1"/>
    <col min="5378" max="5378" width="3.875" style="498" customWidth="1"/>
    <col min="5379" max="5410" width="2.625" style="498" customWidth="1"/>
    <col min="5411" max="5411" width="2.125" style="498" customWidth="1"/>
    <col min="5412" max="5412" width="3.625" style="498" customWidth="1"/>
    <col min="5413" max="5417" width="2.625" style="498" customWidth="1"/>
    <col min="5418" max="5418" width="4.125" style="498" customWidth="1"/>
    <col min="5419" max="5427" width="2.625" style="498"/>
    <col min="5428" max="5429" width="2.125" style="498" customWidth="1"/>
    <col min="5430" max="5445" width="2.625" style="498"/>
    <col min="5446" max="5447" width="2.125" style="498" customWidth="1"/>
    <col min="5448" max="5632" width="2.625" style="498"/>
    <col min="5633" max="5633" width="2.625" style="498" customWidth="1"/>
    <col min="5634" max="5634" width="3.875" style="498" customWidth="1"/>
    <col min="5635" max="5666" width="2.625" style="498" customWidth="1"/>
    <col min="5667" max="5667" width="2.125" style="498" customWidth="1"/>
    <col min="5668" max="5668" width="3.625" style="498" customWidth="1"/>
    <col min="5669" max="5673" width="2.625" style="498" customWidth="1"/>
    <col min="5674" max="5674" width="4.125" style="498" customWidth="1"/>
    <col min="5675" max="5683" width="2.625" style="498"/>
    <col min="5684" max="5685" width="2.125" style="498" customWidth="1"/>
    <col min="5686" max="5701" width="2.625" style="498"/>
    <col min="5702" max="5703" width="2.125" style="498" customWidth="1"/>
    <col min="5704" max="5888" width="2.625" style="498"/>
    <col min="5889" max="5889" width="2.625" style="498" customWidth="1"/>
    <col min="5890" max="5890" width="3.875" style="498" customWidth="1"/>
    <col min="5891" max="5922" width="2.625" style="498" customWidth="1"/>
    <col min="5923" max="5923" width="2.125" style="498" customWidth="1"/>
    <col min="5924" max="5924" width="3.625" style="498" customWidth="1"/>
    <col min="5925" max="5929" width="2.625" style="498" customWidth="1"/>
    <col min="5930" max="5930" width="4.125" style="498" customWidth="1"/>
    <col min="5931" max="5939" width="2.625" style="498"/>
    <col min="5940" max="5941" width="2.125" style="498" customWidth="1"/>
    <col min="5942" max="5957" width="2.625" style="498"/>
    <col min="5958" max="5959" width="2.125" style="498" customWidth="1"/>
    <col min="5960" max="6144" width="2.625" style="498"/>
    <col min="6145" max="6145" width="2.625" style="498" customWidth="1"/>
    <col min="6146" max="6146" width="3.875" style="498" customWidth="1"/>
    <col min="6147" max="6178" width="2.625" style="498" customWidth="1"/>
    <col min="6179" max="6179" width="2.125" style="498" customWidth="1"/>
    <col min="6180" max="6180" width="3.625" style="498" customWidth="1"/>
    <col min="6181" max="6185" width="2.625" style="498" customWidth="1"/>
    <col min="6186" max="6186" width="4.125" style="498" customWidth="1"/>
    <col min="6187" max="6195" width="2.625" style="498"/>
    <col min="6196" max="6197" width="2.125" style="498" customWidth="1"/>
    <col min="6198" max="6213" width="2.625" style="498"/>
    <col min="6214" max="6215" width="2.125" style="498" customWidth="1"/>
    <col min="6216" max="6400" width="2.625" style="498"/>
    <col min="6401" max="6401" width="2.625" style="498" customWidth="1"/>
    <col min="6402" max="6402" width="3.875" style="498" customWidth="1"/>
    <col min="6403" max="6434" width="2.625" style="498" customWidth="1"/>
    <col min="6435" max="6435" width="2.125" style="498" customWidth="1"/>
    <col min="6436" max="6436" width="3.625" style="498" customWidth="1"/>
    <col min="6437" max="6441" width="2.625" style="498" customWidth="1"/>
    <col min="6442" max="6442" width="4.125" style="498" customWidth="1"/>
    <col min="6443" max="6451" width="2.625" style="498"/>
    <col min="6452" max="6453" width="2.125" style="498" customWidth="1"/>
    <col min="6454" max="6469" width="2.625" style="498"/>
    <col min="6470" max="6471" width="2.125" style="498" customWidth="1"/>
    <col min="6472" max="6656" width="2.625" style="498"/>
    <col min="6657" max="6657" width="2.625" style="498" customWidth="1"/>
    <col min="6658" max="6658" width="3.875" style="498" customWidth="1"/>
    <col min="6659" max="6690" width="2.625" style="498" customWidth="1"/>
    <col min="6691" max="6691" width="2.125" style="498" customWidth="1"/>
    <col min="6692" max="6692" width="3.625" style="498" customWidth="1"/>
    <col min="6693" max="6697" width="2.625" style="498" customWidth="1"/>
    <col min="6698" max="6698" width="4.125" style="498" customWidth="1"/>
    <col min="6699" max="6707" width="2.625" style="498"/>
    <col min="6708" max="6709" width="2.125" style="498" customWidth="1"/>
    <col min="6710" max="6725" width="2.625" style="498"/>
    <col min="6726" max="6727" width="2.125" style="498" customWidth="1"/>
    <col min="6728" max="6912" width="2.625" style="498"/>
    <col min="6913" max="6913" width="2.625" style="498" customWidth="1"/>
    <col min="6914" max="6914" width="3.875" style="498" customWidth="1"/>
    <col min="6915" max="6946" width="2.625" style="498" customWidth="1"/>
    <col min="6947" max="6947" width="2.125" style="498" customWidth="1"/>
    <col min="6948" max="6948" width="3.625" style="498" customWidth="1"/>
    <col min="6949" max="6953" width="2.625" style="498" customWidth="1"/>
    <col min="6954" max="6954" width="4.125" style="498" customWidth="1"/>
    <col min="6955" max="6963" width="2.625" style="498"/>
    <col min="6964" max="6965" width="2.125" style="498" customWidth="1"/>
    <col min="6966" max="6981" width="2.625" style="498"/>
    <col min="6982" max="6983" width="2.125" style="498" customWidth="1"/>
    <col min="6984" max="7168" width="2.625" style="498"/>
    <col min="7169" max="7169" width="2.625" style="498" customWidth="1"/>
    <col min="7170" max="7170" width="3.875" style="498" customWidth="1"/>
    <col min="7171" max="7202" width="2.625" style="498" customWidth="1"/>
    <col min="7203" max="7203" width="2.125" style="498" customWidth="1"/>
    <col min="7204" max="7204" width="3.625" style="498" customWidth="1"/>
    <col min="7205" max="7209" width="2.625" style="498" customWidth="1"/>
    <col min="7210" max="7210" width="4.125" style="498" customWidth="1"/>
    <col min="7211" max="7219" width="2.625" style="498"/>
    <col min="7220" max="7221" width="2.125" style="498" customWidth="1"/>
    <col min="7222" max="7237" width="2.625" style="498"/>
    <col min="7238" max="7239" width="2.125" style="498" customWidth="1"/>
    <col min="7240" max="7424" width="2.625" style="498"/>
    <col min="7425" max="7425" width="2.625" style="498" customWidth="1"/>
    <col min="7426" max="7426" width="3.875" style="498" customWidth="1"/>
    <col min="7427" max="7458" width="2.625" style="498" customWidth="1"/>
    <col min="7459" max="7459" width="2.125" style="498" customWidth="1"/>
    <col min="7460" max="7460" width="3.625" style="498" customWidth="1"/>
    <col min="7461" max="7465" width="2.625" style="498" customWidth="1"/>
    <col min="7466" max="7466" width="4.125" style="498" customWidth="1"/>
    <col min="7467" max="7475" width="2.625" style="498"/>
    <col min="7476" max="7477" width="2.125" style="498" customWidth="1"/>
    <col min="7478" max="7493" width="2.625" style="498"/>
    <col min="7494" max="7495" width="2.125" style="498" customWidth="1"/>
    <col min="7496" max="7680" width="2.625" style="498"/>
    <col min="7681" max="7681" width="2.625" style="498" customWidth="1"/>
    <col min="7682" max="7682" width="3.875" style="498" customWidth="1"/>
    <col min="7683" max="7714" width="2.625" style="498" customWidth="1"/>
    <col min="7715" max="7715" width="2.125" style="498" customWidth="1"/>
    <col min="7716" max="7716" width="3.625" style="498" customWidth="1"/>
    <col min="7717" max="7721" width="2.625" style="498" customWidth="1"/>
    <col min="7722" max="7722" width="4.125" style="498" customWidth="1"/>
    <col min="7723" max="7731" width="2.625" style="498"/>
    <col min="7732" max="7733" width="2.125" style="498" customWidth="1"/>
    <col min="7734" max="7749" width="2.625" style="498"/>
    <col min="7750" max="7751" width="2.125" style="498" customWidth="1"/>
    <col min="7752" max="7936" width="2.625" style="498"/>
    <col min="7937" max="7937" width="2.625" style="498" customWidth="1"/>
    <col min="7938" max="7938" width="3.875" style="498" customWidth="1"/>
    <col min="7939" max="7970" width="2.625" style="498" customWidth="1"/>
    <col min="7971" max="7971" width="2.125" style="498" customWidth="1"/>
    <col min="7972" max="7972" width="3.625" style="498" customWidth="1"/>
    <col min="7973" max="7977" width="2.625" style="498" customWidth="1"/>
    <col min="7978" max="7978" width="4.125" style="498" customWidth="1"/>
    <col min="7979" max="7987" width="2.625" style="498"/>
    <col min="7988" max="7989" width="2.125" style="498" customWidth="1"/>
    <col min="7990" max="8005" width="2.625" style="498"/>
    <col min="8006" max="8007" width="2.125" style="498" customWidth="1"/>
    <col min="8008" max="8192" width="2.625" style="498"/>
    <col min="8193" max="8193" width="2.625" style="498" customWidth="1"/>
    <col min="8194" max="8194" width="3.875" style="498" customWidth="1"/>
    <col min="8195" max="8226" width="2.625" style="498" customWidth="1"/>
    <col min="8227" max="8227" width="2.125" style="498" customWidth="1"/>
    <col min="8228" max="8228" width="3.625" style="498" customWidth="1"/>
    <col min="8229" max="8233" width="2.625" style="498" customWidth="1"/>
    <col min="8234" max="8234" width="4.125" style="498" customWidth="1"/>
    <col min="8235" max="8243" width="2.625" style="498"/>
    <col min="8244" max="8245" width="2.125" style="498" customWidth="1"/>
    <col min="8246" max="8261" width="2.625" style="498"/>
    <col min="8262" max="8263" width="2.125" style="498" customWidth="1"/>
    <col min="8264" max="8448" width="2.625" style="498"/>
    <col min="8449" max="8449" width="2.625" style="498" customWidth="1"/>
    <col min="8450" max="8450" width="3.875" style="498" customWidth="1"/>
    <col min="8451" max="8482" width="2.625" style="498" customWidth="1"/>
    <col min="8483" max="8483" width="2.125" style="498" customWidth="1"/>
    <col min="8484" max="8484" width="3.625" style="498" customWidth="1"/>
    <col min="8485" max="8489" width="2.625" style="498" customWidth="1"/>
    <col min="8490" max="8490" width="4.125" style="498" customWidth="1"/>
    <col min="8491" max="8499" width="2.625" style="498"/>
    <col min="8500" max="8501" width="2.125" style="498" customWidth="1"/>
    <col min="8502" max="8517" width="2.625" style="498"/>
    <col min="8518" max="8519" width="2.125" style="498" customWidth="1"/>
    <col min="8520" max="8704" width="2.625" style="498"/>
    <col min="8705" max="8705" width="2.625" style="498" customWidth="1"/>
    <col min="8706" max="8706" width="3.875" style="498" customWidth="1"/>
    <col min="8707" max="8738" width="2.625" style="498" customWidth="1"/>
    <col min="8739" max="8739" width="2.125" style="498" customWidth="1"/>
    <col min="8740" max="8740" width="3.625" style="498" customWidth="1"/>
    <col min="8741" max="8745" width="2.625" style="498" customWidth="1"/>
    <col min="8746" max="8746" width="4.125" style="498" customWidth="1"/>
    <col min="8747" max="8755" width="2.625" style="498"/>
    <col min="8756" max="8757" width="2.125" style="498" customWidth="1"/>
    <col min="8758" max="8773" width="2.625" style="498"/>
    <col min="8774" max="8775" width="2.125" style="498" customWidth="1"/>
    <col min="8776" max="8960" width="2.625" style="498"/>
    <col min="8961" max="8961" width="2.625" style="498" customWidth="1"/>
    <col min="8962" max="8962" width="3.875" style="498" customWidth="1"/>
    <col min="8963" max="8994" width="2.625" style="498" customWidth="1"/>
    <col min="8995" max="8995" width="2.125" style="498" customWidth="1"/>
    <col min="8996" max="8996" width="3.625" style="498" customWidth="1"/>
    <col min="8997" max="9001" width="2.625" style="498" customWidth="1"/>
    <col min="9002" max="9002" width="4.125" style="498" customWidth="1"/>
    <col min="9003" max="9011" width="2.625" style="498"/>
    <col min="9012" max="9013" width="2.125" style="498" customWidth="1"/>
    <col min="9014" max="9029" width="2.625" style="498"/>
    <col min="9030" max="9031" width="2.125" style="498" customWidth="1"/>
    <col min="9032" max="9216" width="2.625" style="498"/>
    <col min="9217" max="9217" width="2.625" style="498" customWidth="1"/>
    <col min="9218" max="9218" width="3.875" style="498" customWidth="1"/>
    <col min="9219" max="9250" width="2.625" style="498" customWidth="1"/>
    <col min="9251" max="9251" width="2.125" style="498" customWidth="1"/>
    <col min="9252" max="9252" width="3.625" style="498" customWidth="1"/>
    <col min="9253" max="9257" width="2.625" style="498" customWidth="1"/>
    <col min="9258" max="9258" width="4.125" style="498" customWidth="1"/>
    <col min="9259" max="9267" width="2.625" style="498"/>
    <col min="9268" max="9269" width="2.125" style="498" customWidth="1"/>
    <col min="9270" max="9285" width="2.625" style="498"/>
    <col min="9286" max="9287" width="2.125" style="498" customWidth="1"/>
    <col min="9288" max="9472" width="2.625" style="498"/>
    <col min="9473" max="9473" width="2.625" style="498" customWidth="1"/>
    <col min="9474" max="9474" width="3.875" style="498" customWidth="1"/>
    <col min="9475" max="9506" width="2.625" style="498" customWidth="1"/>
    <col min="9507" max="9507" width="2.125" style="498" customWidth="1"/>
    <col min="9508" max="9508" width="3.625" style="498" customWidth="1"/>
    <col min="9509" max="9513" width="2.625" style="498" customWidth="1"/>
    <col min="9514" max="9514" width="4.125" style="498" customWidth="1"/>
    <col min="9515" max="9523" width="2.625" style="498"/>
    <col min="9524" max="9525" width="2.125" style="498" customWidth="1"/>
    <col min="9526" max="9541" width="2.625" style="498"/>
    <col min="9542" max="9543" width="2.125" style="498" customWidth="1"/>
    <col min="9544" max="9728" width="2.625" style="498"/>
    <col min="9729" max="9729" width="2.625" style="498" customWidth="1"/>
    <col min="9730" max="9730" width="3.875" style="498" customWidth="1"/>
    <col min="9731" max="9762" width="2.625" style="498" customWidth="1"/>
    <col min="9763" max="9763" width="2.125" style="498" customWidth="1"/>
    <col min="9764" max="9764" width="3.625" style="498" customWidth="1"/>
    <col min="9765" max="9769" width="2.625" style="498" customWidth="1"/>
    <col min="9770" max="9770" width="4.125" style="498" customWidth="1"/>
    <col min="9771" max="9779" width="2.625" style="498"/>
    <col min="9780" max="9781" width="2.125" style="498" customWidth="1"/>
    <col min="9782" max="9797" width="2.625" style="498"/>
    <col min="9798" max="9799" width="2.125" style="498" customWidth="1"/>
    <col min="9800" max="9984" width="2.625" style="498"/>
    <col min="9985" max="9985" width="2.625" style="498" customWidth="1"/>
    <col min="9986" max="9986" width="3.875" style="498" customWidth="1"/>
    <col min="9987" max="10018" width="2.625" style="498" customWidth="1"/>
    <col min="10019" max="10019" width="2.125" style="498" customWidth="1"/>
    <col min="10020" max="10020" width="3.625" style="498" customWidth="1"/>
    <col min="10021" max="10025" width="2.625" style="498" customWidth="1"/>
    <col min="10026" max="10026" width="4.125" style="498" customWidth="1"/>
    <col min="10027" max="10035" width="2.625" style="498"/>
    <col min="10036" max="10037" width="2.125" style="498" customWidth="1"/>
    <col min="10038" max="10053" width="2.625" style="498"/>
    <col min="10054" max="10055" width="2.125" style="498" customWidth="1"/>
    <col min="10056" max="10240" width="2.625" style="498"/>
    <col min="10241" max="10241" width="2.625" style="498" customWidth="1"/>
    <col min="10242" max="10242" width="3.875" style="498" customWidth="1"/>
    <col min="10243" max="10274" width="2.625" style="498" customWidth="1"/>
    <col min="10275" max="10275" width="2.125" style="498" customWidth="1"/>
    <col min="10276" max="10276" width="3.625" style="498" customWidth="1"/>
    <col min="10277" max="10281" width="2.625" style="498" customWidth="1"/>
    <col min="10282" max="10282" width="4.125" style="498" customWidth="1"/>
    <col min="10283" max="10291" width="2.625" style="498"/>
    <col min="10292" max="10293" width="2.125" style="498" customWidth="1"/>
    <col min="10294" max="10309" width="2.625" style="498"/>
    <col min="10310" max="10311" width="2.125" style="498" customWidth="1"/>
    <col min="10312" max="10496" width="2.625" style="498"/>
    <col min="10497" max="10497" width="2.625" style="498" customWidth="1"/>
    <col min="10498" max="10498" width="3.875" style="498" customWidth="1"/>
    <col min="10499" max="10530" width="2.625" style="498" customWidth="1"/>
    <col min="10531" max="10531" width="2.125" style="498" customWidth="1"/>
    <col min="10532" max="10532" width="3.625" style="498" customWidth="1"/>
    <col min="10533" max="10537" width="2.625" style="498" customWidth="1"/>
    <col min="10538" max="10538" width="4.125" style="498" customWidth="1"/>
    <col min="10539" max="10547" width="2.625" style="498"/>
    <col min="10548" max="10549" width="2.125" style="498" customWidth="1"/>
    <col min="10550" max="10565" width="2.625" style="498"/>
    <col min="10566" max="10567" width="2.125" style="498" customWidth="1"/>
    <col min="10568" max="10752" width="2.625" style="498"/>
    <col min="10753" max="10753" width="2.625" style="498" customWidth="1"/>
    <col min="10754" max="10754" width="3.875" style="498" customWidth="1"/>
    <col min="10755" max="10786" width="2.625" style="498" customWidth="1"/>
    <col min="10787" max="10787" width="2.125" style="498" customWidth="1"/>
    <col min="10788" max="10788" width="3.625" style="498" customWidth="1"/>
    <col min="10789" max="10793" width="2.625" style="498" customWidth="1"/>
    <col min="10794" max="10794" width="4.125" style="498" customWidth="1"/>
    <col min="10795" max="10803" width="2.625" style="498"/>
    <col min="10804" max="10805" width="2.125" style="498" customWidth="1"/>
    <col min="10806" max="10821" width="2.625" style="498"/>
    <col min="10822" max="10823" width="2.125" style="498" customWidth="1"/>
    <col min="10824" max="11008" width="2.625" style="498"/>
    <col min="11009" max="11009" width="2.625" style="498" customWidth="1"/>
    <col min="11010" max="11010" width="3.875" style="498" customWidth="1"/>
    <col min="11011" max="11042" width="2.625" style="498" customWidth="1"/>
    <col min="11043" max="11043" width="2.125" style="498" customWidth="1"/>
    <col min="11044" max="11044" width="3.625" style="498" customWidth="1"/>
    <col min="11045" max="11049" width="2.625" style="498" customWidth="1"/>
    <col min="11050" max="11050" width="4.125" style="498" customWidth="1"/>
    <col min="11051" max="11059" width="2.625" style="498"/>
    <col min="11060" max="11061" width="2.125" style="498" customWidth="1"/>
    <col min="11062" max="11077" width="2.625" style="498"/>
    <col min="11078" max="11079" width="2.125" style="498" customWidth="1"/>
    <col min="11080" max="11264" width="2.625" style="498"/>
    <col min="11265" max="11265" width="2.625" style="498" customWidth="1"/>
    <col min="11266" max="11266" width="3.875" style="498" customWidth="1"/>
    <col min="11267" max="11298" width="2.625" style="498" customWidth="1"/>
    <col min="11299" max="11299" width="2.125" style="498" customWidth="1"/>
    <col min="11300" max="11300" width="3.625" style="498" customWidth="1"/>
    <col min="11301" max="11305" width="2.625" style="498" customWidth="1"/>
    <col min="11306" max="11306" width="4.125" style="498" customWidth="1"/>
    <col min="11307" max="11315" width="2.625" style="498"/>
    <col min="11316" max="11317" width="2.125" style="498" customWidth="1"/>
    <col min="11318" max="11333" width="2.625" style="498"/>
    <col min="11334" max="11335" width="2.125" style="498" customWidth="1"/>
    <col min="11336" max="11520" width="2.625" style="498"/>
    <col min="11521" max="11521" width="2.625" style="498" customWidth="1"/>
    <col min="11522" max="11522" width="3.875" style="498" customWidth="1"/>
    <col min="11523" max="11554" width="2.625" style="498" customWidth="1"/>
    <col min="11555" max="11555" width="2.125" style="498" customWidth="1"/>
    <col min="11556" max="11556" width="3.625" style="498" customWidth="1"/>
    <col min="11557" max="11561" width="2.625" style="498" customWidth="1"/>
    <col min="11562" max="11562" width="4.125" style="498" customWidth="1"/>
    <col min="11563" max="11571" width="2.625" style="498"/>
    <col min="11572" max="11573" width="2.125" style="498" customWidth="1"/>
    <col min="11574" max="11589" width="2.625" style="498"/>
    <col min="11590" max="11591" width="2.125" style="498" customWidth="1"/>
    <col min="11592" max="11776" width="2.625" style="498"/>
    <col min="11777" max="11777" width="2.625" style="498" customWidth="1"/>
    <col min="11778" max="11778" width="3.875" style="498" customWidth="1"/>
    <col min="11779" max="11810" width="2.625" style="498" customWidth="1"/>
    <col min="11811" max="11811" width="2.125" style="498" customWidth="1"/>
    <col min="11812" max="11812" width="3.625" style="498" customWidth="1"/>
    <col min="11813" max="11817" width="2.625" style="498" customWidth="1"/>
    <col min="11818" max="11818" width="4.125" style="498" customWidth="1"/>
    <col min="11819" max="11827" width="2.625" style="498"/>
    <col min="11828" max="11829" width="2.125" style="498" customWidth="1"/>
    <col min="11830" max="11845" width="2.625" style="498"/>
    <col min="11846" max="11847" width="2.125" style="498" customWidth="1"/>
    <col min="11848" max="12032" width="2.625" style="498"/>
    <col min="12033" max="12033" width="2.625" style="498" customWidth="1"/>
    <col min="12034" max="12034" width="3.875" style="498" customWidth="1"/>
    <col min="12035" max="12066" width="2.625" style="498" customWidth="1"/>
    <col min="12067" max="12067" width="2.125" style="498" customWidth="1"/>
    <col min="12068" max="12068" width="3.625" style="498" customWidth="1"/>
    <col min="12069" max="12073" width="2.625" style="498" customWidth="1"/>
    <col min="12074" max="12074" width="4.125" style="498" customWidth="1"/>
    <col min="12075" max="12083" width="2.625" style="498"/>
    <col min="12084" max="12085" width="2.125" style="498" customWidth="1"/>
    <col min="12086" max="12101" width="2.625" style="498"/>
    <col min="12102" max="12103" width="2.125" style="498" customWidth="1"/>
    <col min="12104" max="12288" width="2.625" style="498"/>
    <col min="12289" max="12289" width="2.625" style="498" customWidth="1"/>
    <col min="12290" max="12290" width="3.875" style="498" customWidth="1"/>
    <col min="12291" max="12322" width="2.625" style="498" customWidth="1"/>
    <col min="12323" max="12323" width="2.125" style="498" customWidth="1"/>
    <col min="12324" max="12324" width="3.625" style="498" customWidth="1"/>
    <col min="12325" max="12329" width="2.625" style="498" customWidth="1"/>
    <col min="12330" max="12330" width="4.125" style="498" customWidth="1"/>
    <col min="12331" max="12339" width="2.625" style="498"/>
    <col min="12340" max="12341" width="2.125" style="498" customWidth="1"/>
    <col min="12342" max="12357" width="2.625" style="498"/>
    <col min="12358" max="12359" width="2.125" style="498" customWidth="1"/>
    <col min="12360" max="12544" width="2.625" style="498"/>
    <col min="12545" max="12545" width="2.625" style="498" customWidth="1"/>
    <col min="12546" max="12546" width="3.875" style="498" customWidth="1"/>
    <col min="12547" max="12578" width="2.625" style="498" customWidth="1"/>
    <col min="12579" max="12579" width="2.125" style="498" customWidth="1"/>
    <col min="12580" max="12580" width="3.625" style="498" customWidth="1"/>
    <col min="12581" max="12585" width="2.625" style="498" customWidth="1"/>
    <col min="12586" max="12586" width="4.125" style="498" customWidth="1"/>
    <col min="12587" max="12595" width="2.625" style="498"/>
    <col min="12596" max="12597" width="2.125" style="498" customWidth="1"/>
    <col min="12598" max="12613" width="2.625" style="498"/>
    <col min="12614" max="12615" width="2.125" style="498" customWidth="1"/>
    <col min="12616" max="12800" width="2.625" style="498"/>
    <col min="12801" max="12801" width="2.625" style="498" customWidth="1"/>
    <col min="12802" max="12802" width="3.875" style="498" customWidth="1"/>
    <col min="12803" max="12834" width="2.625" style="498" customWidth="1"/>
    <col min="12835" max="12835" width="2.125" style="498" customWidth="1"/>
    <col min="12836" max="12836" width="3.625" style="498" customWidth="1"/>
    <col min="12837" max="12841" width="2.625" style="498" customWidth="1"/>
    <col min="12842" max="12842" width="4.125" style="498" customWidth="1"/>
    <col min="12843" max="12851" width="2.625" style="498"/>
    <col min="12852" max="12853" width="2.125" style="498" customWidth="1"/>
    <col min="12854" max="12869" width="2.625" style="498"/>
    <col min="12870" max="12871" width="2.125" style="498" customWidth="1"/>
    <col min="12872" max="13056" width="2.625" style="498"/>
    <col min="13057" max="13057" width="2.625" style="498" customWidth="1"/>
    <col min="13058" max="13058" width="3.875" style="498" customWidth="1"/>
    <col min="13059" max="13090" width="2.625" style="498" customWidth="1"/>
    <col min="13091" max="13091" width="2.125" style="498" customWidth="1"/>
    <col min="13092" max="13092" width="3.625" style="498" customWidth="1"/>
    <col min="13093" max="13097" width="2.625" style="498" customWidth="1"/>
    <col min="13098" max="13098" width="4.125" style="498" customWidth="1"/>
    <col min="13099" max="13107" width="2.625" style="498"/>
    <col min="13108" max="13109" width="2.125" style="498" customWidth="1"/>
    <col min="13110" max="13125" width="2.625" style="498"/>
    <col min="13126" max="13127" width="2.125" style="498" customWidth="1"/>
    <col min="13128" max="13312" width="2.625" style="498"/>
    <col min="13313" max="13313" width="2.625" style="498" customWidth="1"/>
    <col min="13314" max="13314" width="3.875" style="498" customWidth="1"/>
    <col min="13315" max="13346" width="2.625" style="498" customWidth="1"/>
    <col min="13347" max="13347" width="2.125" style="498" customWidth="1"/>
    <col min="13348" max="13348" width="3.625" style="498" customWidth="1"/>
    <col min="13349" max="13353" width="2.625" style="498" customWidth="1"/>
    <col min="13354" max="13354" width="4.125" style="498" customWidth="1"/>
    <col min="13355" max="13363" width="2.625" style="498"/>
    <col min="13364" max="13365" width="2.125" style="498" customWidth="1"/>
    <col min="13366" max="13381" width="2.625" style="498"/>
    <col min="13382" max="13383" width="2.125" style="498" customWidth="1"/>
    <col min="13384" max="13568" width="2.625" style="498"/>
    <col min="13569" max="13569" width="2.625" style="498" customWidth="1"/>
    <col min="13570" max="13570" width="3.875" style="498" customWidth="1"/>
    <col min="13571" max="13602" width="2.625" style="498" customWidth="1"/>
    <col min="13603" max="13603" width="2.125" style="498" customWidth="1"/>
    <col min="13604" max="13604" width="3.625" style="498" customWidth="1"/>
    <col min="13605" max="13609" width="2.625" style="498" customWidth="1"/>
    <col min="13610" max="13610" width="4.125" style="498" customWidth="1"/>
    <col min="13611" max="13619" width="2.625" style="498"/>
    <col min="13620" max="13621" width="2.125" style="498" customWidth="1"/>
    <col min="13622" max="13637" width="2.625" style="498"/>
    <col min="13638" max="13639" width="2.125" style="498" customWidth="1"/>
    <col min="13640" max="13824" width="2.625" style="498"/>
    <col min="13825" max="13825" width="2.625" style="498" customWidth="1"/>
    <col min="13826" max="13826" width="3.875" style="498" customWidth="1"/>
    <col min="13827" max="13858" width="2.625" style="498" customWidth="1"/>
    <col min="13859" max="13859" width="2.125" style="498" customWidth="1"/>
    <col min="13860" max="13860" width="3.625" style="498" customWidth="1"/>
    <col min="13861" max="13865" width="2.625" style="498" customWidth="1"/>
    <col min="13866" max="13866" width="4.125" style="498" customWidth="1"/>
    <col min="13867" max="13875" width="2.625" style="498"/>
    <col min="13876" max="13877" width="2.125" style="498" customWidth="1"/>
    <col min="13878" max="13893" width="2.625" style="498"/>
    <col min="13894" max="13895" width="2.125" style="498" customWidth="1"/>
    <col min="13896" max="14080" width="2.625" style="498"/>
    <col min="14081" max="14081" width="2.625" style="498" customWidth="1"/>
    <col min="14082" max="14082" width="3.875" style="498" customWidth="1"/>
    <col min="14083" max="14114" width="2.625" style="498" customWidth="1"/>
    <col min="14115" max="14115" width="2.125" style="498" customWidth="1"/>
    <col min="14116" max="14116" width="3.625" style="498" customWidth="1"/>
    <col min="14117" max="14121" width="2.625" style="498" customWidth="1"/>
    <col min="14122" max="14122" width="4.125" style="498" customWidth="1"/>
    <col min="14123" max="14131" width="2.625" style="498"/>
    <col min="14132" max="14133" width="2.125" style="498" customWidth="1"/>
    <col min="14134" max="14149" width="2.625" style="498"/>
    <col min="14150" max="14151" width="2.125" style="498" customWidth="1"/>
    <col min="14152" max="14336" width="2.625" style="498"/>
    <col min="14337" max="14337" width="2.625" style="498" customWidth="1"/>
    <col min="14338" max="14338" width="3.875" style="498" customWidth="1"/>
    <col min="14339" max="14370" width="2.625" style="498" customWidth="1"/>
    <col min="14371" max="14371" width="2.125" style="498" customWidth="1"/>
    <col min="14372" max="14372" width="3.625" style="498" customWidth="1"/>
    <col min="14373" max="14377" width="2.625" style="498" customWidth="1"/>
    <col min="14378" max="14378" width="4.125" style="498" customWidth="1"/>
    <col min="14379" max="14387" width="2.625" style="498"/>
    <col min="14388" max="14389" width="2.125" style="498" customWidth="1"/>
    <col min="14390" max="14405" width="2.625" style="498"/>
    <col min="14406" max="14407" width="2.125" style="498" customWidth="1"/>
    <col min="14408" max="14592" width="2.625" style="498"/>
    <col min="14593" max="14593" width="2.625" style="498" customWidth="1"/>
    <col min="14594" max="14594" width="3.875" style="498" customWidth="1"/>
    <col min="14595" max="14626" width="2.625" style="498" customWidth="1"/>
    <col min="14627" max="14627" width="2.125" style="498" customWidth="1"/>
    <col min="14628" max="14628" width="3.625" style="498" customWidth="1"/>
    <col min="14629" max="14633" width="2.625" style="498" customWidth="1"/>
    <col min="14634" max="14634" width="4.125" style="498" customWidth="1"/>
    <col min="14635" max="14643" width="2.625" style="498"/>
    <col min="14644" max="14645" width="2.125" style="498" customWidth="1"/>
    <col min="14646" max="14661" width="2.625" style="498"/>
    <col min="14662" max="14663" width="2.125" style="498" customWidth="1"/>
    <col min="14664" max="14848" width="2.625" style="498"/>
    <col min="14849" max="14849" width="2.625" style="498" customWidth="1"/>
    <col min="14850" max="14850" width="3.875" style="498" customWidth="1"/>
    <col min="14851" max="14882" width="2.625" style="498" customWidth="1"/>
    <col min="14883" max="14883" width="2.125" style="498" customWidth="1"/>
    <col min="14884" max="14884" width="3.625" style="498" customWidth="1"/>
    <col min="14885" max="14889" width="2.625" style="498" customWidth="1"/>
    <col min="14890" max="14890" width="4.125" style="498" customWidth="1"/>
    <col min="14891" max="14899" width="2.625" style="498"/>
    <col min="14900" max="14901" width="2.125" style="498" customWidth="1"/>
    <col min="14902" max="14917" width="2.625" style="498"/>
    <col min="14918" max="14919" width="2.125" style="498" customWidth="1"/>
    <col min="14920" max="15104" width="2.625" style="498"/>
    <col min="15105" max="15105" width="2.625" style="498" customWidth="1"/>
    <col min="15106" max="15106" width="3.875" style="498" customWidth="1"/>
    <col min="15107" max="15138" width="2.625" style="498" customWidth="1"/>
    <col min="15139" max="15139" width="2.125" style="498" customWidth="1"/>
    <col min="15140" max="15140" width="3.625" style="498" customWidth="1"/>
    <col min="15141" max="15145" width="2.625" style="498" customWidth="1"/>
    <col min="15146" max="15146" width="4.125" style="498" customWidth="1"/>
    <col min="15147" max="15155" width="2.625" style="498"/>
    <col min="15156" max="15157" width="2.125" style="498" customWidth="1"/>
    <col min="15158" max="15173" width="2.625" style="498"/>
    <col min="15174" max="15175" width="2.125" style="498" customWidth="1"/>
    <col min="15176" max="15360" width="2.625" style="498"/>
    <col min="15361" max="15361" width="2.625" style="498" customWidth="1"/>
    <col min="15362" max="15362" width="3.875" style="498" customWidth="1"/>
    <col min="15363" max="15394" width="2.625" style="498" customWidth="1"/>
    <col min="15395" max="15395" width="2.125" style="498" customWidth="1"/>
    <col min="15396" max="15396" width="3.625" style="498" customWidth="1"/>
    <col min="15397" max="15401" width="2.625" style="498" customWidth="1"/>
    <col min="15402" max="15402" width="4.125" style="498" customWidth="1"/>
    <col min="15403" max="15411" width="2.625" style="498"/>
    <col min="15412" max="15413" width="2.125" style="498" customWidth="1"/>
    <col min="15414" max="15429" width="2.625" style="498"/>
    <col min="15430" max="15431" width="2.125" style="498" customWidth="1"/>
    <col min="15432" max="15616" width="2.625" style="498"/>
    <col min="15617" max="15617" width="2.625" style="498" customWidth="1"/>
    <col min="15618" max="15618" width="3.875" style="498" customWidth="1"/>
    <col min="15619" max="15650" width="2.625" style="498" customWidth="1"/>
    <col min="15651" max="15651" width="2.125" style="498" customWidth="1"/>
    <col min="15652" max="15652" width="3.625" style="498" customWidth="1"/>
    <col min="15653" max="15657" width="2.625" style="498" customWidth="1"/>
    <col min="15658" max="15658" width="4.125" style="498" customWidth="1"/>
    <col min="15659" max="15667" width="2.625" style="498"/>
    <col min="15668" max="15669" width="2.125" style="498" customWidth="1"/>
    <col min="15670" max="15685" width="2.625" style="498"/>
    <col min="15686" max="15687" width="2.125" style="498" customWidth="1"/>
    <col min="15688" max="15872" width="2.625" style="498"/>
    <col min="15873" max="15873" width="2.625" style="498" customWidth="1"/>
    <col min="15874" max="15874" width="3.875" style="498" customWidth="1"/>
    <col min="15875" max="15906" width="2.625" style="498" customWidth="1"/>
    <col min="15907" max="15907" width="2.125" style="498" customWidth="1"/>
    <col min="15908" max="15908" width="3.625" style="498" customWidth="1"/>
    <col min="15909" max="15913" width="2.625" style="498" customWidth="1"/>
    <col min="15914" max="15914" width="4.125" style="498" customWidth="1"/>
    <col min="15915" max="15923" width="2.625" style="498"/>
    <col min="15924" max="15925" width="2.125" style="498" customWidth="1"/>
    <col min="15926" max="15941" width="2.625" style="498"/>
    <col min="15942" max="15943" width="2.125" style="498" customWidth="1"/>
    <col min="15944" max="16128" width="2.625" style="498"/>
    <col min="16129" max="16129" width="2.625" style="498" customWidth="1"/>
    <col min="16130" max="16130" width="3.875" style="498" customWidth="1"/>
    <col min="16131" max="16162" width="2.625" style="498" customWidth="1"/>
    <col min="16163" max="16163" width="2.125" style="498" customWidth="1"/>
    <col min="16164" max="16164" width="3.625" style="498" customWidth="1"/>
    <col min="16165" max="16169" width="2.625" style="498" customWidth="1"/>
    <col min="16170" max="16170" width="4.125" style="498" customWidth="1"/>
    <col min="16171" max="16179" width="2.625" style="498"/>
    <col min="16180" max="16181" width="2.125" style="498" customWidth="1"/>
    <col min="16182" max="16197" width="2.625" style="498"/>
    <col min="16198" max="16199" width="2.125" style="498" customWidth="1"/>
    <col min="16200" max="16384" width="2.625" style="498"/>
  </cols>
  <sheetData>
    <row r="1" spans="1:75" s="146" customFormat="1" ht="18" customHeight="1" thickBot="1">
      <c r="A1" s="1457"/>
      <c r="B1" s="3379" t="str">
        <f>'Bottom Logo Specification'!B1</f>
        <v>PRODUCTION CONFIRMATION</v>
      </c>
      <c r="C1" s="3380"/>
      <c r="D1" s="3380"/>
      <c r="E1" s="3380"/>
      <c r="F1" s="3380"/>
      <c r="G1" s="3380"/>
      <c r="H1" s="3380"/>
      <c r="I1" s="3380"/>
      <c r="J1" s="3380"/>
      <c r="K1" s="3380"/>
      <c r="L1" s="3380"/>
      <c r="M1" s="3380"/>
      <c r="N1" s="3380"/>
      <c r="O1" s="3380"/>
      <c r="P1" s="3380"/>
      <c r="Q1" s="3381"/>
      <c r="R1" s="2427" t="s">
        <v>1133</v>
      </c>
      <c r="S1" s="2427"/>
      <c r="T1" s="2427"/>
      <c r="U1" s="2427"/>
      <c r="V1" s="2427"/>
      <c r="W1" s="2427"/>
      <c r="X1" s="2427"/>
      <c r="Y1" s="2427"/>
      <c r="Z1" s="2427"/>
      <c r="AA1" s="2427"/>
      <c r="AB1" s="2427"/>
      <c r="AC1" s="2427"/>
      <c r="AD1" s="2427"/>
      <c r="AE1" s="2427"/>
      <c r="AF1" s="2427"/>
      <c r="AG1" s="2427"/>
      <c r="AH1" s="2427"/>
      <c r="AI1" s="2427"/>
      <c r="AJ1" s="2427"/>
      <c r="AK1" s="2427"/>
      <c r="AL1" s="2427"/>
      <c r="AM1" s="2427"/>
      <c r="AN1" s="2427"/>
      <c r="AO1" s="2427"/>
      <c r="AP1" s="2427"/>
      <c r="AQ1" s="2427"/>
      <c r="AR1" s="2427"/>
      <c r="AS1" s="2427"/>
      <c r="AT1" s="2427"/>
      <c r="AU1" s="2427"/>
      <c r="AV1" s="2427"/>
      <c r="AW1" s="2427"/>
      <c r="AX1" s="2427"/>
      <c r="AY1" s="2427"/>
      <c r="AZ1" s="2427"/>
      <c r="BA1" s="2427"/>
      <c r="BB1" s="2428"/>
      <c r="BC1" s="2428"/>
      <c r="BD1" s="2428"/>
      <c r="BE1" s="2428"/>
      <c r="BF1" s="545"/>
      <c r="BG1" s="545"/>
      <c r="BH1" s="545"/>
      <c r="BI1" s="545"/>
      <c r="BJ1" s="545"/>
      <c r="BK1" s="545"/>
      <c r="BL1" s="559"/>
      <c r="BM1" s="559"/>
      <c r="BN1" s="559"/>
      <c r="BO1" s="994"/>
      <c r="BP1" s="995"/>
      <c r="BQ1" s="995"/>
      <c r="BR1" s="1458"/>
    </row>
    <row r="2" spans="1:75" s="146" customFormat="1" ht="18" customHeight="1">
      <c r="A2" s="628"/>
      <c r="B2" s="1551" t="s">
        <v>19</v>
      </c>
      <c r="C2" s="546"/>
      <c r="D2" s="546"/>
      <c r="E2" s="546"/>
      <c r="F2" s="546"/>
      <c r="G2" s="546"/>
      <c r="H2" s="513" t="str">
        <f>'Bottom Logo Specification'!G2</f>
        <v>Chuck Taylor All Star Street</v>
      </c>
      <c r="I2" s="513"/>
      <c r="J2" s="513"/>
      <c r="K2" s="513"/>
      <c r="L2" s="513"/>
      <c r="M2" s="513"/>
      <c r="N2" s="513"/>
      <c r="O2" s="513"/>
      <c r="P2" s="513"/>
      <c r="Q2" s="1057"/>
      <c r="R2" s="2510"/>
      <c r="S2" s="2510"/>
      <c r="T2" s="2510"/>
      <c r="U2" s="2510"/>
      <c r="V2" s="2510"/>
      <c r="W2" s="2510"/>
      <c r="X2" s="2510"/>
      <c r="Y2" s="2510"/>
      <c r="Z2" s="2510"/>
      <c r="AA2" s="2510"/>
      <c r="AB2" s="2510"/>
      <c r="AC2" s="2510"/>
      <c r="AD2" s="2510"/>
      <c r="AE2" s="2510"/>
      <c r="AF2" s="2510"/>
      <c r="AG2" s="2510"/>
      <c r="AH2" s="2510"/>
      <c r="AI2" s="2510"/>
      <c r="AJ2" s="2510"/>
      <c r="AK2" s="2510"/>
      <c r="AL2" s="2510"/>
      <c r="AM2" s="2510"/>
      <c r="AN2" s="2510"/>
      <c r="AO2" s="2510"/>
      <c r="AP2" s="2510"/>
      <c r="AQ2" s="2510"/>
      <c r="AR2" s="2510"/>
      <c r="AS2" s="2510"/>
      <c r="AT2" s="2510"/>
      <c r="AU2" s="2510"/>
      <c r="AV2" s="2510"/>
      <c r="AW2" s="2510"/>
      <c r="AX2" s="2510"/>
      <c r="AY2" s="2510"/>
      <c r="AZ2" s="2510"/>
      <c r="BA2" s="2510"/>
      <c r="BB2" s="1690"/>
      <c r="BC2" s="1690"/>
      <c r="BD2" s="1690"/>
      <c r="BE2" s="1690"/>
      <c r="BF2" s="219"/>
      <c r="BG2" s="219"/>
      <c r="BH2" s="219"/>
      <c r="BI2" s="219"/>
      <c r="BJ2" s="219"/>
      <c r="BK2" s="219"/>
      <c r="BL2" s="3382" t="s">
        <v>1134</v>
      </c>
      <c r="BM2" s="1834"/>
      <c r="BN2" s="1834"/>
      <c r="BO2" s="2273">
        <f>'Bottom Logo Specification'!BM2+1</f>
        <v>19</v>
      </c>
      <c r="BP2" s="1834">
        <v>-1</v>
      </c>
      <c r="BQ2" s="2498"/>
      <c r="BR2" s="189"/>
    </row>
    <row r="3" spans="1:75" s="146" customFormat="1" ht="18" customHeight="1" thickBot="1">
      <c r="A3" s="628"/>
      <c r="B3" s="547" t="s">
        <v>96</v>
      </c>
      <c r="C3" s="548"/>
      <c r="D3" s="548"/>
      <c r="E3" s="548"/>
      <c r="F3" s="548"/>
      <c r="G3" s="548"/>
      <c r="H3" s="548"/>
      <c r="I3" s="548"/>
      <c r="J3" s="548" t="str">
        <f>'Bottom Logo Specification'!I3</f>
        <v>669288C/F</v>
      </c>
      <c r="K3" s="548"/>
      <c r="L3" s="548"/>
      <c r="M3" s="548"/>
      <c r="N3" s="548"/>
      <c r="O3" s="548"/>
      <c r="P3" s="548"/>
      <c r="Q3" s="1071"/>
      <c r="R3" s="2510"/>
      <c r="S3" s="2510"/>
      <c r="T3" s="2510"/>
      <c r="U3" s="2510"/>
      <c r="V3" s="2510"/>
      <c r="W3" s="2510"/>
      <c r="X3" s="2510"/>
      <c r="Y3" s="2510"/>
      <c r="Z3" s="2510"/>
      <c r="AA3" s="2510"/>
      <c r="AB3" s="2510"/>
      <c r="AC3" s="2510"/>
      <c r="AD3" s="2510"/>
      <c r="AE3" s="2510"/>
      <c r="AF3" s="2510"/>
      <c r="AG3" s="2510"/>
      <c r="AH3" s="2510"/>
      <c r="AI3" s="2510"/>
      <c r="AJ3" s="2510"/>
      <c r="AK3" s="2510"/>
      <c r="AL3" s="2510"/>
      <c r="AM3" s="2510"/>
      <c r="AN3" s="2510"/>
      <c r="AO3" s="2510"/>
      <c r="AP3" s="2510"/>
      <c r="AQ3" s="2510"/>
      <c r="AR3" s="2510"/>
      <c r="AS3" s="2510"/>
      <c r="AT3" s="2510"/>
      <c r="AU3" s="2510"/>
      <c r="AV3" s="2510"/>
      <c r="AW3" s="2510"/>
      <c r="AX3" s="2510"/>
      <c r="AY3" s="2510"/>
      <c r="AZ3" s="2510"/>
      <c r="BA3" s="2510"/>
      <c r="BB3" s="3139"/>
      <c r="BC3" s="3139"/>
      <c r="BD3" s="3139"/>
      <c r="BE3" s="3139"/>
      <c r="BF3" s="219"/>
      <c r="BG3" s="219"/>
      <c r="BH3" s="219"/>
      <c r="BI3" s="219"/>
      <c r="BJ3" s="219"/>
      <c r="BK3" s="219"/>
      <c r="BL3" s="3141"/>
      <c r="BM3" s="2621"/>
      <c r="BN3" s="2621"/>
      <c r="BO3" s="3143"/>
      <c r="BP3" s="3144"/>
      <c r="BQ3" s="2061"/>
      <c r="BR3" s="189"/>
    </row>
    <row r="4" spans="1:75" s="499" customFormat="1" ht="15.95" customHeight="1" thickBot="1">
      <c r="A4" s="226"/>
      <c r="B4" s="854"/>
      <c r="C4" s="469"/>
      <c r="D4" s="469"/>
      <c r="E4" s="469"/>
      <c r="F4" s="469"/>
      <c r="G4" s="469"/>
      <c r="H4" s="469"/>
      <c r="I4" s="469"/>
      <c r="J4" s="469"/>
      <c r="K4" s="469"/>
      <c r="L4" s="469"/>
      <c r="M4" s="469"/>
      <c r="N4" s="469"/>
      <c r="O4" s="469"/>
      <c r="P4" s="469"/>
      <c r="Q4" s="46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3361" t="s">
        <v>1135</v>
      </c>
      <c r="AZ4" s="2396"/>
      <c r="BA4" s="2396"/>
      <c r="BB4" s="2396"/>
      <c r="BC4" s="2396"/>
      <c r="BD4" s="2396"/>
      <c r="BE4" s="2396"/>
      <c r="BF4" s="2396"/>
      <c r="BG4" s="2396"/>
      <c r="BH4" s="2396"/>
      <c r="BI4" s="2396"/>
      <c r="BJ4" s="2396"/>
      <c r="BK4" s="2396"/>
      <c r="BL4" s="2396"/>
      <c r="BM4" s="2396"/>
      <c r="BN4" s="2396"/>
      <c r="BO4" s="2396"/>
      <c r="BP4" s="2396"/>
      <c r="BQ4" s="3362"/>
      <c r="BR4" s="199"/>
    </row>
    <row r="5" spans="1:75" s="499" customFormat="1" ht="36" customHeight="1" thickBot="1">
      <c r="A5" s="226"/>
      <c r="B5" s="3363" t="s">
        <v>1136</v>
      </c>
      <c r="C5" s="3364"/>
      <c r="D5" s="3364"/>
      <c r="E5" s="3364"/>
      <c r="F5" s="3364"/>
      <c r="G5" s="3364"/>
      <c r="H5" s="3364"/>
      <c r="I5" s="3365"/>
      <c r="J5" s="3366" t="s">
        <v>501</v>
      </c>
      <c r="K5" s="3367"/>
      <c r="L5" s="3367"/>
      <c r="M5" s="3367"/>
      <c r="N5" s="3367"/>
      <c r="O5" s="3367"/>
      <c r="P5" s="3367"/>
      <c r="Q5" s="3367"/>
      <c r="R5" s="3367"/>
      <c r="S5" s="3367"/>
      <c r="T5" s="3367"/>
      <c r="U5" s="3367"/>
      <c r="V5" s="3367"/>
      <c r="W5" s="3367"/>
      <c r="X5" s="3367"/>
      <c r="Y5" s="3367"/>
      <c r="Z5" s="3367"/>
      <c r="AA5" s="3367"/>
      <c r="AB5" s="3368"/>
      <c r="AC5" s="1340"/>
      <c r="AD5" s="1340"/>
      <c r="AE5" s="1340"/>
      <c r="AF5" s="1340"/>
      <c r="AG5" s="1340"/>
      <c r="AH5" s="3369" t="s">
        <v>1137</v>
      </c>
      <c r="AI5" s="2952"/>
      <c r="AJ5" s="2952"/>
      <c r="AK5" s="2952"/>
      <c r="AL5" s="2952"/>
      <c r="AM5" s="3246"/>
      <c r="AN5" s="3370" t="s">
        <v>184</v>
      </c>
      <c r="AO5" s="3371"/>
      <c r="AP5" s="3371"/>
      <c r="AQ5" s="3371"/>
      <c r="AR5" s="3371"/>
      <c r="AS5" s="3371"/>
      <c r="AT5" s="3371"/>
      <c r="AU5" s="3371"/>
      <c r="AV5" s="3371"/>
      <c r="AW5" s="3372"/>
      <c r="AX5" s="549"/>
      <c r="AY5" s="2464"/>
      <c r="AZ5" s="2398"/>
      <c r="BA5" s="2398"/>
      <c r="BB5" s="2398"/>
      <c r="BC5" s="2398"/>
      <c r="BD5" s="2398"/>
      <c r="BE5" s="2398"/>
      <c r="BF5" s="2398"/>
      <c r="BG5" s="2398"/>
      <c r="BH5" s="2398"/>
      <c r="BI5" s="2398"/>
      <c r="BJ5" s="2398"/>
      <c r="BK5" s="2398"/>
      <c r="BL5" s="2398"/>
      <c r="BM5" s="2398"/>
      <c r="BN5" s="2398"/>
      <c r="BO5" s="2398"/>
      <c r="BP5" s="2398"/>
      <c r="BQ5" s="3192"/>
      <c r="BR5" s="199"/>
    </row>
    <row r="6" spans="1:75" s="499" customFormat="1" ht="30" customHeight="1" thickBot="1">
      <c r="A6" s="226"/>
      <c r="B6" s="1459" t="s">
        <v>1138</v>
      </c>
      <c r="C6" s="1460"/>
      <c r="D6" s="1460"/>
      <c r="E6" s="1460"/>
      <c r="F6" s="1460"/>
      <c r="G6" s="1460"/>
      <c r="H6" s="1461"/>
      <c r="I6" s="1460"/>
      <c r="J6" s="3373" t="s">
        <v>306</v>
      </c>
      <c r="K6" s="3374"/>
      <c r="L6" s="3374"/>
      <c r="M6" s="3374"/>
      <c r="N6" s="3374"/>
      <c r="O6" s="3374"/>
      <c r="P6" s="3374"/>
      <c r="Q6" s="3374"/>
      <c r="R6" s="3374"/>
      <c r="S6" s="3374"/>
      <c r="T6" s="3374"/>
      <c r="U6" s="3374"/>
      <c r="V6" s="3374"/>
      <c r="W6" s="3374"/>
      <c r="X6" s="3374"/>
      <c r="Y6" s="3374"/>
      <c r="Z6" s="3374"/>
      <c r="AA6" s="3374"/>
      <c r="AB6" s="3375"/>
      <c r="AC6" s="1340"/>
      <c r="AD6" s="1340"/>
      <c r="AE6" s="1340"/>
      <c r="AF6" s="1340"/>
      <c r="AG6" s="1340"/>
      <c r="AH6" s="3247"/>
      <c r="AI6" s="3248"/>
      <c r="AJ6" s="3248"/>
      <c r="AK6" s="3248"/>
      <c r="AL6" s="3248"/>
      <c r="AM6" s="3249"/>
      <c r="AN6" s="3205"/>
      <c r="AO6" s="3206"/>
      <c r="AP6" s="3206"/>
      <c r="AQ6" s="3206"/>
      <c r="AR6" s="3206"/>
      <c r="AS6" s="3206"/>
      <c r="AT6" s="3206"/>
      <c r="AU6" s="3206"/>
      <c r="AV6" s="3206"/>
      <c r="AW6" s="3207"/>
      <c r="AX6" s="549"/>
      <c r="AY6" s="854"/>
      <c r="AZ6" s="469"/>
      <c r="BA6" s="469"/>
      <c r="BB6" s="469"/>
      <c r="BC6" s="469"/>
      <c r="BD6" s="469"/>
      <c r="BE6" s="469"/>
      <c r="BF6" s="469"/>
      <c r="BG6" s="469"/>
      <c r="BH6" s="469"/>
      <c r="BI6" s="469"/>
      <c r="BJ6" s="469"/>
      <c r="BK6" s="469"/>
      <c r="BL6" s="469"/>
      <c r="BM6" s="469"/>
      <c r="BN6" s="3376" t="s">
        <v>28</v>
      </c>
      <c r="BO6" s="3377"/>
      <c r="BP6" s="3377"/>
      <c r="BQ6" s="3378"/>
      <c r="BR6" s="199"/>
    </row>
    <row r="7" spans="1:75" s="499" customFormat="1" ht="15.95" customHeight="1">
      <c r="A7" s="226"/>
      <c r="B7" s="854"/>
      <c r="C7" s="469"/>
      <c r="D7" s="469"/>
      <c r="E7" s="469"/>
      <c r="F7" s="469"/>
      <c r="G7" s="469"/>
      <c r="H7" s="469"/>
      <c r="I7" s="469"/>
      <c r="J7" s="469"/>
      <c r="K7" s="469"/>
      <c r="L7" s="469"/>
      <c r="M7" s="469"/>
      <c r="N7" s="469"/>
      <c r="O7" s="469"/>
      <c r="P7" s="469"/>
      <c r="Q7" s="46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854"/>
      <c r="AZ7" s="469"/>
      <c r="BA7" s="469"/>
      <c r="BB7" s="469"/>
      <c r="BC7" s="469"/>
      <c r="BD7" s="469"/>
      <c r="BE7" s="469"/>
      <c r="BF7" s="469"/>
      <c r="BG7" s="469"/>
      <c r="BH7" s="469"/>
      <c r="BI7" s="469"/>
      <c r="BJ7" s="469"/>
      <c r="BK7" s="469"/>
      <c r="BL7" s="469"/>
      <c r="BM7" s="469"/>
      <c r="BN7" s="3346" t="s">
        <v>14</v>
      </c>
      <c r="BO7" s="1963"/>
      <c r="BP7" s="1963"/>
      <c r="BQ7" s="1702"/>
      <c r="BR7" s="199"/>
      <c r="BT7" s="3346" t="s">
        <v>14</v>
      </c>
      <c r="BU7" s="1963"/>
      <c r="BV7" s="1963"/>
      <c r="BW7" s="1702"/>
    </row>
    <row r="8" spans="1:75" s="499" customFormat="1" ht="15.95" customHeight="1" thickBot="1">
      <c r="A8" s="226"/>
      <c r="B8" s="854"/>
      <c r="C8" s="469"/>
      <c r="D8" s="469"/>
      <c r="E8" s="469"/>
      <c r="F8" s="469"/>
      <c r="G8" s="469"/>
      <c r="H8" s="469"/>
      <c r="I8" s="469"/>
      <c r="J8" s="469"/>
      <c r="K8" s="469"/>
      <c r="L8" s="469"/>
      <c r="M8" s="469"/>
      <c r="N8" s="469"/>
      <c r="O8" s="469"/>
      <c r="P8" s="469"/>
      <c r="Q8" s="46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854"/>
      <c r="AZ8" s="469"/>
      <c r="BA8" s="469"/>
      <c r="BB8" s="469"/>
      <c r="BC8" s="469"/>
      <c r="BD8" s="469"/>
      <c r="BE8" s="469"/>
      <c r="BF8" s="469"/>
      <c r="BG8" s="469"/>
      <c r="BH8" s="469"/>
      <c r="BI8" s="469"/>
      <c r="BJ8" s="469"/>
      <c r="BK8" s="469"/>
      <c r="BL8" s="469"/>
      <c r="BM8" s="469"/>
      <c r="BN8" s="3229"/>
      <c r="BO8" s="3046"/>
      <c r="BP8" s="3046"/>
      <c r="BQ8" s="3160"/>
      <c r="BR8" s="199"/>
      <c r="BT8" s="3179"/>
      <c r="BU8" s="3093"/>
      <c r="BV8" s="3093"/>
      <c r="BW8" s="3180"/>
    </row>
    <row r="9" spans="1:75" s="499" customFormat="1" ht="30" customHeight="1" thickBot="1">
      <c r="A9" s="226"/>
      <c r="B9" s="3347" t="s">
        <v>31</v>
      </c>
      <c r="C9" s="3349" t="s">
        <v>1139</v>
      </c>
      <c r="D9" s="1963"/>
      <c r="E9" s="1963"/>
      <c r="F9" s="1963"/>
      <c r="G9" s="1963"/>
      <c r="H9" s="1963"/>
      <c r="I9" s="1963"/>
      <c r="J9" s="1963"/>
      <c r="K9" s="1963"/>
      <c r="L9" s="1963"/>
      <c r="M9" s="1963"/>
      <c r="N9" s="1963"/>
      <c r="O9" s="1963"/>
      <c r="P9" s="1963"/>
      <c r="Q9" s="1963"/>
      <c r="R9" s="1963"/>
      <c r="S9" s="1963"/>
      <c r="T9" s="1963"/>
      <c r="U9" s="1963"/>
      <c r="V9" s="1963"/>
      <c r="W9" s="1964"/>
      <c r="X9" s="3352" t="s">
        <v>1140</v>
      </c>
      <c r="Y9" s="3353"/>
      <c r="Z9" s="3353"/>
      <c r="AA9" s="3353"/>
      <c r="AB9" s="3353"/>
      <c r="AC9" s="3353"/>
      <c r="AD9" s="3353"/>
      <c r="AE9" s="3353"/>
      <c r="AF9" s="3353"/>
      <c r="AG9" s="3353"/>
      <c r="AH9" s="3353"/>
      <c r="AI9" s="3353"/>
      <c r="AJ9" s="3353"/>
      <c r="AK9" s="3353"/>
      <c r="AL9" s="3353"/>
      <c r="AM9" s="3353"/>
      <c r="AN9" s="3353"/>
      <c r="AO9" s="3353"/>
      <c r="AP9" s="3354"/>
      <c r="AQ9" s="3355" t="s">
        <v>1135</v>
      </c>
      <c r="AR9" s="2107"/>
      <c r="AS9" s="2107"/>
      <c r="AT9" s="2107"/>
      <c r="AU9" s="2107"/>
      <c r="AV9" s="2107"/>
      <c r="AW9" s="2107"/>
      <c r="AX9" s="3356"/>
      <c r="AY9" s="1342"/>
      <c r="AZ9" s="3360"/>
      <c r="BA9" s="3360"/>
      <c r="BB9" s="3360"/>
      <c r="BC9" s="3360"/>
      <c r="BD9" s="3360"/>
      <c r="BE9" s="3360"/>
      <c r="BF9" s="3360"/>
      <c r="BG9" s="3360"/>
      <c r="BH9" s="3360"/>
      <c r="BI9" s="3360"/>
      <c r="BJ9" s="3360"/>
      <c r="BK9" s="3360"/>
      <c r="BL9" s="3360"/>
      <c r="BM9" s="3360"/>
      <c r="BN9" s="2552" t="s">
        <v>189</v>
      </c>
      <c r="BO9" s="2553"/>
      <c r="BP9" s="2553"/>
      <c r="BQ9" s="3230"/>
      <c r="BR9" s="199"/>
      <c r="BT9" s="3343" t="s">
        <v>1141</v>
      </c>
      <c r="BU9" s="3344"/>
      <c r="BV9" s="3344"/>
      <c r="BW9" s="3345"/>
    </row>
    <row r="10" spans="1:75" s="499" customFormat="1" ht="30" customHeight="1" thickBot="1">
      <c r="A10" s="226"/>
      <c r="B10" s="3348"/>
      <c r="C10" s="3350"/>
      <c r="D10" s="3206"/>
      <c r="E10" s="3206"/>
      <c r="F10" s="3206"/>
      <c r="G10" s="3206"/>
      <c r="H10" s="3206"/>
      <c r="I10" s="3206"/>
      <c r="J10" s="3206"/>
      <c r="K10" s="3206"/>
      <c r="L10" s="3206"/>
      <c r="M10" s="3206"/>
      <c r="N10" s="3206"/>
      <c r="O10" s="3206"/>
      <c r="P10" s="3206"/>
      <c r="Q10" s="3206"/>
      <c r="R10" s="3206"/>
      <c r="S10" s="3206"/>
      <c r="T10" s="3206"/>
      <c r="U10" s="3206"/>
      <c r="V10" s="3206"/>
      <c r="W10" s="3351"/>
      <c r="X10" s="3341" t="s">
        <v>1142</v>
      </c>
      <c r="Y10" s="2697"/>
      <c r="Z10" s="2697"/>
      <c r="AA10" s="2697"/>
      <c r="AB10" s="2697"/>
      <c r="AC10" s="2697"/>
      <c r="AD10" s="3342"/>
      <c r="AE10" s="3341" t="s">
        <v>1143</v>
      </c>
      <c r="AF10" s="2697"/>
      <c r="AG10" s="2697"/>
      <c r="AH10" s="2697"/>
      <c r="AI10" s="2697"/>
      <c r="AJ10" s="3342"/>
      <c r="AK10" s="3341" t="s">
        <v>1144</v>
      </c>
      <c r="AL10" s="2697"/>
      <c r="AM10" s="2697"/>
      <c r="AN10" s="2697"/>
      <c r="AO10" s="2697"/>
      <c r="AP10" s="3342"/>
      <c r="AQ10" s="3357"/>
      <c r="AR10" s="3358"/>
      <c r="AS10" s="3358"/>
      <c r="AT10" s="3358"/>
      <c r="AU10" s="3358"/>
      <c r="AV10" s="3358"/>
      <c r="AW10" s="3358"/>
      <c r="AX10" s="3359"/>
      <c r="AY10" s="1342"/>
      <c r="AZ10" s="3360"/>
      <c r="BA10" s="3360"/>
      <c r="BB10" s="3360"/>
      <c r="BC10" s="3360"/>
      <c r="BD10" s="3360"/>
      <c r="BE10" s="3360"/>
      <c r="BF10" s="3360"/>
      <c r="BG10" s="3360"/>
      <c r="BH10" s="3360"/>
      <c r="BI10" s="3360"/>
      <c r="BJ10" s="3360"/>
      <c r="BK10" s="3360"/>
      <c r="BL10" s="3360"/>
      <c r="BM10" s="3360"/>
      <c r="BN10" s="2552" t="s">
        <v>190</v>
      </c>
      <c r="BO10" s="2553"/>
      <c r="BP10" s="2553"/>
      <c r="BQ10" s="3230"/>
      <c r="BR10" s="199"/>
      <c r="BT10" s="3343" t="s">
        <v>1145</v>
      </c>
      <c r="BU10" s="3344"/>
      <c r="BV10" s="3344"/>
      <c r="BW10" s="3345"/>
    </row>
    <row r="11" spans="1:75" s="499" customFormat="1" ht="15" customHeight="1" thickBot="1">
      <c r="A11" s="226"/>
      <c r="B11" s="3334">
        <v>1</v>
      </c>
      <c r="C11" s="3335" t="s">
        <v>1146</v>
      </c>
      <c r="D11" s="3336"/>
      <c r="E11" s="3336"/>
      <c r="F11" s="3336"/>
      <c r="G11" s="3336"/>
      <c r="H11" s="3336"/>
      <c r="I11" s="3336"/>
      <c r="J11" s="3336"/>
      <c r="K11" s="3336"/>
      <c r="L11" s="3336"/>
      <c r="M11" s="3336"/>
      <c r="N11" s="3336"/>
      <c r="O11" s="3336"/>
      <c r="P11" s="3336"/>
      <c r="Q11" s="3336"/>
      <c r="R11" s="3336"/>
      <c r="S11" s="3336"/>
      <c r="T11" s="3336"/>
      <c r="U11" s="3336"/>
      <c r="V11" s="3336"/>
      <c r="W11" s="3337"/>
      <c r="X11" s="3309"/>
      <c r="Y11" s="3310"/>
      <c r="Z11" s="3310"/>
      <c r="AA11" s="3310"/>
      <c r="AB11" s="3310"/>
      <c r="AC11" s="3310"/>
      <c r="AD11" s="3311"/>
      <c r="AE11" s="3309"/>
      <c r="AF11" s="3310"/>
      <c r="AG11" s="3310"/>
      <c r="AH11" s="3310"/>
      <c r="AI11" s="3310"/>
      <c r="AJ11" s="3311"/>
      <c r="AK11" s="3309"/>
      <c r="AL11" s="3310"/>
      <c r="AM11" s="3310"/>
      <c r="AN11" s="3310"/>
      <c r="AO11" s="3310"/>
      <c r="AP11" s="3311"/>
      <c r="AQ11" s="3338"/>
      <c r="AR11" s="3339"/>
      <c r="AS11" s="3339"/>
      <c r="AT11" s="3339"/>
      <c r="AU11" s="3339"/>
      <c r="AV11" s="3339"/>
      <c r="AW11" s="3339"/>
      <c r="AX11" s="3340"/>
      <c r="AY11" s="1342"/>
      <c r="AZ11" s="3322"/>
      <c r="BA11" s="3322"/>
      <c r="BB11" s="3322"/>
      <c r="BC11" s="3322"/>
      <c r="BD11" s="1347"/>
      <c r="BE11" s="3322"/>
      <c r="BF11" s="3322"/>
      <c r="BG11" s="3322"/>
      <c r="BH11" s="3322"/>
      <c r="BI11" s="3323"/>
      <c r="BJ11" s="3323"/>
      <c r="BK11" s="3323"/>
      <c r="BL11" s="3323"/>
      <c r="BM11" s="3323"/>
      <c r="BN11" s="3228" t="s">
        <v>191</v>
      </c>
      <c r="BO11" s="3151"/>
      <c r="BP11" s="3151"/>
      <c r="BQ11" s="3152"/>
      <c r="BR11" s="199"/>
      <c r="BT11" s="3331" t="s">
        <v>1147</v>
      </c>
      <c r="BU11" s="3332"/>
      <c r="BV11" s="3332"/>
      <c r="BW11" s="3333"/>
    </row>
    <row r="12" spans="1:75" s="499" customFormat="1" ht="15" customHeight="1" thickBot="1">
      <c r="A12" s="226"/>
      <c r="B12" s="3158"/>
      <c r="C12" s="3326"/>
      <c r="D12" s="3327"/>
      <c r="E12" s="3327"/>
      <c r="F12" s="3327"/>
      <c r="G12" s="3327"/>
      <c r="H12" s="3327"/>
      <c r="I12" s="3327"/>
      <c r="J12" s="3327"/>
      <c r="K12" s="3327"/>
      <c r="L12" s="3327"/>
      <c r="M12" s="3327"/>
      <c r="N12" s="3327"/>
      <c r="O12" s="3327"/>
      <c r="P12" s="3327"/>
      <c r="Q12" s="3327"/>
      <c r="R12" s="3327"/>
      <c r="S12" s="3327"/>
      <c r="T12" s="3327"/>
      <c r="U12" s="3327"/>
      <c r="V12" s="3327"/>
      <c r="W12" s="3328"/>
      <c r="X12" s="3319"/>
      <c r="Y12" s="3320"/>
      <c r="Z12" s="3320"/>
      <c r="AA12" s="3320"/>
      <c r="AB12" s="3320"/>
      <c r="AC12" s="3320"/>
      <c r="AD12" s="3321"/>
      <c r="AE12" s="3319"/>
      <c r="AF12" s="3320"/>
      <c r="AG12" s="3320"/>
      <c r="AH12" s="3320"/>
      <c r="AI12" s="3320"/>
      <c r="AJ12" s="3321"/>
      <c r="AK12" s="3319"/>
      <c r="AL12" s="3320"/>
      <c r="AM12" s="3320"/>
      <c r="AN12" s="3320"/>
      <c r="AO12" s="3320"/>
      <c r="AP12" s="3321"/>
      <c r="AQ12" s="3159"/>
      <c r="AR12" s="3046"/>
      <c r="AS12" s="3046"/>
      <c r="AT12" s="3046"/>
      <c r="AU12" s="3046"/>
      <c r="AV12" s="3046"/>
      <c r="AW12" s="3046"/>
      <c r="AX12" s="3160"/>
      <c r="AY12" s="1342"/>
      <c r="AZ12" s="3322"/>
      <c r="BA12" s="3322"/>
      <c r="BB12" s="3322"/>
      <c r="BC12" s="3322"/>
      <c r="BD12" s="1347"/>
      <c r="BE12" s="3322"/>
      <c r="BF12" s="3322"/>
      <c r="BG12" s="3322"/>
      <c r="BH12" s="3322"/>
      <c r="BI12" s="3323"/>
      <c r="BJ12" s="3323"/>
      <c r="BK12" s="3323"/>
      <c r="BL12" s="3323"/>
      <c r="BM12" s="3323"/>
      <c r="BN12" s="3229"/>
      <c r="BO12" s="3046"/>
      <c r="BP12" s="3046"/>
      <c r="BQ12" s="3160"/>
      <c r="BR12" s="199"/>
      <c r="BT12" s="3331" t="s">
        <v>1148</v>
      </c>
      <c r="BU12" s="3332"/>
      <c r="BV12" s="3332"/>
      <c r="BW12" s="3333"/>
    </row>
    <row r="13" spans="1:75" s="499" customFormat="1" ht="15" customHeight="1" thickBot="1">
      <c r="A13" s="226"/>
      <c r="B13" s="3157">
        <v>2</v>
      </c>
      <c r="C13" s="3303" t="s">
        <v>1149</v>
      </c>
      <c r="D13" s="3304"/>
      <c r="E13" s="3304"/>
      <c r="F13" s="3304"/>
      <c r="G13" s="3304"/>
      <c r="H13" s="3304"/>
      <c r="I13" s="3304"/>
      <c r="J13" s="3304"/>
      <c r="K13" s="3304"/>
      <c r="L13" s="3304"/>
      <c r="M13" s="3304"/>
      <c r="N13" s="3304"/>
      <c r="O13" s="3304"/>
      <c r="P13" s="3304"/>
      <c r="Q13" s="3304"/>
      <c r="R13" s="3304"/>
      <c r="S13" s="3304"/>
      <c r="T13" s="3304"/>
      <c r="U13" s="3304"/>
      <c r="V13" s="3304"/>
      <c r="W13" s="3305"/>
      <c r="X13" s="3309" t="s">
        <v>1150</v>
      </c>
      <c r="Y13" s="3310"/>
      <c r="Z13" s="3310"/>
      <c r="AA13" s="3310"/>
      <c r="AB13" s="3310"/>
      <c r="AC13" s="3310"/>
      <c r="AD13" s="3311"/>
      <c r="AE13" s="3309" t="s">
        <v>174</v>
      </c>
      <c r="AF13" s="3310"/>
      <c r="AG13" s="3310"/>
      <c r="AH13" s="3310"/>
      <c r="AI13" s="3310"/>
      <c r="AJ13" s="3311"/>
      <c r="AK13" s="3309" t="s">
        <v>1151</v>
      </c>
      <c r="AL13" s="3310"/>
      <c r="AM13" s="3310"/>
      <c r="AN13" s="3310"/>
      <c r="AO13" s="3310"/>
      <c r="AP13" s="3311"/>
      <c r="AQ13" s="3150"/>
      <c r="AR13" s="3151"/>
      <c r="AS13" s="3151"/>
      <c r="AT13" s="3151"/>
      <c r="AU13" s="3151"/>
      <c r="AV13" s="3151"/>
      <c r="AW13" s="3151"/>
      <c r="AX13" s="3152"/>
      <c r="AY13" s="1342"/>
      <c r="AZ13" s="3322"/>
      <c r="BA13" s="3322"/>
      <c r="BB13" s="3322"/>
      <c r="BC13" s="3322"/>
      <c r="BD13" s="1347"/>
      <c r="BE13" s="3322"/>
      <c r="BF13" s="3322"/>
      <c r="BG13" s="3322"/>
      <c r="BH13" s="3322"/>
      <c r="BI13" s="3323"/>
      <c r="BJ13" s="3323"/>
      <c r="BK13" s="3323"/>
      <c r="BL13" s="3323"/>
      <c r="BM13" s="3323"/>
      <c r="BN13" s="3228" t="s">
        <v>192</v>
      </c>
      <c r="BO13" s="3151"/>
      <c r="BP13" s="3151"/>
      <c r="BQ13" s="3152"/>
      <c r="BR13" s="199"/>
      <c r="BT13" s="3331" t="s">
        <v>1152</v>
      </c>
      <c r="BU13" s="3332"/>
      <c r="BV13" s="3332"/>
      <c r="BW13" s="3333"/>
    </row>
    <row r="14" spans="1:75" s="499" customFormat="1" ht="15" customHeight="1" thickBot="1">
      <c r="A14" s="226"/>
      <c r="B14" s="3158"/>
      <c r="C14" s="3326"/>
      <c r="D14" s="3327"/>
      <c r="E14" s="3327"/>
      <c r="F14" s="3327"/>
      <c r="G14" s="3327"/>
      <c r="H14" s="3327"/>
      <c r="I14" s="3327"/>
      <c r="J14" s="3327"/>
      <c r="K14" s="3327"/>
      <c r="L14" s="3327"/>
      <c r="M14" s="3327"/>
      <c r="N14" s="3327"/>
      <c r="O14" s="3327"/>
      <c r="P14" s="3327"/>
      <c r="Q14" s="3327"/>
      <c r="R14" s="3327"/>
      <c r="S14" s="3327"/>
      <c r="T14" s="3327"/>
      <c r="U14" s="3327"/>
      <c r="V14" s="3327"/>
      <c r="W14" s="3328"/>
      <c r="X14" s="3319"/>
      <c r="Y14" s="3320"/>
      <c r="Z14" s="3320"/>
      <c r="AA14" s="3320"/>
      <c r="AB14" s="3320"/>
      <c r="AC14" s="3320"/>
      <c r="AD14" s="3321"/>
      <c r="AE14" s="3319"/>
      <c r="AF14" s="3320"/>
      <c r="AG14" s="3320"/>
      <c r="AH14" s="3320"/>
      <c r="AI14" s="3320"/>
      <c r="AJ14" s="3321"/>
      <c r="AK14" s="3319"/>
      <c r="AL14" s="3320"/>
      <c r="AM14" s="3320"/>
      <c r="AN14" s="3320"/>
      <c r="AO14" s="3320"/>
      <c r="AP14" s="3321"/>
      <c r="AQ14" s="3159"/>
      <c r="AR14" s="3046"/>
      <c r="AS14" s="3046"/>
      <c r="AT14" s="3046"/>
      <c r="AU14" s="3046"/>
      <c r="AV14" s="3046"/>
      <c r="AW14" s="3046"/>
      <c r="AX14" s="3160"/>
      <c r="AY14" s="1342"/>
      <c r="AZ14" s="3322"/>
      <c r="BA14" s="3322"/>
      <c r="BB14" s="3322"/>
      <c r="BC14" s="3322"/>
      <c r="BD14" s="1347"/>
      <c r="BE14" s="3322"/>
      <c r="BF14" s="3322"/>
      <c r="BG14" s="3322"/>
      <c r="BH14" s="3322"/>
      <c r="BI14" s="3323"/>
      <c r="BJ14" s="3323"/>
      <c r="BK14" s="3323"/>
      <c r="BL14" s="3323"/>
      <c r="BM14" s="3323"/>
      <c r="BN14" s="3229"/>
      <c r="BO14" s="3046"/>
      <c r="BP14" s="3046"/>
      <c r="BQ14" s="3160"/>
      <c r="BR14" s="199"/>
      <c r="BT14" s="3331" t="s">
        <v>194</v>
      </c>
      <c r="BU14" s="3332"/>
      <c r="BV14" s="3332"/>
      <c r="BW14" s="3333"/>
    </row>
    <row r="15" spans="1:75" s="499" customFormat="1" ht="15" customHeight="1" thickBot="1">
      <c r="A15" s="226"/>
      <c r="B15" s="3157">
        <v>3</v>
      </c>
      <c r="C15" s="3303" t="s">
        <v>1153</v>
      </c>
      <c r="D15" s="3315"/>
      <c r="E15" s="3315"/>
      <c r="F15" s="3315"/>
      <c r="G15" s="3315"/>
      <c r="H15" s="3315"/>
      <c r="I15" s="3315"/>
      <c r="J15" s="3315"/>
      <c r="K15" s="3315"/>
      <c r="L15" s="3315"/>
      <c r="M15" s="3315"/>
      <c r="N15" s="3315"/>
      <c r="O15" s="3315"/>
      <c r="P15" s="3315"/>
      <c r="Q15" s="3315"/>
      <c r="R15" s="3315"/>
      <c r="S15" s="3315"/>
      <c r="T15" s="3315"/>
      <c r="U15" s="3315"/>
      <c r="V15" s="3315"/>
      <c r="W15" s="3316"/>
      <c r="X15" s="3309" t="s">
        <v>1154</v>
      </c>
      <c r="Y15" s="3310"/>
      <c r="Z15" s="3310"/>
      <c r="AA15" s="3310"/>
      <c r="AB15" s="3310"/>
      <c r="AC15" s="3310"/>
      <c r="AD15" s="3311"/>
      <c r="AE15" s="3309" t="s">
        <v>142</v>
      </c>
      <c r="AF15" s="3310"/>
      <c r="AG15" s="3310"/>
      <c r="AH15" s="3310"/>
      <c r="AI15" s="3310"/>
      <c r="AJ15" s="3311"/>
      <c r="AK15" s="3309"/>
      <c r="AL15" s="3310"/>
      <c r="AM15" s="3310"/>
      <c r="AN15" s="3310"/>
      <c r="AO15" s="3310"/>
      <c r="AP15" s="3311"/>
      <c r="AQ15" s="3150"/>
      <c r="AR15" s="3151"/>
      <c r="AS15" s="3151"/>
      <c r="AT15" s="3151"/>
      <c r="AU15" s="3151"/>
      <c r="AV15" s="3151"/>
      <c r="AW15" s="3151"/>
      <c r="AX15" s="3152"/>
      <c r="AY15" s="1342"/>
      <c r="AZ15" s="3322"/>
      <c r="BA15" s="3322"/>
      <c r="BB15" s="3322"/>
      <c r="BC15" s="3322"/>
      <c r="BD15" s="1347"/>
      <c r="BE15" s="3322"/>
      <c r="BF15" s="3322"/>
      <c r="BG15" s="3322"/>
      <c r="BH15" s="3322"/>
      <c r="BI15" s="3323"/>
      <c r="BJ15" s="3323"/>
      <c r="BK15" s="3323"/>
      <c r="BL15" s="3323"/>
      <c r="BM15" s="3323"/>
      <c r="BN15" s="3228" t="s">
        <v>193</v>
      </c>
      <c r="BO15" s="3151"/>
      <c r="BP15" s="3151"/>
      <c r="BQ15" s="3152"/>
      <c r="BR15" s="199"/>
      <c r="BT15" s="3331" t="s">
        <v>104</v>
      </c>
      <c r="BU15" s="3332"/>
      <c r="BV15" s="3332"/>
      <c r="BW15" s="3333"/>
    </row>
    <row r="16" spans="1:75" s="499" customFormat="1" ht="15" customHeight="1" thickBot="1">
      <c r="A16" s="226"/>
      <c r="B16" s="3158"/>
      <c r="C16" s="3317"/>
      <c r="D16" s="2656"/>
      <c r="E16" s="2656"/>
      <c r="F16" s="2656"/>
      <c r="G16" s="2656"/>
      <c r="H16" s="2656"/>
      <c r="I16" s="2656"/>
      <c r="J16" s="2656"/>
      <c r="K16" s="2656"/>
      <c r="L16" s="2656"/>
      <c r="M16" s="2656"/>
      <c r="N16" s="2656"/>
      <c r="O16" s="2656"/>
      <c r="P16" s="2656"/>
      <c r="Q16" s="2656"/>
      <c r="R16" s="2656"/>
      <c r="S16" s="2656"/>
      <c r="T16" s="2656"/>
      <c r="U16" s="2656"/>
      <c r="V16" s="2656"/>
      <c r="W16" s="3318"/>
      <c r="X16" s="3319"/>
      <c r="Y16" s="3320"/>
      <c r="Z16" s="3320"/>
      <c r="AA16" s="3320"/>
      <c r="AB16" s="3320"/>
      <c r="AC16" s="3320"/>
      <c r="AD16" s="3321"/>
      <c r="AE16" s="3319"/>
      <c r="AF16" s="3320"/>
      <c r="AG16" s="3320"/>
      <c r="AH16" s="3320"/>
      <c r="AI16" s="3320"/>
      <c r="AJ16" s="3321"/>
      <c r="AK16" s="3319"/>
      <c r="AL16" s="3320"/>
      <c r="AM16" s="3320"/>
      <c r="AN16" s="3320"/>
      <c r="AO16" s="3320"/>
      <c r="AP16" s="3321"/>
      <c r="AQ16" s="3159"/>
      <c r="AR16" s="3046"/>
      <c r="AS16" s="3046"/>
      <c r="AT16" s="3046"/>
      <c r="AU16" s="3046"/>
      <c r="AV16" s="3046"/>
      <c r="AW16" s="3046"/>
      <c r="AX16" s="3160"/>
      <c r="AY16" s="1342"/>
      <c r="AZ16" s="3322"/>
      <c r="BA16" s="3322"/>
      <c r="BB16" s="3322"/>
      <c r="BC16" s="3322"/>
      <c r="BD16" s="1347"/>
      <c r="BE16" s="3322"/>
      <c r="BF16" s="3322"/>
      <c r="BG16" s="3322"/>
      <c r="BH16" s="3322"/>
      <c r="BI16" s="3323"/>
      <c r="BJ16" s="3323"/>
      <c r="BK16" s="3323"/>
      <c r="BL16" s="3323"/>
      <c r="BM16" s="3323"/>
      <c r="BN16" s="3229"/>
      <c r="BO16" s="3046"/>
      <c r="BP16" s="3046"/>
      <c r="BQ16" s="3160"/>
      <c r="BR16" s="199"/>
      <c r="BT16" s="3331" t="s">
        <v>1155</v>
      </c>
      <c r="BU16" s="3332"/>
      <c r="BV16" s="3332"/>
      <c r="BW16" s="3333"/>
    </row>
    <row r="17" spans="1:75" s="499" customFormat="1" ht="15" customHeight="1" thickBot="1">
      <c r="A17" s="226"/>
      <c r="B17" s="3157">
        <v>4</v>
      </c>
      <c r="C17" s="3303" t="s">
        <v>1156</v>
      </c>
      <c r="D17" s="3304"/>
      <c r="E17" s="3304"/>
      <c r="F17" s="3304"/>
      <c r="G17" s="3304"/>
      <c r="H17" s="3304"/>
      <c r="I17" s="3304"/>
      <c r="J17" s="3304"/>
      <c r="K17" s="3304"/>
      <c r="L17" s="3304"/>
      <c r="M17" s="3304"/>
      <c r="N17" s="3304"/>
      <c r="O17" s="3304"/>
      <c r="P17" s="3304"/>
      <c r="Q17" s="3304"/>
      <c r="R17" s="3304"/>
      <c r="S17" s="3304"/>
      <c r="T17" s="3304"/>
      <c r="U17" s="3304"/>
      <c r="V17" s="3304"/>
      <c r="W17" s="3305"/>
      <c r="X17" s="3309" t="s">
        <v>1157</v>
      </c>
      <c r="Y17" s="3310"/>
      <c r="Z17" s="3310"/>
      <c r="AA17" s="3310"/>
      <c r="AB17" s="3310"/>
      <c r="AC17" s="3310"/>
      <c r="AD17" s="3311"/>
      <c r="AE17" s="3309"/>
      <c r="AF17" s="3310"/>
      <c r="AG17" s="3310"/>
      <c r="AH17" s="3310"/>
      <c r="AI17" s="3310"/>
      <c r="AJ17" s="3311"/>
      <c r="AK17" s="3309"/>
      <c r="AL17" s="3310"/>
      <c r="AM17" s="3310"/>
      <c r="AN17" s="3310"/>
      <c r="AO17" s="3310"/>
      <c r="AP17" s="3311"/>
      <c r="AQ17" s="3150"/>
      <c r="AR17" s="3151"/>
      <c r="AS17" s="3151"/>
      <c r="AT17" s="3151"/>
      <c r="AU17" s="3151"/>
      <c r="AV17" s="3151"/>
      <c r="AW17" s="3151"/>
      <c r="AX17" s="3152"/>
      <c r="AY17" s="1342"/>
      <c r="AZ17" s="3322"/>
      <c r="BA17" s="3322"/>
      <c r="BB17" s="3322"/>
      <c r="BC17" s="3322"/>
      <c r="BD17" s="1347"/>
      <c r="BE17" s="3322"/>
      <c r="BF17" s="3322"/>
      <c r="BG17" s="3322"/>
      <c r="BH17" s="3322"/>
      <c r="BI17" s="3323"/>
      <c r="BJ17" s="3323"/>
      <c r="BK17" s="3323"/>
      <c r="BL17" s="3323"/>
      <c r="BM17" s="3323"/>
      <c r="BN17" s="3228" t="s">
        <v>322</v>
      </c>
      <c r="BO17" s="3151"/>
      <c r="BP17" s="3151"/>
      <c r="BQ17" s="3152"/>
      <c r="BR17" s="199"/>
      <c r="BT17" s="3331" t="s">
        <v>1158</v>
      </c>
      <c r="BU17" s="3332"/>
      <c r="BV17" s="3332"/>
      <c r="BW17" s="3333"/>
    </row>
    <row r="18" spans="1:75" s="499" customFormat="1" ht="15" customHeight="1" thickBot="1">
      <c r="A18" s="226"/>
      <c r="B18" s="3158"/>
      <c r="C18" s="3326"/>
      <c r="D18" s="3327"/>
      <c r="E18" s="3327"/>
      <c r="F18" s="3327"/>
      <c r="G18" s="3327"/>
      <c r="H18" s="3327"/>
      <c r="I18" s="3327"/>
      <c r="J18" s="3327"/>
      <c r="K18" s="3327"/>
      <c r="L18" s="3327"/>
      <c r="M18" s="3327"/>
      <c r="N18" s="3327"/>
      <c r="O18" s="3327"/>
      <c r="P18" s="3327"/>
      <c r="Q18" s="3327"/>
      <c r="R18" s="3327"/>
      <c r="S18" s="3327"/>
      <c r="T18" s="3327"/>
      <c r="U18" s="3327"/>
      <c r="V18" s="3327"/>
      <c r="W18" s="3328"/>
      <c r="X18" s="3319"/>
      <c r="Y18" s="3320"/>
      <c r="Z18" s="3320"/>
      <c r="AA18" s="3320"/>
      <c r="AB18" s="3320"/>
      <c r="AC18" s="3320"/>
      <c r="AD18" s="3321"/>
      <c r="AE18" s="3319"/>
      <c r="AF18" s="3320"/>
      <c r="AG18" s="3320"/>
      <c r="AH18" s="3320"/>
      <c r="AI18" s="3320"/>
      <c r="AJ18" s="3321"/>
      <c r="AK18" s="3319"/>
      <c r="AL18" s="3320"/>
      <c r="AM18" s="3320"/>
      <c r="AN18" s="3320"/>
      <c r="AO18" s="3320"/>
      <c r="AP18" s="3321"/>
      <c r="AQ18" s="3159"/>
      <c r="AR18" s="3046"/>
      <c r="AS18" s="3046"/>
      <c r="AT18" s="3046"/>
      <c r="AU18" s="3046"/>
      <c r="AV18" s="3046"/>
      <c r="AW18" s="3046"/>
      <c r="AX18" s="3160"/>
      <c r="AY18" s="1342"/>
      <c r="AZ18" s="3322"/>
      <c r="BA18" s="3322"/>
      <c r="BB18" s="3322"/>
      <c r="BC18" s="3322"/>
      <c r="BD18" s="1347"/>
      <c r="BE18" s="3322"/>
      <c r="BF18" s="3322"/>
      <c r="BG18" s="3322"/>
      <c r="BH18" s="3322"/>
      <c r="BI18" s="3323"/>
      <c r="BJ18" s="3323"/>
      <c r="BK18" s="3323"/>
      <c r="BL18" s="3323"/>
      <c r="BM18" s="3323"/>
      <c r="BN18" s="3229"/>
      <c r="BO18" s="3046"/>
      <c r="BP18" s="3046"/>
      <c r="BQ18" s="3160"/>
      <c r="BR18" s="199"/>
      <c r="BT18" s="3331" t="s">
        <v>261</v>
      </c>
      <c r="BU18" s="3332"/>
      <c r="BV18" s="3332"/>
      <c r="BW18" s="3333"/>
    </row>
    <row r="19" spans="1:75" s="499" customFormat="1" ht="15" customHeight="1">
      <c r="A19" s="226"/>
      <c r="B19" s="3157">
        <v>5</v>
      </c>
      <c r="C19" s="3303" t="s">
        <v>1159</v>
      </c>
      <c r="D19" s="3315"/>
      <c r="E19" s="3315"/>
      <c r="F19" s="3315"/>
      <c r="G19" s="3315"/>
      <c r="H19" s="3315"/>
      <c r="I19" s="3315"/>
      <c r="J19" s="3315"/>
      <c r="K19" s="3315"/>
      <c r="L19" s="3315"/>
      <c r="M19" s="3315"/>
      <c r="N19" s="3315"/>
      <c r="O19" s="3315"/>
      <c r="P19" s="3315"/>
      <c r="Q19" s="3315"/>
      <c r="R19" s="3315"/>
      <c r="S19" s="3315"/>
      <c r="T19" s="3315"/>
      <c r="U19" s="3315"/>
      <c r="V19" s="3315"/>
      <c r="W19" s="3316"/>
      <c r="X19" s="3309"/>
      <c r="Y19" s="3310"/>
      <c r="Z19" s="3310"/>
      <c r="AA19" s="3310"/>
      <c r="AB19" s="3310"/>
      <c r="AC19" s="3310"/>
      <c r="AD19" s="3311"/>
      <c r="AE19" s="3309"/>
      <c r="AF19" s="3310"/>
      <c r="AG19" s="3310"/>
      <c r="AH19" s="3310"/>
      <c r="AI19" s="3310"/>
      <c r="AJ19" s="3311"/>
      <c r="AK19" s="3309"/>
      <c r="AL19" s="3310"/>
      <c r="AM19" s="3310"/>
      <c r="AN19" s="3310"/>
      <c r="AO19" s="3310"/>
      <c r="AP19" s="3311"/>
      <c r="AQ19" s="3150"/>
      <c r="AR19" s="3151"/>
      <c r="AS19" s="3151"/>
      <c r="AT19" s="3151"/>
      <c r="AU19" s="3151"/>
      <c r="AV19" s="3151"/>
      <c r="AW19" s="3151"/>
      <c r="AX19" s="3152"/>
      <c r="AY19" s="1342"/>
      <c r="AZ19" s="3322"/>
      <c r="BA19" s="3322"/>
      <c r="BB19" s="3322"/>
      <c r="BC19" s="3322"/>
      <c r="BD19" s="1347"/>
      <c r="BE19" s="3322"/>
      <c r="BF19" s="3322"/>
      <c r="BG19" s="3322"/>
      <c r="BH19" s="3322"/>
      <c r="BI19" s="3323"/>
      <c r="BJ19" s="3323"/>
      <c r="BK19" s="3323"/>
      <c r="BL19" s="3323"/>
      <c r="BM19" s="3323"/>
      <c r="BN19" s="3228" t="s">
        <v>323</v>
      </c>
      <c r="BO19" s="3151"/>
      <c r="BP19" s="3151"/>
      <c r="BQ19" s="3152"/>
      <c r="BR19" s="199"/>
    </row>
    <row r="20" spans="1:75" s="499" customFormat="1" ht="15" customHeight="1">
      <c r="A20" s="226"/>
      <c r="B20" s="3158"/>
      <c r="C20" s="3317"/>
      <c r="D20" s="2656"/>
      <c r="E20" s="2656"/>
      <c r="F20" s="2656"/>
      <c r="G20" s="2656"/>
      <c r="H20" s="2656"/>
      <c r="I20" s="2656"/>
      <c r="J20" s="2656"/>
      <c r="K20" s="2656"/>
      <c r="L20" s="2656"/>
      <c r="M20" s="2656"/>
      <c r="N20" s="2656"/>
      <c r="O20" s="2656"/>
      <c r="P20" s="2656"/>
      <c r="Q20" s="2656"/>
      <c r="R20" s="2656"/>
      <c r="S20" s="2656"/>
      <c r="T20" s="2656"/>
      <c r="U20" s="2656"/>
      <c r="V20" s="2656"/>
      <c r="W20" s="3318"/>
      <c r="X20" s="3319"/>
      <c r="Y20" s="3320"/>
      <c r="Z20" s="3320"/>
      <c r="AA20" s="3320"/>
      <c r="AB20" s="3320"/>
      <c r="AC20" s="3320"/>
      <c r="AD20" s="3321"/>
      <c r="AE20" s="3319"/>
      <c r="AF20" s="3320"/>
      <c r="AG20" s="3320"/>
      <c r="AH20" s="3320"/>
      <c r="AI20" s="3320"/>
      <c r="AJ20" s="3321"/>
      <c r="AK20" s="3319"/>
      <c r="AL20" s="3320"/>
      <c r="AM20" s="3320"/>
      <c r="AN20" s="3320"/>
      <c r="AO20" s="3320"/>
      <c r="AP20" s="3321"/>
      <c r="AQ20" s="3159"/>
      <c r="AR20" s="3046"/>
      <c r="AS20" s="3046"/>
      <c r="AT20" s="3046"/>
      <c r="AU20" s="3046"/>
      <c r="AV20" s="3046"/>
      <c r="AW20" s="3046"/>
      <c r="AX20" s="3160"/>
      <c r="AY20" s="1342"/>
      <c r="AZ20" s="3322"/>
      <c r="BA20" s="3322"/>
      <c r="BB20" s="3322"/>
      <c r="BC20" s="3322"/>
      <c r="BD20" s="1347"/>
      <c r="BE20" s="3322"/>
      <c r="BF20" s="3322"/>
      <c r="BG20" s="3322"/>
      <c r="BH20" s="3322"/>
      <c r="BI20" s="3323"/>
      <c r="BJ20" s="3323"/>
      <c r="BK20" s="3323"/>
      <c r="BL20" s="3323"/>
      <c r="BM20" s="3323"/>
      <c r="BN20" s="3229"/>
      <c r="BO20" s="3046"/>
      <c r="BP20" s="3046"/>
      <c r="BQ20" s="3160"/>
      <c r="BR20" s="199"/>
    </row>
    <row r="21" spans="1:75" s="499" customFormat="1" ht="15" customHeight="1">
      <c r="A21" s="226"/>
      <c r="B21" s="3157">
        <v>6</v>
      </c>
      <c r="C21" s="3303" t="s">
        <v>1160</v>
      </c>
      <c r="D21" s="3304"/>
      <c r="E21" s="3304"/>
      <c r="F21" s="3304"/>
      <c r="G21" s="3304"/>
      <c r="H21" s="3304"/>
      <c r="I21" s="3304"/>
      <c r="J21" s="3304"/>
      <c r="K21" s="3304"/>
      <c r="L21" s="3304"/>
      <c r="M21" s="3304"/>
      <c r="N21" s="3304"/>
      <c r="O21" s="3304"/>
      <c r="P21" s="3304"/>
      <c r="Q21" s="3304"/>
      <c r="R21" s="3304"/>
      <c r="S21" s="3304"/>
      <c r="T21" s="3304"/>
      <c r="U21" s="3304"/>
      <c r="V21" s="3304"/>
      <c r="W21" s="3305"/>
      <c r="X21" s="3309"/>
      <c r="Y21" s="3310"/>
      <c r="Z21" s="3310"/>
      <c r="AA21" s="3310"/>
      <c r="AB21" s="3310"/>
      <c r="AC21" s="3310"/>
      <c r="AD21" s="3311"/>
      <c r="AE21" s="3309" t="s">
        <v>199</v>
      </c>
      <c r="AF21" s="3310"/>
      <c r="AG21" s="3310"/>
      <c r="AH21" s="3310"/>
      <c r="AI21" s="3310"/>
      <c r="AJ21" s="3311"/>
      <c r="AK21" s="3309"/>
      <c r="AL21" s="3310"/>
      <c r="AM21" s="3310"/>
      <c r="AN21" s="3310"/>
      <c r="AO21" s="3310"/>
      <c r="AP21" s="3311"/>
      <c r="AQ21" s="3150"/>
      <c r="AR21" s="3151"/>
      <c r="AS21" s="3151"/>
      <c r="AT21" s="3151"/>
      <c r="AU21" s="3151"/>
      <c r="AV21" s="3151"/>
      <c r="AW21" s="3151"/>
      <c r="AX21" s="3152"/>
      <c r="AY21" s="1342"/>
      <c r="AZ21" s="3322"/>
      <c r="BA21" s="3322"/>
      <c r="BB21" s="3322"/>
      <c r="BC21" s="3322"/>
      <c r="BD21" s="1347"/>
      <c r="BE21" s="3322"/>
      <c r="BF21" s="3322"/>
      <c r="BG21" s="3322"/>
      <c r="BH21" s="3322"/>
      <c r="BI21" s="3323"/>
      <c r="BJ21" s="3323"/>
      <c r="BK21" s="3323"/>
      <c r="BL21" s="3323"/>
      <c r="BM21" s="3323"/>
      <c r="BN21" s="3228" t="s">
        <v>324</v>
      </c>
      <c r="BO21" s="3151"/>
      <c r="BP21" s="3151"/>
      <c r="BQ21" s="3152"/>
      <c r="BR21" s="199"/>
    </row>
    <row r="22" spans="1:75" s="499" customFormat="1" ht="15" customHeight="1">
      <c r="A22" s="226"/>
      <c r="B22" s="3158"/>
      <c r="C22" s="3326"/>
      <c r="D22" s="3327"/>
      <c r="E22" s="3327"/>
      <c r="F22" s="3327"/>
      <c r="G22" s="3327"/>
      <c r="H22" s="3327"/>
      <c r="I22" s="3327"/>
      <c r="J22" s="3327"/>
      <c r="K22" s="3327"/>
      <c r="L22" s="3327"/>
      <c r="M22" s="3327"/>
      <c r="N22" s="3327"/>
      <c r="O22" s="3327"/>
      <c r="P22" s="3327"/>
      <c r="Q22" s="3327"/>
      <c r="R22" s="3327"/>
      <c r="S22" s="3327"/>
      <c r="T22" s="3327"/>
      <c r="U22" s="3327"/>
      <c r="V22" s="3327"/>
      <c r="W22" s="3328"/>
      <c r="X22" s="3319"/>
      <c r="Y22" s="3320"/>
      <c r="Z22" s="3320"/>
      <c r="AA22" s="3320"/>
      <c r="AB22" s="3320"/>
      <c r="AC22" s="3320"/>
      <c r="AD22" s="3321"/>
      <c r="AE22" s="3319"/>
      <c r="AF22" s="3320"/>
      <c r="AG22" s="3320"/>
      <c r="AH22" s="3320"/>
      <c r="AI22" s="3320"/>
      <c r="AJ22" s="3321"/>
      <c r="AK22" s="3319"/>
      <c r="AL22" s="3320"/>
      <c r="AM22" s="3320"/>
      <c r="AN22" s="3320"/>
      <c r="AO22" s="3320"/>
      <c r="AP22" s="3321"/>
      <c r="AQ22" s="3159"/>
      <c r="AR22" s="3046"/>
      <c r="AS22" s="3046"/>
      <c r="AT22" s="3046"/>
      <c r="AU22" s="3046"/>
      <c r="AV22" s="3046"/>
      <c r="AW22" s="3046"/>
      <c r="AX22" s="3160"/>
      <c r="AY22" s="1342"/>
      <c r="AZ22" s="3322"/>
      <c r="BA22" s="3322"/>
      <c r="BB22" s="3322"/>
      <c r="BC22" s="3322"/>
      <c r="BD22" s="1347"/>
      <c r="BE22" s="3322"/>
      <c r="BF22" s="3322"/>
      <c r="BG22" s="3322"/>
      <c r="BH22" s="3322"/>
      <c r="BI22" s="3323"/>
      <c r="BJ22" s="3323"/>
      <c r="BK22" s="3323"/>
      <c r="BL22" s="3323"/>
      <c r="BM22" s="3323"/>
      <c r="BN22" s="3229"/>
      <c r="BO22" s="3046"/>
      <c r="BP22" s="3046"/>
      <c r="BQ22" s="3160"/>
      <c r="BR22" s="199"/>
    </row>
    <row r="23" spans="1:75" s="499" customFormat="1" ht="15" customHeight="1">
      <c r="A23" s="226"/>
      <c r="B23" s="3157">
        <v>7</v>
      </c>
      <c r="C23" s="3303" t="s">
        <v>1161</v>
      </c>
      <c r="D23" s="3315"/>
      <c r="E23" s="3315"/>
      <c r="F23" s="3315"/>
      <c r="G23" s="3315"/>
      <c r="H23" s="3315"/>
      <c r="I23" s="3315"/>
      <c r="J23" s="3315"/>
      <c r="K23" s="3315"/>
      <c r="L23" s="3315"/>
      <c r="M23" s="3315"/>
      <c r="N23" s="3315"/>
      <c r="O23" s="3315"/>
      <c r="P23" s="3315"/>
      <c r="Q23" s="3315"/>
      <c r="R23" s="3315"/>
      <c r="S23" s="3315"/>
      <c r="T23" s="3315"/>
      <c r="U23" s="3315"/>
      <c r="V23" s="3315"/>
      <c r="W23" s="3316"/>
      <c r="X23" s="3309" t="s">
        <v>1162</v>
      </c>
      <c r="Y23" s="3310"/>
      <c r="Z23" s="3310"/>
      <c r="AA23" s="3310"/>
      <c r="AB23" s="3310"/>
      <c r="AC23" s="3310"/>
      <c r="AD23" s="3311"/>
      <c r="AE23" s="3309"/>
      <c r="AF23" s="3310"/>
      <c r="AG23" s="3310"/>
      <c r="AH23" s="3310"/>
      <c r="AI23" s="3310"/>
      <c r="AJ23" s="3311"/>
      <c r="AK23" s="3309"/>
      <c r="AL23" s="3310"/>
      <c r="AM23" s="3310"/>
      <c r="AN23" s="3310"/>
      <c r="AO23" s="3310"/>
      <c r="AP23" s="3311"/>
      <c r="AQ23" s="3150"/>
      <c r="AR23" s="3151"/>
      <c r="AS23" s="3151"/>
      <c r="AT23" s="3151"/>
      <c r="AU23" s="3151"/>
      <c r="AV23" s="3151"/>
      <c r="AW23" s="3151"/>
      <c r="AX23" s="3152"/>
      <c r="AY23" s="1342"/>
      <c r="AZ23" s="3322"/>
      <c r="BA23" s="3322"/>
      <c r="BB23" s="3322"/>
      <c r="BC23" s="3322"/>
      <c r="BD23" s="1347"/>
      <c r="BE23" s="3322"/>
      <c r="BF23" s="3322"/>
      <c r="BG23" s="3322"/>
      <c r="BH23" s="3322"/>
      <c r="BI23" s="3323"/>
      <c r="BJ23" s="3323"/>
      <c r="BK23" s="3323"/>
      <c r="BL23" s="3323"/>
      <c r="BM23" s="3323"/>
      <c r="BN23" s="3228" t="s">
        <v>261</v>
      </c>
      <c r="BO23" s="3151"/>
      <c r="BP23" s="3151"/>
      <c r="BQ23" s="3152"/>
      <c r="BR23" s="199"/>
    </row>
    <row r="24" spans="1:75" s="499" customFormat="1" ht="15" customHeight="1" thickBot="1">
      <c r="A24" s="226"/>
      <c r="B24" s="3158"/>
      <c r="C24" s="3317"/>
      <c r="D24" s="2656"/>
      <c r="E24" s="2656"/>
      <c r="F24" s="2656"/>
      <c r="G24" s="2656"/>
      <c r="H24" s="2656"/>
      <c r="I24" s="2656"/>
      <c r="J24" s="2656"/>
      <c r="K24" s="2656"/>
      <c r="L24" s="2656"/>
      <c r="M24" s="2656"/>
      <c r="N24" s="2656"/>
      <c r="O24" s="2656"/>
      <c r="P24" s="2656"/>
      <c r="Q24" s="2656"/>
      <c r="R24" s="2656"/>
      <c r="S24" s="2656"/>
      <c r="T24" s="2656"/>
      <c r="U24" s="2656"/>
      <c r="V24" s="2656"/>
      <c r="W24" s="3318"/>
      <c r="X24" s="3319"/>
      <c r="Y24" s="3320"/>
      <c r="Z24" s="3320"/>
      <c r="AA24" s="3320"/>
      <c r="AB24" s="3320"/>
      <c r="AC24" s="3320"/>
      <c r="AD24" s="3321"/>
      <c r="AE24" s="3319"/>
      <c r="AF24" s="3320"/>
      <c r="AG24" s="3320"/>
      <c r="AH24" s="3320"/>
      <c r="AI24" s="3320"/>
      <c r="AJ24" s="3321"/>
      <c r="AK24" s="3319"/>
      <c r="AL24" s="3320"/>
      <c r="AM24" s="3320"/>
      <c r="AN24" s="3320"/>
      <c r="AO24" s="3320"/>
      <c r="AP24" s="3321"/>
      <c r="AQ24" s="3159"/>
      <c r="AR24" s="3046"/>
      <c r="AS24" s="3046"/>
      <c r="AT24" s="3046"/>
      <c r="AU24" s="3046"/>
      <c r="AV24" s="3046"/>
      <c r="AW24" s="3046"/>
      <c r="AX24" s="3160"/>
      <c r="AY24" s="1342"/>
      <c r="AZ24" s="3322"/>
      <c r="BA24" s="3322"/>
      <c r="BB24" s="3322"/>
      <c r="BC24" s="3322"/>
      <c r="BD24" s="1347"/>
      <c r="BE24" s="3322"/>
      <c r="BF24" s="3322"/>
      <c r="BG24" s="3322"/>
      <c r="BH24" s="3322"/>
      <c r="BI24" s="3323"/>
      <c r="BJ24" s="3323"/>
      <c r="BK24" s="3323"/>
      <c r="BL24" s="3323"/>
      <c r="BM24" s="3323"/>
      <c r="BN24" s="1899"/>
      <c r="BO24" s="1683"/>
      <c r="BP24" s="1683"/>
      <c r="BQ24" s="2601"/>
      <c r="BR24" s="199"/>
    </row>
    <row r="25" spans="1:75" s="499" customFormat="1" ht="15" customHeight="1">
      <c r="A25" s="226"/>
      <c r="B25" s="3157">
        <v>8</v>
      </c>
      <c r="C25" s="3303" t="s">
        <v>1163</v>
      </c>
      <c r="D25" s="3315"/>
      <c r="E25" s="3315"/>
      <c r="F25" s="3315"/>
      <c r="G25" s="3315"/>
      <c r="H25" s="3315"/>
      <c r="I25" s="3315"/>
      <c r="J25" s="3315"/>
      <c r="K25" s="3315"/>
      <c r="L25" s="3315"/>
      <c r="M25" s="3315"/>
      <c r="N25" s="3315"/>
      <c r="O25" s="3315"/>
      <c r="P25" s="3315"/>
      <c r="Q25" s="3315"/>
      <c r="R25" s="3315"/>
      <c r="S25" s="3315"/>
      <c r="T25" s="3315"/>
      <c r="U25" s="3315"/>
      <c r="V25" s="3315"/>
      <c r="W25" s="3316"/>
      <c r="X25" s="3309" t="s">
        <v>1157</v>
      </c>
      <c r="Y25" s="3310"/>
      <c r="Z25" s="3310"/>
      <c r="AA25" s="3310"/>
      <c r="AB25" s="3310"/>
      <c r="AC25" s="3310"/>
      <c r="AD25" s="3311"/>
      <c r="AE25" s="3309"/>
      <c r="AF25" s="3310"/>
      <c r="AG25" s="3310"/>
      <c r="AH25" s="3310"/>
      <c r="AI25" s="3310"/>
      <c r="AJ25" s="3311"/>
      <c r="AK25" s="3309"/>
      <c r="AL25" s="3310"/>
      <c r="AM25" s="3310"/>
      <c r="AN25" s="3310"/>
      <c r="AO25" s="3310"/>
      <c r="AP25" s="3311"/>
      <c r="AQ25" s="3150"/>
      <c r="AR25" s="3151"/>
      <c r="AS25" s="3151"/>
      <c r="AT25" s="3151"/>
      <c r="AU25" s="3151"/>
      <c r="AV25" s="3151"/>
      <c r="AW25" s="3151"/>
      <c r="AX25" s="3152"/>
      <c r="AY25" s="1342"/>
      <c r="AZ25" s="3322"/>
      <c r="BA25" s="3322"/>
      <c r="BB25" s="3322"/>
      <c r="BC25" s="3322"/>
      <c r="BD25" s="1347"/>
      <c r="BE25" s="3322"/>
      <c r="BF25" s="3322"/>
      <c r="BG25" s="3322"/>
      <c r="BH25" s="3322"/>
      <c r="BI25" s="3323"/>
      <c r="BJ25" s="3323"/>
      <c r="BK25" s="3323"/>
      <c r="BL25" s="3323"/>
      <c r="BM25" s="3323"/>
      <c r="BN25" s="1963"/>
      <c r="BO25" s="1963"/>
      <c r="BP25" s="1963"/>
      <c r="BQ25" s="1702"/>
      <c r="BR25" s="199"/>
    </row>
    <row r="26" spans="1:75" s="499" customFormat="1" ht="15" customHeight="1">
      <c r="A26" s="226"/>
      <c r="B26" s="3158"/>
      <c r="C26" s="3317"/>
      <c r="D26" s="2656"/>
      <c r="E26" s="2656"/>
      <c r="F26" s="2656"/>
      <c r="G26" s="2656"/>
      <c r="H26" s="2656"/>
      <c r="I26" s="2656"/>
      <c r="J26" s="2656"/>
      <c r="K26" s="2656"/>
      <c r="L26" s="2656"/>
      <c r="M26" s="2656"/>
      <c r="N26" s="2656"/>
      <c r="O26" s="2656"/>
      <c r="P26" s="2656"/>
      <c r="Q26" s="2656"/>
      <c r="R26" s="2656"/>
      <c r="S26" s="2656"/>
      <c r="T26" s="2656"/>
      <c r="U26" s="2656"/>
      <c r="V26" s="2656"/>
      <c r="W26" s="3318"/>
      <c r="X26" s="3319"/>
      <c r="Y26" s="3320"/>
      <c r="Z26" s="3320"/>
      <c r="AA26" s="3320"/>
      <c r="AB26" s="3320"/>
      <c r="AC26" s="3320"/>
      <c r="AD26" s="3321"/>
      <c r="AE26" s="3319"/>
      <c r="AF26" s="3320"/>
      <c r="AG26" s="3320"/>
      <c r="AH26" s="3320"/>
      <c r="AI26" s="3320"/>
      <c r="AJ26" s="3321"/>
      <c r="AK26" s="3319"/>
      <c r="AL26" s="3320"/>
      <c r="AM26" s="3320"/>
      <c r="AN26" s="3320"/>
      <c r="AO26" s="3320"/>
      <c r="AP26" s="3321"/>
      <c r="AQ26" s="3159"/>
      <c r="AR26" s="3046"/>
      <c r="AS26" s="3046"/>
      <c r="AT26" s="3046"/>
      <c r="AU26" s="3046"/>
      <c r="AV26" s="3046"/>
      <c r="AW26" s="3046"/>
      <c r="AX26" s="3160"/>
      <c r="AY26" s="1342"/>
      <c r="AZ26" s="3322"/>
      <c r="BA26" s="3322"/>
      <c r="BB26" s="3322"/>
      <c r="BC26" s="3322"/>
      <c r="BD26" s="1347"/>
      <c r="BE26" s="3322"/>
      <c r="BF26" s="3322"/>
      <c r="BG26" s="3322"/>
      <c r="BH26" s="3322"/>
      <c r="BI26" s="3323"/>
      <c r="BJ26" s="3323"/>
      <c r="BK26" s="3323"/>
      <c r="BL26" s="3323"/>
      <c r="BM26" s="3323"/>
      <c r="BN26" s="1683"/>
      <c r="BO26" s="1683"/>
      <c r="BP26" s="1683"/>
      <c r="BQ26" s="2601"/>
      <c r="BR26" s="199"/>
    </row>
    <row r="27" spans="1:75" s="499" customFormat="1" ht="15" customHeight="1">
      <c r="A27" s="226"/>
      <c r="B27" s="3157">
        <v>9</v>
      </c>
      <c r="C27" s="3303" t="s">
        <v>1164</v>
      </c>
      <c r="D27" s="3304"/>
      <c r="E27" s="3304"/>
      <c r="F27" s="3304"/>
      <c r="G27" s="3304"/>
      <c r="H27" s="3304"/>
      <c r="I27" s="3304"/>
      <c r="J27" s="3304"/>
      <c r="K27" s="3304"/>
      <c r="L27" s="3304"/>
      <c r="M27" s="3304"/>
      <c r="N27" s="3304"/>
      <c r="O27" s="3304"/>
      <c r="P27" s="3304"/>
      <c r="Q27" s="3304"/>
      <c r="R27" s="3304"/>
      <c r="S27" s="3304"/>
      <c r="T27" s="3304"/>
      <c r="U27" s="3304"/>
      <c r="V27" s="3304"/>
      <c r="W27" s="3305"/>
      <c r="X27" s="3309" t="s">
        <v>1165</v>
      </c>
      <c r="Y27" s="3310"/>
      <c r="Z27" s="3310"/>
      <c r="AA27" s="3310"/>
      <c r="AB27" s="3310"/>
      <c r="AC27" s="3310"/>
      <c r="AD27" s="3311"/>
      <c r="AE27" s="3309" t="s">
        <v>201</v>
      </c>
      <c r="AF27" s="3310"/>
      <c r="AG27" s="3310"/>
      <c r="AH27" s="3310"/>
      <c r="AI27" s="3310"/>
      <c r="AJ27" s="3311"/>
      <c r="AK27" s="3309"/>
      <c r="AL27" s="3310"/>
      <c r="AM27" s="3310"/>
      <c r="AN27" s="3310"/>
      <c r="AO27" s="3310"/>
      <c r="AP27" s="3311"/>
      <c r="AQ27" s="3150"/>
      <c r="AR27" s="3151"/>
      <c r="AS27" s="3151"/>
      <c r="AT27" s="3151"/>
      <c r="AU27" s="3151"/>
      <c r="AV27" s="3151"/>
      <c r="AW27" s="3151"/>
      <c r="AX27" s="3152"/>
      <c r="AY27" s="1342"/>
      <c r="AZ27" s="3322"/>
      <c r="BA27" s="3322"/>
      <c r="BB27" s="3322"/>
      <c r="BC27" s="3322"/>
      <c r="BD27" s="1347"/>
      <c r="BE27" s="3322"/>
      <c r="BF27" s="3322"/>
      <c r="BG27" s="3322"/>
      <c r="BH27" s="3322"/>
      <c r="BI27" s="3323"/>
      <c r="BJ27" s="3323"/>
      <c r="BK27" s="3323"/>
      <c r="BL27" s="3323"/>
      <c r="BM27" s="3323"/>
      <c r="BN27" s="1683"/>
      <c r="BO27" s="1683"/>
      <c r="BP27" s="1683"/>
      <c r="BQ27" s="2601"/>
      <c r="BR27" s="199"/>
    </row>
    <row r="28" spans="1:75" s="499" customFormat="1" ht="15" customHeight="1">
      <c r="A28" s="226"/>
      <c r="B28" s="3158"/>
      <c r="C28" s="3326"/>
      <c r="D28" s="3327"/>
      <c r="E28" s="3327"/>
      <c r="F28" s="3327"/>
      <c r="G28" s="3327"/>
      <c r="H28" s="3327"/>
      <c r="I28" s="3327"/>
      <c r="J28" s="3327"/>
      <c r="K28" s="3327"/>
      <c r="L28" s="3327"/>
      <c r="M28" s="3327"/>
      <c r="N28" s="3327"/>
      <c r="O28" s="3327"/>
      <c r="P28" s="3327"/>
      <c r="Q28" s="3327"/>
      <c r="R28" s="3327"/>
      <c r="S28" s="3327"/>
      <c r="T28" s="3327"/>
      <c r="U28" s="3327"/>
      <c r="V28" s="3327"/>
      <c r="W28" s="3328"/>
      <c r="X28" s="3319"/>
      <c r="Y28" s="3320"/>
      <c r="Z28" s="3320"/>
      <c r="AA28" s="3320"/>
      <c r="AB28" s="3320"/>
      <c r="AC28" s="3320"/>
      <c r="AD28" s="3321"/>
      <c r="AE28" s="3319"/>
      <c r="AF28" s="3320"/>
      <c r="AG28" s="3320"/>
      <c r="AH28" s="3320"/>
      <c r="AI28" s="3320"/>
      <c r="AJ28" s="3321"/>
      <c r="AK28" s="3319"/>
      <c r="AL28" s="3320"/>
      <c r="AM28" s="3320"/>
      <c r="AN28" s="3320"/>
      <c r="AO28" s="3320"/>
      <c r="AP28" s="3321"/>
      <c r="AQ28" s="3159"/>
      <c r="AR28" s="3046"/>
      <c r="AS28" s="3046"/>
      <c r="AT28" s="3046"/>
      <c r="AU28" s="3046"/>
      <c r="AV28" s="3046"/>
      <c r="AW28" s="3046"/>
      <c r="AX28" s="3160"/>
      <c r="AY28" s="1342"/>
      <c r="AZ28" s="3322"/>
      <c r="BA28" s="3322"/>
      <c r="BB28" s="3322"/>
      <c r="BC28" s="3322"/>
      <c r="BD28" s="1347"/>
      <c r="BE28" s="3322"/>
      <c r="BF28" s="3322"/>
      <c r="BG28" s="3322"/>
      <c r="BH28" s="3322"/>
      <c r="BI28" s="3323"/>
      <c r="BJ28" s="3323"/>
      <c r="BK28" s="3323"/>
      <c r="BL28" s="3323"/>
      <c r="BM28" s="3323"/>
      <c r="BN28" s="1683"/>
      <c r="BO28" s="1683"/>
      <c r="BP28" s="1683"/>
      <c r="BQ28" s="2601"/>
      <c r="BR28" s="199"/>
    </row>
    <row r="29" spans="1:75" s="499" customFormat="1" ht="15" customHeight="1">
      <c r="A29" s="226"/>
      <c r="B29" s="3157">
        <v>10</v>
      </c>
      <c r="C29" s="3303" t="s">
        <v>1166</v>
      </c>
      <c r="D29" s="3315"/>
      <c r="E29" s="3315"/>
      <c r="F29" s="3315"/>
      <c r="G29" s="3315"/>
      <c r="H29" s="3315"/>
      <c r="I29" s="3315"/>
      <c r="J29" s="3315"/>
      <c r="K29" s="3315"/>
      <c r="L29" s="3315"/>
      <c r="M29" s="3315"/>
      <c r="N29" s="3315"/>
      <c r="O29" s="3315"/>
      <c r="P29" s="3315"/>
      <c r="Q29" s="3315"/>
      <c r="R29" s="3315"/>
      <c r="S29" s="3315"/>
      <c r="T29" s="3315"/>
      <c r="U29" s="3315"/>
      <c r="V29" s="3315"/>
      <c r="W29" s="3316"/>
      <c r="X29" s="3309" t="s">
        <v>1165</v>
      </c>
      <c r="Y29" s="3310"/>
      <c r="Z29" s="3310"/>
      <c r="AA29" s="3310"/>
      <c r="AB29" s="3310"/>
      <c r="AC29" s="3310"/>
      <c r="AD29" s="3311"/>
      <c r="AE29" s="3309" t="s">
        <v>1167</v>
      </c>
      <c r="AF29" s="3310"/>
      <c r="AG29" s="3310"/>
      <c r="AH29" s="3310"/>
      <c r="AI29" s="3310"/>
      <c r="AJ29" s="3311"/>
      <c r="AK29" s="3309"/>
      <c r="AL29" s="3310"/>
      <c r="AM29" s="3310"/>
      <c r="AN29" s="3310"/>
      <c r="AO29" s="3310"/>
      <c r="AP29" s="3311"/>
      <c r="AQ29" s="3150"/>
      <c r="AR29" s="3151"/>
      <c r="AS29" s="3151"/>
      <c r="AT29" s="3151"/>
      <c r="AU29" s="3151"/>
      <c r="AV29" s="3151"/>
      <c r="AW29" s="3151"/>
      <c r="AX29" s="3152"/>
      <c r="AY29" s="1342"/>
      <c r="AZ29" s="3322"/>
      <c r="BA29" s="3322"/>
      <c r="BB29" s="3322"/>
      <c r="BC29" s="3322"/>
      <c r="BD29" s="1347"/>
      <c r="BE29" s="3322"/>
      <c r="BF29" s="3322"/>
      <c r="BG29" s="3322"/>
      <c r="BH29" s="3322"/>
      <c r="BI29" s="3323"/>
      <c r="BJ29" s="3323"/>
      <c r="BK29" s="3323"/>
      <c r="BL29" s="3323"/>
      <c r="BM29" s="3323"/>
      <c r="BN29" s="1683"/>
      <c r="BO29" s="1683"/>
      <c r="BP29" s="1683"/>
      <c r="BQ29" s="2601"/>
      <c r="BR29" s="199"/>
    </row>
    <row r="30" spans="1:75" s="499" customFormat="1" ht="15" customHeight="1">
      <c r="A30" s="226"/>
      <c r="B30" s="3158"/>
      <c r="C30" s="3317"/>
      <c r="D30" s="2656"/>
      <c r="E30" s="2656"/>
      <c r="F30" s="2656"/>
      <c r="G30" s="2656"/>
      <c r="H30" s="2656"/>
      <c r="I30" s="2656"/>
      <c r="J30" s="2656"/>
      <c r="K30" s="2656"/>
      <c r="L30" s="2656"/>
      <c r="M30" s="2656"/>
      <c r="N30" s="2656"/>
      <c r="O30" s="2656"/>
      <c r="P30" s="2656"/>
      <c r="Q30" s="2656"/>
      <c r="R30" s="2656"/>
      <c r="S30" s="2656"/>
      <c r="T30" s="2656"/>
      <c r="U30" s="2656"/>
      <c r="V30" s="2656"/>
      <c r="W30" s="3318"/>
      <c r="X30" s="3319"/>
      <c r="Y30" s="3320"/>
      <c r="Z30" s="3320"/>
      <c r="AA30" s="3320"/>
      <c r="AB30" s="3320"/>
      <c r="AC30" s="3320"/>
      <c r="AD30" s="3321"/>
      <c r="AE30" s="3319"/>
      <c r="AF30" s="3320"/>
      <c r="AG30" s="3320"/>
      <c r="AH30" s="3320"/>
      <c r="AI30" s="3320"/>
      <c r="AJ30" s="3321"/>
      <c r="AK30" s="3319"/>
      <c r="AL30" s="3320"/>
      <c r="AM30" s="3320"/>
      <c r="AN30" s="3320"/>
      <c r="AO30" s="3320"/>
      <c r="AP30" s="3321"/>
      <c r="AQ30" s="3159"/>
      <c r="AR30" s="3046"/>
      <c r="AS30" s="3046"/>
      <c r="AT30" s="3046"/>
      <c r="AU30" s="3046"/>
      <c r="AV30" s="3046"/>
      <c r="AW30" s="3046"/>
      <c r="AX30" s="3160"/>
      <c r="AY30" s="1342"/>
      <c r="AZ30" s="3322"/>
      <c r="BA30" s="3322"/>
      <c r="BB30" s="3322"/>
      <c r="BC30" s="3322"/>
      <c r="BD30" s="1347"/>
      <c r="BE30" s="3322"/>
      <c r="BF30" s="3322"/>
      <c r="BG30" s="3322"/>
      <c r="BH30" s="3322"/>
      <c r="BI30" s="3323"/>
      <c r="BJ30" s="3323"/>
      <c r="BK30" s="3323"/>
      <c r="BL30" s="3323"/>
      <c r="BM30" s="3323"/>
      <c r="BN30" s="1683"/>
      <c r="BO30" s="1683"/>
      <c r="BP30" s="1683"/>
      <c r="BQ30" s="2601"/>
      <c r="BR30" s="199"/>
    </row>
    <row r="31" spans="1:75" s="499" customFormat="1" ht="15" customHeight="1">
      <c r="A31" s="226"/>
      <c r="B31" s="3157">
        <v>11</v>
      </c>
      <c r="C31" s="3303" t="s">
        <v>1168</v>
      </c>
      <c r="D31" s="3304"/>
      <c r="E31" s="3304"/>
      <c r="F31" s="3304"/>
      <c r="G31" s="3304"/>
      <c r="H31" s="3304"/>
      <c r="I31" s="3304"/>
      <c r="J31" s="3304"/>
      <c r="K31" s="3304"/>
      <c r="L31" s="3304"/>
      <c r="M31" s="3304"/>
      <c r="N31" s="3304"/>
      <c r="O31" s="3304"/>
      <c r="P31" s="3304"/>
      <c r="Q31" s="3304"/>
      <c r="R31" s="3304"/>
      <c r="S31" s="3304"/>
      <c r="T31" s="3304"/>
      <c r="U31" s="3304"/>
      <c r="V31" s="3304"/>
      <c r="W31" s="3305"/>
      <c r="X31" s="3309" t="s">
        <v>1154</v>
      </c>
      <c r="Y31" s="3310"/>
      <c r="Z31" s="3310"/>
      <c r="AA31" s="3310"/>
      <c r="AB31" s="3310"/>
      <c r="AC31" s="3310"/>
      <c r="AD31" s="3311"/>
      <c r="AE31" s="3309"/>
      <c r="AF31" s="3310"/>
      <c r="AG31" s="3310"/>
      <c r="AH31" s="3310"/>
      <c r="AI31" s="3310"/>
      <c r="AJ31" s="3311"/>
      <c r="AK31" s="3309"/>
      <c r="AL31" s="3310"/>
      <c r="AM31" s="3310"/>
      <c r="AN31" s="3310"/>
      <c r="AO31" s="3310"/>
      <c r="AP31" s="3311"/>
      <c r="AQ31" s="3150"/>
      <c r="AR31" s="3151"/>
      <c r="AS31" s="3151"/>
      <c r="AT31" s="3151"/>
      <c r="AU31" s="3151"/>
      <c r="AV31" s="3151"/>
      <c r="AW31" s="3151"/>
      <c r="AX31" s="3152"/>
      <c r="AY31" s="1342"/>
      <c r="AZ31" s="3329"/>
      <c r="BA31" s="3329"/>
      <c r="BB31" s="3329"/>
      <c r="BC31" s="3329"/>
      <c r="BD31" s="1462"/>
      <c r="BE31" s="3329"/>
      <c r="BF31" s="3329"/>
      <c r="BG31" s="3329"/>
      <c r="BH31" s="3329"/>
      <c r="BI31" s="3330"/>
      <c r="BJ31" s="3330"/>
      <c r="BK31" s="3330"/>
      <c r="BL31" s="3330"/>
      <c r="BM31" s="3330"/>
      <c r="BN31" s="1683"/>
      <c r="BO31" s="1683"/>
      <c r="BP31" s="1683"/>
      <c r="BQ31" s="2601"/>
      <c r="BR31" s="199"/>
    </row>
    <row r="32" spans="1:75" s="499" customFormat="1" ht="15" customHeight="1">
      <c r="A32" s="226"/>
      <c r="B32" s="3158"/>
      <c r="C32" s="3326"/>
      <c r="D32" s="3327"/>
      <c r="E32" s="3327"/>
      <c r="F32" s="3327"/>
      <c r="G32" s="3327"/>
      <c r="H32" s="3327"/>
      <c r="I32" s="3327"/>
      <c r="J32" s="3327"/>
      <c r="K32" s="3327"/>
      <c r="L32" s="3327"/>
      <c r="M32" s="3327"/>
      <c r="N32" s="3327"/>
      <c r="O32" s="3327"/>
      <c r="P32" s="3327"/>
      <c r="Q32" s="3327"/>
      <c r="R32" s="3327"/>
      <c r="S32" s="3327"/>
      <c r="T32" s="3327"/>
      <c r="U32" s="3327"/>
      <c r="V32" s="3327"/>
      <c r="W32" s="3328"/>
      <c r="X32" s="3319"/>
      <c r="Y32" s="3320"/>
      <c r="Z32" s="3320"/>
      <c r="AA32" s="3320"/>
      <c r="AB32" s="3320"/>
      <c r="AC32" s="3320"/>
      <c r="AD32" s="3321"/>
      <c r="AE32" s="3319"/>
      <c r="AF32" s="3320"/>
      <c r="AG32" s="3320"/>
      <c r="AH32" s="3320"/>
      <c r="AI32" s="3320"/>
      <c r="AJ32" s="3321"/>
      <c r="AK32" s="3319"/>
      <c r="AL32" s="3320"/>
      <c r="AM32" s="3320"/>
      <c r="AN32" s="3320"/>
      <c r="AO32" s="3320"/>
      <c r="AP32" s="3321"/>
      <c r="AQ32" s="3159"/>
      <c r="AR32" s="3046"/>
      <c r="AS32" s="3046"/>
      <c r="AT32" s="3046"/>
      <c r="AU32" s="3046"/>
      <c r="AV32" s="3046"/>
      <c r="AW32" s="3046"/>
      <c r="AX32" s="3160"/>
      <c r="AY32" s="1342"/>
      <c r="AZ32" s="3329"/>
      <c r="BA32" s="3329"/>
      <c r="BB32" s="3329"/>
      <c r="BC32" s="3329"/>
      <c r="BD32" s="1462"/>
      <c r="BE32" s="3329"/>
      <c r="BF32" s="3329"/>
      <c r="BG32" s="3329"/>
      <c r="BH32" s="3329"/>
      <c r="BI32" s="3330"/>
      <c r="BJ32" s="3330"/>
      <c r="BK32" s="3330"/>
      <c r="BL32" s="3330"/>
      <c r="BM32" s="3330"/>
      <c r="BN32" s="1683"/>
      <c r="BO32" s="1683"/>
      <c r="BP32" s="1683"/>
      <c r="BQ32" s="2601"/>
      <c r="BR32" s="199"/>
    </row>
    <row r="33" spans="1:70" s="499" customFormat="1" ht="15" customHeight="1">
      <c r="A33" s="226"/>
      <c r="B33" s="3157">
        <v>12</v>
      </c>
      <c r="C33" s="3303" t="s">
        <v>1169</v>
      </c>
      <c r="D33" s="3315"/>
      <c r="E33" s="3315"/>
      <c r="F33" s="3315"/>
      <c r="G33" s="3315"/>
      <c r="H33" s="3315"/>
      <c r="I33" s="3315"/>
      <c r="J33" s="3315"/>
      <c r="K33" s="3315"/>
      <c r="L33" s="3315"/>
      <c r="M33" s="3315"/>
      <c r="N33" s="3315"/>
      <c r="O33" s="3315"/>
      <c r="P33" s="3315"/>
      <c r="Q33" s="3315"/>
      <c r="R33" s="3315"/>
      <c r="S33" s="3315"/>
      <c r="T33" s="3315"/>
      <c r="U33" s="3315"/>
      <c r="V33" s="3315"/>
      <c r="W33" s="3316"/>
      <c r="X33" s="3309" t="s">
        <v>1170</v>
      </c>
      <c r="Y33" s="3310"/>
      <c r="Z33" s="3310"/>
      <c r="AA33" s="3310"/>
      <c r="AB33" s="3310"/>
      <c r="AC33" s="3310"/>
      <c r="AD33" s="3311"/>
      <c r="AE33" s="3309"/>
      <c r="AF33" s="3310"/>
      <c r="AG33" s="3310"/>
      <c r="AH33" s="3310"/>
      <c r="AI33" s="3310"/>
      <c r="AJ33" s="3311"/>
      <c r="AK33" s="3309"/>
      <c r="AL33" s="3310"/>
      <c r="AM33" s="3310"/>
      <c r="AN33" s="3310"/>
      <c r="AO33" s="3310"/>
      <c r="AP33" s="3311"/>
      <c r="AQ33" s="3150"/>
      <c r="AR33" s="3151"/>
      <c r="AS33" s="3151"/>
      <c r="AT33" s="3151"/>
      <c r="AU33" s="3151"/>
      <c r="AV33" s="3151"/>
      <c r="AW33" s="3151"/>
      <c r="AX33" s="3152"/>
      <c r="AY33" s="1342"/>
      <c r="AZ33" s="3322"/>
      <c r="BA33" s="3322"/>
      <c r="BB33" s="3322"/>
      <c r="BC33" s="3322"/>
      <c r="BD33" s="1347"/>
      <c r="BE33" s="3322"/>
      <c r="BF33" s="3322"/>
      <c r="BG33" s="3322"/>
      <c r="BH33" s="3322"/>
      <c r="BI33" s="3323"/>
      <c r="BJ33" s="3323"/>
      <c r="BK33" s="3323"/>
      <c r="BL33" s="3323"/>
      <c r="BM33" s="3323"/>
      <c r="BN33" s="3324"/>
      <c r="BO33" s="3324"/>
      <c r="BP33" s="3324"/>
      <c r="BQ33" s="3325"/>
      <c r="BR33" s="199"/>
    </row>
    <row r="34" spans="1:70" s="499" customFormat="1" ht="15" customHeight="1">
      <c r="A34" s="226"/>
      <c r="B34" s="3158"/>
      <c r="C34" s="3317"/>
      <c r="D34" s="2656"/>
      <c r="E34" s="2656"/>
      <c r="F34" s="2656"/>
      <c r="G34" s="2656"/>
      <c r="H34" s="2656"/>
      <c r="I34" s="2656"/>
      <c r="J34" s="2656"/>
      <c r="K34" s="2656"/>
      <c r="L34" s="2656"/>
      <c r="M34" s="2656"/>
      <c r="N34" s="2656"/>
      <c r="O34" s="2656"/>
      <c r="P34" s="2656"/>
      <c r="Q34" s="2656"/>
      <c r="R34" s="2656"/>
      <c r="S34" s="2656"/>
      <c r="T34" s="2656"/>
      <c r="U34" s="2656"/>
      <c r="V34" s="2656"/>
      <c r="W34" s="3318"/>
      <c r="X34" s="3319"/>
      <c r="Y34" s="3320"/>
      <c r="Z34" s="3320"/>
      <c r="AA34" s="3320"/>
      <c r="AB34" s="3320"/>
      <c r="AC34" s="3320"/>
      <c r="AD34" s="3321"/>
      <c r="AE34" s="3319"/>
      <c r="AF34" s="3320"/>
      <c r="AG34" s="3320"/>
      <c r="AH34" s="3320"/>
      <c r="AI34" s="3320"/>
      <c r="AJ34" s="3321"/>
      <c r="AK34" s="3319"/>
      <c r="AL34" s="3320"/>
      <c r="AM34" s="3320"/>
      <c r="AN34" s="3320"/>
      <c r="AO34" s="3320"/>
      <c r="AP34" s="3321"/>
      <c r="AQ34" s="3159"/>
      <c r="AR34" s="3046"/>
      <c r="AS34" s="3046"/>
      <c r="AT34" s="3046"/>
      <c r="AU34" s="3046"/>
      <c r="AV34" s="3046"/>
      <c r="AW34" s="3046"/>
      <c r="AX34" s="3160"/>
      <c r="AY34" s="1342"/>
      <c r="AZ34" s="1342"/>
      <c r="BA34" s="1342"/>
      <c r="BB34" s="1342"/>
      <c r="BC34" s="1342"/>
      <c r="BD34" s="1342"/>
      <c r="BE34" s="1342"/>
      <c r="BF34" s="1342"/>
      <c r="BG34" s="1342"/>
      <c r="BH34" s="1342"/>
      <c r="BI34" s="1342"/>
      <c r="BJ34" s="1342"/>
      <c r="BK34" s="1342"/>
      <c r="BL34" s="1342"/>
      <c r="BM34" s="1342"/>
      <c r="BN34" s="1342"/>
      <c r="BO34" s="1463"/>
      <c r="BP34" s="1464"/>
      <c r="BQ34" s="1338"/>
      <c r="BR34" s="199"/>
    </row>
    <row r="35" spans="1:70" s="499" customFormat="1" ht="15" customHeight="1">
      <c r="A35" s="226"/>
      <c r="B35" s="3157">
        <v>13</v>
      </c>
      <c r="C35" s="3303" t="s">
        <v>1171</v>
      </c>
      <c r="D35" s="3304"/>
      <c r="E35" s="3304"/>
      <c r="F35" s="3304"/>
      <c r="G35" s="3304"/>
      <c r="H35" s="3304"/>
      <c r="I35" s="3304"/>
      <c r="J35" s="3304"/>
      <c r="K35" s="3304"/>
      <c r="L35" s="3304"/>
      <c r="M35" s="3304"/>
      <c r="N35" s="3304"/>
      <c r="O35" s="3304"/>
      <c r="P35" s="3304"/>
      <c r="Q35" s="3304"/>
      <c r="R35" s="3304"/>
      <c r="S35" s="3304"/>
      <c r="T35" s="3304"/>
      <c r="U35" s="3304"/>
      <c r="V35" s="3304"/>
      <c r="W35" s="3305"/>
      <c r="X35" s="3309" t="s">
        <v>1170</v>
      </c>
      <c r="Y35" s="3310"/>
      <c r="Z35" s="3310"/>
      <c r="AA35" s="3310"/>
      <c r="AB35" s="3310"/>
      <c r="AC35" s="3310"/>
      <c r="AD35" s="3311"/>
      <c r="AE35" s="3309"/>
      <c r="AF35" s="3310"/>
      <c r="AG35" s="3310"/>
      <c r="AH35" s="3310"/>
      <c r="AI35" s="3310"/>
      <c r="AJ35" s="3311"/>
      <c r="AK35" s="3309"/>
      <c r="AL35" s="3310"/>
      <c r="AM35" s="3310"/>
      <c r="AN35" s="3310"/>
      <c r="AO35" s="3310"/>
      <c r="AP35" s="3311"/>
      <c r="AQ35" s="3150"/>
      <c r="AR35" s="3151"/>
      <c r="AS35" s="3151"/>
      <c r="AT35" s="3151"/>
      <c r="AU35" s="3151"/>
      <c r="AV35" s="3151"/>
      <c r="AW35" s="3151"/>
      <c r="AX35" s="3152"/>
      <c r="AY35" s="1342"/>
      <c r="AZ35" s="3256"/>
      <c r="BA35" s="3256"/>
      <c r="BB35" s="3256"/>
      <c r="BC35" s="3256"/>
      <c r="BD35" s="3256"/>
      <c r="BE35" s="3256"/>
      <c r="BF35" s="3256"/>
      <c r="BG35" s="3256"/>
      <c r="BH35" s="3256"/>
      <c r="BI35" s="3256"/>
      <c r="BJ35" s="3256"/>
      <c r="BK35" s="1342"/>
      <c r="BL35" s="1342"/>
      <c r="BM35" s="1342"/>
      <c r="BN35" s="1342"/>
      <c r="BO35" s="1463"/>
      <c r="BP35" s="1464"/>
      <c r="BQ35" s="1338"/>
      <c r="BR35" s="199"/>
    </row>
    <row r="36" spans="1:70" s="499" customFormat="1" ht="15" customHeight="1">
      <c r="A36" s="226"/>
      <c r="B36" s="3158"/>
      <c r="C36" s="3326"/>
      <c r="D36" s="3327"/>
      <c r="E36" s="3327"/>
      <c r="F36" s="3327"/>
      <c r="G36" s="3327"/>
      <c r="H36" s="3327"/>
      <c r="I36" s="3327"/>
      <c r="J36" s="3327"/>
      <c r="K36" s="3327"/>
      <c r="L36" s="3327"/>
      <c r="M36" s="3327"/>
      <c r="N36" s="3327"/>
      <c r="O36" s="3327"/>
      <c r="P36" s="3327"/>
      <c r="Q36" s="3327"/>
      <c r="R36" s="3327"/>
      <c r="S36" s="3327"/>
      <c r="T36" s="3327"/>
      <c r="U36" s="3327"/>
      <c r="V36" s="3327"/>
      <c r="W36" s="3328"/>
      <c r="X36" s="3319"/>
      <c r="Y36" s="3320"/>
      <c r="Z36" s="3320"/>
      <c r="AA36" s="3320"/>
      <c r="AB36" s="3320"/>
      <c r="AC36" s="3320"/>
      <c r="AD36" s="3321"/>
      <c r="AE36" s="3319"/>
      <c r="AF36" s="3320"/>
      <c r="AG36" s="3320"/>
      <c r="AH36" s="3320"/>
      <c r="AI36" s="3320"/>
      <c r="AJ36" s="3321"/>
      <c r="AK36" s="3319"/>
      <c r="AL36" s="3320"/>
      <c r="AM36" s="3320"/>
      <c r="AN36" s="3320"/>
      <c r="AO36" s="3320"/>
      <c r="AP36" s="3321"/>
      <c r="AQ36" s="3159"/>
      <c r="AR36" s="3046"/>
      <c r="AS36" s="3046"/>
      <c r="AT36" s="3046"/>
      <c r="AU36" s="3046"/>
      <c r="AV36" s="3046"/>
      <c r="AW36" s="3046"/>
      <c r="AX36" s="3160"/>
      <c r="AY36" s="1342"/>
      <c r="AZ36" s="1339"/>
      <c r="BA36" s="1339"/>
      <c r="BB36" s="1339"/>
      <c r="BC36" s="1339"/>
      <c r="BD36" s="1339"/>
      <c r="BE36" s="1339"/>
      <c r="BF36" s="1339"/>
      <c r="BG36" s="1339"/>
      <c r="BH36" s="1339"/>
      <c r="BI36" s="1339"/>
      <c r="BJ36" s="1339"/>
      <c r="BK36" s="1342"/>
      <c r="BL36" s="1342"/>
      <c r="BM36" s="1342"/>
      <c r="BN36" s="1342"/>
      <c r="BO36" s="1463"/>
      <c r="BP36" s="1464"/>
      <c r="BQ36" s="1338"/>
      <c r="BR36" s="199"/>
    </row>
    <row r="37" spans="1:70" s="499" customFormat="1" ht="15" customHeight="1">
      <c r="A37" s="226"/>
      <c r="B37" s="3157">
        <v>14</v>
      </c>
      <c r="C37" s="3303" t="s">
        <v>1172</v>
      </c>
      <c r="D37" s="3315"/>
      <c r="E37" s="3315"/>
      <c r="F37" s="3315"/>
      <c r="G37" s="3315"/>
      <c r="H37" s="3315"/>
      <c r="I37" s="3315"/>
      <c r="J37" s="3315"/>
      <c r="K37" s="3315"/>
      <c r="L37" s="3315"/>
      <c r="M37" s="3315"/>
      <c r="N37" s="3315"/>
      <c r="O37" s="3315"/>
      <c r="P37" s="3315"/>
      <c r="Q37" s="3315"/>
      <c r="R37" s="3315"/>
      <c r="S37" s="3315"/>
      <c r="T37" s="3315"/>
      <c r="U37" s="3315"/>
      <c r="V37" s="3315"/>
      <c r="W37" s="3316"/>
      <c r="X37" s="3309"/>
      <c r="Y37" s="3310"/>
      <c r="Z37" s="3310"/>
      <c r="AA37" s="3310"/>
      <c r="AB37" s="3310"/>
      <c r="AC37" s="3310"/>
      <c r="AD37" s="3311"/>
      <c r="AE37" s="3309"/>
      <c r="AF37" s="3310"/>
      <c r="AG37" s="3310"/>
      <c r="AH37" s="3310"/>
      <c r="AI37" s="3310"/>
      <c r="AJ37" s="3311"/>
      <c r="AK37" s="3309"/>
      <c r="AL37" s="3310"/>
      <c r="AM37" s="3310"/>
      <c r="AN37" s="3310"/>
      <c r="AO37" s="3310"/>
      <c r="AP37" s="3311"/>
      <c r="AQ37" s="3150"/>
      <c r="AR37" s="3151"/>
      <c r="AS37" s="3151"/>
      <c r="AT37" s="3151"/>
      <c r="AU37" s="3151"/>
      <c r="AV37" s="3151"/>
      <c r="AW37" s="3151"/>
      <c r="AX37" s="3152"/>
      <c r="AY37" s="1342"/>
      <c r="AZ37" s="1339"/>
      <c r="BA37" s="1339"/>
      <c r="BB37" s="1339"/>
      <c r="BC37" s="1339"/>
      <c r="BD37" s="1339"/>
      <c r="BE37" s="1339"/>
      <c r="BF37" s="1339"/>
      <c r="BG37" s="1339"/>
      <c r="BH37" s="1339"/>
      <c r="BI37" s="1339"/>
      <c r="BJ37" s="1339"/>
      <c r="BK37" s="1342"/>
      <c r="BL37" s="1342"/>
      <c r="BM37" s="1342"/>
      <c r="BN37" s="1342"/>
      <c r="BO37" s="1463"/>
      <c r="BP37" s="1464"/>
      <c r="BQ37" s="1338"/>
      <c r="BR37" s="199"/>
    </row>
    <row r="38" spans="1:70" s="499" customFormat="1" ht="15" customHeight="1">
      <c r="A38" s="226"/>
      <c r="B38" s="3158"/>
      <c r="C38" s="3317"/>
      <c r="D38" s="2656"/>
      <c r="E38" s="2656"/>
      <c r="F38" s="2656"/>
      <c r="G38" s="2656"/>
      <c r="H38" s="2656"/>
      <c r="I38" s="2656"/>
      <c r="J38" s="2656"/>
      <c r="K38" s="2656"/>
      <c r="L38" s="2656"/>
      <c r="M38" s="2656"/>
      <c r="N38" s="2656"/>
      <c r="O38" s="2656"/>
      <c r="P38" s="2656"/>
      <c r="Q38" s="2656"/>
      <c r="R38" s="2656"/>
      <c r="S38" s="2656"/>
      <c r="T38" s="2656"/>
      <c r="U38" s="2656"/>
      <c r="V38" s="2656"/>
      <c r="W38" s="3318"/>
      <c r="X38" s="3319"/>
      <c r="Y38" s="3320"/>
      <c r="Z38" s="3320"/>
      <c r="AA38" s="3320"/>
      <c r="AB38" s="3320"/>
      <c r="AC38" s="3320"/>
      <c r="AD38" s="3321"/>
      <c r="AE38" s="3319"/>
      <c r="AF38" s="3320"/>
      <c r="AG38" s="3320"/>
      <c r="AH38" s="3320"/>
      <c r="AI38" s="3320"/>
      <c r="AJ38" s="3321"/>
      <c r="AK38" s="3319"/>
      <c r="AL38" s="3320"/>
      <c r="AM38" s="3320"/>
      <c r="AN38" s="3320"/>
      <c r="AO38" s="3320"/>
      <c r="AP38" s="3321"/>
      <c r="AQ38" s="3159"/>
      <c r="AR38" s="3046"/>
      <c r="AS38" s="3046"/>
      <c r="AT38" s="3046"/>
      <c r="AU38" s="3046"/>
      <c r="AV38" s="3046"/>
      <c r="AW38" s="3046"/>
      <c r="AX38" s="3160"/>
      <c r="AY38" s="1342"/>
      <c r="AZ38" s="1339"/>
      <c r="BA38" s="1339"/>
      <c r="BB38" s="1339"/>
      <c r="BC38" s="1339"/>
      <c r="BD38" s="1339"/>
      <c r="BE38" s="1339"/>
      <c r="BF38" s="1339"/>
      <c r="BG38" s="1339"/>
      <c r="BH38" s="1339"/>
      <c r="BI38" s="1339"/>
      <c r="BJ38" s="1339"/>
      <c r="BK38" s="1342"/>
      <c r="BL38" s="1342"/>
      <c r="BM38" s="1342"/>
      <c r="BN38" s="1342"/>
      <c r="BO38" s="1463"/>
      <c r="BP38" s="1464"/>
      <c r="BQ38" s="1338"/>
      <c r="BR38" s="199"/>
    </row>
    <row r="39" spans="1:70" s="499" customFormat="1" ht="15" customHeight="1">
      <c r="A39" s="226"/>
      <c r="B39" s="3157">
        <v>15</v>
      </c>
      <c r="C39" s="3303" t="s">
        <v>1173</v>
      </c>
      <c r="D39" s="3315"/>
      <c r="E39" s="3315"/>
      <c r="F39" s="3315"/>
      <c r="G39" s="3315"/>
      <c r="H39" s="3315"/>
      <c r="I39" s="3315"/>
      <c r="J39" s="3315"/>
      <c r="K39" s="3315"/>
      <c r="L39" s="3315"/>
      <c r="M39" s="3315"/>
      <c r="N39" s="3315"/>
      <c r="O39" s="3315"/>
      <c r="P39" s="3315"/>
      <c r="Q39" s="3315"/>
      <c r="R39" s="3315"/>
      <c r="S39" s="3315"/>
      <c r="T39" s="3315"/>
      <c r="U39" s="3315"/>
      <c r="V39" s="3315"/>
      <c r="W39" s="3316"/>
      <c r="X39" s="3309"/>
      <c r="Y39" s="3310"/>
      <c r="Z39" s="3310"/>
      <c r="AA39" s="3310"/>
      <c r="AB39" s="3310"/>
      <c r="AC39" s="3310"/>
      <c r="AD39" s="3311"/>
      <c r="AE39" s="3309"/>
      <c r="AF39" s="3310"/>
      <c r="AG39" s="3310"/>
      <c r="AH39" s="3310"/>
      <c r="AI39" s="3310"/>
      <c r="AJ39" s="3311"/>
      <c r="AK39" s="3309"/>
      <c r="AL39" s="3310"/>
      <c r="AM39" s="3310"/>
      <c r="AN39" s="3310"/>
      <c r="AO39" s="3310"/>
      <c r="AP39" s="3311"/>
      <c r="AQ39" s="3150"/>
      <c r="AR39" s="3151"/>
      <c r="AS39" s="3151"/>
      <c r="AT39" s="3151"/>
      <c r="AU39" s="3151"/>
      <c r="AV39" s="3151"/>
      <c r="AW39" s="3151"/>
      <c r="AX39" s="3152"/>
      <c r="AY39" s="1342"/>
      <c r="AZ39" s="1339"/>
      <c r="BA39" s="1339"/>
      <c r="BB39" s="1339"/>
      <c r="BC39" s="1339"/>
      <c r="BD39" s="1339"/>
      <c r="BE39" s="1339"/>
      <c r="BF39" s="1339"/>
      <c r="BG39" s="1339"/>
      <c r="BH39" s="1339"/>
      <c r="BI39" s="1339"/>
      <c r="BJ39" s="1339"/>
      <c r="BK39" s="1342"/>
      <c r="BL39" s="1342"/>
      <c r="BM39" s="1342"/>
      <c r="BN39" s="1342"/>
      <c r="BO39" s="1463"/>
      <c r="BP39" s="1464"/>
      <c r="BQ39" s="1338"/>
      <c r="BR39" s="199"/>
    </row>
    <row r="40" spans="1:70" s="499" customFormat="1" ht="15" customHeight="1">
      <c r="A40" s="226"/>
      <c r="B40" s="3158"/>
      <c r="C40" s="3317"/>
      <c r="D40" s="2656"/>
      <c r="E40" s="2656"/>
      <c r="F40" s="2656"/>
      <c r="G40" s="2656"/>
      <c r="H40" s="2656"/>
      <c r="I40" s="2656"/>
      <c r="J40" s="2656"/>
      <c r="K40" s="2656"/>
      <c r="L40" s="2656"/>
      <c r="M40" s="2656"/>
      <c r="N40" s="2656"/>
      <c r="O40" s="2656"/>
      <c r="P40" s="2656"/>
      <c r="Q40" s="2656"/>
      <c r="R40" s="2656"/>
      <c r="S40" s="2656"/>
      <c r="T40" s="2656"/>
      <c r="U40" s="2656"/>
      <c r="V40" s="2656"/>
      <c r="W40" s="3318"/>
      <c r="X40" s="3319"/>
      <c r="Y40" s="3320"/>
      <c r="Z40" s="3320"/>
      <c r="AA40" s="3320"/>
      <c r="AB40" s="3320"/>
      <c r="AC40" s="3320"/>
      <c r="AD40" s="3321"/>
      <c r="AE40" s="3319"/>
      <c r="AF40" s="3320"/>
      <c r="AG40" s="3320"/>
      <c r="AH40" s="3320"/>
      <c r="AI40" s="3320"/>
      <c r="AJ40" s="3321"/>
      <c r="AK40" s="3319"/>
      <c r="AL40" s="3320"/>
      <c r="AM40" s="3320"/>
      <c r="AN40" s="3320"/>
      <c r="AO40" s="3320"/>
      <c r="AP40" s="3321"/>
      <c r="AQ40" s="3159"/>
      <c r="AR40" s="3046"/>
      <c r="AS40" s="3046"/>
      <c r="AT40" s="3046"/>
      <c r="AU40" s="3046"/>
      <c r="AV40" s="3046"/>
      <c r="AW40" s="3046"/>
      <c r="AX40" s="3160"/>
      <c r="AY40" s="1342"/>
      <c r="AZ40" s="1339"/>
      <c r="BA40" s="1339"/>
      <c r="BB40" s="1339"/>
      <c r="BC40" s="1339"/>
      <c r="BD40" s="1339"/>
      <c r="BE40" s="1339"/>
      <c r="BF40" s="1339"/>
      <c r="BG40" s="1339"/>
      <c r="BH40" s="1339"/>
      <c r="BI40" s="1339"/>
      <c r="BJ40" s="1339"/>
      <c r="BK40" s="1342"/>
      <c r="BL40" s="1342"/>
      <c r="BM40" s="1342"/>
      <c r="BN40" s="1342"/>
      <c r="BO40" s="1463"/>
      <c r="BP40" s="1464"/>
      <c r="BQ40" s="1338"/>
      <c r="BR40" s="199"/>
    </row>
    <row r="41" spans="1:70" s="499" customFormat="1" ht="15" customHeight="1">
      <c r="A41" s="226"/>
      <c r="B41" s="3157"/>
      <c r="C41" s="3303"/>
      <c r="D41" s="3304"/>
      <c r="E41" s="3304"/>
      <c r="F41" s="3304"/>
      <c r="G41" s="3304"/>
      <c r="H41" s="3304"/>
      <c r="I41" s="3304"/>
      <c r="J41" s="3304"/>
      <c r="K41" s="3304"/>
      <c r="L41" s="3304"/>
      <c r="M41" s="3304"/>
      <c r="N41" s="3304"/>
      <c r="O41" s="3304"/>
      <c r="P41" s="3304"/>
      <c r="Q41" s="3304"/>
      <c r="R41" s="3304"/>
      <c r="S41" s="3304"/>
      <c r="T41" s="3304"/>
      <c r="U41" s="3304"/>
      <c r="V41" s="3304"/>
      <c r="W41" s="3305"/>
      <c r="X41" s="3309"/>
      <c r="Y41" s="3310"/>
      <c r="Z41" s="3310"/>
      <c r="AA41" s="3310"/>
      <c r="AB41" s="3310"/>
      <c r="AC41" s="3310"/>
      <c r="AD41" s="3311"/>
      <c r="AE41" s="3309"/>
      <c r="AF41" s="3310"/>
      <c r="AG41" s="3310"/>
      <c r="AH41" s="3310"/>
      <c r="AI41" s="3310"/>
      <c r="AJ41" s="3311"/>
      <c r="AK41" s="3309"/>
      <c r="AL41" s="3310"/>
      <c r="AM41" s="3310"/>
      <c r="AN41" s="3310"/>
      <c r="AO41" s="3310"/>
      <c r="AP41" s="3311"/>
      <c r="AQ41" s="3150"/>
      <c r="AR41" s="3151"/>
      <c r="AS41" s="3151"/>
      <c r="AT41" s="3151"/>
      <c r="AU41" s="3151"/>
      <c r="AV41" s="3151"/>
      <c r="AW41" s="3151"/>
      <c r="AX41" s="3152"/>
      <c r="AY41" s="1342"/>
      <c r="AZ41" s="1339"/>
      <c r="BA41" s="1339"/>
      <c r="BB41" s="1339"/>
      <c r="BC41" s="1339"/>
      <c r="BD41" s="1339"/>
      <c r="BE41" s="1339"/>
      <c r="BF41" s="1339"/>
      <c r="BG41" s="1339"/>
      <c r="BH41" s="1339"/>
      <c r="BI41" s="1339"/>
      <c r="BJ41" s="1339"/>
      <c r="BK41" s="1342"/>
      <c r="BL41" s="1342"/>
      <c r="BM41" s="1342"/>
      <c r="BN41" s="1342"/>
      <c r="BO41" s="1463"/>
      <c r="BP41" s="1464"/>
      <c r="BQ41" s="1338"/>
      <c r="BR41" s="199"/>
    </row>
    <row r="42" spans="1:70" s="499" customFormat="1" ht="15" customHeight="1" thickBot="1">
      <c r="A42" s="226"/>
      <c r="B42" s="3219"/>
      <c r="C42" s="3306"/>
      <c r="D42" s="3307"/>
      <c r="E42" s="3307"/>
      <c r="F42" s="3307"/>
      <c r="G42" s="3307"/>
      <c r="H42" s="3307"/>
      <c r="I42" s="3307"/>
      <c r="J42" s="3307"/>
      <c r="K42" s="3307"/>
      <c r="L42" s="3307"/>
      <c r="M42" s="3307"/>
      <c r="N42" s="3307"/>
      <c r="O42" s="3307"/>
      <c r="P42" s="3307"/>
      <c r="Q42" s="3307"/>
      <c r="R42" s="3307"/>
      <c r="S42" s="3307"/>
      <c r="T42" s="3307"/>
      <c r="U42" s="3307"/>
      <c r="V42" s="3307"/>
      <c r="W42" s="3308"/>
      <c r="X42" s="3312"/>
      <c r="Y42" s="3313"/>
      <c r="Z42" s="3313"/>
      <c r="AA42" s="3313"/>
      <c r="AB42" s="3313"/>
      <c r="AC42" s="3313"/>
      <c r="AD42" s="3314"/>
      <c r="AE42" s="3312"/>
      <c r="AF42" s="3313"/>
      <c r="AG42" s="3313"/>
      <c r="AH42" s="3313"/>
      <c r="AI42" s="3313"/>
      <c r="AJ42" s="3314"/>
      <c r="AK42" s="3312"/>
      <c r="AL42" s="3313"/>
      <c r="AM42" s="3313"/>
      <c r="AN42" s="3313"/>
      <c r="AO42" s="3313"/>
      <c r="AP42" s="3314"/>
      <c r="AQ42" s="2958"/>
      <c r="AR42" s="2604"/>
      <c r="AS42" s="2604"/>
      <c r="AT42" s="2604"/>
      <c r="AU42" s="2604"/>
      <c r="AV42" s="2604"/>
      <c r="AW42" s="2604"/>
      <c r="AX42" s="3153"/>
      <c r="AY42" s="1037"/>
      <c r="AZ42" s="1465"/>
      <c r="BA42" s="1465"/>
      <c r="BB42" s="1465"/>
      <c r="BC42" s="1465"/>
      <c r="BD42" s="1465"/>
      <c r="BE42" s="1465"/>
      <c r="BF42" s="1465"/>
      <c r="BG42" s="1465"/>
      <c r="BH42" s="1465"/>
      <c r="BI42" s="1465"/>
      <c r="BJ42" s="1465"/>
      <c r="BK42" s="1037"/>
      <c r="BL42" s="1037"/>
      <c r="BM42" s="1037"/>
      <c r="BN42" s="1037"/>
      <c r="BO42" s="1466"/>
      <c r="BP42" s="1467"/>
      <c r="BQ42" s="1468"/>
      <c r="BR42" s="199"/>
    </row>
    <row r="43" spans="1:70" s="52" customFormat="1" ht="20.100000000000001" customHeight="1" thickBot="1">
      <c r="A43" s="258"/>
      <c r="B43" s="1348" t="s">
        <v>1174</v>
      </c>
      <c r="C43" s="1469"/>
      <c r="D43" s="1469"/>
      <c r="E43" s="1469"/>
      <c r="F43" s="1469"/>
      <c r="G43" s="1469"/>
      <c r="H43" s="1037"/>
      <c r="I43" s="1469"/>
      <c r="J43" s="1469"/>
      <c r="K43" s="1469"/>
      <c r="L43" s="1469"/>
      <c r="M43" s="1469"/>
      <c r="N43" s="1469"/>
      <c r="O43" s="1469"/>
      <c r="P43" s="1469"/>
      <c r="Q43" s="1469"/>
      <c r="R43" s="1469"/>
      <c r="S43" s="1469"/>
      <c r="T43" s="1469"/>
      <c r="U43" s="1469"/>
      <c r="V43" s="1469"/>
      <c r="W43" s="1469"/>
      <c r="X43" s="1469"/>
      <c r="Y43" s="1469"/>
      <c r="Z43" s="1469"/>
      <c r="AA43" s="1469"/>
      <c r="AB43" s="1469"/>
      <c r="AC43" s="1469"/>
      <c r="AD43" s="1469"/>
      <c r="AE43" s="1470"/>
      <c r="AF43" s="1470" t="s">
        <v>111</v>
      </c>
      <c r="AG43" s="1470"/>
      <c r="AH43" s="1470"/>
      <c r="AI43" s="1470"/>
      <c r="AJ43" s="1470"/>
      <c r="AK43" s="1470"/>
      <c r="AL43" s="1470"/>
      <c r="AM43" s="1470"/>
      <c r="AN43" s="1471"/>
      <c r="AO43" s="1471"/>
      <c r="AP43" s="1469"/>
      <c r="AQ43" s="1471"/>
      <c r="AR43" s="1469"/>
      <c r="AS43" s="1469"/>
      <c r="AT43" s="1469"/>
      <c r="AU43" s="1471"/>
      <c r="AV43" s="1469"/>
      <c r="AW43" s="1469"/>
      <c r="AX43" s="1469"/>
      <c r="AY43" s="1469"/>
      <c r="AZ43" s="1469"/>
      <c r="BA43" s="1469"/>
      <c r="BB43" s="1469"/>
      <c r="BC43" s="1469"/>
      <c r="BD43" s="1469"/>
      <c r="BE43" s="1469"/>
      <c r="BF43" s="1469"/>
      <c r="BG43" s="1469"/>
      <c r="BH43" s="1469"/>
      <c r="BI43" s="1469" t="str">
        <f>'Bottom Logo Specification'!BG44</f>
        <v>COMPILER: LIÊN/A-KT-WQ826</v>
      </c>
      <c r="BJ43" s="1469"/>
      <c r="BK43" s="1471"/>
      <c r="BL43" s="1469"/>
      <c r="BM43" s="1471"/>
      <c r="BN43" s="1469"/>
      <c r="BO43" s="1472"/>
      <c r="BP43" s="1348"/>
      <c r="BQ43" s="1348"/>
      <c r="BR43" s="1473"/>
    </row>
    <row r="44" spans="1:70" s="499" customFormat="1" ht="20.100000000000001" customHeight="1" thickBot="1">
      <c r="A44" s="1474"/>
      <c r="B44" s="3300" t="str">
        <f>B1</f>
        <v>PRODUCTION CONFIRMATION</v>
      </c>
      <c r="C44" s="3301"/>
      <c r="D44" s="3301"/>
      <c r="E44" s="3301"/>
      <c r="F44" s="3301"/>
      <c r="G44" s="3301"/>
      <c r="H44" s="3301"/>
      <c r="I44" s="3301"/>
      <c r="J44" s="3301"/>
      <c r="K44" s="3301"/>
      <c r="L44" s="3301"/>
      <c r="M44" s="3301"/>
      <c r="N44" s="3301"/>
      <c r="O44" s="3301"/>
      <c r="P44" s="3301"/>
      <c r="Q44" s="3302"/>
      <c r="R44" s="2427" t="s">
        <v>1175</v>
      </c>
      <c r="S44" s="2427"/>
      <c r="T44" s="2427"/>
      <c r="U44" s="2427"/>
      <c r="V44" s="2427"/>
      <c r="W44" s="2427"/>
      <c r="X44" s="2427"/>
      <c r="Y44" s="2427"/>
      <c r="Z44" s="2427"/>
      <c r="AA44" s="2427"/>
      <c r="AB44" s="2427"/>
      <c r="AC44" s="2427"/>
      <c r="AD44" s="2427"/>
      <c r="AE44" s="2427"/>
      <c r="AF44" s="2427"/>
      <c r="AG44" s="2427"/>
      <c r="AH44" s="2427"/>
      <c r="AI44" s="2427"/>
      <c r="AJ44" s="2427"/>
      <c r="AK44" s="2427"/>
      <c r="AL44" s="2427"/>
      <c r="AM44" s="2427"/>
      <c r="AN44" s="2427"/>
      <c r="AO44" s="2427"/>
      <c r="AP44" s="2427"/>
      <c r="AQ44" s="2427"/>
      <c r="AR44" s="2427"/>
      <c r="AS44" s="2427"/>
      <c r="AT44" s="2427"/>
      <c r="AU44" s="2427"/>
      <c r="AV44" s="2427"/>
      <c r="AW44" s="2427"/>
      <c r="AX44" s="2427"/>
      <c r="AY44" s="2427"/>
      <c r="AZ44" s="2427"/>
      <c r="BA44" s="545"/>
      <c r="BB44" s="2428"/>
      <c r="BC44" s="2428"/>
      <c r="BD44" s="2428"/>
      <c r="BE44" s="2428"/>
      <c r="BF44" s="545"/>
      <c r="BG44" s="545"/>
      <c r="BH44" s="545"/>
      <c r="BI44" s="545"/>
      <c r="BJ44" s="545"/>
      <c r="BK44" s="545"/>
      <c r="BL44" s="559"/>
      <c r="BM44" s="559"/>
      <c r="BN44" s="559"/>
      <c r="BO44" s="994"/>
      <c r="BP44" s="995"/>
      <c r="BQ44" s="995"/>
      <c r="BR44" s="1475"/>
    </row>
    <row r="45" spans="1:70" s="499" customFormat="1" ht="19.5" customHeight="1">
      <c r="A45" s="226"/>
      <c r="B45" s="1509" t="s">
        <v>19</v>
      </c>
      <c r="C45" s="546"/>
      <c r="D45" s="546"/>
      <c r="E45" s="546"/>
      <c r="F45" s="546"/>
      <c r="G45" s="546"/>
      <c r="H45" s="513" t="str">
        <f>H2</f>
        <v>Chuck Taylor All Star Street</v>
      </c>
      <c r="I45" s="513"/>
      <c r="J45" s="513"/>
      <c r="K45" s="513"/>
      <c r="L45" s="513"/>
      <c r="M45" s="513"/>
      <c r="N45" s="513"/>
      <c r="O45" s="513"/>
      <c r="P45" s="513"/>
      <c r="Q45" s="1057"/>
      <c r="R45" s="2510"/>
      <c r="S45" s="2510"/>
      <c r="T45" s="2510"/>
      <c r="U45" s="2510"/>
      <c r="V45" s="2510"/>
      <c r="W45" s="2510"/>
      <c r="X45" s="2510"/>
      <c r="Y45" s="2510"/>
      <c r="Z45" s="2510"/>
      <c r="AA45" s="2510"/>
      <c r="AB45" s="2510"/>
      <c r="AC45" s="2510"/>
      <c r="AD45" s="2510"/>
      <c r="AE45" s="2510"/>
      <c r="AF45" s="2510"/>
      <c r="AG45" s="2510"/>
      <c r="AH45" s="2510"/>
      <c r="AI45" s="2510"/>
      <c r="AJ45" s="2510"/>
      <c r="AK45" s="2510"/>
      <c r="AL45" s="2510"/>
      <c r="AM45" s="2510"/>
      <c r="AN45" s="2510"/>
      <c r="AO45" s="2510"/>
      <c r="AP45" s="2510"/>
      <c r="AQ45" s="2510"/>
      <c r="AR45" s="2510"/>
      <c r="AS45" s="2510"/>
      <c r="AT45" s="2510"/>
      <c r="AU45" s="2510"/>
      <c r="AV45" s="2510"/>
      <c r="AW45" s="2510"/>
      <c r="AX45" s="2510"/>
      <c r="AY45" s="2510"/>
      <c r="AZ45" s="2510"/>
      <c r="BA45" s="219"/>
      <c r="BB45" s="1690"/>
      <c r="BC45" s="1690"/>
      <c r="BD45" s="1690"/>
      <c r="BE45" s="1690"/>
      <c r="BF45" s="219"/>
      <c r="BG45" s="219"/>
      <c r="BH45" s="219"/>
      <c r="BI45" s="219"/>
      <c r="BJ45" s="219"/>
      <c r="BK45" s="219"/>
      <c r="BL45" s="3140" t="s">
        <v>21</v>
      </c>
      <c r="BM45" s="1834"/>
      <c r="BN45" s="1834"/>
      <c r="BO45" s="3285">
        <f>BO2</f>
        <v>19</v>
      </c>
      <c r="BP45" s="1834">
        <f>BP2-1</f>
        <v>-2</v>
      </c>
      <c r="BQ45" s="2498"/>
      <c r="BR45" s="199"/>
    </row>
    <row r="46" spans="1:70" s="499" customFormat="1" ht="15.95" customHeight="1" thickBot="1">
      <c r="A46" s="226"/>
      <c r="B46" s="547" t="s">
        <v>96</v>
      </c>
      <c r="C46" s="912"/>
      <c r="D46" s="912"/>
      <c r="E46" s="912"/>
      <c r="F46" s="912"/>
      <c r="G46" s="912"/>
      <c r="H46" s="912"/>
      <c r="I46" s="912"/>
      <c r="J46" s="912" t="str">
        <f>J3</f>
        <v>669288C/F</v>
      </c>
      <c r="K46" s="912"/>
      <c r="L46" s="912"/>
      <c r="M46" s="912"/>
      <c r="N46" s="912"/>
      <c r="O46" s="912"/>
      <c r="P46" s="912"/>
      <c r="Q46" s="1071"/>
      <c r="R46" s="2510"/>
      <c r="S46" s="2510"/>
      <c r="T46" s="2510"/>
      <c r="U46" s="2510"/>
      <c r="V46" s="2510"/>
      <c r="W46" s="2510"/>
      <c r="X46" s="2510"/>
      <c r="Y46" s="2510"/>
      <c r="Z46" s="2510"/>
      <c r="AA46" s="2510"/>
      <c r="AB46" s="2510"/>
      <c r="AC46" s="2510"/>
      <c r="AD46" s="2510"/>
      <c r="AE46" s="2510"/>
      <c r="AF46" s="2510"/>
      <c r="AG46" s="2510"/>
      <c r="AH46" s="2510"/>
      <c r="AI46" s="2510"/>
      <c r="AJ46" s="2510"/>
      <c r="AK46" s="2510"/>
      <c r="AL46" s="2510"/>
      <c r="AM46" s="2510"/>
      <c r="AN46" s="2510"/>
      <c r="AO46" s="2510"/>
      <c r="AP46" s="2510"/>
      <c r="AQ46" s="2510"/>
      <c r="AR46" s="2510"/>
      <c r="AS46" s="2510"/>
      <c r="AT46" s="2510"/>
      <c r="AU46" s="2510"/>
      <c r="AV46" s="2510"/>
      <c r="AW46" s="2510"/>
      <c r="AX46" s="2510"/>
      <c r="AY46" s="2510"/>
      <c r="AZ46" s="2510"/>
      <c r="BA46" s="219"/>
      <c r="BB46" s="3218"/>
      <c r="BC46" s="3218"/>
      <c r="BD46" s="3218"/>
      <c r="BE46" s="3218"/>
      <c r="BF46" s="219"/>
      <c r="BG46" s="219"/>
      <c r="BH46" s="219"/>
      <c r="BI46" s="219"/>
      <c r="BJ46" s="219"/>
      <c r="BK46" s="219"/>
      <c r="BL46" s="3141"/>
      <c r="BM46" s="2621"/>
      <c r="BN46" s="2621"/>
      <c r="BO46" s="3286"/>
      <c r="BP46" s="2060"/>
      <c r="BQ46" s="2061"/>
      <c r="BR46" s="199"/>
    </row>
    <row r="47" spans="1:70" s="499" customFormat="1" ht="15.95" customHeight="1" thickBot="1">
      <c r="A47" s="226"/>
      <c r="B47" s="798"/>
      <c r="C47" s="149"/>
      <c r="D47" s="149"/>
      <c r="E47" s="149"/>
      <c r="F47" s="149"/>
      <c r="G47" s="149"/>
      <c r="H47" s="469"/>
      <c r="I47" s="149"/>
      <c r="J47" s="149"/>
      <c r="K47" s="149"/>
      <c r="L47" s="149"/>
      <c r="M47" s="149"/>
      <c r="N47" s="149"/>
      <c r="O47" s="149"/>
      <c r="P47" s="149"/>
      <c r="Q47" s="149"/>
      <c r="R47" s="1333"/>
      <c r="S47" s="1333"/>
      <c r="T47" s="1333"/>
      <c r="U47" s="1333"/>
      <c r="V47" s="1333"/>
      <c r="W47" s="1333"/>
      <c r="X47" s="1333"/>
      <c r="Y47" s="1333"/>
      <c r="Z47" s="1333"/>
      <c r="AA47" s="1333"/>
      <c r="AB47" s="1333"/>
      <c r="AC47" s="1333"/>
      <c r="AD47" s="1333"/>
      <c r="AE47" s="1333"/>
      <c r="AF47" s="1333"/>
      <c r="AG47" s="1333"/>
      <c r="AH47" s="1333"/>
      <c r="AI47" s="1333"/>
      <c r="AJ47" s="1333"/>
      <c r="AK47" s="1333"/>
      <c r="AL47" s="1333"/>
      <c r="AM47" s="1333"/>
      <c r="AN47" s="1333"/>
      <c r="AO47" s="1333"/>
      <c r="AP47" s="1333"/>
      <c r="AQ47" s="1333"/>
      <c r="AR47" s="1333"/>
      <c r="AS47" s="1333"/>
      <c r="AT47" s="1333"/>
      <c r="AU47" s="1333"/>
      <c r="AV47" s="1333"/>
      <c r="AW47" s="1333"/>
      <c r="AX47" s="1333"/>
      <c r="AY47" s="3238" t="s">
        <v>1176</v>
      </c>
      <c r="AZ47" s="2396"/>
      <c r="BA47" s="2396"/>
      <c r="BB47" s="2396"/>
      <c r="BC47" s="2396"/>
      <c r="BD47" s="2396"/>
      <c r="BE47" s="2396"/>
      <c r="BF47" s="2396"/>
      <c r="BG47" s="2396"/>
      <c r="BH47" s="2396"/>
      <c r="BI47" s="2396"/>
      <c r="BJ47" s="2396"/>
      <c r="BK47" s="2396"/>
      <c r="BL47" s="2396"/>
      <c r="BM47" s="2396"/>
      <c r="BN47" s="2396"/>
      <c r="BO47" s="2396"/>
      <c r="BP47" s="2396"/>
      <c r="BQ47" s="3190"/>
      <c r="BR47" s="199"/>
    </row>
    <row r="48" spans="1:70" s="499" customFormat="1" ht="30" customHeight="1" thickBot="1">
      <c r="A48" s="226"/>
      <c r="B48" s="3287" t="str">
        <f>B5</f>
        <v>Component
部件名称Tên chi tiết</v>
      </c>
      <c r="C48" s="3240"/>
      <c r="D48" s="3240"/>
      <c r="E48" s="3240"/>
      <c r="F48" s="3240"/>
      <c r="G48" s="3240"/>
      <c r="H48" s="3240"/>
      <c r="I48" s="3241"/>
      <c r="J48" s="3288" t="s">
        <v>497</v>
      </c>
      <c r="K48" s="3289"/>
      <c r="L48" s="3289"/>
      <c r="M48" s="3289"/>
      <c r="N48" s="3289"/>
      <c r="O48" s="3289"/>
      <c r="P48" s="3289"/>
      <c r="Q48" s="3289"/>
      <c r="R48" s="3289"/>
      <c r="S48" s="3289"/>
      <c r="T48" s="3289"/>
      <c r="U48" s="3289"/>
      <c r="V48" s="3289"/>
      <c r="W48" s="3289"/>
      <c r="X48" s="3289"/>
      <c r="Y48" s="3289"/>
      <c r="Z48" s="3289"/>
      <c r="AA48" s="3289"/>
      <c r="AB48" s="3290"/>
      <c r="AC48" s="1340"/>
      <c r="AD48" s="1340"/>
      <c r="AE48" s="1340"/>
      <c r="AF48" s="1340"/>
      <c r="AG48" s="1340"/>
      <c r="AH48" s="3245" t="s">
        <v>1137</v>
      </c>
      <c r="AI48" s="2952"/>
      <c r="AJ48" s="2952"/>
      <c r="AK48" s="2952"/>
      <c r="AL48" s="2952"/>
      <c r="AM48" s="3246"/>
      <c r="AN48" s="3291" t="s">
        <v>184</v>
      </c>
      <c r="AO48" s="3292"/>
      <c r="AP48" s="3292"/>
      <c r="AQ48" s="3292"/>
      <c r="AR48" s="3292"/>
      <c r="AS48" s="3292"/>
      <c r="AT48" s="3292"/>
      <c r="AU48" s="3292"/>
      <c r="AV48" s="3292"/>
      <c r="AW48" s="3293"/>
      <c r="AX48" s="1333"/>
      <c r="AY48" s="2464"/>
      <c r="AZ48" s="3191"/>
      <c r="BA48" s="3191"/>
      <c r="BB48" s="3191"/>
      <c r="BC48" s="3191"/>
      <c r="BD48" s="3191"/>
      <c r="BE48" s="3191"/>
      <c r="BF48" s="3191"/>
      <c r="BG48" s="3191"/>
      <c r="BH48" s="3191"/>
      <c r="BI48" s="3191"/>
      <c r="BJ48" s="3191"/>
      <c r="BK48" s="3191"/>
      <c r="BL48" s="3191"/>
      <c r="BM48" s="3191"/>
      <c r="BN48" s="3191"/>
      <c r="BO48" s="3191"/>
      <c r="BP48" s="3191"/>
      <c r="BQ48" s="3192"/>
      <c r="BR48" s="199"/>
    </row>
    <row r="49" spans="1:70" s="499" customFormat="1" ht="30" customHeight="1" thickBot="1">
      <c r="A49" s="226"/>
      <c r="B49" s="3208" t="str">
        <f>B6</f>
        <v>Material材料 Vật tư</v>
      </c>
      <c r="C49" s="2697"/>
      <c r="D49" s="2697"/>
      <c r="E49" s="2697"/>
      <c r="F49" s="2697"/>
      <c r="G49" s="2697"/>
      <c r="H49" s="2697"/>
      <c r="I49" s="2698"/>
      <c r="J49" s="3294" t="s">
        <v>362</v>
      </c>
      <c r="K49" s="3295"/>
      <c r="L49" s="3295"/>
      <c r="M49" s="3295"/>
      <c r="N49" s="3295"/>
      <c r="O49" s="3295"/>
      <c r="P49" s="3295"/>
      <c r="Q49" s="3295"/>
      <c r="R49" s="3295"/>
      <c r="S49" s="3295"/>
      <c r="T49" s="3295"/>
      <c r="U49" s="3295"/>
      <c r="V49" s="3295"/>
      <c r="W49" s="3295"/>
      <c r="X49" s="3295"/>
      <c r="Y49" s="3295"/>
      <c r="Z49" s="3295"/>
      <c r="AA49" s="3295"/>
      <c r="AB49" s="3296"/>
      <c r="AC49" s="1340"/>
      <c r="AD49" s="1340"/>
      <c r="AE49" s="1340"/>
      <c r="AF49" s="1340"/>
      <c r="AG49" s="1340"/>
      <c r="AH49" s="3247"/>
      <c r="AI49" s="3248"/>
      <c r="AJ49" s="3248"/>
      <c r="AK49" s="3248"/>
      <c r="AL49" s="3248"/>
      <c r="AM49" s="3249"/>
      <c r="AN49" s="3205"/>
      <c r="AO49" s="3206"/>
      <c r="AP49" s="3206"/>
      <c r="AQ49" s="3206"/>
      <c r="AR49" s="3206"/>
      <c r="AS49" s="3206"/>
      <c r="AT49" s="3206"/>
      <c r="AU49" s="3206"/>
      <c r="AV49" s="3206"/>
      <c r="AW49" s="3207"/>
      <c r="AX49" s="1333"/>
      <c r="AY49" s="810"/>
      <c r="AZ49" s="219"/>
      <c r="BA49" s="219"/>
      <c r="BB49" s="219"/>
      <c r="BC49" s="219"/>
      <c r="BD49" s="219"/>
      <c r="BE49" s="219"/>
      <c r="BF49" s="219"/>
      <c r="BG49" s="219"/>
      <c r="BH49" s="219"/>
      <c r="BI49" s="219"/>
      <c r="BJ49" s="219"/>
      <c r="BK49" s="219"/>
      <c r="BL49" s="219"/>
      <c r="BM49" s="219"/>
      <c r="BN49" s="3297" t="s">
        <v>28</v>
      </c>
      <c r="BO49" s="3298"/>
      <c r="BP49" s="3298"/>
      <c r="BQ49" s="3299"/>
      <c r="BR49" s="199"/>
    </row>
    <row r="50" spans="1:70" s="499" customFormat="1" ht="15.95" customHeight="1">
      <c r="A50" s="226"/>
      <c r="B50" s="798"/>
      <c r="C50" s="149"/>
      <c r="D50" s="149"/>
      <c r="E50" s="149"/>
      <c r="F50" s="149"/>
      <c r="G50" s="149"/>
      <c r="H50" s="469"/>
      <c r="I50" s="149"/>
      <c r="J50" s="149"/>
      <c r="K50" s="149"/>
      <c r="L50" s="149"/>
      <c r="M50" s="149"/>
      <c r="N50" s="149"/>
      <c r="O50" s="149"/>
      <c r="P50" s="149"/>
      <c r="Q50" s="149"/>
      <c r="R50" s="1333"/>
      <c r="S50" s="1333"/>
      <c r="T50" s="1333"/>
      <c r="U50" s="1333"/>
      <c r="V50" s="1333"/>
      <c r="W50" s="1333"/>
      <c r="X50" s="1333"/>
      <c r="Y50" s="1333"/>
      <c r="Z50" s="1333"/>
      <c r="AA50" s="1333"/>
      <c r="AB50" s="1333"/>
      <c r="AC50" s="1333"/>
      <c r="AD50" s="1333"/>
      <c r="AE50" s="1333"/>
      <c r="AF50" s="1333"/>
      <c r="AG50" s="1333"/>
      <c r="AH50" s="1333"/>
      <c r="AI50" s="1333"/>
      <c r="AJ50" s="1333"/>
      <c r="AK50" s="1333"/>
      <c r="AL50" s="1333"/>
      <c r="AM50" s="1333"/>
      <c r="AN50" s="1333"/>
      <c r="AO50" s="1333"/>
      <c r="AP50" s="1333"/>
      <c r="AQ50" s="1333"/>
      <c r="AR50" s="1333"/>
      <c r="AS50" s="1333"/>
      <c r="AT50" s="1333"/>
      <c r="AU50" s="1333"/>
      <c r="AV50" s="1333"/>
      <c r="AW50" s="1333"/>
      <c r="AX50" s="1333"/>
      <c r="AY50" s="810"/>
      <c r="AZ50" s="219"/>
      <c r="BA50" s="219"/>
      <c r="BB50" s="219"/>
      <c r="BC50" s="219"/>
      <c r="BD50" s="219"/>
      <c r="BE50" s="219"/>
      <c r="BF50" s="219"/>
      <c r="BG50" s="219"/>
      <c r="BH50" s="219"/>
      <c r="BI50" s="219"/>
      <c r="BJ50" s="219"/>
      <c r="BK50" s="219"/>
      <c r="BL50" s="219"/>
      <c r="BM50" s="219"/>
      <c r="BN50" s="3090" t="s">
        <v>14</v>
      </c>
      <c r="BO50" s="1963"/>
      <c r="BP50" s="1963"/>
      <c r="BQ50" s="3091"/>
      <c r="BR50" s="199"/>
    </row>
    <row r="51" spans="1:70" s="499" customFormat="1" ht="15.95" customHeight="1" thickBot="1">
      <c r="A51" s="226"/>
      <c r="B51" s="798"/>
      <c r="C51" s="149"/>
      <c r="D51" s="149"/>
      <c r="E51" s="149"/>
      <c r="F51" s="149"/>
      <c r="G51" s="149"/>
      <c r="H51" s="469"/>
      <c r="I51" s="149"/>
      <c r="J51" s="149"/>
      <c r="K51" s="149"/>
      <c r="L51" s="149"/>
      <c r="M51" s="149"/>
      <c r="N51" s="149"/>
      <c r="O51" s="149"/>
      <c r="P51" s="149"/>
      <c r="Q51" s="149"/>
      <c r="R51" s="1333"/>
      <c r="S51" s="1333"/>
      <c r="T51" s="1333"/>
      <c r="U51" s="1333"/>
      <c r="V51" s="1333"/>
      <c r="W51" s="1333"/>
      <c r="X51" s="1333"/>
      <c r="Y51" s="1333"/>
      <c r="Z51" s="1333"/>
      <c r="AA51" s="1333"/>
      <c r="AB51" s="1333"/>
      <c r="AC51" s="1333"/>
      <c r="AD51" s="1333"/>
      <c r="AE51" s="1333"/>
      <c r="AF51" s="1333"/>
      <c r="AG51" s="1333"/>
      <c r="AH51" s="1333"/>
      <c r="AI51" s="1333"/>
      <c r="AJ51" s="1333"/>
      <c r="AK51" s="1333"/>
      <c r="AL51" s="1333"/>
      <c r="AM51" s="1333"/>
      <c r="AN51" s="1333"/>
      <c r="AO51" s="1333"/>
      <c r="AP51" s="1333"/>
      <c r="AQ51" s="1333"/>
      <c r="AR51" s="1333"/>
      <c r="AS51" s="1333"/>
      <c r="AT51" s="1333"/>
      <c r="AU51" s="1333"/>
      <c r="AV51" s="1333"/>
      <c r="AW51" s="1333"/>
      <c r="AX51" s="1333"/>
      <c r="AY51" s="810"/>
      <c r="AZ51" s="219"/>
      <c r="BA51" s="219"/>
      <c r="BB51" s="219"/>
      <c r="BC51" s="219"/>
      <c r="BD51" s="219"/>
      <c r="BE51" s="219"/>
      <c r="BF51" s="219"/>
      <c r="BG51" s="219"/>
      <c r="BH51" s="219"/>
      <c r="BI51" s="219"/>
      <c r="BJ51" s="219"/>
      <c r="BK51" s="219"/>
      <c r="BL51" s="219"/>
      <c r="BM51" s="219"/>
      <c r="BN51" s="3229"/>
      <c r="BO51" s="3046"/>
      <c r="BP51" s="3046"/>
      <c r="BQ51" s="3160"/>
      <c r="BR51" s="199"/>
    </row>
    <row r="52" spans="1:70" s="499" customFormat="1" ht="31.5" customHeight="1">
      <c r="A52" s="226"/>
      <c r="B52" s="3277" t="s">
        <v>31</v>
      </c>
      <c r="C52" s="3278" t="s">
        <v>1139</v>
      </c>
      <c r="D52" s="3279"/>
      <c r="E52" s="3279"/>
      <c r="F52" s="3279"/>
      <c r="G52" s="3279"/>
      <c r="H52" s="3279"/>
      <c r="I52" s="3279"/>
      <c r="J52" s="3279"/>
      <c r="K52" s="3279"/>
      <c r="L52" s="3279"/>
      <c r="M52" s="3279"/>
      <c r="N52" s="3279"/>
      <c r="O52" s="3279"/>
      <c r="P52" s="3279"/>
      <c r="Q52" s="3279"/>
      <c r="R52" s="3279"/>
      <c r="S52" s="3279"/>
      <c r="T52" s="3279"/>
      <c r="U52" s="3279"/>
      <c r="V52" s="3279"/>
      <c r="W52" s="3280"/>
      <c r="X52" s="3281" t="s">
        <v>1177</v>
      </c>
      <c r="Y52" s="3279"/>
      <c r="Z52" s="3279"/>
      <c r="AA52" s="3279"/>
      <c r="AB52" s="3279"/>
      <c r="AC52" s="3279"/>
      <c r="AD52" s="3279"/>
      <c r="AE52" s="3279"/>
      <c r="AF52" s="3279"/>
      <c r="AG52" s="3279"/>
      <c r="AH52" s="3279"/>
      <c r="AI52" s="3279"/>
      <c r="AJ52" s="3279"/>
      <c r="AK52" s="3279"/>
      <c r="AL52" s="3279"/>
      <c r="AM52" s="3279"/>
      <c r="AN52" s="3279"/>
      <c r="AO52" s="3279"/>
      <c r="AP52" s="3280"/>
      <c r="AQ52" s="3281" t="s">
        <v>1176</v>
      </c>
      <c r="AR52" s="3240"/>
      <c r="AS52" s="3240"/>
      <c r="AT52" s="3240"/>
      <c r="AU52" s="3240"/>
      <c r="AV52" s="3240"/>
      <c r="AW52" s="3240"/>
      <c r="AX52" s="3282"/>
      <c r="AY52" s="871"/>
      <c r="AZ52" s="1619"/>
      <c r="BA52" s="1619"/>
      <c r="BB52" s="1619"/>
      <c r="BC52" s="1619"/>
      <c r="BD52" s="1619"/>
      <c r="BE52" s="1619"/>
      <c r="BF52" s="1619"/>
      <c r="BG52" s="1619"/>
      <c r="BH52" s="1619"/>
      <c r="BI52" s="1619"/>
      <c r="BJ52" s="1619"/>
      <c r="BK52" s="1619"/>
      <c r="BL52" s="1619"/>
      <c r="BM52" s="1619"/>
      <c r="BN52" s="2552" t="s">
        <v>189</v>
      </c>
      <c r="BO52" s="2553"/>
      <c r="BP52" s="2553"/>
      <c r="BQ52" s="3230"/>
      <c r="BR52" s="199"/>
    </row>
    <row r="53" spans="1:70" s="499" customFormat="1" ht="39.950000000000003" customHeight="1">
      <c r="A53" s="226"/>
      <c r="B53" s="3225"/>
      <c r="C53" s="3266"/>
      <c r="D53" s="2553"/>
      <c r="E53" s="2553"/>
      <c r="F53" s="2553"/>
      <c r="G53" s="2553"/>
      <c r="H53" s="2553"/>
      <c r="I53" s="2553"/>
      <c r="J53" s="2553"/>
      <c r="K53" s="2553"/>
      <c r="L53" s="2553"/>
      <c r="M53" s="2553"/>
      <c r="N53" s="2553"/>
      <c r="O53" s="2553"/>
      <c r="P53" s="2553"/>
      <c r="Q53" s="2553"/>
      <c r="R53" s="2553"/>
      <c r="S53" s="2553"/>
      <c r="T53" s="2553"/>
      <c r="U53" s="2553"/>
      <c r="V53" s="2553"/>
      <c r="W53" s="3276"/>
      <c r="X53" s="3275" t="s">
        <v>1142</v>
      </c>
      <c r="Y53" s="2553"/>
      <c r="Z53" s="2553"/>
      <c r="AA53" s="2553"/>
      <c r="AB53" s="2553"/>
      <c r="AC53" s="2553"/>
      <c r="AD53" s="3276"/>
      <c r="AE53" s="3275" t="s">
        <v>1143</v>
      </c>
      <c r="AF53" s="2553"/>
      <c r="AG53" s="2553"/>
      <c r="AH53" s="2553"/>
      <c r="AI53" s="2553"/>
      <c r="AJ53" s="3276"/>
      <c r="AK53" s="3275" t="s">
        <v>1178</v>
      </c>
      <c r="AL53" s="2553"/>
      <c r="AM53" s="2553"/>
      <c r="AN53" s="2553"/>
      <c r="AO53" s="2553"/>
      <c r="AP53" s="3276"/>
      <c r="AQ53" s="3275"/>
      <c r="AR53" s="3283"/>
      <c r="AS53" s="3283"/>
      <c r="AT53" s="3283"/>
      <c r="AU53" s="3283"/>
      <c r="AV53" s="3283"/>
      <c r="AW53" s="3283"/>
      <c r="AX53" s="3284"/>
      <c r="AY53" s="871"/>
      <c r="AZ53" s="1619"/>
      <c r="BA53" s="1619"/>
      <c r="BB53" s="1619"/>
      <c r="BC53" s="1619"/>
      <c r="BD53" s="1619"/>
      <c r="BE53" s="1619"/>
      <c r="BF53" s="1619"/>
      <c r="BG53" s="1619"/>
      <c r="BH53" s="1619"/>
      <c r="BI53" s="1619"/>
      <c r="BJ53" s="1619"/>
      <c r="BK53" s="1619"/>
      <c r="BL53" s="1619"/>
      <c r="BM53" s="1619"/>
      <c r="BN53" s="2552" t="s">
        <v>190</v>
      </c>
      <c r="BO53" s="2553"/>
      <c r="BP53" s="2553"/>
      <c r="BQ53" s="3230"/>
      <c r="BR53" s="199"/>
    </row>
    <row r="54" spans="1:70" s="499" customFormat="1" ht="14.65" customHeight="1">
      <c r="A54" s="226"/>
      <c r="B54" s="3225">
        <v>1</v>
      </c>
      <c r="C54" s="3269" t="s">
        <v>1146</v>
      </c>
      <c r="D54" s="3270"/>
      <c r="E54" s="3270"/>
      <c r="F54" s="3270"/>
      <c r="G54" s="3270"/>
      <c r="H54" s="3270"/>
      <c r="I54" s="3270"/>
      <c r="J54" s="3270"/>
      <c r="K54" s="3270"/>
      <c r="L54" s="3270"/>
      <c r="M54" s="3270"/>
      <c r="N54" s="3270"/>
      <c r="O54" s="3270"/>
      <c r="P54" s="3270"/>
      <c r="Q54" s="3270"/>
      <c r="R54" s="3270"/>
      <c r="S54" s="3270"/>
      <c r="T54" s="3270"/>
      <c r="U54" s="3270"/>
      <c r="V54" s="3270"/>
      <c r="W54" s="3271"/>
      <c r="X54" s="3266"/>
      <c r="Y54" s="2553"/>
      <c r="Z54" s="2553"/>
      <c r="AA54" s="2553"/>
      <c r="AB54" s="2553"/>
      <c r="AC54" s="2553"/>
      <c r="AD54" s="3267"/>
      <c r="AE54" s="3266"/>
      <c r="AF54" s="2553"/>
      <c r="AG54" s="2553"/>
      <c r="AH54" s="2553"/>
      <c r="AI54" s="2553"/>
      <c r="AJ54" s="3267"/>
      <c r="AK54" s="3266"/>
      <c r="AL54" s="2553"/>
      <c r="AM54" s="2553"/>
      <c r="AN54" s="2553"/>
      <c r="AO54" s="2553"/>
      <c r="AP54" s="3267"/>
      <c r="AQ54" s="3266"/>
      <c r="AR54" s="2553"/>
      <c r="AS54" s="2553"/>
      <c r="AT54" s="2553"/>
      <c r="AU54" s="2553"/>
      <c r="AV54" s="2553"/>
      <c r="AW54" s="2553"/>
      <c r="AX54" s="3230"/>
      <c r="AY54" s="1349"/>
      <c r="AZ54" s="1981"/>
      <c r="BA54" s="1981"/>
      <c r="BB54" s="1981"/>
      <c r="BC54" s="1981"/>
      <c r="BD54" s="1335"/>
      <c r="BE54" s="1981"/>
      <c r="BF54" s="1981"/>
      <c r="BG54" s="1981"/>
      <c r="BH54" s="1981"/>
      <c r="BI54" s="3076"/>
      <c r="BJ54" s="3076"/>
      <c r="BK54" s="3076"/>
      <c r="BL54" s="3076"/>
      <c r="BM54" s="3076"/>
      <c r="BN54" s="3228" t="s">
        <v>191</v>
      </c>
      <c r="BO54" s="3151"/>
      <c r="BP54" s="3151"/>
      <c r="BQ54" s="3152"/>
      <c r="BR54" s="199"/>
    </row>
    <row r="55" spans="1:70" s="499" customFormat="1" ht="14.65" customHeight="1">
      <c r="A55" s="226"/>
      <c r="B55" s="3225"/>
      <c r="C55" s="3272"/>
      <c r="D55" s="3270"/>
      <c r="E55" s="3270"/>
      <c r="F55" s="3270"/>
      <c r="G55" s="3270"/>
      <c r="H55" s="3270"/>
      <c r="I55" s="3270"/>
      <c r="J55" s="3270"/>
      <c r="K55" s="3270"/>
      <c r="L55" s="3270"/>
      <c r="M55" s="3270"/>
      <c r="N55" s="3270"/>
      <c r="O55" s="3270"/>
      <c r="P55" s="3270"/>
      <c r="Q55" s="3270"/>
      <c r="R55" s="3270"/>
      <c r="S55" s="3270"/>
      <c r="T55" s="3270"/>
      <c r="U55" s="3270"/>
      <c r="V55" s="3270"/>
      <c r="W55" s="3271"/>
      <c r="X55" s="3266"/>
      <c r="Y55" s="2553"/>
      <c r="Z55" s="2553"/>
      <c r="AA55" s="2553"/>
      <c r="AB55" s="2553"/>
      <c r="AC55" s="2553"/>
      <c r="AD55" s="3267"/>
      <c r="AE55" s="3266"/>
      <c r="AF55" s="2553"/>
      <c r="AG55" s="2553"/>
      <c r="AH55" s="2553"/>
      <c r="AI55" s="2553"/>
      <c r="AJ55" s="3267"/>
      <c r="AK55" s="3266"/>
      <c r="AL55" s="2553"/>
      <c r="AM55" s="2553"/>
      <c r="AN55" s="2553"/>
      <c r="AO55" s="2553"/>
      <c r="AP55" s="3267"/>
      <c r="AQ55" s="3266"/>
      <c r="AR55" s="2553"/>
      <c r="AS55" s="2553"/>
      <c r="AT55" s="2553"/>
      <c r="AU55" s="2553"/>
      <c r="AV55" s="2553"/>
      <c r="AW55" s="2553"/>
      <c r="AX55" s="3230"/>
      <c r="AY55" s="1349"/>
      <c r="AZ55" s="1981"/>
      <c r="BA55" s="1981"/>
      <c r="BB55" s="1981"/>
      <c r="BC55" s="1981"/>
      <c r="BD55" s="1335"/>
      <c r="BE55" s="1981"/>
      <c r="BF55" s="1981"/>
      <c r="BG55" s="1981"/>
      <c r="BH55" s="1981"/>
      <c r="BI55" s="3076"/>
      <c r="BJ55" s="3076"/>
      <c r="BK55" s="3076"/>
      <c r="BL55" s="3076"/>
      <c r="BM55" s="3076"/>
      <c r="BN55" s="3229"/>
      <c r="BO55" s="3046"/>
      <c r="BP55" s="3046"/>
      <c r="BQ55" s="3160"/>
      <c r="BR55" s="199"/>
    </row>
    <row r="56" spans="1:70" s="499" customFormat="1" ht="14.65" customHeight="1">
      <c r="A56" s="226"/>
      <c r="B56" s="3225">
        <v>2</v>
      </c>
      <c r="C56" s="3269" t="s">
        <v>1149</v>
      </c>
      <c r="D56" s="3270"/>
      <c r="E56" s="3270"/>
      <c r="F56" s="3270"/>
      <c r="G56" s="3270"/>
      <c r="H56" s="3270"/>
      <c r="I56" s="3270"/>
      <c r="J56" s="3270"/>
      <c r="K56" s="3270"/>
      <c r="L56" s="3270"/>
      <c r="M56" s="3270"/>
      <c r="N56" s="3270"/>
      <c r="O56" s="3270"/>
      <c r="P56" s="3270"/>
      <c r="Q56" s="3270"/>
      <c r="R56" s="3270"/>
      <c r="S56" s="3270"/>
      <c r="T56" s="3270"/>
      <c r="U56" s="3270"/>
      <c r="V56" s="3270"/>
      <c r="W56" s="3271"/>
      <c r="X56" s="3266" t="s">
        <v>1150</v>
      </c>
      <c r="Y56" s="2553"/>
      <c r="Z56" s="2553"/>
      <c r="AA56" s="2553"/>
      <c r="AB56" s="2553"/>
      <c r="AC56" s="2553"/>
      <c r="AD56" s="3267"/>
      <c r="AE56" s="3266" t="s">
        <v>174</v>
      </c>
      <c r="AF56" s="2553"/>
      <c r="AG56" s="2553"/>
      <c r="AH56" s="2553"/>
      <c r="AI56" s="2553"/>
      <c r="AJ56" s="3267"/>
      <c r="AK56" s="3266" t="s">
        <v>1151</v>
      </c>
      <c r="AL56" s="2553"/>
      <c r="AM56" s="2553"/>
      <c r="AN56" s="2553"/>
      <c r="AO56" s="2553"/>
      <c r="AP56" s="3267"/>
      <c r="AQ56" s="3266"/>
      <c r="AR56" s="2553"/>
      <c r="AS56" s="2553"/>
      <c r="AT56" s="2553"/>
      <c r="AU56" s="2553"/>
      <c r="AV56" s="2553"/>
      <c r="AW56" s="2553"/>
      <c r="AX56" s="3230"/>
      <c r="AY56" s="1349"/>
      <c r="AZ56" s="1981"/>
      <c r="BA56" s="1981"/>
      <c r="BB56" s="1981"/>
      <c r="BC56" s="1981"/>
      <c r="BD56" s="1335"/>
      <c r="BE56" s="1981"/>
      <c r="BF56" s="1981"/>
      <c r="BG56" s="1981"/>
      <c r="BH56" s="1981"/>
      <c r="BI56" s="3076"/>
      <c r="BJ56" s="3076"/>
      <c r="BK56" s="3076"/>
      <c r="BL56" s="3076"/>
      <c r="BM56" s="3076"/>
      <c r="BN56" s="3228" t="s">
        <v>192</v>
      </c>
      <c r="BO56" s="3151"/>
      <c r="BP56" s="3151"/>
      <c r="BQ56" s="3152"/>
      <c r="BR56" s="199"/>
    </row>
    <row r="57" spans="1:70" s="499" customFormat="1" ht="14.65" customHeight="1">
      <c r="A57" s="226"/>
      <c r="B57" s="3225"/>
      <c r="C57" s="3272"/>
      <c r="D57" s="3270"/>
      <c r="E57" s="3270"/>
      <c r="F57" s="3270"/>
      <c r="G57" s="3270"/>
      <c r="H57" s="3270"/>
      <c r="I57" s="3270"/>
      <c r="J57" s="3270"/>
      <c r="K57" s="3270"/>
      <c r="L57" s="3270"/>
      <c r="M57" s="3270"/>
      <c r="N57" s="3270"/>
      <c r="O57" s="3270"/>
      <c r="P57" s="3270"/>
      <c r="Q57" s="3270"/>
      <c r="R57" s="3270"/>
      <c r="S57" s="3270"/>
      <c r="T57" s="3270"/>
      <c r="U57" s="3270"/>
      <c r="V57" s="3270"/>
      <c r="W57" s="3271"/>
      <c r="X57" s="3266"/>
      <c r="Y57" s="2553"/>
      <c r="Z57" s="2553"/>
      <c r="AA57" s="2553"/>
      <c r="AB57" s="2553"/>
      <c r="AC57" s="2553"/>
      <c r="AD57" s="3267"/>
      <c r="AE57" s="3266"/>
      <c r="AF57" s="2553"/>
      <c r="AG57" s="2553"/>
      <c r="AH57" s="2553"/>
      <c r="AI57" s="2553"/>
      <c r="AJ57" s="3267"/>
      <c r="AK57" s="3266"/>
      <c r="AL57" s="2553"/>
      <c r="AM57" s="2553"/>
      <c r="AN57" s="2553"/>
      <c r="AO57" s="2553"/>
      <c r="AP57" s="3267"/>
      <c r="AQ57" s="3266"/>
      <c r="AR57" s="2553"/>
      <c r="AS57" s="2553"/>
      <c r="AT57" s="2553"/>
      <c r="AU57" s="2553"/>
      <c r="AV57" s="2553"/>
      <c r="AW57" s="2553"/>
      <c r="AX57" s="3230"/>
      <c r="AY57" s="1349"/>
      <c r="AZ57" s="1981"/>
      <c r="BA57" s="1981"/>
      <c r="BB57" s="1981"/>
      <c r="BC57" s="1981"/>
      <c r="BD57" s="1335"/>
      <c r="BE57" s="1981"/>
      <c r="BF57" s="1981"/>
      <c r="BG57" s="1981"/>
      <c r="BH57" s="1981"/>
      <c r="BI57" s="3076"/>
      <c r="BJ57" s="3076"/>
      <c r="BK57" s="3076"/>
      <c r="BL57" s="3076"/>
      <c r="BM57" s="3076"/>
      <c r="BN57" s="3229"/>
      <c r="BO57" s="3046"/>
      <c r="BP57" s="3046"/>
      <c r="BQ57" s="3160"/>
      <c r="BR57" s="199"/>
    </row>
    <row r="58" spans="1:70" s="499" customFormat="1" ht="14.65" customHeight="1">
      <c r="A58" s="226"/>
      <c r="B58" s="3225">
        <v>3</v>
      </c>
      <c r="C58" s="3269" t="s">
        <v>1180</v>
      </c>
      <c r="D58" s="3273"/>
      <c r="E58" s="3273"/>
      <c r="F58" s="3273"/>
      <c r="G58" s="3273"/>
      <c r="H58" s="3273"/>
      <c r="I58" s="3273"/>
      <c r="J58" s="3273"/>
      <c r="K58" s="3273"/>
      <c r="L58" s="3273"/>
      <c r="M58" s="3273"/>
      <c r="N58" s="3273"/>
      <c r="O58" s="3273"/>
      <c r="P58" s="3273"/>
      <c r="Q58" s="3273"/>
      <c r="R58" s="3273"/>
      <c r="S58" s="3273"/>
      <c r="T58" s="3273"/>
      <c r="U58" s="3273"/>
      <c r="V58" s="3273"/>
      <c r="W58" s="3274"/>
      <c r="X58" s="3266" t="s">
        <v>1154</v>
      </c>
      <c r="Y58" s="2553"/>
      <c r="Z58" s="2553"/>
      <c r="AA58" s="2553"/>
      <c r="AB58" s="2553"/>
      <c r="AC58" s="2553"/>
      <c r="AD58" s="3267"/>
      <c r="AE58" s="3266" t="s">
        <v>142</v>
      </c>
      <c r="AF58" s="2553"/>
      <c r="AG58" s="2553"/>
      <c r="AH58" s="2553"/>
      <c r="AI58" s="2553"/>
      <c r="AJ58" s="3267"/>
      <c r="AK58" s="3266"/>
      <c r="AL58" s="2553"/>
      <c r="AM58" s="2553"/>
      <c r="AN58" s="2553"/>
      <c r="AO58" s="2553"/>
      <c r="AP58" s="3267"/>
      <c r="AQ58" s="3266"/>
      <c r="AR58" s="2553"/>
      <c r="AS58" s="2553"/>
      <c r="AT58" s="2553"/>
      <c r="AU58" s="2553"/>
      <c r="AV58" s="2553"/>
      <c r="AW58" s="2553"/>
      <c r="AX58" s="3230"/>
      <c r="AY58" s="1349"/>
      <c r="AZ58" s="1981"/>
      <c r="BA58" s="1981"/>
      <c r="BB58" s="1981"/>
      <c r="BC58" s="1981"/>
      <c r="BD58" s="1335"/>
      <c r="BE58" s="1981"/>
      <c r="BF58" s="1981"/>
      <c r="BG58" s="1981"/>
      <c r="BH58" s="1981"/>
      <c r="BI58" s="3076"/>
      <c r="BJ58" s="3076"/>
      <c r="BK58" s="3076"/>
      <c r="BL58" s="3076"/>
      <c r="BM58" s="3076"/>
      <c r="BN58" s="3228" t="s">
        <v>193</v>
      </c>
      <c r="BO58" s="3151"/>
      <c r="BP58" s="3151"/>
      <c r="BQ58" s="3152"/>
      <c r="BR58" s="199"/>
    </row>
    <row r="59" spans="1:70" s="499" customFormat="1" ht="14.65" customHeight="1">
      <c r="A59" s="226"/>
      <c r="B59" s="3225"/>
      <c r="C59" s="3269"/>
      <c r="D59" s="3273"/>
      <c r="E59" s="3273"/>
      <c r="F59" s="3273"/>
      <c r="G59" s="3273"/>
      <c r="H59" s="3273"/>
      <c r="I59" s="3273"/>
      <c r="J59" s="3273"/>
      <c r="K59" s="3273"/>
      <c r="L59" s="3273"/>
      <c r="M59" s="3273"/>
      <c r="N59" s="3273"/>
      <c r="O59" s="3273"/>
      <c r="P59" s="3273"/>
      <c r="Q59" s="3273"/>
      <c r="R59" s="3273"/>
      <c r="S59" s="3273"/>
      <c r="T59" s="3273"/>
      <c r="U59" s="3273"/>
      <c r="V59" s="3273"/>
      <c r="W59" s="3274"/>
      <c r="X59" s="3266"/>
      <c r="Y59" s="2553"/>
      <c r="Z59" s="2553"/>
      <c r="AA59" s="2553"/>
      <c r="AB59" s="2553"/>
      <c r="AC59" s="2553"/>
      <c r="AD59" s="3267"/>
      <c r="AE59" s="3266"/>
      <c r="AF59" s="2553"/>
      <c r="AG59" s="2553"/>
      <c r="AH59" s="2553"/>
      <c r="AI59" s="2553"/>
      <c r="AJ59" s="3267"/>
      <c r="AK59" s="3266"/>
      <c r="AL59" s="2553"/>
      <c r="AM59" s="2553"/>
      <c r="AN59" s="2553"/>
      <c r="AO59" s="2553"/>
      <c r="AP59" s="3267"/>
      <c r="AQ59" s="3266"/>
      <c r="AR59" s="2553"/>
      <c r="AS59" s="2553"/>
      <c r="AT59" s="2553"/>
      <c r="AU59" s="2553"/>
      <c r="AV59" s="2553"/>
      <c r="AW59" s="2553"/>
      <c r="AX59" s="3230"/>
      <c r="AY59" s="1349"/>
      <c r="AZ59" s="1981"/>
      <c r="BA59" s="1981"/>
      <c r="BB59" s="1981"/>
      <c r="BC59" s="1981"/>
      <c r="BD59" s="1335"/>
      <c r="BE59" s="1981"/>
      <c r="BF59" s="1981"/>
      <c r="BG59" s="1981"/>
      <c r="BH59" s="1981"/>
      <c r="BI59" s="3076"/>
      <c r="BJ59" s="3076"/>
      <c r="BK59" s="3076"/>
      <c r="BL59" s="3076"/>
      <c r="BM59" s="3076"/>
      <c r="BN59" s="3229"/>
      <c r="BO59" s="3046"/>
      <c r="BP59" s="3046"/>
      <c r="BQ59" s="3160"/>
      <c r="BR59" s="199"/>
    </row>
    <row r="60" spans="1:70" s="499" customFormat="1" ht="14.65" customHeight="1">
      <c r="A60" s="226"/>
      <c r="B60" s="3225">
        <v>4</v>
      </c>
      <c r="C60" s="3269" t="s">
        <v>1156</v>
      </c>
      <c r="D60" s="3270"/>
      <c r="E60" s="3270"/>
      <c r="F60" s="3270"/>
      <c r="G60" s="3270"/>
      <c r="H60" s="3270"/>
      <c r="I60" s="3270"/>
      <c r="J60" s="3270"/>
      <c r="K60" s="3270"/>
      <c r="L60" s="3270"/>
      <c r="M60" s="3270"/>
      <c r="N60" s="3270"/>
      <c r="O60" s="3270"/>
      <c r="P60" s="3270"/>
      <c r="Q60" s="3270"/>
      <c r="R60" s="3270"/>
      <c r="S60" s="3270"/>
      <c r="T60" s="3270"/>
      <c r="U60" s="3270"/>
      <c r="V60" s="3270"/>
      <c r="W60" s="3271"/>
      <c r="X60" s="3266" t="s">
        <v>1157</v>
      </c>
      <c r="Y60" s="2553"/>
      <c r="Z60" s="2553"/>
      <c r="AA60" s="2553"/>
      <c r="AB60" s="2553"/>
      <c r="AC60" s="2553"/>
      <c r="AD60" s="3267"/>
      <c r="AE60" s="3266"/>
      <c r="AF60" s="2553"/>
      <c r="AG60" s="2553"/>
      <c r="AH60" s="2553"/>
      <c r="AI60" s="2553"/>
      <c r="AJ60" s="3267"/>
      <c r="AK60" s="3266"/>
      <c r="AL60" s="2553"/>
      <c r="AM60" s="2553"/>
      <c r="AN60" s="2553"/>
      <c r="AO60" s="2553"/>
      <c r="AP60" s="3267"/>
      <c r="AQ60" s="3266"/>
      <c r="AR60" s="2553"/>
      <c r="AS60" s="2553"/>
      <c r="AT60" s="2553"/>
      <c r="AU60" s="2553"/>
      <c r="AV60" s="2553"/>
      <c r="AW60" s="2553"/>
      <c r="AX60" s="3230"/>
      <c r="AY60" s="1349"/>
      <c r="AZ60" s="1981"/>
      <c r="BA60" s="1981"/>
      <c r="BB60" s="1981"/>
      <c r="BC60" s="1981"/>
      <c r="BD60" s="1335"/>
      <c r="BE60" s="1981"/>
      <c r="BF60" s="1981"/>
      <c r="BG60" s="1981"/>
      <c r="BH60" s="1981"/>
      <c r="BI60" s="3076"/>
      <c r="BJ60" s="3076"/>
      <c r="BK60" s="3076"/>
      <c r="BL60" s="3076"/>
      <c r="BM60" s="3076"/>
      <c r="BN60" s="3228" t="s">
        <v>322</v>
      </c>
      <c r="BO60" s="3151"/>
      <c r="BP60" s="3151"/>
      <c r="BQ60" s="3152"/>
      <c r="BR60" s="199"/>
    </row>
    <row r="61" spans="1:70" s="499" customFormat="1" ht="14.65" customHeight="1">
      <c r="A61" s="226"/>
      <c r="B61" s="3225"/>
      <c r="C61" s="3272"/>
      <c r="D61" s="3270"/>
      <c r="E61" s="3270"/>
      <c r="F61" s="3270"/>
      <c r="G61" s="3270"/>
      <c r="H61" s="3270"/>
      <c r="I61" s="3270"/>
      <c r="J61" s="3270"/>
      <c r="K61" s="3270"/>
      <c r="L61" s="3270"/>
      <c r="M61" s="3270"/>
      <c r="N61" s="3270"/>
      <c r="O61" s="3270"/>
      <c r="P61" s="3270"/>
      <c r="Q61" s="3270"/>
      <c r="R61" s="3270"/>
      <c r="S61" s="3270"/>
      <c r="T61" s="3270"/>
      <c r="U61" s="3270"/>
      <c r="V61" s="3270"/>
      <c r="W61" s="3271"/>
      <c r="X61" s="3266"/>
      <c r="Y61" s="2553"/>
      <c r="Z61" s="2553"/>
      <c r="AA61" s="2553"/>
      <c r="AB61" s="2553"/>
      <c r="AC61" s="2553"/>
      <c r="AD61" s="3267"/>
      <c r="AE61" s="3266"/>
      <c r="AF61" s="2553"/>
      <c r="AG61" s="2553"/>
      <c r="AH61" s="2553"/>
      <c r="AI61" s="2553"/>
      <c r="AJ61" s="3267"/>
      <c r="AK61" s="3266"/>
      <c r="AL61" s="2553"/>
      <c r="AM61" s="2553"/>
      <c r="AN61" s="2553"/>
      <c r="AO61" s="2553"/>
      <c r="AP61" s="3267"/>
      <c r="AQ61" s="3266"/>
      <c r="AR61" s="2553"/>
      <c r="AS61" s="2553"/>
      <c r="AT61" s="2553"/>
      <c r="AU61" s="2553"/>
      <c r="AV61" s="2553"/>
      <c r="AW61" s="2553"/>
      <c r="AX61" s="3230"/>
      <c r="AY61" s="1349"/>
      <c r="AZ61" s="1981"/>
      <c r="BA61" s="1981"/>
      <c r="BB61" s="1981"/>
      <c r="BC61" s="1981"/>
      <c r="BD61" s="1335"/>
      <c r="BE61" s="1981"/>
      <c r="BF61" s="1981"/>
      <c r="BG61" s="1981"/>
      <c r="BH61" s="1981"/>
      <c r="BI61" s="3076"/>
      <c r="BJ61" s="3076"/>
      <c r="BK61" s="3076"/>
      <c r="BL61" s="3076"/>
      <c r="BM61" s="3076"/>
      <c r="BN61" s="3229"/>
      <c r="BO61" s="3046"/>
      <c r="BP61" s="3046"/>
      <c r="BQ61" s="3160"/>
      <c r="BR61" s="199"/>
    </row>
    <row r="62" spans="1:70" s="499" customFormat="1" ht="14.65" customHeight="1">
      <c r="A62" s="226"/>
      <c r="B62" s="3225">
        <v>5</v>
      </c>
      <c r="C62" s="3269" t="s">
        <v>1159</v>
      </c>
      <c r="D62" s="3273"/>
      <c r="E62" s="3273"/>
      <c r="F62" s="3273"/>
      <c r="G62" s="3273"/>
      <c r="H62" s="3273"/>
      <c r="I62" s="3273"/>
      <c r="J62" s="3273"/>
      <c r="K62" s="3273"/>
      <c r="L62" s="3273"/>
      <c r="M62" s="3273"/>
      <c r="N62" s="3273"/>
      <c r="O62" s="3273"/>
      <c r="P62" s="3273"/>
      <c r="Q62" s="3273"/>
      <c r="R62" s="3273"/>
      <c r="S62" s="3273"/>
      <c r="T62" s="3273"/>
      <c r="U62" s="3273"/>
      <c r="V62" s="3273"/>
      <c r="W62" s="3274"/>
      <c r="X62" s="3266"/>
      <c r="Y62" s="2553"/>
      <c r="Z62" s="2553"/>
      <c r="AA62" s="2553"/>
      <c r="AB62" s="2553"/>
      <c r="AC62" s="2553"/>
      <c r="AD62" s="3267"/>
      <c r="AE62" s="3266"/>
      <c r="AF62" s="2553"/>
      <c r="AG62" s="2553"/>
      <c r="AH62" s="2553"/>
      <c r="AI62" s="2553"/>
      <c r="AJ62" s="3267"/>
      <c r="AK62" s="3266"/>
      <c r="AL62" s="2553"/>
      <c r="AM62" s="2553"/>
      <c r="AN62" s="2553"/>
      <c r="AO62" s="2553"/>
      <c r="AP62" s="3267"/>
      <c r="AQ62" s="3266"/>
      <c r="AR62" s="2553"/>
      <c r="AS62" s="2553"/>
      <c r="AT62" s="2553"/>
      <c r="AU62" s="2553"/>
      <c r="AV62" s="2553"/>
      <c r="AW62" s="2553"/>
      <c r="AX62" s="3230"/>
      <c r="AY62" s="1349"/>
      <c r="AZ62" s="1981"/>
      <c r="BA62" s="1981"/>
      <c r="BB62" s="1981"/>
      <c r="BC62" s="1981"/>
      <c r="BD62" s="1335"/>
      <c r="BE62" s="1981"/>
      <c r="BF62" s="1981"/>
      <c r="BG62" s="1981"/>
      <c r="BH62" s="1981"/>
      <c r="BI62" s="3076"/>
      <c r="BJ62" s="3076"/>
      <c r="BK62" s="3076"/>
      <c r="BL62" s="3076"/>
      <c r="BM62" s="3076"/>
      <c r="BN62" s="3228" t="s">
        <v>323</v>
      </c>
      <c r="BO62" s="3151"/>
      <c r="BP62" s="3151"/>
      <c r="BQ62" s="3152"/>
      <c r="BR62" s="199"/>
    </row>
    <row r="63" spans="1:70" s="499" customFormat="1" ht="14.65" customHeight="1">
      <c r="A63" s="226"/>
      <c r="B63" s="3225"/>
      <c r="C63" s="3269"/>
      <c r="D63" s="3273"/>
      <c r="E63" s="3273"/>
      <c r="F63" s="3273"/>
      <c r="G63" s="3273"/>
      <c r="H63" s="3273"/>
      <c r="I63" s="3273"/>
      <c r="J63" s="3273"/>
      <c r="K63" s="3273"/>
      <c r="L63" s="3273"/>
      <c r="M63" s="3273"/>
      <c r="N63" s="3273"/>
      <c r="O63" s="3273"/>
      <c r="P63" s="3273"/>
      <c r="Q63" s="3273"/>
      <c r="R63" s="3273"/>
      <c r="S63" s="3273"/>
      <c r="T63" s="3273"/>
      <c r="U63" s="3273"/>
      <c r="V63" s="3273"/>
      <c r="W63" s="3274"/>
      <c r="X63" s="3266"/>
      <c r="Y63" s="2553"/>
      <c r="Z63" s="2553"/>
      <c r="AA63" s="2553"/>
      <c r="AB63" s="2553"/>
      <c r="AC63" s="2553"/>
      <c r="AD63" s="3267"/>
      <c r="AE63" s="3266"/>
      <c r="AF63" s="2553"/>
      <c r="AG63" s="2553"/>
      <c r="AH63" s="2553"/>
      <c r="AI63" s="2553"/>
      <c r="AJ63" s="3267"/>
      <c r="AK63" s="3266"/>
      <c r="AL63" s="2553"/>
      <c r="AM63" s="2553"/>
      <c r="AN63" s="2553"/>
      <c r="AO63" s="2553"/>
      <c r="AP63" s="3267"/>
      <c r="AQ63" s="3266"/>
      <c r="AR63" s="2553"/>
      <c r="AS63" s="2553"/>
      <c r="AT63" s="2553"/>
      <c r="AU63" s="2553"/>
      <c r="AV63" s="2553"/>
      <c r="AW63" s="2553"/>
      <c r="AX63" s="3230"/>
      <c r="AY63" s="1349"/>
      <c r="AZ63" s="1981"/>
      <c r="BA63" s="1981"/>
      <c r="BB63" s="1981"/>
      <c r="BC63" s="1981"/>
      <c r="BD63" s="1335"/>
      <c r="BE63" s="1981"/>
      <c r="BF63" s="1981"/>
      <c r="BG63" s="1981"/>
      <c r="BH63" s="1981"/>
      <c r="BI63" s="3076"/>
      <c r="BJ63" s="3076"/>
      <c r="BK63" s="3076"/>
      <c r="BL63" s="3076"/>
      <c r="BM63" s="3076"/>
      <c r="BN63" s="3229"/>
      <c r="BO63" s="3046"/>
      <c r="BP63" s="3046"/>
      <c r="BQ63" s="3160"/>
      <c r="BR63" s="199"/>
    </row>
    <row r="64" spans="1:70" s="499" customFormat="1" ht="14.65" customHeight="1">
      <c r="A64" s="226"/>
      <c r="B64" s="3225">
        <v>6</v>
      </c>
      <c r="C64" s="3269" t="s">
        <v>1181</v>
      </c>
      <c r="D64" s="3270"/>
      <c r="E64" s="3270"/>
      <c r="F64" s="3270"/>
      <c r="G64" s="3270"/>
      <c r="H64" s="3270"/>
      <c r="I64" s="3270"/>
      <c r="J64" s="3270"/>
      <c r="K64" s="3270"/>
      <c r="L64" s="3270"/>
      <c r="M64" s="3270"/>
      <c r="N64" s="3270"/>
      <c r="O64" s="3270"/>
      <c r="P64" s="3270"/>
      <c r="Q64" s="3270"/>
      <c r="R64" s="3270"/>
      <c r="S64" s="3270"/>
      <c r="T64" s="3270"/>
      <c r="U64" s="3270"/>
      <c r="V64" s="3270"/>
      <c r="W64" s="3271"/>
      <c r="X64" s="3266"/>
      <c r="Y64" s="2553"/>
      <c r="Z64" s="2553"/>
      <c r="AA64" s="2553"/>
      <c r="AB64" s="2553"/>
      <c r="AC64" s="2553"/>
      <c r="AD64" s="3267"/>
      <c r="AE64" s="3266" t="s">
        <v>199</v>
      </c>
      <c r="AF64" s="2553"/>
      <c r="AG64" s="2553"/>
      <c r="AH64" s="2553"/>
      <c r="AI64" s="2553"/>
      <c r="AJ64" s="3267"/>
      <c r="AK64" s="3266"/>
      <c r="AL64" s="2553"/>
      <c r="AM64" s="2553"/>
      <c r="AN64" s="2553"/>
      <c r="AO64" s="2553"/>
      <c r="AP64" s="3267"/>
      <c r="AQ64" s="3266"/>
      <c r="AR64" s="2553"/>
      <c r="AS64" s="2553"/>
      <c r="AT64" s="2553"/>
      <c r="AU64" s="2553"/>
      <c r="AV64" s="2553"/>
      <c r="AW64" s="2553"/>
      <c r="AX64" s="3230"/>
      <c r="AY64" s="1349"/>
      <c r="AZ64" s="1981"/>
      <c r="BA64" s="1981"/>
      <c r="BB64" s="1981"/>
      <c r="BC64" s="1981"/>
      <c r="BD64" s="1335"/>
      <c r="BE64" s="1981"/>
      <c r="BF64" s="1981"/>
      <c r="BG64" s="1981"/>
      <c r="BH64" s="1981"/>
      <c r="BI64" s="3076"/>
      <c r="BJ64" s="3076"/>
      <c r="BK64" s="3076"/>
      <c r="BL64" s="3076"/>
      <c r="BM64" s="3076"/>
      <c r="BN64" s="3228" t="s">
        <v>324</v>
      </c>
      <c r="BO64" s="3151"/>
      <c r="BP64" s="3151"/>
      <c r="BQ64" s="3152"/>
      <c r="BR64" s="199"/>
    </row>
    <row r="65" spans="1:70" s="499" customFormat="1" ht="14.65" customHeight="1">
      <c r="A65" s="226"/>
      <c r="B65" s="3225"/>
      <c r="C65" s="3272"/>
      <c r="D65" s="3270"/>
      <c r="E65" s="3270"/>
      <c r="F65" s="3270"/>
      <c r="G65" s="3270"/>
      <c r="H65" s="3270"/>
      <c r="I65" s="3270"/>
      <c r="J65" s="3270"/>
      <c r="K65" s="3270"/>
      <c r="L65" s="3270"/>
      <c r="M65" s="3270"/>
      <c r="N65" s="3270"/>
      <c r="O65" s="3270"/>
      <c r="P65" s="3270"/>
      <c r="Q65" s="3270"/>
      <c r="R65" s="3270"/>
      <c r="S65" s="3270"/>
      <c r="T65" s="3270"/>
      <c r="U65" s="3270"/>
      <c r="V65" s="3270"/>
      <c r="W65" s="3271"/>
      <c r="X65" s="3266"/>
      <c r="Y65" s="2553"/>
      <c r="Z65" s="2553"/>
      <c r="AA65" s="2553"/>
      <c r="AB65" s="2553"/>
      <c r="AC65" s="2553"/>
      <c r="AD65" s="3267"/>
      <c r="AE65" s="3266"/>
      <c r="AF65" s="2553"/>
      <c r="AG65" s="2553"/>
      <c r="AH65" s="2553"/>
      <c r="AI65" s="2553"/>
      <c r="AJ65" s="3267"/>
      <c r="AK65" s="3266"/>
      <c r="AL65" s="2553"/>
      <c r="AM65" s="2553"/>
      <c r="AN65" s="2553"/>
      <c r="AO65" s="2553"/>
      <c r="AP65" s="3267"/>
      <c r="AQ65" s="3266"/>
      <c r="AR65" s="2553"/>
      <c r="AS65" s="2553"/>
      <c r="AT65" s="2553"/>
      <c r="AU65" s="2553"/>
      <c r="AV65" s="2553"/>
      <c r="AW65" s="2553"/>
      <c r="AX65" s="3230"/>
      <c r="AY65" s="1349"/>
      <c r="AZ65" s="1981"/>
      <c r="BA65" s="1981"/>
      <c r="BB65" s="1981"/>
      <c r="BC65" s="1981"/>
      <c r="BD65" s="1335"/>
      <c r="BE65" s="1981"/>
      <c r="BF65" s="1981"/>
      <c r="BG65" s="1981"/>
      <c r="BH65" s="1981"/>
      <c r="BI65" s="3076"/>
      <c r="BJ65" s="3076"/>
      <c r="BK65" s="3076"/>
      <c r="BL65" s="3076"/>
      <c r="BM65" s="3076"/>
      <c r="BN65" s="3229"/>
      <c r="BO65" s="3046"/>
      <c r="BP65" s="3046"/>
      <c r="BQ65" s="3160"/>
      <c r="BR65" s="199"/>
    </row>
    <row r="66" spans="1:70" s="499" customFormat="1" ht="14.65" customHeight="1">
      <c r="A66" s="226"/>
      <c r="B66" s="3225">
        <v>7</v>
      </c>
      <c r="C66" s="3269" t="s">
        <v>1182</v>
      </c>
      <c r="D66" s="3273"/>
      <c r="E66" s="3273"/>
      <c r="F66" s="3273"/>
      <c r="G66" s="3273"/>
      <c r="H66" s="3273"/>
      <c r="I66" s="3273"/>
      <c r="J66" s="3273"/>
      <c r="K66" s="3273"/>
      <c r="L66" s="3273"/>
      <c r="M66" s="3273"/>
      <c r="N66" s="3273"/>
      <c r="O66" s="3273"/>
      <c r="P66" s="3273"/>
      <c r="Q66" s="3273"/>
      <c r="R66" s="3273"/>
      <c r="S66" s="3273"/>
      <c r="T66" s="3273"/>
      <c r="U66" s="3273"/>
      <c r="V66" s="3273"/>
      <c r="W66" s="3274"/>
      <c r="X66" s="3266" t="s">
        <v>1183</v>
      </c>
      <c r="Y66" s="2553"/>
      <c r="Z66" s="2553"/>
      <c r="AA66" s="2553"/>
      <c r="AB66" s="2553"/>
      <c r="AC66" s="2553"/>
      <c r="AD66" s="3267"/>
      <c r="AE66" s="3266"/>
      <c r="AF66" s="2553"/>
      <c r="AG66" s="2553"/>
      <c r="AH66" s="2553"/>
      <c r="AI66" s="2553"/>
      <c r="AJ66" s="3267"/>
      <c r="AK66" s="3266"/>
      <c r="AL66" s="2553"/>
      <c r="AM66" s="2553"/>
      <c r="AN66" s="2553"/>
      <c r="AO66" s="2553"/>
      <c r="AP66" s="3267"/>
      <c r="AQ66" s="3266"/>
      <c r="AR66" s="2553"/>
      <c r="AS66" s="2553"/>
      <c r="AT66" s="2553"/>
      <c r="AU66" s="2553"/>
      <c r="AV66" s="2553"/>
      <c r="AW66" s="2553"/>
      <c r="AX66" s="3230"/>
      <c r="AY66" s="1349"/>
      <c r="AZ66" s="1981"/>
      <c r="BA66" s="1981"/>
      <c r="BB66" s="1981"/>
      <c r="BC66" s="1981"/>
      <c r="BD66" s="1335"/>
      <c r="BE66" s="1981"/>
      <c r="BF66" s="1981"/>
      <c r="BG66" s="1981"/>
      <c r="BH66" s="1981"/>
      <c r="BI66" s="3076"/>
      <c r="BJ66" s="3076"/>
      <c r="BK66" s="3076"/>
      <c r="BL66" s="3076"/>
      <c r="BM66" s="3076"/>
      <c r="BN66" s="3228" t="s">
        <v>261</v>
      </c>
      <c r="BO66" s="3151"/>
      <c r="BP66" s="3151"/>
      <c r="BQ66" s="3152"/>
      <c r="BR66" s="199"/>
    </row>
    <row r="67" spans="1:70" s="499" customFormat="1" ht="14.65" customHeight="1" thickBot="1">
      <c r="A67" s="226"/>
      <c r="B67" s="3225"/>
      <c r="C67" s="3269"/>
      <c r="D67" s="3273"/>
      <c r="E67" s="3273"/>
      <c r="F67" s="3273"/>
      <c r="G67" s="3273"/>
      <c r="H67" s="3273"/>
      <c r="I67" s="3273"/>
      <c r="J67" s="3273"/>
      <c r="K67" s="3273"/>
      <c r="L67" s="3273"/>
      <c r="M67" s="3273"/>
      <c r="N67" s="3273"/>
      <c r="O67" s="3273"/>
      <c r="P67" s="3273"/>
      <c r="Q67" s="3273"/>
      <c r="R67" s="3273"/>
      <c r="S67" s="3273"/>
      <c r="T67" s="3273"/>
      <c r="U67" s="3273"/>
      <c r="V67" s="3273"/>
      <c r="W67" s="3274"/>
      <c r="X67" s="3266"/>
      <c r="Y67" s="2553"/>
      <c r="Z67" s="2553"/>
      <c r="AA67" s="2553"/>
      <c r="AB67" s="2553"/>
      <c r="AC67" s="2553"/>
      <c r="AD67" s="3267"/>
      <c r="AE67" s="3266"/>
      <c r="AF67" s="2553"/>
      <c r="AG67" s="2553"/>
      <c r="AH67" s="2553"/>
      <c r="AI67" s="2553"/>
      <c r="AJ67" s="3267"/>
      <c r="AK67" s="3266"/>
      <c r="AL67" s="2553"/>
      <c r="AM67" s="2553"/>
      <c r="AN67" s="2553"/>
      <c r="AO67" s="2553"/>
      <c r="AP67" s="3267"/>
      <c r="AQ67" s="3266"/>
      <c r="AR67" s="2553"/>
      <c r="AS67" s="2553"/>
      <c r="AT67" s="2553"/>
      <c r="AU67" s="2553"/>
      <c r="AV67" s="2553"/>
      <c r="AW67" s="2553"/>
      <c r="AX67" s="3230"/>
      <c r="AY67" s="1349"/>
      <c r="AZ67" s="1981"/>
      <c r="BA67" s="1981"/>
      <c r="BB67" s="1981"/>
      <c r="BC67" s="1981"/>
      <c r="BD67" s="1335"/>
      <c r="BE67" s="1981"/>
      <c r="BF67" s="1981"/>
      <c r="BG67" s="1981"/>
      <c r="BH67" s="1981"/>
      <c r="BI67" s="3076"/>
      <c r="BJ67" s="3076"/>
      <c r="BK67" s="3076"/>
      <c r="BL67" s="3076"/>
      <c r="BM67" s="3076"/>
      <c r="BN67" s="1899"/>
      <c r="BO67" s="1683"/>
      <c r="BP67" s="1683"/>
      <c r="BQ67" s="2601"/>
      <c r="BR67" s="199"/>
    </row>
    <row r="68" spans="1:70" s="499" customFormat="1" ht="14.65" customHeight="1">
      <c r="A68" s="226"/>
      <c r="B68" s="3225">
        <v>8</v>
      </c>
      <c r="C68" s="3269" t="s">
        <v>1163</v>
      </c>
      <c r="D68" s="3273"/>
      <c r="E68" s="3273"/>
      <c r="F68" s="3273"/>
      <c r="G68" s="3273"/>
      <c r="H68" s="3273"/>
      <c r="I68" s="3273"/>
      <c r="J68" s="3273"/>
      <c r="K68" s="3273"/>
      <c r="L68" s="3273"/>
      <c r="M68" s="3273"/>
      <c r="N68" s="3273"/>
      <c r="O68" s="3273"/>
      <c r="P68" s="3273"/>
      <c r="Q68" s="3273"/>
      <c r="R68" s="3273"/>
      <c r="S68" s="3273"/>
      <c r="T68" s="3273"/>
      <c r="U68" s="3273"/>
      <c r="V68" s="3273"/>
      <c r="W68" s="3274"/>
      <c r="X68" s="3266" t="s">
        <v>1184</v>
      </c>
      <c r="Y68" s="2553"/>
      <c r="Z68" s="2553"/>
      <c r="AA68" s="2553"/>
      <c r="AB68" s="2553"/>
      <c r="AC68" s="2553"/>
      <c r="AD68" s="3267"/>
      <c r="AE68" s="3266"/>
      <c r="AF68" s="2553"/>
      <c r="AG68" s="2553"/>
      <c r="AH68" s="2553"/>
      <c r="AI68" s="2553"/>
      <c r="AJ68" s="3267"/>
      <c r="AK68" s="3266"/>
      <c r="AL68" s="2553"/>
      <c r="AM68" s="2553"/>
      <c r="AN68" s="2553"/>
      <c r="AO68" s="2553"/>
      <c r="AP68" s="3267"/>
      <c r="AQ68" s="3266"/>
      <c r="AR68" s="2553"/>
      <c r="AS68" s="2553"/>
      <c r="AT68" s="2553"/>
      <c r="AU68" s="2553"/>
      <c r="AV68" s="2553"/>
      <c r="AW68" s="2553"/>
      <c r="AX68" s="3230"/>
      <c r="AY68" s="1349"/>
      <c r="AZ68" s="1981"/>
      <c r="BA68" s="1981"/>
      <c r="BB68" s="1981"/>
      <c r="BC68" s="1981"/>
      <c r="BD68" s="1335"/>
      <c r="BE68" s="1981"/>
      <c r="BF68" s="1981"/>
      <c r="BG68" s="1981"/>
      <c r="BH68" s="1981"/>
      <c r="BI68" s="3076"/>
      <c r="BJ68" s="3076"/>
      <c r="BK68" s="3076"/>
      <c r="BL68" s="3076"/>
      <c r="BM68" s="3076"/>
      <c r="BN68" s="1963"/>
      <c r="BO68" s="1963"/>
      <c r="BP68" s="1963"/>
      <c r="BQ68" s="3091"/>
      <c r="BR68" s="199"/>
    </row>
    <row r="69" spans="1:70" s="499" customFormat="1" ht="14.65" customHeight="1">
      <c r="A69" s="226"/>
      <c r="B69" s="3225"/>
      <c r="C69" s="3269"/>
      <c r="D69" s="3273"/>
      <c r="E69" s="3273"/>
      <c r="F69" s="3273"/>
      <c r="G69" s="3273"/>
      <c r="H69" s="3273"/>
      <c r="I69" s="3273"/>
      <c r="J69" s="3273"/>
      <c r="K69" s="3273"/>
      <c r="L69" s="3273"/>
      <c r="M69" s="3273"/>
      <c r="N69" s="3273"/>
      <c r="O69" s="3273"/>
      <c r="P69" s="3273"/>
      <c r="Q69" s="3273"/>
      <c r="R69" s="3273"/>
      <c r="S69" s="3273"/>
      <c r="T69" s="3273"/>
      <c r="U69" s="3273"/>
      <c r="V69" s="3273"/>
      <c r="W69" s="3274"/>
      <c r="X69" s="3266"/>
      <c r="Y69" s="2553"/>
      <c r="Z69" s="2553"/>
      <c r="AA69" s="2553"/>
      <c r="AB69" s="2553"/>
      <c r="AC69" s="2553"/>
      <c r="AD69" s="3267"/>
      <c r="AE69" s="3266"/>
      <c r="AF69" s="2553"/>
      <c r="AG69" s="2553"/>
      <c r="AH69" s="2553"/>
      <c r="AI69" s="2553"/>
      <c r="AJ69" s="3267"/>
      <c r="AK69" s="3266"/>
      <c r="AL69" s="2553"/>
      <c r="AM69" s="2553"/>
      <c r="AN69" s="2553"/>
      <c r="AO69" s="2553"/>
      <c r="AP69" s="3267"/>
      <c r="AQ69" s="3266"/>
      <c r="AR69" s="2553"/>
      <c r="AS69" s="2553"/>
      <c r="AT69" s="2553"/>
      <c r="AU69" s="2553"/>
      <c r="AV69" s="2553"/>
      <c r="AW69" s="2553"/>
      <c r="AX69" s="3230"/>
      <c r="AY69" s="1349"/>
      <c r="AZ69" s="1981"/>
      <c r="BA69" s="1981"/>
      <c r="BB69" s="1981"/>
      <c r="BC69" s="1981"/>
      <c r="BD69" s="1335"/>
      <c r="BE69" s="1981"/>
      <c r="BF69" s="1981"/>
      <c r="BG69" s="1981"/>
      <c r="BH69" s="1981"/>
      <c r="BI69" s="3076"/>
      <c r="BJ69" s="3076"/>
      <c r="BK69" s="3076"/>
      <c r="BL69" s="3076"/>
      <c r="BM69" s="3076"/>
      <c r="BN69" s="1683"/>
      <c r="BO69" s="1683"/>
      <c r="BP69" s="1683"/>
      <c r="BQ69" s="2601"/>
      <c r="BR69" s="199"/>
    </row>
    <row r="70" spans="1:70" s="499" customFormat="1" ht="14.65" customHeight="1">
      <c r="A70" s="226"/>
      <c r="B70" s="3225">
        <v>9</v>
      </c>
      <c r="C70" s="3269" t="s">
        <v>1164</v>
      </c>
      <c r="D70" s="3270"/>
      <c r="E70" s="3270"/>
      <c r="F70" s="3270"/>
      <c r="G70" s="3270"/>
      <c r="H70" s="3270"/>
      <c r="I70" s="3270"/>
      <c r="J70" s="3270"/>
      <c r="K70" s="3270"/>
      <c r="L70" s="3270"/>
      <c r="M70" s="3270"/>
      <c r="N70" s="3270"/>
      <c r="O70" s="3270"/>
      <c r="P70" s="3270"/>
      <c r="Q70" s="3270"/>
      <c r="R70" s="3270"/>
      <c r="S70" s="3270"/>
      <c r="T70" s="3270"/>
      <c r="U70" s="3270"/>
      <c r="V70" s="3270"/>
      <c r="W70" s="3271"/>
      <c r="X70" s="3266" t="s">
        <v>1165</v>
      </c>
      <c r="Y70" s="2553"/>
      <c r="Z70" s="2553"/>
      <c r="AA70" s="2553"/>
      <c r="AB70" s="2553"/>
      <c r="AC70" s="2553"/>
      <c r="AD70" s="3267"/>
      <c r="AE70" s="3266" t="s">
        <v>201</v>
      </c>
      <c r="AF70" s="2553"/>
      <c r="AG70" s="2553"/>
      <c r="AH70" s="2553"/>
      <c r="AI70" s="2553"/>
      <c r="AJ70" s="3267"/>
      <c r="AK70" s="3266"/>
      <c r="AL70" s="2553"/>
      <c r="AM70" s="2553"/>
      <c r="AN70" s="2553"/>
      <c r="AO70" s="2553"/>
      <c r="AP70" s="3267"/>
      <c r="AQ70" s="3266"/>
      <c r="AR70" s="2553"/>
      <c r="AS70" s="2553"/>
      <c r="AT70" s="2553"/>
      <c r="AU70" s="2553"/>
      <c r="AV70" s="2553"/>
      <c r="AW70" s="2553"/>
      <c r="AX70" s="3230"/>
      <c r="AY70" s="1349"/>
      <c r="AZ70" s="1981"/>
      <c r="BA70" s="1981"/>
      <c r="BB70" s="1981"/>
      <c r="BC70" s="1981"/>
      <c r="BD70" s="1335"/>
      <c r="BE70" s="1981"/>
      <c r="BF70" s="1981"/>
      <c r="BG70" s="1981"/>
      <c r="BH70" s="1981"/>
      <c r="BI70" s="3076"/>
      <c r="BJ70" s="3076"/>
      <c r="BK70" s="3076"/>
      <c r="BL70" s="3076"/>
      <c r="BM70" s="3076"/>
      <c r="BN70" s="1683"/>
      <c r="BO70" s="1683"/>
      <c r="BP70" s="1683"/>
      <c r="BQ70" s="2601"/>
      <c r="BR70" s="199"/>
    </row>
    <row r="71" spans="1:70" s="499" customFormat="1" ht="14.65" customHeight="1">
      <c r="A71" s="226"/>
      <c r="B71" s="3225"/>
      <c r="C71" s="3272"/>
      <c r="D71" s="3270"/>
      <c r="E71" s="3270"/>
      <c r="F71" s="3270"/>
      <c r="G71" s="3270"/>
      <c r="H71" s="3270"/>
      <c r="I71" s="3270"/>
      <c r="J71" s="3270"/>
      <c r="K71" s="3270"/>
      <c r="L71" s="3270"/>
      <c r="M71" s="3270"/>
      <c r="N71" s="3270"/>
      <c r="O71" s="3270"/>
      <c r="P71" s="3270"/>
      <c r="Q71" s="3270"/>
      <c r="R71" s="3270"/>
      <c r="S71" s="3270"/>
      <c r="T71" s="3270"/>
      <c r="U71" s="3270"/>
      <c r="V71" s="3270"/>
      <c r="W71" s="3271"/>
      <c r="X71" s="3266"/>
      <c r="Y71" s="2553"/>
      <c r="Z71" s="2553"/>
      <c r="AA71" s="2553"/>
      <c r="AB71" s="2553"/>
      <c r="AC71" s="2553"/>
      <c r="AD71" s="3267"/>
      <c r="AE71" s="3266"/>
      <c r="AF71" s="2553"/>
      <c r="AG71" s="2553"/>
      <c r="AH71" s="2553"/>
      <c r="AI71" s="2553"/>
      <c r="AJ71" s="3267"/>
      <c r="AK71" s="3266"/>
      <c r="AL71" s="2553"/>
      <c r="AM71" s="2553"/>
      <c r="AN71" s="2553"/>
      <c r="AO71" s="2553"/>
      <c r="AP71" s="3267"/>
      <c r="AQ71" s="3266"/>
      <c r="AR71" s="2553"/>
      <c r="AS71" s="2553"/>
      <c r="AT71" s="2553"/>
      <c r="AU71" s="2553"/>
      <c r="AV71" s="2553"/>
      <c r="AW71" s="2553"/>
      <c r="AX71" s="3230"/>
      <c r="AY71" s="1349"/>
      <c r="AZ71" s="1981"/>
      <c r="BA71" s="1981"/>
      <c r="BB71" s="1981"/>
      <c r="BC71" s="1981"/>
      <c r="BD71" s="1335"/>
      <c r="BE71" s="1981"/>
      <c r="BF71" s="1981"/>
      <c r="BG71" s="1981"/>
      <c r="BH71" s="1981"/>
      <c r="BI71" s="3076"/>
      <c r="BJ71" s="3076"/>
      <c r="BK71" s="3076"/>
      <c r="BL71" s="3076"/>
      <c r="BM71" s="3076"/>
      <c r="BN71" s="1683"/>
      <c r="BO71" s="1683"/>
      <c r="BP71" s="1683"/>
      <c r="BQ71" s="2601"/>
      <c r="BR71" s="199"/>
    </row>
    <row r="72" spans="1:70" s="499" customFormat="1" ht="14.65" customHeight="1">
      <c r="A72" s="226"/>
      <c r="B72" s="3225">
        <v>10</v>
      </c>
      <c r="C72" s="3269" t="s">
        <v>1166</v>
      </c>
      <c r="D72" s="3273"/>
      <c r="E72" s="3273"/>
      <c r="F72" s="3273"/>
      <c r="G72" s="3273"/>
      <c r="H72" s="3273"/>
      <c r="I72" s="3273"/>
      <c r="J72" s="3273"/>
      <c r="K72" s="3273"/>
      <c r="L72" s="3273"/>
      <c r="M72" s="3273"/>
      <c r="N72" s="3273"/>
      <c r="O72" s="3273"/>
      <c r="P72" s="3273"/>
      <c r="Q72" s="3273"/>
      <c r="R72" s="3273"/>
      <c r="S72" s="3273"/>
      <c r="T72" s="3273"/>
      <c r="U72" s="3273"/>
      <c r="V72" s="3273"/>
      <c r="W72" s="3274"/>
      <c r="X72" s="3266" t="s">
        <v>1165</v>
      </c>
      <c r="Y72" s="2553"/>
      <c r="Z72" s="2553"/>
      <c r="AA72" s="2553"/>
      <c r="AB72" s="2553"/>
      <c r="AC72" s="2553"/>
      <c r="AD72" s="3267"/>
      <c r="AE72" s="3266" t="s">
        <v>1167</v>
      </c>
      <c r="AF72" s="2553"/>
      <c r="AG72" s="2553"/>
      <c r="AH72" s="2553"/>
      <c r="AI72" s="2553"/>
      <c r="AJ72" s="3267"/>
      <c r="AK72" s="3266"/>
      <c r="AL72" s="2553"/>
      <c r="AM72" s="2553"/>
      <c r="AN72" s="2553"/>
      <c r="AO72" s="2553"/>
      <c r="AP72" s="3267"/>
      <c r="AQ72" s="3266"/>
      <c r="AR72" s="2553"/>
      <c r="AS72" s="2553"/>
      <c r="AT72" s="2553"/>
      <c r="AU72" s="2553"/>
      <c r="AV72" s="2553"/>
      <c r="AW72" s="2553"/>
      <c r="AX72" s="3230"/>
      <c r="AY72" s="1349"/>
      <c r="AZ72" s="1981"/>
      <c r="BA72" s="1981"/>
      <c r="BB72" s="1981"/>
      <c r="BC72" s="1981"/>
      <c r="BD72" s="1335"/>
      <c r="BE72" s="1981"/>
      <c r="BF72" s="1981"/>
      <c r="BG72" s="1981"/>
      <c r="BH72" s="1981"/>
      <c r="BI72" s="3076"/>
      <c r="BJ72" s="3076"/>
      <c r="BK72" s="3076"/>
      <c r="BL72" s="3076"/>
      <c r="BM72" s="3076"/>
      <c r="BN72" s="1683"/>
      <c r="BO72" s="1683"/>
      <c r="BP72" s="1683"/>
      <c r="BQ72" s="2601"/>
      <c r="BR72" s="199"/>
    </row>
    <row r="73" spans="1:70" s="499" customFormat="1" ht="14.65" customHeight="1">
      <c r="A73" s="226"/>
      <c r="B73" s="3225"/>
      <c r="C73" s="3269"/>
      <c r="D73" s="3273"/>
      <c r="E73" s="3273"/>
      <c r="F73" s="3273"/>
      <c r="G73" s="3273"/>
      <c r="H73" s="3273"/>
      <c r="I73" s="3273"/>
      <c r="J73" s="3273"/>
      <c r="K73" s="3273"/>
      <c r="L73" s="3273"/>
      <c r="M73" s="3273"/>
      <c r="N73" s="3273"/>
      <c r="O73" s="3273"/>
      <c r="P73" s="3273"/>
      <c r="Q73" s="3273"/>
      <c r="R73" s="3273"/>
      <c r="S73" s="3273"/>
      <c r="T73" s="3273"/>
      <c r="U73" s="3273"/>
      <c r="V73" s="3273"/>
      <c r="W73" s="3274"/>
      <c r="X73" s="3266"/>
      <c r="Y73" s="2553"/>
      <c r="Z73" s="2553"/>
      <c r="AA73" s="2553"/>
      <c r="AB73" s="2553"/>
      <c r="AC73" s="2553"/>
      <c r="AD73" s="3267"/>
      <c r="AE73" s="3266"/>
      <c r="AF73" s="2553"/>
      <c r="AG73" s="2553"/>
      <c r="AH73" s="2553"/>
      <c r="AI73" s="2553"/>
      <c r="AJ73" s="3267"/>
      <c r="AK73" s="3266"/>
      <c r="AL73" s="2553"/>
      <c r="AM73" s="2553"/>
      <c r="AN73" s="2553"/>
      <c r="AO73" s="2553"/>
      <c r="AP73" s="3267"/>
      <c r="AQ73" s="3266"/>
      <c r="AR73" s="2553"/>
      <c r="AS73" s="2553"/>
      <c r="AT73" s="2553"/>
      <c r="AU73" s="2553"/>
      <c r="AV73" s="2553"/>
      <c r="AW73" s="2553"/>
      <c r="AX73" s="3230"/>
      <c r="AY73" s="1349"/>
      <c r="AZ73" s="1981"/>
      <c r="BA73" s="1981"/>
      <c r="BB73" s="1981"/>
      <c r="BC73" s="1981"/>
      <c r="BD73" s="1335"/>
      <c r="BE73" s="1981"/>
      <c r="BF73" s="1981"/>
      <c r="BG73" s="1981"/>
      <c r="BH73" s="1981"/>
      <c r="BI73" s="3076"/>
      <c r="BJ73" s="3076"/>
      <c r="BK73" s="3076"/>
      <c r="BL73" s="3076"/>
      <c r="BM73" s="3076"/>
      <c r="BN73" s="1683"/>
      <c r="BO73" s="1683"/>
      <c r="BP73" s="1683"/>
      <c r="BQ73" s="2601"/>
      <c r="BR73" s="199"/>
    </row>
    <row r="74" spans="1:70" s="499" customFormat="1" ht="14.65" customHeight="1">
      <c r="A74" s="226"/>
      <c r="B74" s="3225">
        <v>11</v>
      </c>
      <c r="C74" s="3269" t="s">
        <v>1168</v>
      </c>
      <c r="D74" s="3270"/>
      <c r="E74" s="3270"/>
      <c r="F74" s="3270"/>
      <c r="G74" s="3270"/>
      <c r="H74" s="3270"/>
      <c r="I74" s="3270"/>
      <c r="J74" s="3270"/>
      <c r="K74" s="3270"/>
      <c r="L74" s="3270"/>
      <c r="M74" s="3270"/>
      <c r="N74" s="3270"/>
      <c r="O74" s="3270"/>
      <c r="P74" s="3270"/>
      <c r="Q74" s="3270"/>
      <c r="R74" s="3270"/>
      <c r="S74" s="3270"/>
      <c r="T74" s="3270"/>
      <c r="U74" s="3270"/>
      <c r="V74" s="3270"/>
      <c r="W74" s="3271"/>
      <c r="X74" s="3266" t="s">
        <v>1154</v>
      </c>
      <c r="Y74" s="2553"/>
      <c r="Z74" s="2553"/>
      <c r="AA74" s="2553"/>
      <c r="AB74" s="2553"/>
      <c r="AC74" s="2553"/>
      <c r="AD74" s="3267"/>
      <c r="AE74" s="3266"/>
      <c r="AF74" s="2553"/>
      <c r="AG74" s="2553"/>
      <c r="AH74" s="2553"/>
      <c r="AI74" s="2553"/>
      <c r="AJ74" s="3267"/>
      <c r="AK74" s="3266"/>
      <c r="AL74" s="2553"/>
      <c r="AM74" s="2553"/>
      <c r="AN74" s="2553"/>
      <c r="AO74" s="2553"/>
      <c r="AP74" s="3267"/>
      <c r="AQ74" s="3266"/>
      <c r="AR74" s="2553"/>
      <c r="AS74" s="2553"/>
      <c r="AT74" s="2553"/>
      <c r="AU74" s="2553"/>
      <c r="AV74" s="2553"/>
      <c r="AW74" s="2553"/>
      <c r="AX74" s="3230"/>
      <c r="AY74" s="1349"/>
      <c r="AZ74" s="3082"/>
      <c r="BA74" s="3082"/>
      <c r="BB74" s="3082"/>
      <c r="BC74" s="3082"/>
      <c r="BD74" s="1477"/>
      <c r="BE74" s="3082"/>
      <c r="BF74" s="3082"/>
      <c r="BG74" s="3082"/>
      <c r="BH74" s="3082"/>
      <c r="BI74" s="3079"/>
      <c r="BJ74" s="3079"/>
      <c r="BK74" s="3079"/>
      <c r="BL74" s="3079"/>
      <c r="BM74" s="3079"/>
      <c r="BN74" s="1683"/>
      <c r="BO74" s="1683"/>
      <c r="BP74" s="1683"/>
      <c r="BQ74" s="2601"/>
      <c r="BR74" s="199"/>
    </row>
    <row r="75" spans="1:70" s="499" customFormat="1" ht="14.65" customHeight="1">
      <c r="A75" s="226"/>
      <c r="B75" s="3225"/>
      <c r="C75" s="3272"/>
      <c r="D75" s="3270"/>
      <c r="E75" s="3270"/>
      <c r="F75" s="3270"/>
      <c r="G75" s="3270"/>
      <c r="H75" s="3270"/>
      <c r="I75" s="3270"/>
      <c r="J75" s="3270"/>
      <c r="K75" s="3270"/>
      <c r="L75" s="3270"/>
      <c r="M75" s="3270"/>
      <c r="N75" s="3270"/>
      <c r="O75" s="3270"/>
      <c r="P75" s="3270"/>
      <c r="Q75" s="3270"/>
      <c r="R75" s="3270"/>
      <c r="S75" s="3270"/>
      <c r="T75" s="3270"/>
      <c r="U75" s="3270"/>
      <c r="V75" s="3270"/>
      <c r="W75" s="3271"/>
      <c r="X75" s="3266"/>
      <c r="Y75" s="2553"/>
      <c r="Z75" s="2553"/>
      <c r="AA75" s="2553"/>
      <c r="AB75" s="2553"/>
      <c r="AC75" s="2553"/>
      <c r="AD75" s="3267"/>
      <c r="AE75" s="3266"/>
      <c r="AF75" s="2553"/>
      <c r="AG75" s="2553"/>
      <c r="AH75" s="2553"/>
      <c r="AI75" s="2553"/>
      <c r="AJ75" s="3267"/>
      <c r="AK75" s="3266"/>
      <c r="AL75" s="2553"/>
      <c r="AM75" s="2553"/>
      <c r="AN75" s="2553"/>
      <c r="AO75" s="2553"/>
      <c r="AP75" s="3267"/>
      <c r="AQ75" s="3266"/>
      <c r="AR75" s="2553"/>
      <c r="AS75" s="2553"/>
      <c r="AT75" s="2553"/>
      <c r="AU75" s="2553"/>
      <c r="AV75" s="2553"/>
      <c r="AW75" s="2553"/>
      <c r="AX75" s="3230"/>
      <c r="AY75" s="1349"/>
      <c r="AZ75" s="3082"/>
      <c r="BA75" s="3082"/>
      <c r="BB75" s="3082"/>
      <c r="BC75" s="3082"/>
      <c r="BD75" s="1477"/>
      <c r="BE75" s="3082"/>
      <c r="BF75" s="3082"/>
      <c r="BG75" s="3082"/>
      <c r="BH75" s="3082"/>
      <c r="BI75" s="3079"/>
      <c r="BJ75" s="3079"/>
      <c r="BK75" s="3079"/>
      <c r="BL75" s="3079"/>
      <c r="BM75" s="3079"/>
      <c r="BN75" s="1683"/>
      <c r="BO75" s="1683"/>
      <c r="BP75" s="1683"/>
      <c r="BQ75" s="2601"/>
      <c r="BR75" s="199"/>
    </row>
    <row r="76" spans="1:70" s="499" customFormat="1" ht="14.65" customHeight="1">
      <c r="A76" s="226"/>
      <c r="B76" s="3225">
        <v>12</v>
      </c>
      <c r="C76" s="3269" t="s">
        <v>1169</v>
      </c>
      <c r="D76" s="3273"/>
      <c r="E76" s="3273"/>
      <c r="F76" s="3273"/>
      <c r="G76" s="3273"/>
      <c r="H76" s="3273"/>
      <c r="I76" s="3273"/>
      <c r="J76" s="3273"/>
      <c r="K76" s="3273"/>
      <c r="L76" s="3273"/>
      <c r="M76" s="3273"/>
      <c r="N76" s="3273"/>
      <c r="O76" s="3273"/>
      <c r="P76" s="3273"/>
      <c r="Q76" s="3273"/>
      <c r="R76" s="3273"/>
      <c r="S76" s="3273"/>
      <c r="T76" s="3273"/>
      <c r="U76" s="3273"/>
      <c r="V76" s="3273"/>
      <c r="W76" s="3274"/>
      <c r="X76" s="3266"/>
      <c r="Y76" s="2553"/>
      <c r="Z76" s="2553"/>
      <c r="AA76" s="2553"/>
      <c r="AB76" s="2553"/>
      <c r="AC76" s="2553"/>
      <c r="AD76" s="3267"/>
      <c r="AE76" s="3266"/>
      <c r="AF76" s="2553"/>
      <c r="AG76" s="2553"/>
      <c r="AH76" s="2553"/>
      <c r="AI76" s="2553"/>
      <c r="AJ76" s="3267"/>
      <c r="AK76" s="3266"/>
      <c r="AL76" s="2553"/>
      <c r="AM76" s="2553"/>
      <c r="AN76" s="2553"/>
      <c r="AO76" s="2553"/>
      <c r="AP76" s="3267"/>
      <c r="AQ76" s="3266"/>
      <c r="AR76" s="2553"/>
      <c r="AS76" s="2553"/>
      <c r="AT76" s="2553"/>
      <c r="AU76" s="2553"/>
      <c r="AV76" s="2553"/>
      <c r="AW76" s="2553"/>
      <c r="AX76" s="3230"/>
      <c r="AY76" s="1349"/>
      <c r="AZ76" s="1981"/>
      <c r="BA76" s="1981"/>
      <c r="BB76" s="1981"/>
      <c r="BC76" s="1981"/>
      <c r="BD76" s="1335"/>
      <c r="BE76" s="1981"/>
      <c r="BF76" s="1981"/>
      <c r="BG76" s="1981"/>
      <c r="BH76" s="1981"/>
      <c r="BI76" s="3076"/>
      <c r="BJ76" s="3076"/>
      <c r="BK76" s="3076"/>
      <c r="BL76" s="3076"/>
      <c r="BM76" s="3076"/>
      <c r="BN76" s="3077"/>
      <c r="BO76" s="3077"/>
      <c r="BP76" s="3077"/>
      <c r="BQ76" s="3078"/>
      <c r="BR76" s="199"/>
    </row>
    <row r="77" spans="1:70" s="499" customFormat="1" ht="14.65" customHeight="1">
      <c r="A77" s="226"/>
      <c r="B77" s="3225"/>
      <c r="C77" s="3269"/>
      <c r="D77" s="3273"/>
      <c r="E77" s="3273"/>
      <c r="F77" s="3273"/>
      <c r="G77" s="3273"/>
      <c r="H77" s="3273"/>
      <c r="I77" s="3273"/>
      <c r="J77" s="3273"/>
      <c r="K77" s="3273"/>
      <c r="L77" s="3273"/>
      <c r="M77" s="3273"/>
      <c r="N77" s="3273"/>
      <c r="O77" s="3273"/>
      <c r="P77" s="3273"/>
      <c r="Q77" s="3273"/>
      <c r="R77" s="3273"/>
      <c r="S77" s="3273"/>
      <c r="T77" s="3273"/>
      <c r="U77" s="3273"/>
      <c r="V77" s="3273"/>
      <c r="W77" s="3274"/>
      <c r="X77" s="3266"/>
      <c r="Y77" s="2553"/>
      <c r="Z77" s="2553"/>
      <c r="AA77" s="2553"/>
      <c r="AB77" s="2553"/>
      <c r="AC77" s="2553"/>
      <c r="AD77" s="3267"/>
      <c r="AE77" s="3266"/>
      <c r="AF77" s="2553"/>
      <c r="AG77" s="2553"/>
      <c r="AH77" s="2553"/>
      <c r="AI77" s="2553"/>
      <c r="AJ77" s="3267"/>
      <c r="AK77" s="3266"/>
      <c r="AL77" s="2553"/>
      <c r="AM77" s="2553"/>
      <c r="AN77" s="2553"/>
      <c r="AO77" s="2553"/>
      <c r="AP77" s="3267"/>
      <c r="AQ77" s="3266"/>
      <c r="AR77" s="2553"/>
      <c r="AS77" s="2553"/>
      <c r="AT77" s="2553"/>
      <c r="AU77" s="2553"/>
      <c r="AV77" s="2553"/>
      <c r="AW77" s="2553"/>
      <c r="AX77" s="3230"/>
      <c r="AY77" s="1349"/>
      <c r="AZ77" s="871"/>
      <c r="BA77" s="871"/>
      <c r="BB77" s="871"/>
      <c r="BC77" s="871"/>
      <c r="BD77" s="871"/>
      <c r="BE77" s="871"/>
      <c r="BF77" s="871"/>
      <c r="BG77" s="871"/>
      <c r="BH77" s="871"/>
      <c r="BI77" s="871"/>
      <c r="BJ77" s="871"/>
      <c r="BK77" s="871"/>
      <c r="BL77" s="871"/>
      <c r="BM77" s="871"/>
      <c r="BN77" s="871"/>
      <c r="BO77" s="1446"/>
      <c r="BP77" s="1334"/>
      <c r="BQ77" s="1478"/>
      <c r="BR77" s="199"/>
    </row>
    <row r="78" spans="1:70" s="499" customFormat="1" ht="14.65" customHeight="1">
      <c r="A78" s="226"/>
      <c r="B78" s="3225">
        <v>13</v>
      </c>
      <c r="C78" s="3269" t="s">
        <v>1171</v>
      </c>
      <c r="D78" s="3270"/>
      <c r="E78" s="3270"/>
      <c r="F78" s="3270"/>
      <c r="G78" s="3270"/>
      <c r="H78" s="3270"/>
      <c r="I78" s="3270"/>
      <c r="J78" s="3270"/>
      <c r="K78" s="3270"/>
      <c r="L78" s="3270"/>
      <c r="M78" s="3270"/>
      <c r="N78" s="3270"/>
      <c r="O78" s="3270"/>
      <c r="P78" s="3270"/>
      <c r="Q78" s="3270"/>
      <c r="R78" s="3270"/>
      <c r="S78" s="3270"/>
      <c r="T78" s="3270"/>
      <c r="U78" s="3270"/>
      <c r="V78" s="3270"/>
      <c r="W78" s="3271"/>
      <c r="X78" s="3266" t="s">
        <v>1185</v>
      </c>
      <c r="Y78" s="2553"/>
      <c r="Z78" s="2553"/>
      <c r="AA78" s="2553"/>
      <c r="AB78" s="2553"/>
      <c r="AC78" s="2553"/>
      <c r="AD78" s="3267"/>
      <c r="AE78" s="3266"/>
      <c r="AF78" s="2553"/>
      <c r="AG78" s="2553"/>
      <c r="AH78" s="2553"/>
      <c r="AI78" s="2553"/>
      <c r="AJ78" s="3267"/>
      <c r="AK78" s="3266"/>
      <c r="AL78" s="2553"/>
      <c r="AM78" s="2553"/>
      <c r="AN78" s="2553"/>
      <c r="AO78" s="2553"/>
      <c r="AP78" s="3267"/>
      <c r="AQ78" s="3266"/>
      <c r="AR78" s="2553"/>
      <c r="AS78" s="2553"/>
      <c r="AT78" s="2553"/>
      <c r="AU78" s="2553"/>
      <c r="AV78" s="2553"/>
      <c r="AW78" s="2553"/>
      <c r="AX78" s="3230"/>
      <c r="AY78" s="1349"/>
      <c r="AZ78" s="871"/>
      <c r="BA78" s="871"/>
      <c r="BB78" s="871"/>
      <c r="BC78" s="871"/>
      <c r="BD78" s="871"/>
      <c r="BE78" s="871"/>
      <c r="BF78" s="871"/>
      <c r="BG78" s="871"/>
      <c r="BH78" s="871"/>
      <c r="BI78" s="871"/>
      <c r="BJ78" s="871"/>
      <c r="BK78" s="871"/>
      <c r="BL78" s="871"/>
      <c r="BM78" s="871"/>
      <c r="BN78" s="871"/>
      <c r="BO78" s="1446"/>
      <c r="BP78" s="1334"/>
      <c r="BQ78" s="1478"/>
      <c r="BR78" s="199"/>
    </row>
    <row r="79" spans="1:70" s="499" customFormat="1" ht="14.65" customHeight="1">
      <c r="A79" s="226"/>
      <c r="B79" s="3225"/>
      <c r="C79" s="3272"/>
      <c r="D79" s="3270"/>
      <c r="E79" s="3270"/>
      <c r="F79" s="3270"/>
      <c r="G79" s="3270"/>
      <c r="H79" s="3270"/>
      <c r="I79" s="3270"/>
      <c r="J79" s="3270"/>
      <c r="K79" s="3270"/>
      <c r="L79" s="3270"/>
      <c r="M79" s="3270"/>
      <c r="N79" s="3270"/>
      <c r="O79" s="3270"/>
      <c r="P79" s="3270"/>
      <c r="Q79" s="3270"/>
      <c r="R79" s="3270"/>
      <c r="S79" s="3270"/>
      <c r="T79" s="3270"/>
      <c r="U79" s="3270"/>
      <c r="V79" s="3270"/>
      <c r="W79" s="3271"/>
      <c r="X79" s="3266"/>
      <c r="Y79" s="2553"/>
      <c r="Z79" s="2553"/>
      <c r="AA79" s="2553"/>
      <c r="AB79" s="2553"/>
      <c r="AC79" s="2553"/>
      <c r="AD79" s="3267"/>
      <c r="AE79" s="3266"/>
      <c r="AF79" s="2553"/>
      <c r="AG79" s="2553"/>
      <c r="AH79" s="2553"/>
      <c r="AI79" s="2553"/>
      <c r="AJ79" s="3267"/>
      <c r="AK79" s="3266"/>
      <c r="AL79" s="2553"/>
      <c r="AM79" s="2553"/>
      <c r="AN79" s="2553"/>
      <c r="AO79" s="2553"/>
      <c r="AP79" s="3267"/>
      <c r="AQ79" s="3266"/>
      <c r="AR79" s="2553"/>
      <c r="AS79" s="2553"/>
      <c r="AT79" s="2553"/>
      <c r="AU79" s="2553"/>
      <c r="AV79" s="2553"/>
      <c r="AW79" s="2553"/>
      <c r="AX79" s="3230"/>
      <c r="AY79" s="1349"/>
      <c r="AZ79" s="871"/>
      <c r="BA79" s="871"/>
      <c r="BB79" s="871"/>
      <c r="BC79" s="871"/>
      <c r="BD79" s="871"/>
      <c r="BE79" s="871"/>
      <c r="BF79" s="871"/>
      <c r="BG79" s="871"/>
      <c r="BH79" s="871"/>
      <c r="BI79" s="871"/>
      <c r="BJ79" s="871"/>
      <c r="BK79" s="871"/>
      <c r="BL79" s="871"/>
      <c r="BM79" s="871"/>
      <c r="BN79" s="871"/>
      <c r="BO79" s="1446"/>
      <c r="BP79" s="1334"/>
      <c r="BQ79" s="1478"/>
      <c r="BR79" s="199"/>
    </row>
    <row r="80" spans="1:70" s="499" customFormat="1" ht="14.65" customHeight="1">
      <c r="A80" s="226"/>
      <c r="B80" s="3225">
        <v>14</v>
      </c>
      <c r="C80" s="3269" t="s">
        <v>1186</v>
      </c>
      <c r="D80" s="3273"/>
      <c r="E80" s="3273"/>
      <c r="F80" s="3273"/>
      <c r="G80" s="3273"/>
      <c r="H80" s="3273"/>
      <c r="I80" s="3273"/>
      <c r="J80" s="3273"/>
      <c r="K80" s="3273"/>
      <c r="L80" s="3273"/>
      <c r="M80" s="3273"/>
      <c r="N80" s="3273"/>
      <c r="O80" s="3273"/>
      <c r="P80" s="3273"/>
      <c r="Q80" s="3273"/>
      <c r="R80" s="3273"/>
      <c r="S80" s="3273"/>
      <c r="T80" s="3273"/>
      <c r="U80" s="3273"/>
      <c r="V80" s="3273"/>
      <c r="W80" s="3274"/>
      <c r="X80" s="3266"/>
      <c r="Y80" s="2553"/>
      <c r="Z80" s="2553"/>
      <c r="AA80" s="2553"/>
      <c r="AB80" s="2553"/>
      <c r="AC80" s="2553"/>
      <c r="AD80" s="3267"/>
      <c r="AE80" s="3266"/>
      <c r="AF80" s="2553"/>
      <c r="AG80" s="2553"/>
      <c r="AH80" s="2553"/>
      <c r="AI80" s="2553"/>
      <c r="AJ80" s="3267"/>
      <c r="AK80" s="3266"/>
      <c r="AL80" s="2553"/>
      <c r="AM80" s="2553"/>
      <c r="AN80" s="2553"/>
      <c r="AO80" s="2553"/>
      <c r="AP80" s="3267"/>
      <c r="AQ80" s="3266"/>
      <c r="AR80" s="2553"/>
      <c r="AS80" s="2553"/>
      <c r="AT80" s="2553"/>
      <c r="AU80" s="2553"/>
      <c r="AV80" s="2553"/>
      <c r="AW80" s="2553"/>
      <c r="AX80" s="3230"/>
      <c r="AY80" s="1349"/>
      <c r="AZ80" s="871"/>
      <c r="BA80" s="871"/>
      <c r="BB80" s="871"/>
      <c r="BC80" s="871"/>
      <c r="BD80" s="871"/>
      <c r="BE80" s="871"/>
      <c r="BF80" s="871"/>
      <c r="BG80" s="871"/>
      <c r="BH80" s="871"/>
      <c r="BI80" s="871"/>
      <c r="BJ80" s="871"/>
      <c r="BK80" s="871"/>
      <c r="BL80" s="871"/>
      <c r="BM80" s="871"/>
      <c r="BN80" s="871"/>
      <c r="BO80" s="1446"/>
      <c r="BP80" s="1334"/>
      <c r="BQ80" s="1478"/>
      <c r="BR80" s="199"/>
    </row>
    <row r="81" spans="1:70" s="499" customFormat="1" ht="14.65" customHeight="1">
      <c r="A81" s="226"/>
      <c r="B81" s="3225"/>
      <c r="C81" s="3269"/>
      <c r="D81" s="3273"/>
      <c r="E81" s="3273"/>
      <c r="F81" s="3273"/>
      <c r="G81" s="3273"/>
      <c r="H81" s="3273"/>
      <c r="I81" s="3273"/>
      <c r="J81" s="3273"/>
      <c r="K81" s="3273"/>
      <c r="L81" s="3273"/>
      <c r="M81" s="3273"/>
      <c r="N81" s="3273"/>
      <c r="O81" s="3273"/>
      <c r="P81" s="3273"/>
      <c r="Q81" s="3273"/>
      <c r="R81" s="3273"/>
      <c r="S81" s="3273"/>
      <c r="T81" s="3273"/>
      <c r="U81" s="3273"/>
      <c r="V81" s="3273"/>
      <c r="W81" s="3274"/>
      <c r="X81" s="3266"/>
      <c r="Y81" s="2553"/>
      <c r="Z81" s="2553"/>
      <c r="AA81" s="2553"/>
      <c r="AB81" s="2553"/>
      <c r="AC81" s="2553"/>
      <c r="AD81" s="3267"/>
      <c r="AE81" s="3266"/>
      <c r="AF81" s="2553"/>
      <c r="AG81" s="2553"/>
      <c r="AH81" s="2553"/>
      <c r="AI81" s="2553"/>
      <c r="AJ81" s="3267"/>
      <c r="AK81" s="3266"/>
      <c r="AL81" s="2553"/>
      <c r="AM81" s="2553"/>
      <c r="AN81" s="2553"/>
      <c r="AO81" s="2553"/>
      <c r="AP81" s="3267"/>
      <c r="AQ81" s="3266"/>
      <c r="AR81" s="2553"/>
      <c r="AS81" s="2553"/>
      <c r="AT81" s="2553"/>
      <c r="AU81" s="2553"/>
      <c r="AV81" s="2553"/>
      <c r="AW81" s="2553"/>
      <c r="AX81" s="3230"/>
      <c r="AY81" s="1349"/>
      <c r="AZ81" s="871"/>
      <c r="BA81" s="871"/>
      <c r="BB81" s="871"/>
      <c r="BC81" s="871"/>
      <c r="BD81" s="871"/>
      <c r="BE81" s="871"/>
      <c r="BF81" s="871"/>
      <c r="BG81" s="871"/>
      <c r="BH81" s="871"/>
      <c r="BI81" s="871"/>
      <c r="BJ81" s="871"/>
      <c r="BK81" s="871"/>
      <c r="BL81" s="871"/>
      <c r="BM81" s="871"/>
      <c r="BN81" s="871"/>
      <c r="BO81" s="1446"/>
      <c r="BP81" s="1334"/>
      <c r="BQ81" s="1478"/>
      <c r="BR81" s="199"/>
    </row>
    <row r="82" spans="1:70" s="499" customFormat="1" ht="14.65" customHeight="1">
      <c r="A82" s="226"/>
      <c r="B82" s="3225">
        <v>15</v>
      </c>
      <c r="C82" s="3269" t="s">
        <v>1187</v>
      </c>
      <c r="D82" s="3273"/>
      <c r="E82" s="3273"/>
      <c r="F82" s="3273"/>
      <c r="G82" s="3273"/>
      <c r="H82" s="3273"/>
      <c r="I82" s="3273"/>
      <c r="J82" s="3273"/>
      <c r="K82" s="3273"/>
      <c r="L82" s="3273"/>
      <c r="M82" s="3273"/>
      <c r="N82" s="3273"/>
      <c r="O82" s="3273"/>
      <c r="P82" s="3273"/>
      <c r="Q82" s="3273"/>
      <c r="R82" s="3273"/>
      <c r="S82" s="3273"/>
      <c r="T82" s="3273"/>
      <c r="U82" s="3273"/>
      <c r="V82" s="3273"/>
      <c r="W82" s="3274"/>
      <c r="X82" s="3266"/>
      <c r="Y82" s="2553"/>
      <c r="Z82" s="2553"/>
      <c r="AA82" s="2553"/>
      <c r="AB82" s="2553"/>
      <c r="AC82" s="2553"/>
      <c r="AD82" s="3267"/>
      <c r="AE82" s="3266"/>
      <c r="AF82" s="2553"/>
      <c r="AG82" s="2553"/>
      <c r="AH82" s="2553"/>
      <c r="AI82" s="2553"/>
      <c r="AJ82" s="3267"/>
      <c r="AK82" s="3266"/>
      <c r="AL82" s="2553"/>
      <c r="AM82" s="2553"/>
      <c r="AN82" s="2553"/>
      <c r="AO82" s="2553"/>
      <c r="AP82" s="3267"/>
      <c r="AQ82" s="3266"/>
      <c r="AR82" s="2553"/>
      <c r="AS82" s="2553"/>
      <c r="AT82" s="2553"/>
      <c r="AU82" s="2553"/>
      <c r="AV82" s="2553"/>
      <c r="AW82" s="2553"/>
      <c r="AX82" s="3230"/>
      <c r="AY82" s="1349"/>
      <c r="AZ82" s="871"/>
      <c r="BA82" s="871"/>
      <c r="BB82" s="871"/>
      <c r="BC82" s="871"/>
      <c r="BD82" s="871"/>
      <c r="BE82" s="871"/>
      <c r="BF82" s="871"/>
      <c r="BG82" s="871"/>
      <c r="BH82" s="871"/>
      <c r="BI82" s="871"/>
      <c r="BJ82" s="871"/>
      <c r="BK82" s="871"/>
      <c r="BL82" s="871"/>
      <c r="BM82" s="871"/>
      <c r="BN82" s="871"/>
      <c r="BO82" s="1446"/>
      <c r="BP82" s="1334"/>
      <c r="BQ82" s="1478"/>
      <c r="BR82" s="199"/>
    </row>
    <row r="83" spans="1:70" s="499" customFormat="1" ht="14.65" customHeight="1">
      <c r="A83" s="226"/>
      <c r="B83" s="3225"/>
      <c r="C83" s="3269"/>
      <c r="D83" s="3273"/>
      <c r="E83" s="3273"/>
      <c r="F83" s="3273"/>
      <c r="G83" s="3273"/>
      <c r="H83" s="3273"/>
      <c r="I83" s="3273"/>
      <c r="J83" s="3273"/>
      <c r="K83" s="3273"/>
      <c r="L83" s="3273"/>
      <c r="M83" s="3273"/>
      <c r="N83" s="3273"/>
      <c r="O83" s="3273"/>
      <c r="P83" s="3273"/>
      <c r="Q83" s="3273"/>
      <c r="R83" s="3273"/>
      <c r="S83" s="3273"/>
      <c r="T83" s="3273"/>
      <c r="U83" s="3273"/>
      <c r="V83" s="3273"/>
      <c r="W83" s="3274"/>
      <c r="X83" s="3266"/>
      <c r="Y83" s="2553"/>
      <c r="Z83" s="2553"/>
      <c r="AA83" s="2553"/>
      <c r="AB83" s="2553"/>
      <c r="AC83" s="2553"/>
      <c r="AD83" s="3267"/>
      <c r="AE83" s="3266"/>
      <c r="AF83" s="2553"/>
      <c r="AG83" s="2553"/>
      <c r="AH83" s="2553"/>
      <c r="AI83" s="2553"/>
      <c r="AJ83" s="3267"/>
      <c r="AK83" s="3266"/>
      <c r="AL83" s="2553"/>
      <c r="AM83" s="2553"/>
      <c r="AN83" s="2553"/>
      <c r="AO83" s="2553"/>
      <c r="AP83" s="3267"/>
      <c r="AQ83" s="3266"/>
      <c r="AR83" s="2553"/>
      <c r="AS83" s="2553"/>
      <c r="AT83" s="2553"/>
      <c r="AU83" s="2553"/>
      <c r="AV83" s="2553"/>
      <c r="AW83" s="2553"/>
      <c r="AX83" s="3230"/>
      <c r="AY83" s="1349"/>
      <c r="AZ83" s="871"/>
      <c r="BA83" s="871"/>
      <c r="BB83" s="871"/>
      <c r="BC83" s="871"/>
      <c r="BD83" s="871"/>
      <c r="BE83" s="871"/>
      <c r="BF83" s="871"/>
      <c r="BG83" s="871"/>
      <c r="BH83" s="871"/>
      <c r="BI83" s="871"/>
      <c r="BJ83" s="871"/>
      <c r="BK83" s="871"/>
      <c r="BL83" s="871"/>
      <c r="BM83" s="871"/>
      <c r="BN83" s="871"/>
      <c r="BO83" s="1446"/>
      <c r="BP83" s="1334"/>
      <c r="BQ83" s="1478"/>
      <c r="BR83" s="199"/>
    </row>
    <row r="84" spans="1:70" s="499" customFormat="1" ht="14.65" customHeight="1">
      <c r="A84" s="226"/>
      <c r="B84" s="3225">
        <v>16</v>
      </c>
      <c r="C84" s="3269" t="s">
        <v>1173</v>
      </c>
      <c r="D84" s="3270"/>
      <c r="E84" s="3270"/>
      <c r="F84" s="3270"/>
      <c r="G84" s="3270"/>
      <c r="H84" s="3270"/>
      <c r="I84" s="3270"/>
      <c r="J84" s="3270"/>
      <c r="K84" s="3270"/>
      <c r="L84" s="3270"/>
      <c r="M84" s="3270"/>
      <c r="N84" s="3270"/>
      <c r="O84" s="3270"/>
      <c r="P84" s="3270"/>
      <c r="Q84" s="3270"/>
      <c r="R84" s="3270"/>
      <c r="S84" s="3270"/>
      <c r="T84" s="3270"/>
      <c r="U84" s="3270"/>
      <c r="V84" s="3270"/>
      <c r="W84" s="3271"/>
      <c r="X84" s="3266"/>
      <c r="Y84" s="2553"/>
      <c r="Z84" s="2553"/>
      <c r="AA84" s="2553"/>
      <c r="AB84" s="2553"/>
      <c r="AC84" s="2553"/>
      <c r="AD84" s="3267"/>
      <c r="AE84" s="3266"/>
      <c r="AF84" s="2553"/>
      <c r="AG84" s="2553"/>
      <c r="AH84" s="2553"/>
      <c r="AI84" s="2553"/>
      <c r="AJ84" s="3267"/>
      <c r="AK84" s="3266"/>
      <c r="AL84" s="2553"/>
      <c r="AM84" s="2553"/>
      <c r="AN84" s="2553"/>
      <c r="AO84" s="2553"/>
      <c r="AP84" s="3267"/>
      <c r="AQ84" s="3266"/>
      <c r="AR84" s="2553"/>
      <c r="AS84" s="2553"/>
      <c r="AT84" s="2553"/>
      <c r="AU84" s="2553"/>
      <c r="AV84" s="2553"/>
      <c r="AW84" s="2553"/>
      <c r="AX84" s="3230"/>
      <c r="AY84" s="1349"/>
      <c r="AZ84" s="871"/>
      <c r="BA84" s="871"/>
      <c r="BB84" s="871"/>
      <c r="BC84" s="871"/>
      <c r="BD84" s="871"/>
      <c r="BE84" s="871"/>
      <c r="BF84" s="871"/>
      <c r="BG84" s="871"/>
      <c r="BH84" s="871"/>
      <c r="BI84" s="871"/>
      <c r="BJ84" s="871"/>
      <c r="BK84" s="871"/>
      <c r="BL84" s="871"/>
      <c r="BM84" s="871"/>
      <c r="BN84" s="871"/>
      <c r="BO84" s="1446"/>
      <c r="BP84" s="1334"/>
      <c r="BQ84" s="1478"/>
      <c r="BR84" s="199"/>
    </row>
    <row r="85" spans="1:70" s="499" customFormat="1" ht="14.65" customHeight="1">
      <c r="A85" s="226"/>
      <c r="B85" s="3225"/>
      <c r="C85" s="3272"/>
      <c r="D85" s="3270"/>
      <c r="E85" s="3270"/>
      <c r="F85" s="3270"/>
      <c r="G85" s="3270"/>
      <c r="H85" s="3270"/>
      <c r="I85" s="3270"/>
      <c r="J85" s="3270"/>
      <c r="K85" s="3270"/>
      <c r="L85" s="3270"/>
      <c r="M85" s="3270"/>
      <c r="N85" s="3270"/>
      <c r="O85" s="3270"/>
      <c r="P85" s="3270"/>
      <c r="Q85" s="3270"/>
      <c r="R85" s="3270"/>
      <c r="S85" s="3270"/>
      <c r="T85" s="3270"/>
      <c r="U85" s="3270"/>
      <c r="V85" s="3270"/>
      <c r="W85" s="3271"/>
      <c r="X85" s="3266"/>
      <c r="Y85" s="2553"/>
      <c r="Z85" s="2553"/>
      <c r="AA85" s="2553"/>
      <c r="AB85" s="2553"/>
      <c r="AC85" s="2553"/>
      <c r="AD85" s="3267"/>
      <c r="AE85" s="3266"/>
      <c r="AF85" s="2553"/>
      <c r="AG85" s="2553"/>
      <c r="AH85" s="2553"/>
      <c r="AI85" s="2553"/>
      <c r="AJ85" s="3267"/>
      <c r="AK85" s="3266"/>
      <c r="AL85" s="2553"/>
      <c r="AM85" s="2553"/>
      <c r="AN85" s="2553"/>
      <c r="AO85" s="2553"/>
      <c r="AP85" s="3267"/>
      <c r="AQ85" s="3266"/>
      <c r="AR85" s="2553"/>
      <c r="AS85" s="2553"/>
      <c r="AT85" s="2553"/>
      <c r="AU85" s="2553"/>
      <c r="AV85" s="2553"/>
      <c r="AW85" s="2553"/>
      <c r="AX85" s="3230"/>
      <c r="AY85" s="1349"/>
      <c r="AZ85" s="871"/>
      <c r="BA85" s="871"/>
      <c r="BB85" s="871"/>
      <c r="BC85" s="871"/>
      <c r="BD85" s="871"/>
      <c r="BE85" s="871"/>
      <c r="BF85" s="871"/>
      <c r="BG85" s="871"/>
      <c r="BH85" s="871"/>
      <c r="BI85" s="871"/>
      <c r="BJ85" s="871"/>
      <c r="BK85" s="871"/>
      <c r="BL85" s="871"/>
      <c r="BM85" s="871"/>
      <c r="BN85" s="871"/>
      <c r="BO85" s="1446"/>
      <c r="BP85" s="1334"/>
      <c r="BQ85" s="1478"/>
      <c r="BR85" s="199"/>
    </row>
    <row r="86" spans="1:70" s="499" customFormat="1" ht="14.65" customHeight="1">
      <c r="A86" s="226"/>
      <c r="B86" s="3157"/>
      <c r="C86" s="3260"/>
      <c r="D86" s="3261"/>
      <c r="E86" s="3261"/>
      <c r="F86" s="3261"/>
      <c r="G86" s="3261"/>
      <c r="H86" s="3261"/>
      <c r="I86" s="3261"/>
      <c r="J86" s="3261"/>
      <c r="K86" s="3261"/>
      <c r="L86" s="3261"/>
      <c r="M86" s="3261"/>
      <c r="N86" s="3261"/>
      <c r="O86" s="3261"/>
      <c r="P86" s="3261"/>
      <c r="Q86" s="3261"/>
      <c r="R86" s="3261"/>
      <c r="S86" s="3261"/>
      <c r="T86" s="3261"/>
      <c r="U86" s="3261"/>
      <c r="V86" s="3261"/>
      <c r="W86" s="3262"/>
      <c r="X86" s="3266"/>
      <c r="Y86" s="2553"/>
      <c r="Z86" s="2553"/>
      <c r="AA86" s="2553"/>
      <c r="AB86" s="2553"/>
      <c r="AC86" s="2553"/>
      <c r="AD86" s="3267"/>
      <c r="AE86" s="3266"/>
      <c r="AF86" s="2553"/>
      <c r="AG86" s="2553"/>
      <c r="AH86" s="2553"/>
      <c r="AI86" s="2553"/>
      <c r="AJ86" s="3267"/>
      <c r="AK86" s="3266"/>
      <c r="AL86" s="2553"/>
      <c r="AM86" s="2553"/>
      <c r="AN86" s="2553"/>
      <c r="AO86" s="2553"/>
      <c r="AP86" s="3267"/>
      <c r="AQ86" s="3266"/>
      <c r="AR86" s="2553"/>
      <c r="AS86" s="2553"/>
      <c r="AT86" s="2553"/>
      <c r="AU86" s="2553"/>
      <c r="AV86" s="2553"/>
      <c r="AW86" s="2553"/>
      <c r="AX86" s="3230"/>
      <c r="AY86" s="1349"/>
      <c r="AZ86" s="3256"/>
      <c r="BA86" s="3256"/>
      <c r="BB86" s="3256"/>
      <c r="BC86" s="3256"/>
      <c r="BD86" s="3256"/>
      <c r="BE86" s="3256"/>
      <c r="BF86" s="3256"/>
      <c r="BG86" s="3256"/>
      <c r="BH86" s="3256"/>
      <c r="BI86" s="3256"/>
      <c r="BJ86" s="3256"/>
      <c r="BK86" s="871"/>
      <c r="BL86" s="871"/>
      <c r="BM86" s="871"/>
      <c r="BN86" s="871"/>
      <c r="BO86" s="1446"/>
      <c r="BP86" s="1334"/>
      <c r="BQ86" s="1478"/>
      <c r="BR86" s="199"/>
    </row>
    <row r="87" spans="1:70" s="499" customFormat="1" ht="14.65" customHeight="1" thickBot="1">
      <c r="A87" s="1372"/>
      <c r="B87" s="3219"/>
      <c r="C87" s="3263"/>
      <c r="D87" s="3264"/>
      <c r="E87" s="3264"/>
      <c r="F87" s="3264"/>
      <c r="G87" s="3264"/>
      <c r="H87" s="3264"/>
      <c r="I87" s="3264"/>
      <c r="J87" s="3264"/>
      <c r="K87" s="3264"/>
      <c r="L87" s="3264"/>
      <c r="M87" s="3264"/>
      <c r="N87" s="3264"/>
      <c r="O87" s="3264"/>
      <c r="P87" s="3264"/>
      <c r="Q87" s="3264"/>
      <c r="R87" s="3264"/>
      <c r="S87" s="3264"/>
      <c r="T87" s="3264"/>
      <c r="U87" s="3264"/>
      <c r="V87" s="3264"/>
      <c r="W87" s="3265"/>
      <c r="X87" s="2696"/>
      <c r="Y87" s="2697"/>
      <c r="Z87" s="2697"/>
      <c r="AA87" s="2697"/>
      <c r="AB87" s="2697"/>
      <c r="AC87" s="2697"/>
      <c r="AD87" s="2698"/>
      <c r="AE87" s="2696"/>
      <c r="AF87" s="2697"/>
      <c r="AG87" s="2697"/>
      <c r="AH87" s="2697"/>
      <c r="AI87" s="2697"/>
      <c r="AJ87" s="2698"/>
      <c r="AK87" s="2696"/>
      <c r="AL87" s="2697"/>
      <c r="AM87" s="2697"/>
      <c r="AN87" s="2697"/>
      <c r="AO87" s="2697"/>
      <c r="AP87" s="2698"/>
      <c r="AQ87" s="2696"/>
      <c r="AR87" s="2697"/>
      <c r="AS87" s="2697"/>
      <c r="AT87" s="2697"/>
      <c r="AU87" s="2697"/>
      <c r="AV87" s="2697"/>
      <c r="AW87" s="2697"/>
      <c r="AX87" s="3268"/>
      <c r="AY87" s="1469"/>
      <c r="AZ87" s="1352"/>
      <c r="BA87" s="1352"/>
      <c r="BB87" s="1352"/>
      <c r="BC87" s="1352"/>
      <c r="BD87" s="1352"/>
      <c r="BE87" s="1352"/>
      <c r="BF87" s="1352"/>
      <c r="BG87" s="1352"/>
      <c r="BH87" s="1352"/>
      <c r="BI87" s="1352"/>
      <c r="BJ87" s="1352"/>
      <c r="BK87" s="1352"/>
      <c r="BL87" s="1352"/>
      <c r="BM87" s="1352"/>
      <c r="BN87" s="1352"/>
      <c r="BO87" s="1479"/>
      <c r="BP87" s="954"/>
      <c r="BQ87" s="1480"/>
      <c r="BR87" s="199"/>
    </row>
    <row r="88" spans="1:70" s="52" customFormat="1" ht="20.100000000000001" customHeight="1" thickBot="1">
      <c r="A88" s="258"/>
      <c r="B88" s="1348" t="s">
        <v>1174</v>
      </c>
      <c r="C88" s="1469"/>
      <c r="D88" s="1469"/>
      <c r="E88" s="1469"/>
      <c r="F88" s="1469"/>
      <c r="G88" s="1469"/>
      <c r="H88" s="1037"/>
      <c r="I88" s="1469"/>
      <c r="J88" s="1469"/>
      <c r="K88" s="1469"/>
      <c r="L88" s="1469"/>
      <c r="M88" s="1469"/>
      <c r="N88" s="1469"/>
      <c r="O88" s="1469"/>
      <c r="P88" s="1469"/>
      <c r="Q88" s="1469"/>
      <c r="R88" s="1469"/>
      <c r="S88" s="1469"/>
      <c r="T88" s="1469"/>
      <c r="U88" s="1469"/>
      <c r="V88" s="1469"/>
      <c r="W88" s="1469"/>
      <c r="X88" s="1469"/>
      <c r="Y88" s="1469"/>
      <c r="Z88" s="1469"/>
      <c r="AA88" s="1469"/>
      <c r="AB88" s="1469"/>
      <c r="AC88" s="1469"/>
      <c r="AD88" s="1469"/>
      <c r="AE88" s="1481"/>
      <c r="AF88" s="1481" t="s">
        <v>111</v>
      </c>
      <c r="AG88" s="1481"/>
      <c r="AH88" s="1481"/>
      <c r="AI88" s="1481"/>
      <c r="AJ88" s="1481"/>
      <c r="AK88" s="1481"/>
      <c r="AL88" s="1481"/>
      <c r="AM88" s="1481"/>
      <c r="AN88" s="1471"/>
      <c r="AO88" s="1471"/>
      <c r="AP88" s="1469"/>
      <c r="AQ88" s="1471"/>
      <c r="AR88" s="1469"/>
      <c r="AS88" s="1469"/>
      <c r="AT88" s="1469"/>
      <c r="AU88" s="1471"/>
      <c r="AV88" s="1469"/>
      <c r="AW88" s="1469"/>
      <c r="AX88" s="1469"/>
      <c r="AY88" s="1469"/>
      <c r="AZ88" s="1469"/>
      <c r="BA88" s="1469"/>
      <c r="BB88" s="1469"/>
      <c r="BC88" s="1469"/>
      <c r="BD88" s="1469"/>
      <c r="BE88" s="1469"/>
      <c r="BF88" s="1469"/>
      <c r="BG88" s="1469"/>
      <c r="BH88" s="1469"/>
      <c r="BI88" s="1469" t="str">
        <f>BI43</f>
        <v>COMPILER: LIÊN/A-KT-WQ826</v>
      </c>
      <c r="BJ88" s="1469"/>
      <c r="BK88" s="1471"/>
      <c r="BL88" s="1469"/>
      <c r="BM88" s="1471"/>
      <c r="BN88" s="1469"/>
      <c r="BO88" s="1472"/>
      <c r="BP88" s="1348"/>
      <c r="BQ88" s="1348"/>
      <c r="BR88" s="1473"/>
    </row>
    <row r="89" spans="1:70" s="499" customFormat="1" ht="20.100000000000001" customHeight="1" thickBot="1">
      <c r="A89" s="1474"/>
      <c r="B89" s="3257" t="str">
        <f>B44</f>
        <v>PRODUCTION CONFIRMATION</v>
      </c>
      <c r="C89" s="3258"/>
      <c r="D89" s="3258"/>
      <c r="E89" s="3258"/>
      <c r="F89" s="3258"/>
      <c r="G89" s="3258"/>
      <c r="H89" s="3258"/>
      <c r="I89" s="3258"/>
      <c r="J89" s="3258"/>
      <c r="K89" s="3258"/>
      <c r="L89" s="3258"/>
      <c r="M89" s="3258"/>
      <c r="N89" s="3258"/>
      <c r="O89" s="3258"/>
      <c r="P89" s="3258"/>
      <c r="Q89" s="3259"/>
      <c r="R89" s="2427" t="s">
        <v>1189</v>
      </c>
      <c r="S89" s="2427"/>
      <c r="T89" s="2427"/>
      <c r="U89" s="2427"/>
      <c r="V89" s="2427"/>
      <c r="W89" s="2427"/>
      <c r="X89" s="2427"/>
      <c r="Y89" s="2427"/>
      <c r="Z89" s="2427"/>
      <c r="AA89" s="2427"/>
      <c r="AB89" s="2427"/>
      <c r="AC89" s="2427"/>
      <c r="AD89" s="2427"/>
      <c r="AE89" s="2427"/>
      <c r="AF89" s="2427"/>
      <c r="AG89" s="2427"/>
      <c r="AH89" s="2427"/>
      <c r="AI89" s="2427"/>
      <c r="AJ89" s="2427"/>
      <c r="AK89" s="2427"/>
      <c r="AL89" s="2427"/>
      <c r="AM89" s="2427"/>
      <c r="AN89" s="2427"/>
      <c r="AO89" s="2427"/>
      <c r="AP89" s="2427"/>
      <c r="AQ89" s="2427"/>
      <c r="AR89" s="2427"/>
      <c r="AS89" s="2427"/>
      <c r="AT89" s="2427"/>
      <c r="AU89" s="2427"/>
      <c r="AV89" s="2427"/>
      <c r="AW89" s="2427"/>
      <c r="AX89" s="2427"/>
      <c r="AY89" s="2427"/>
      <c r="AZ89" s="2427"/>
      <c r="BA89" s="2427"/>
      <c r="BB89" s="2428"/>
      <c r="BC89" s="2428"/>
      <c r="BD89" s="2428"/>
      <c r="BE89" s="2428"/>
      <c r="BF89" s="545"/>
      <c r="BG89" s="545"/>
      <c r="BH89" s="545"/>
      <c r="BI89" s="545"/>
      <c r="BJ89" s="545"/>
      <c r="BK89" s="545"/>
      <c r="BL89" s="559"/>
      <c r="BM89" s="559"/>
      <c r="BN89" s="559"/>
      <c r="BO89" s="994"/>
      <c r="BP89" s="995"/>
      <c r="BQ89" s="995"/>
      <c r="BR89" s="1475"/>
    </row>
    <row r="90" spans="1:70" s="499" customFormat="1" ht="19.5" customHeight="1">
      <c r="A90" s="226"/>
      <c r="B90" s="1509" t="s">
        <v>19</v>
      </c>
      <c r="C90" s="546"/>
      <c r="D90" s="546"/>
      <c r="E90" s="546"/>
      <c r="F90" s="546"/>
      <c r="G90" s="546"/>
      <c r="H90" s="513" t="str">
        <f>H45</f>
        <v>Chuck Taylor All Star Street</v>
      </c>
      <c r="I90" s="513"/>
      <c r="J90" s="513"/>
      <c r="K90" s="513"/>
      <c r="L90" s="513"/>
      <c r="M90" s="513"/>
      <c r="N90" s="513"/>
      <c r="O90" s="513"/>
      <c r="P90" s="513"/>
      <c r="Q90" s="1057"/>
      <c r="R90" s="2510"/>
      <c r="S90" s="2510"/>
      <c r="T90" s="2510"/>
      <c r="U90" s="2510"/>
      <c r="V90" s="2510"/>
      <c r="W90" s="2510"/>
      <c r="X90" s="2510"/>
      <c r="Y90" s="2510"/>
      <c r="Z90" s="2510"/>
      <c r="AA90" s="2510"/>
      <c r="AB90" s="2510"/>
      <c r="AC90" s="2510"/>
      <c r="AD90" s="2510"/>
      <c r="AE90" s="2510"/>
      <c r="AF90" s="2510"/>
      <c r="AG90" s="2510"/>
      <c r="AH90" s="2510"/>
      <c r="AI90" s="2510"/>
      <c r="AJ90" s="2510"/>
      <c r="AK90" s="2510"/>
      <c r="AL90" s="2510"/>
      <c r="AM90" s="2510"/>
      <c r="AN90" s="2510"/>
      <c r="AO90" s="2510"/>
      <c r="AP90" s="2510"/>
      <c r="AQ90" s="2510"/>
      <c r="AR90" s="2510"/>
      <c r="AS90" s="2510"/>
      <c r="AT90" s="2510"/>
      <c r="AU90" s="2510"/>
      <c r="AV90" s="2510"/>
      <c r="AW90" s="2510"/>
      <c r="AX90" s="2510"/>
      <c r="AY90" s="2510"/>
      <c r="AZ90" s="2510"/>
      <c r="BA90" s="2510"/>
      <c r="BB90" s="1690"/>
      <c r="BC90" s="1690"/>
      <c r="BD90" s="1690"/>
      <c r="BE90" s="1690"/>
      <c r="BF90" s="219"/>
      <c r="BG90" s="219"/>
      <c r="BH90" s="219"/>
      <c r="BI90" s="219"/>
      <c r="BJ90" s="219"/>
      <c r="BK90" s="219"/>
      <c r="BL90" s="3140" t="s">
        <v>21</v>
      </c>
      <c r="BM90" s="1834"/>
      <c r="BN90" s="1834"/>
      <c r="BO90" s="3142">
        <f>BO45</f>
        <v>19</v>
      </c>
      <c r="BP90" s="1834">
        <f>BP45-1</f>
        <v>-3</v>
      </c>
      <c r="BQ90" s="2498"/>
      <c r="BR90" s="199"/>
    </row>
    <row r="91" spans="1:70" s="499" customFormat="1" ht="15.95" customHeight="1" thickBot="1">
      <c r="A91" s="226"/>
      <c r="B91" s="547" t="s">
        <v>96</v>
      </c>
      <c r="C91" s="912"/>
      <c r="D91" s="912"/>
      <c r="E91" s="912"/>
      <c r="F91" s="912"/>
      <c r="G91" s="912"/>
      <c r="H91" s="912"/>
      <c r="I91" s="912"/>
      <c r="J91" s="912" t="str">
        <f>J46</f>
        <v>669288C/F</v>
      </c>
      <c r="K91" s="912"/>
      <c r="L91" s="912"/>
      <c r="M91" s="912"/>
      <c r="N91" s="912"/>
      <c r="O91" s="912"/>
      <c r="P91" s="912"/>
      <c r="Q91" s="1071"/>
      <c r="R91" s="2510"/>
      <c r="S91" s="2510"/>
      <c r="T91" s="2510"/>
      <c r="U91" s="2510"/>
      <c r="V91" s="2510"/>
      <c r="W91" s="2510"/>
      <c r="X91" s="2510"/>
      <c r="Y91" s="2510"/>
      <c r="Z91" s="2510"/>
      <c r="AA91" s="2510"/>
      <c r="AB91" s="2510"/>
      <c r="AC91" s="2510"/>
      <c r="AD91" s="2510"/>
      <c r="AE91" s="2510"/>
      <c r="AF91" s="2510"/>
      <c r="AG91" s="2510"/>
      <c r="AH91" s="2510"/>
      <c r="AI91" s="2510"/>
      <c r="AJ91" s="2510"/>
      <c r="AK91" s="2510"/>
      <c r="AL91" s="2510"/>
      <c r="AM91" s="2510"/>
      <c r="AN91" s="2510"/>
      <c r="AO91" s="2510"/>
      <c r="AP91" s="2510"/>
      <c r="AQ91" s="2510"/>
      <c r="AR91" s="2510"/>
      <c r="AS91" s="2510"/>
      <c r="AT91" s="2510"/>
      <c r="AU91" s="2510"/>
      <c r="AV91" s="2510"/>
      <c r="AW91" s="2510"/>
      <c r="AX91" s="2510"/>
      <c r="AY91" s="2510"/>
      <c r="AZ91" s="2510"/>
      <c r="BA91" s="2510"/>
      <c r="BB91" s="3218"/>
      <c r="BC91" s="3218"/>
      <c r="BD91" s="3218"/>
      <c r="BE91" s="3218"/>
      <c r="BF91" s="219"/>
      <c r="BG91" s="219"/>
      <c r="BH91" s="219"/>
      <c r="BI91" s="219"/>
      <c r="BJ91" s="219"/>
      <c r="BK91" s="219"/>
      <c r="BL91" s="3141"/>
      <c r="BM91" s="2621"/>
      <c r="BN91" s="2621"/>
      <c r="BO91" s="2274"/>
      <c r="BP91" s="2060"/>
      <c r="BQ91" s="2061"/>
      <c r="BR91" s="199"/>
    </row>
    <row r="92" spans="1:70" s="499" customFormat="1" ht="15.95" customHeight="1" thickBot="1">
      <c r="A92" s="226"/>
      <c r="B92" s="798"/>
      <c r="C92" s="149"/>
      <c r="D92" s="149"/>
      <c r="E92" s="149"/>
      <c r="F92" s="149"/>
      <c r="G92" s="149"/>
      <c r="H92" s="469"/>
      <c r="I92" s="149"/>
      <c r="J92" s="149"/>
      <c r="K92" s="149"/>
      <c r="L92" s="149"/>
      <c r="M92" s="149"/>
      <c r="N92" s="149"/>
      <c r="O92" s="149"/>
      <c r="P92" s="149"/>
      <c r="Q92" s="149"/>
      <c r="R92" s="1333"/>
      <c r="S92" s="1333"/>
      <c r="T92" s="1333"/>
      <c r="U92" s="1333"/>
      <c r="V92" s="1333"/>
      <c r="W92" s="1333"/>
      <c r="X92" s="1333"/>
      <c r="Y92" s="1333"/>
      <c r="Z92" s="1333"/>
      <c r="AA92" s="1333"/>
      <c r="AB92" s="1333"/>
      <c r="AC92" s="1333"/>
      <c r="AD92" s="1333"/>
      <c r="AE92" s="1333"/>
      <c r="AF92" s="1333"/>
      <c r="AG92" s="1333"/>
      <c r="AH92" s="1333"/>
      <c r="AI92" s="1333"/>
      <c r="AJ92" s="1333"/>
      <c r="AK92" s="1333"/>
      <c r="AL92" s="1333"/>
      <c r="AM92" s="1333"/>
      <c r="AN92" s="1333"/>
      <c r="AO92" s="1333"/>
      <c r="AP92" s="1333"/>
      <c r="AQ92" s="1333"/>
      <c r="AR92" s="1333"/>
      <c r="AS92" s="1333"/>
      <c r="AT92" s="1333"/>
      <c r="AU92" s="1333"/>
      <c r="AV92" s="1333"/>
      <c r="AW92" s="1333"/>
      <c r="AX92" s="1333"/>
      <c r="AY92" s="3238" t="s">
        <v>1135</v>
      </c>
      <c r="AZ92" s="2396"/>
      <c r="BA92" s="2396"/>
      <c r="BB92" s="2396"/>
      <c r="BC92" s="2396"/>
      <c r="BD92" s="2396"/>
      <c r="BE92" s="2396"/>
      <c r="BF92" s="2396"/>
      <c r="BG92" s="2396"/>
      <c r="BH92" s="2396"/>
      <c r="BI92" s="2396"/>
      <c r="BJ92" s="2396"/>
      <c r="BK92" s="2396"/>
      <c r="BL92" s="2396"/>
      <c r="BM92" s="2396"/>
      <c r="BN92" s="2396"/>
      <c r="BO92" s="2396"/>
      <c r="BP92" s="2396"/>
      <c r="BQ92" s="3190"/>
      <c r="BR92" s="199"/>
    </row>
    <row r="93" spans="1:70" s="499" customFormat="1" ht="30" customHeight="1" thickBot="1">
      <c r="A93" s="226"/>
      <c r="B93" s="3239" t="str">
        <f>B48</f>
        <v>Component
部件名称Tên chi tiết</v>
      </c>
      <c r="C93" s="3240"/>
      <c r="D93" s="3240"/>
      <c r="E93" s="3240"/>
      <c r="F93" s="3240"/>
      <c r="G93" s="3240"/>
      <c r="H93" s="3240"/>
      <c r="I93" s="3241"/>
      <c r="J93" s="3242" t="s">
        <v>1190</v>
      </c>
      <c r="K93" s="3243"/>
      <c r="L93" s="3243"/>
      <c r="M93" s="3243"/>
      <c r="N93" s="3243"/>
      <c r="O93" s="3243"/>
      <c r="P93" s="3243"/>
      <c r="Q93" s="3243"/>
      <c r="R93" s="3243"/>
      <c r="S93" s="3243"/>
      <c r="T93" s="3243"/>
      <c r="U93" s="3243"/>
      <c r="V93" s="3243"/>
      <c r="W93" s="3243"/>
      <c r="X93" s="3243"/>
      <c r="Y93" s="3243"/>
      <c r="Z93" s="3243"/>
      <c r="AA93" s="3243"/>
      <c r="AB93" s="3244"/>
      <c r="AC93" s="1340"/>
      <c r="AD93" s="1340"/>
      <c r="AE93" s="1340"/>
      <c r="AF93" s="1340"/>
      <c r="AG93" s="1340"/>
      <c r="AH93" s="3245" t="s">
        <v>1250</v>
      </c>
      <c r="AI93" s="2952"/>
      <c r="AJ93" s="2952"/>
      <c r="AK93" s="2952"/>
      <c r="AL93" s="2952"/>
      <c r="AM93" s="3246"/>
      <c r="AN93" s="3250" t="s">
        <v>1191</v>
      </c>
      <c r="AO93" s="3251"/>
      <c r="AP93" s="3251"/>
      <c r="AQ93" s="3251"/>
      <c r="AR93" s="3251"/>
      <c r="AS93" s="3251"/>
      <c r="AT93" s="3251"/>
      <c r="AU93" s="3251"/>
      <c r="AV93" s="3251"/>
      <c r="AW93" s="3252"/>
      <c r="AX93" s="1333"/>
      <c r="AY93" s="2464"/>
      <c r="AZ93" s="3191"/>
      <c r="BA93" s="3191"/>
      <c r="BB93" s="3191"/>
      <c r="BC93" s="3191"/>
      <c r="BD93" s="3191"/>
      <c r="BE93" s="3191"/>
      <c r="BF93" s="3191"/>
      <c r="BG93" s="3191"/>
      <c r="BH93" s="3191"/>
      <c r="BI93" s="3191"/>
      <c r="BJ93" s="3191"/>
      <c r="BK93" s="3191"/>
      <c r="BL93" s="3191"/>
      <c r="BM93" s="3191"/>
      <c r="BN93" s="3191"/>
      <c r="BO93" s="3191"/>
      <c r="BP93" s="3191"/>
      <c r="BQ93" s="3192"/>
      <c r="BR93" s="199"/>
    </row>
    <row r="94" spans="1:70" s="499" customFormat="1" ht="30" customHeight="1" thickBot="1">
      <c r="A94" s="226"/>
      <c r="B94" s="3208" t="str">
        <f>B49</f>
        <v>Material材料 Vật tư</v>
      </c>
      <c r="C94" s="2697"/>
      <c r="D94" s="2697"/>
      <c r="E94" s="2697"/>
      <c r="F94" s="2697"/>
      <c r="G94" s="2697"/>
      <c r="H94" s="2697"/>
      <c r="I94" s="2698"/>
      <c r="J94" s="3253" t="s">
        <v>1249</v>
      </c>
      <c r="K94" s="3254"/>
      <c r="L94" s="3254"/>
      <c r="M94" s="3254"/>
      <c r="N94" s="3254"/>
      <c r="O94" s="3254"/>
      <c r="P94" s="3254"/>
      <c r="Q94" s="3254"/>
      <c r="R94" s="3254"/>
      <c r="S94" s="3254"/>
      <c r="T94" s="3254"/>
      <c r="U94" s="3254"/>
      <c r="V94" s="3254"/>
      <c r="W94" s="3254"/>
      <c r="X94" s="3254"/>
      <c r="Y94" s="3254"/>
      <c r="Z94" s="3254"/>
      <c r="AA94" s="3254"/>
      <c r="AB94" s="3255"/>
      <c r="AC94" s="1340"/>
      <c r="AD94" s="1340"/>
      <c r="AE94" s="1340"/>
      <c r="AF94" s="1340"/>
      <c r="AG94" s="1340"/>
      <c r="AH94" s="3247"/>
      <c r="AI94" s="3248"/>
      <c r="AJ94" s="3248"/>
      <c r="AK94" s="3248"/>
      <c r="AL94" s="3248"/>
      <c r="AM94" s="3249"/>
      <c r="AN94" s="3205"/>
      <c r="AO94" s="3206"/>
      <c r="AP94" s="3206"/>
      <c r="AQ94" s="3206"/>
      <c r="AR94" s="3206"/>
      <c r="AS94" s="3206"/>
      <c r="AT94" s="3206"/>
      <c r="AU94" s="3206"/>
      <c r="AV94" s="3206"/>
      <c r="AW94" s="3207"/>
      <c r="AX94" s="1333"/>
      <c r="AY94" s="810"/>
      <c r="AZ94" s="219"/>
      <c r="BA94" s="219"/>
      <c r="BB94" s="219"/>
      <c r="BC94" s="219"/>
      <c r="BD94" s="219"/>
      <c r="BE94" s="219"/>
      <c r="BF94" s="219"/>
      <c r="BG94" s="219"/>
      <c r="BH94" s="219"/>
      <c r="BI94" s="219"/>
      <c r="BJ94" s="219"/>
      <c r="BK94" s="219"/>
      <c r="BL94" s="219"/>
      <c r="BM94" s="219"/>
      <c r="BN94" s="3231" t="s">
        <v>28</v>
      </c>
      <c r="BO94" s="3232"/>
      <c r="BP94" s="3232"/>
      <c r="BQ94" s="3233"/>
      <c r="BR94" s="199"/>
    </row>
    <row r="95" spans="1:70" s="499" customFormat="1" ht="15.95" customHeight="1">
      <c r="A95" s="226"/>
      <c r="B95" s="798"/>
      <c r="C95" s="149"/>
      <c r="D95" s="149"/>
      <c r="E95" s="149"/>
      <c r="F95" s="149"/>
      <c r="G95" s="149"/>
      <c r="H95" s="469"/>
      <c r="I95" s="149"/>
      <c r="J95" s="149"/>
      <c r="K95" s="149"/>
      <c r="L95" s="149"/>
      <c r="M95" s="149"/>
      <c r="N95" s="149"/>
      <c r="O95" s="149"/>
      <c r="P95" s="149"/>
      <c r="Q95" s="149"/>
      <c r="R95" s="1333"/>
      <c r="S95" s="1333"/>
      <c r="T95" s="1333"/>
      <c r="U95" s="1333"/>
      <c r="V95" s="1333"/>
      <c r="W95" s="1333"/>
      <c r="X95" s="1333"/>
      <c r="Y95" s="1333"/>
      <c r="Z95" s="1333"/>
      <c r="AA95" s="1333"/>
      <c r="AB95" s="1333"/>
      <c r="AC95" s="1333"/>
      <c r="AD95" s="1333"/>
      <c r="AE95" s="1333"/>
      <c r="AF95" s="1333"/>
      <c r="AG95" s="1333"/>
      <c r="AH95" s="1333"/>
      <c r="AI95" s="1333"/>
      <c r="AJ95" s="1333"/>
      <c r="AK95" s="1333"/>
      <c r="AL95" s="1333"/>
      <c r="AM95" s="1333"/>
      <c r="AN95" s="1333"/>
      <c r="AO95" s="1333"/>
      <c r="AP95" s="1333"/>
      <c r="AQ95" s="1333"/>
      <c r="AR95" s="1333"/>
      <c r="AS95" s="1333"/>
      <c r="AT95" s="1333"/>
      <c r="AU95" s="1333"/>
      <c r="AV95" s="1333"/>
      <c r="AW95" s="1333"/>
      <c r="AX95" s="1333"/>
      <c r="AY95" s="810"/>
      <c r="AZ95" s="219"/>
      <c r="BA95" s="219"/>
      <c r="BB95" s="219"/>
      <c r="BC95" s="219"/>
      <c r="BD95" s="219"/>
      <c r="BE95" s="219"/>
      <c r="BF95" s="219"/>
      <c r="BG95" s="219"/>
      <c r="BH95" s="219"/>
      <c r="BI95" s="219"/>
      <c r="BJ95" s="219"/>
      <c r="BK95" s="219"/>
      <c r="BL95" s="219"/>
      <c r="BM95" s="219"/>
      <c r="BN95" s="3090" t="s">
        <v>14</v>
      </c>
      <c r="BO95" s="1963"/>
      <c r="BP95" s="1963"/>
      <c r="BQ95" s="3091"/>
      <c r="BR95" s="199"/>
    </row>
    <row r="96" spans="1:70" s="499" customFormat="1" ht="15.95" customHeight="1" thickBot="1">
      <c r="A96" s="226"/>
      <c r="B96" s="798"/>
      <c r="C96" s="149"/>
      <c r="D96" s="149"/>
      <c r="E96" s="149"/>
      <c r="F96" s="149"/>
      <c r="G96" s="149"/>
      <c r="H96" s="469"/>
      <c r="I96" s="149"/>
      <c r="J96" s="149"/>
      <c r="K96" s="149"/>
      <c r="L96" s="149"/>
      <c r="M96" s="149"/>
      <c r="N96" s="149"/>
      <c r="O96" s="149"/>
      <c r="P96" s="149"/>
      <c r="Q96" s="149"/>
      <c r="R96" s="1333"/>
      <c r="S96" s="1333"/>
      <c r="T96" s="1333"/>
      <c r="U96" s="1333"/>
      <c r="V96" s="1333"/>
      <c r="W96" s="1333"/>
      <c r="X96" s="1333"/>
      <c r="Y96" s="1333"/>
      <c r="Z96" s="1333"/>
      <c r="AA96" s="1333"/>
      <c r="AB96" s="1333"/>
      <c r="AC96" s="1333"/>
      <c r="AD96" s="1333"/>
      <c r="AE96" s="1333"/>
      <c r="AF96" s="1333"/>
      <c r="AG96" s="1333"/>
      <c r="AH96" s="1333"/>
      <c r="AI96" s="1333"/>
      <c r="AJ96" s="1333"/>
      <c r="AK96" s="1333"/>
      <c r="AL96" s="1333"/>
      <c r="AM96" s="1333"/>
      <c r="AN96" s="1333"/>
      <c r="AO96" s="1333"/>
      <c r="AP96" s="1333"/>
      <c r="AQ96" s="1333"/>
      <c r="AR96" s="1333"/>
      <c r="AS96" s="1333"/>
      <c r="AT96" s="1333"/>
      <c r="AU96" s="1333"/>
      <c r="AV96" s="1333"/>
      <c r="AW96" s="1333"/>
      <c r="AX96" s="1333"/>
      <c r="AY96" s="810"/>
      <c r="AZ96" s="219"/>
      <c r="BA96" s="219"/>
      <c r="BB96" s="219"/>
      <c r="BC96" s="219"/>
      <c r="BD96" s="219"/>
      <c r="BE96" s="219"/>
      <c r="BF96" s="219"/>
      <c r="BG96" s="219"/>
      <c r="BH96" s="219"/>
      <c r="BI96" s="219"/>
      <c r="BJ96" s="219"/>
      <c r="BK96" s="219"/>
      <c r="BL96" s="219"/>
      <c r="BM96" s="219"/>
      <c r="BN96" s="3229"/>
      <c r="BO96" s="3046"/>
      <c r="BP96" s="3046"/>
      <c r="BQ96" s="3160"/>
      <c r="BR96" s="199"/>
    </row>
    <row r="97" spans="1:70" s="499" customFormat="1" ht="30" customHeight="1">
      <c r="A97" s="226"/>
      <c r="B97" s="3234" t="s">
        <v>31</v>
      </c>
      <c r="C97" s="3235" t="s">
        <v>1192</v>
      </c>
      <c r="D97" s="3236"/>
      <c r="E97" s="3236"/>
      <c r="F97" s="3236"/>
      <c r="G97" s="3236"/>
      <c r="H97" s="3236"/>
      <c r="I97" s="3236"/>
      <c r="J97" s="3236"/>
      <c r="K97" s="3236"/>
      <c r="L97" s="3236"/>
      <c r="M97" s="3236"/>
      <c r="N97" s="3236"/>
      <c r="O97" s="3236"/>
      <c r="P97" s="3236"/>
      <c r="Q97" s="3236"/>
      <c r="R97" s="3236"/>
      <c r="S97" s="3236"/>
      <c r="T97" s="3236"/>
      <c r="U97" s="3236"/>
      <c r="V97" s="3236"/>
      <c r="W97" s="3236"/>
      <c r="X97" s="3236" t="s">
        <v>1193</v>
      </c>
      <c r="Y97" s="3236"/>
      <c r="Z97" s="3236"/>
      <c r="AA97" s="3236"/>
      <c r="AB97" s="3236"/>
      <c r="AC97" s="3236"/>
      <c r="AD97" s="3236"/>
      <c r="AE97" s="3236"/>
      <c r="AF97" s="3236"/>
      <c r="AG97" s="3236"/>
      <c r="AH97" s="3236"/>
      <c r="AI97" s="3236"/>
      <c r="AJ97" s="3236"/>
      <c r="AK97" s="3236"/>
      <c r="AL97" s="3236"/>
      <c r="AM97" s="3236"/>
      <c r="AN97" s="3236"/>
      <c r="AO97" s="3236"/>
      <c r="AP97" s="3236"/>
      <c r="AQ97" s="3235" t="s">
        <v>1176</v>
      </c>
      <c r="AR97" s="3235"/>
      <c r="AS97" s="3235"/>
      <c r="AT97" s="3235"/>
      <c r="AU97" s="3235"/>
      <c r="AV97" s="3235"/>
      <c r="AW97" s="3235"/>
      <c r="AX97" s="3237"/>
      <c r="AY97" s="871"/>
      <c r="AZ97" s="1619"/>
      <c r="BA97" s="1619"/>
      <c r="BB97" s="1619"/>
      <c r="BC97" s="1619"/>
      <c r="BD97" s="1619"/>
      <c r="BE97" s="1619"/>
      <c r="BF97" s="1619"/>
      <c r="BG97" s="1619"/>
      <c r="BH97" s="1619"/>
      <c r="BI97" s="1619"/>
      <c r="BJ97" s="1619"/>
      <c r="BK97" s="1619"/>
      <c r="BL97" s="1619"/>
      <c r="BM97" s="1619"/>
      <c r="BN97" s="2552" t="s">
        <v>189</v>
      </c>
      <c r="BO97" s="2553"/>
      <c r="BP97" s="2553"/>
      <c r="BQ97" s="3230"/>
      <c r="BR97" s="199"/>
    </row>
    <row r="98" spans="1:70" s="499" customFormat="1" ht="30" customHeight="1">
      <c r="A98" s="226"/>
      <c r="B98" s="3225"/>
      <c r="C98" s="3169"/>
      <c r="D98" s="3169"/>
      <c r="E98" s="3169"/>
      <c r="F98" s="3169"/>
      <c r="G98" s="3169"/>
      <c r="H98" s="3169"/>
      <c r="I98" s="3169"/>
      <c r="J98" s="3169"/>
      <c r="K98" s="3169"/>
      <c r="L98" s="3169"/>
      <c r="M98" s="3169"/>
      <c r="N98" s="3169"/>
      <c r="O98" s="3169"/>
      <c r="P98" s="3169"/>
      <c r="Q98" s="3169"/>
      <c r="R98" s="3169"/>
      <c r="S98" s="3169"/>
      <c r="T98" s="3169"/>
      <c r="U98" s="3169"/>
      <c r="V98" s="3169"/>
      <c r="W98" s="3169"/>
      <c r="X98" s="3168" t="s">
        <v>1142</v>
      </c>
      <c r="Y98" s="3169"/>
      <c r="Z98" s="3169"/>
      <c r="AA98" s="3169"/>
      <c r="AB98" s="3169"/>
      <c r="AC98" s="3169"/>
      <c r="AD98" s="3169"/>
      <c r="AE98" s="3168" t="s">
        <v>1143</v>
      </c>
      <c r="AF98" s="3169"/>
      <c r="AG98" s="3169"/>
      <c r="AH98" s="3169"/>
      <c r="AI98" s="3169"/>
      <c r="AJ98" s="3169"/>
      <c r="AK98" s="3168" t="s">
        <v>1144</v>
      </c>
      <c r="AL98" s="3169"/>
      <c r="AM98" s="3169"/>
      <c r="AN98" s="3169"/>
      <c r="AO98" s="3169"/>
      <c r="AP98" s="3169"/>
      <c r="AQ98" s="3168"/>
      <c r="AR98" s="3168"/>
      <c r="AS98" s="3168"/>
      <c r="AT98" s="3168"/>
      <c r="AU98" s="3168"/>
      <c r="AV98" s="3168"/>
      <c r="AW98" s="3168"/>
      <c r="AX98" s="3185"/>
      <c r="AY98" s="871"/>
      <c r="AZ98" s="1619"/>
      <c r="BA98" s="1619"/>
      <c r="BB98" s="1619"/>
      <c r="BC98" s="1619"/>
      <c r="BD98" s="1619"/>
      <c r="BE98" s="1619"/>
      <c r="BF98" s="1619"/>
      <c r="BG98" s="1619"/>
      <c r="BH98" s="1619"/>
      <c r="BI98" s="1619"/>
      <c r="BJ98" s="1619"/>
      <c r="BK98" s="1619"/>
      <c r="BL98" s="1619"/>
      <c r="BM98" s="1619"/>
      <c r="BN98" s="2552" t="s">
        <v>190</v>
      </c>
      <c r="BO98" s="2553"/>
      <c r="BP98" s="2553"/>
      <c r="BQ98" s="3230"/>
      <c r="BR98" s="199"/>
    </row>
    <row r="99" spans="1:70" s="499" customFormat="1" ht="14.85" customHeight="1">
      <c r="A99" s="226"/>
      <c r="B99" s="3225">
        <v>1</v>
      </c>
      <c r="C99" s="3226" t="s">
        <v>1146</v>
      </c>
      <c r="D99" s="3227"/>
      <c r="E99" s="3227"/>
      <c r="F99" s="3227"/>
      <c r="G99" s="3227"/>
      <c r="H99" s="3227"/>
      <c r="I99" s="3227"/>
      <c r="J99" s="3227"/>
      <c r="K99" s="3227"/>
      <c r="L99" s="3227"/>
      <c r="M99" s="3227"/>
      <c r="N99" s="3227"/>
      <c r="O99" s="3227"/>
      <c r="P99" s="3227"/>
      <c r="Q99" s="3227"/>
      <c r="R99" s="3227"/>
      <c r="S99" s="3227"/>
      <c r="T99" s="3227"/>
      <c r="U99" s="3227"/>
      <c r="V99" s="3227"/>
      <c r="W99" s="3227"/>
      <c r="X99" s="3222" t="s">
        <v>18</v>
      </c>
      <c r="Y99" s="3222"/>
      <c r="Z99" s="3222"/>
      <c r="AA99" s="3222"/>
      <c r="AB99" s="3222"/>
      <c r="AC99" s="3222"/>
      <c r="AD99" s="3222"/>
      <c r="AE99" s="3222"/>
      <c r="AF99" s="3222"/>
      <c r="AG99" s="3222"/>
      <c r="AH99" s="3222"/>
      <c r="AI99" s="3222"/>
      <c r="AJ99" s="3222"/>
      <c r="AK99" s="3222"/>
      <c r="AL99" s="3222"/>
      <c r="AM99" s="3222"/>
      <c r="AN99" s="3222"/>
      <c r="AO99" s="3222"/>
      <c r="AP99" s="3222"/>
      <c r="AQ99" s="3169"/>
      <c r="AR99" s="3169"/>
      <c r="AS99" s="3169"/>
      <c r="AT99" s="3169"/>
      <c r="AU99" s="3169"/>
      <c r="AV99" s="3169"/>
      <c r="AW99" s="3169"/>
      <c r="AX99" s="3224"/>
      <c r="AY99" s="1349"/>
      <c r="AZ99" s="1981"/>
      <c r="BA99" s="1981"/>
      <c r="BB99" s="1981"/>
      <c r="BC99" s="1981"/>
      <c r="BD99" s="1335"/>
      <c r="BE99" s="1981"/>
      <c r="BF99" s="1981"/>
      <c r="BG99" s="1981"/>
      <c r="BH99" s="1981"/>
      <c r="BI99" s="3076"/>
      <c r="BJ99" s="3076"/>
      <c r="BK99" s="3076"/>
      <c r="BL99" s="3076"/>
      <c r="BM99" s="3076"/>
      <c r="BN99" s="3228" t="s">
        <v>191</v>
      </c>
      <c r="BO99" s="3151"/>
      <c r="BP99" s="3151"/>
      <c r="BQ99" s="3152"/>
      <c r="BR99" s="199"/>
    </row>
    <row r="100" spans="1:70" s="499" customFormat="1" ht="14.85" customHeight="1">
      <c r="A100" s="226"/>
      <c r="B100" s="3225"/>
      <c r="C100" s="3227"/>
      <c r="D100" s="3227"/>
      <c r="E100" s="3227"/>
      <c r="F100" s="3227"/>
      <c r="G100" s="3227"/>
      <c r="H100" s="3227"/>
      <c r="I100" s="3227"/>
      <c r="J100" s="3227"/>
      <c r="K100" s="3227"/>
      <c r="L100" s="3227"/>
      <c r="M100" s="3227"/>
      <c r="N100" s="3227"/>
      <c r="O100" s="3227"/>
      <c r="P100" s="3227"/>
      <c r="Q100" s="3227"/>
      <c r="R100" s="3227"/>
      <c r="S100" s="3227"/>
      <c r="T100" s="3227"/>
      <c r="U100" s="3227"/>
      <c r="V100" s="3227"/>
      <c r="W100" s="3227"/>
      <c r="X100" s="3222"/>
      <c r="Y100" s="3222"/>
      <c r="Z100" s="3222"/>
      <c r="AA100" s="3222"/>
      <c r="AB100" s="3222"/>
      <c r="AC100" s="3222"/>
      <c r="AD100" s="3222"/>
      <c r="AE100" s="3222"/>
      <c r="AF100" s="3222"/>
      <c r="AG100" s="3222"/>
      <c r="AH100" s="3222"/>
      <c r="AI100" s="3222"/>
      <c r="AJ100" s="3222"/>
      <c r="AK100" s="3222"/>
      <c r="AL100" s="3222"/>
      <c r="AM100" s="3222"/>
      <c r="AN100" s="3222"/>
      <c r="AO100" s="3222"/>
      <c r="AP100" s="3222"/>
      <c r="AQ100" s="3169"/>
      <c r="AR100" s="3169"/>
      <c r="AS100" s="3169"/>
      <c r="AT100" s="3169"/>
      <c r="AU100" s="3169"/>
      <c r="AV100" s="3169"/>
      <c r="AW100" s="3169"/>
      <c r="AX100" s="3224"/>
      <c r="AY100" s="1349"/>
      <c r="AZ100" s="1981"/>
      <c r="BA100" s="1981"/>
      <c r="BB100" s="1981"/>
      <c r="BC100" s="1981"/>
      <c r="BD100" s="1335"/>
      <c r="BE100" s="1981"/>
      <c r="BF100" s="1981"/>
      <c r="BG100" s="1981"/>
      <c r="BH100" s="1981"/>
      <c r="BI100" s="3076"/>
      <c r="BJ100" s="3076"/>
      <c r="BK100" s="3076"/>
      <c r="BL100" s="3076"/>
      <c r="BM100" s="3076"/>
      <c r="BN100" s="3229"/>
      <c r="BO100" s="3046"/>
      <c r="BP100" s="3046"/>
      <c r="BQ100" s="3160"/>
      <c r="BR100" s="199"/>
    </row>
    <row r="101" spans="1:70" s="499" customFormat="1" ht="14.85" customHeight="1">
      <c r="A101" s="226"/>
      <c r="B101" s="3225">
        <v>2</v>
      </c>
      <c r="C101" s="3226" t="s">
        <v>1179</v>
      </c>
      <c r="D101" s="3227"/>
      <c r="E101" s="3227"/>
      <c r="F101" s="3227"/>
      <c r="G101" s="3227"/>
      <c r="H101" s="3227"/>
      <c r="I101" s="3227"/>
      <c r="J101" s="3227"/>
      <c r="K101" s="3227"/>
      <c r="L101" s="3227"/>
      <c r="M101" s="3227"/>
      <c r="N101" s="3227"/>
      <c r="O101" s="3227"/>
      <c r="P101" s="3227"/>
      <c r="Q101" s="3227"/>
      <c r="R101" s="3227"/>
      <c r="S101" s="3227"/>
      <c r="T101" s="3227"/>
      <c r="U101" s="3227"/>
      <c r="V101" s="3227"/>
      <c r="W101" s="3227"/>
      <c r="X101" s="3222" t="s">
        <v>1150</v>
      </c>
      <c r="Y101" s="3222"/>
      <c r="Z101" s="3222"/>
      <c r="AA101" s="3222"/>
      <c r="AB101" s="3222"/>
      <c r="AC101" s="3222"/>
      <c r="AD101" s="3222"/>
      <c r="AE101" s="3222" t="s">
        <v>174</v>
      </c>
      <c r="AF101" s="3222"/>
      <c r="AG101" s="3222"/>
      <c r="AH101" s="3222"/>
      <c r="AI101" s="3222"/>
      <c r="AJ101" s="3222"/>
      <c r="AK101" s="3222" t="s">
        <v>1151</v>
      </c>
      <c r="AL101" s="3222"/>
      <c r="AM101" s="3222"/>
      <c r="AN101" s="3222"/>
      <c r="AO101" s="3222"/>
      <c r="AP101" s="3222"/>
      <c r="AQ101" s="3169"/>
      <c r="AR101" s="3169"/>
      <c r="AS101" s="3169"/>
      <c r="AT101" s="3169"/>
      <c r="AU101" s="3169"/>
      <c r="AV101" s="3169"/>
      <c r="AW101" s="3169"/>
      <c r="AX101" s="3224"/>
      <c r="AY101" s="1349"/>
      <c r="AZ101" s="1981"/>
      <c r="BA101" s="1981"/>
      <c r="BB101" s="1981"/>
      <c r="BC101" s="1981"/>
      <c r="BD101" s="1335"/>
      <c r="BE101" s="1981"/>
      <c r="BF101" s="1981"/>
      <c r="BG101" s="1981"/>
      <c r="BH101" s="1981"/>
      <c r="BI101" s="3076"/>
      <c r="BJ101" s="3076"/>
      <c r="BK101" s="3076"/>
      <c r="BL101" s="3076"/>
      <c r="BM101" s="3076"/>
      <c r="BN101" s="3228" t="s">
        <v>192</v>
      </c>
      <c r="BO101" s="3151"/>
      <c r="BP101" s="3151"/>
      <c r="BQ101" s="3152"/>
      <c r="BR101" s="199"/>
    </row>
    <row r="102" spans="1:70" s="499" customFormat="1" ht="14.85" customHeight="1">
      <c r="A102" s="226"/>
      <c r="B102" s="3225"/>
      <c r="C102" s="3227"/>
      <c r="D102" s="3227"/>
      <c r="E102" s="3227"/>
      <c r="F102" s="3227"/>
      <c r="G102" s="3227"/>
      <c r="H102" s="3227"/>
      <c r="I102" s="3227"/>
      <c r="J102" s="3227"/>
      <c r="K102" s="3227"/>
      <c r="L102" s="3227"/>
      <c r="M102" s="3227"/>
      <c r="N102" s="3227"/>
      <c r="O102" s="3227"/>
      <c r="P102" s="3227"/>
      <c r="Q102" s="3227"/>
      <c r="R102" s="3227"/>
      <c r="S102" s="3227"/>
      <c r="T102" s="3227"/>
      <c r="U102" s="3227"/>
      <c r="V102" s="3227"/>
      <c r="W102" s="3227"/>
      <c r="X102" s="3222"/>
      <c r="Y102" s="3222"/>
      <c r="Z102" s="3222"/>
      <c r="AA102" s="3222"/>
      <c r="AB102" s="3222"/>
      <c r="AC102" s="3222"/>
      <c r="AD102" s="3222"/>
      <c r="AE102" s="3222"/>
      <c r="AF102" s="3222"/>
      <c r="AG102" s="3222"/>
      <c r="AH102" s="3222"/>
      <c r="AI102" s="3222"/>
      <c r="AJ102" s="3222"/>
      <c r="AK102" s="3222"/>
      <c r="AL102" s="3222"/>
      <c r="AM102" s="3222"/>
      <c r="AN102" s="3222"/>
      <c r="AO102" s="3222"/>
      <c r="AP102" s="3222"/>
      <c r="AQ102" s="3169"/>
      <c r="AR102" s="3169"/>
      <c r="AS102" s="3169"/>
      <c r="AT102" s="3169"/>
      <c r="AU102" s="3169"/>
      <c r="AV102" s="3169"/>
      <c r="AW102" s="3169"/>
      <c r="AX102" s="3224"/>
      <c r="AY102" s="1349"/>
      <c r="AZ102" s="1981"/>
      <c r="BA102" s="1981"/>
      <c r="BB102" s="1981"/>
      <c r="BC102" s="1981"/>
      <c r="BD102" s="1335"/>
      <c r="BE102" s="1981"/>
      <c r="BF102" s="1981"/>
      <c r="BG102" s="1981"/>
      <c r="BH102" s="1981"/>
      <c r="BI102" s="3076"/>
      <c r="BJ102" s="3076"/>
      <c r="BK102" s="3076"/>
      <c r="BL102" s="3076"/>
      <c r="BM102" s="3076"/>
      <c r="BN102" s="3229"/>
      <c r="BO102" s="3046"/>
      <c r="BP102" s="3046"/>
      <c r="BQ102" s="3160"/>
      <c r="BR102" s="199"/>
    </row>
    <row r="103" spans="1:70" s="499" customFormat="1" ht="14.85" customHeight="1">
      <c r="A103" s="226"/>
      <c r="B103" s="3225">
        <v>3</v>
      </c>
      <c r="C103" s="3226" t="s">
        <v>1194</v>
      </c>
      <c r="D103" s="3226"/>
      <c r="E103" s="3226"/>
      <c r="F103" s="3226"/>
      <c r="G103" s="3226"/>
      <c r="H103" s="3226"/>
      <c r="I103" s="3226"/>
      <c r="J103" s="3226"/>
      <c r="K103" s="3226"/>
      <c r="L103" s="3226"/>
      <c r="M103" s="3226"/>
      <c r="N103" s="3226"/>
      <c r="O103" s="3226"/>
      <c r="P103" s="3226"/>
      <c r="Q103" s="3226"/>
      <c r="R103" s="3226"/>
      <c r="S103" s="3226"/>
      <c r="T103" s="3226"/>
      <c r="U103" s="3226"/>
      <c r="V103" s="3226"/>
      <c r="W103" s="3226"/>
      <c r="X103" s="3222" t="s">
        <v>1154</v>
      </c>
      <c r="Y103" s="3222"/>
      <c r="Z103" s="3222"/>
      <c r="AA103" s="3222"/>
      <c r="AB103" s="3222"/>
      <c r="AC103" s="3222"/>
      <c r="AD103" s="3222"/>
      <c r="AE103" s="3222" t="s">
        <v>142</v>
      </c>
      <c r="AF103" s="3222"/>
      <c r="AG103" s="3222"/>
      <c r="AH103" s="3222"/>
      <c r="AI103" s="3222"/>
      <c r="AJ103" s="3222"/>
      <c r="AK103" s="3222"/>
      <c r="AL103" s="3222"/>
      <c r="AM103" s="3222"/>
      <c r="AN103" s="3222"/>
      <c r="AO103" s="3222"/>
      <c r="AP103" s="3222"/>
      <c r="AQ103" s="3169"/>
      <c r="AR103" s="3169"/>
      <c r="AS103" s="3169"/>
      <c r="AT103" s="3169"/>
      <c r="AU103" s="3169"/>
      <c r="AV103" s="3169"/>
      <c r="AW103" s="3169"/>
      <c r="AX103" s="3224"/>
      <c r="AY103" s="1349"/>
      <c r="AZ103" s="1981"/>
      <c r="BA103" s="1981"/>
      <c r="BB103" s="1981"/>
      <c r="BC103" s="1981"/>
      <c r="BD103" s="1335"/>
      <c r="BE103" s="1981"/>
      <c r="BF103" s="1981"/>
      <c r="BG103" s="1981"/>
      <c r="BH103" s="1981"/>
      <c r="BI103" s="3076"/>
      <c r="BJ103" s="3076"/>
      <c r="BK103" s="3076"/>
      <c r="BL103" s="3076"/>
      <c r="BM103" s="3076"/>
      <c r="BN103" s="3228" t="s">
        <v>193</v>
      </c>
      <c r="BO103" s="3151"/>
      <c r="BP103" s="3151"/>
      <c r="BQ103" s="3152"/>
      <c r="BR103" s="199"/>
    </row>
    <row r="104" spans="1:70" s="499" customFormat="1" ht="14.85" customHeight="1">
      <c r="A104" s="226"/>
      <c r="B104" s="3225"/>
      <c r="C104" s="3226"/>
      <c r="D104" s="3226"/>
      <c r="E104" s="3226"/>
      <c r="F104" s="3226"/>
      <c r="G104" s="3226"/>
      <c r="H104" s="3226"/>
      <c r="I104" s="3226"/>
      <c r="J104" s="3226"/>
      <c r="K104" s="3226"/>
      <c r="L104" s="3226"/>
      <c r="M104" s="3226"/>
      <c r="N104" s="3226"/>
      <c r="O104" s="3226"/>
      <c r="P104" s="3226"/>
      <c r="Q104" s="3226"/>
      <c r="R104" s="3226"/>
      <c r="S104" s="3226"/>
      <c r="T104" s="3226"/>
      <c r="U104" s="3226"/>
      <c r="V104" s="3226"/>
      <c r="W104" s="3226"/>
      <c r="X104" s="3222"/>
      <c r="Y104" s="3222"/>
      <c r="Z104" s="3222"/>
      <c r="AA104" s="3222"/>
      <c r="AB104" s="3222"/>
      <c r="AC104" s="3222"/>
      <c r="AD104" s="3222"/>
      <c r="AE104" s="3222"/>
      <c r="AF104" s="3222"/>
      <c r="AG104" s="3222"/>
      <c r="AH104" s="3222"/>
      <c r="AI104" s="3222"/>
      <c r="AJ104" s="3222"/>
      <c r="AK104" s="3222"/>
      <c r="AL104" s="3222"/>
      <c r="AM104" s="3222"/>
      <c r="AN104" s="3222"/>
      <c r="AO104" s="3222"/>
      <c r="AP104" s="3222"/>
      <c r="AQ104" s="3169"/>
      <c r="AR104" s="3169"/>
      <c r="AS104" s="3169"/>
      <c r="AT104" s="3169"/>
      <c r="AU104" s="3169"/>
      <c r="AV104" s="3169"/>
      <c r="AW104" s="3169"/>
      <c r="AX104" s="3224"/>
      <c r="AY104" s="1349"/>
      <c r="AZ104" s="1981"/>
      <c r="BA104" s="1981"/>
      <c r="BB104" s="1981"/>
      <c r="BC104" s="1981"/>
      <c r="BD104" s="1335"/>
      <c r="BE104" s="1981"/>
      <c r="BF104" s="1981"/>
      <c r="BG104" s="1981"/>
      <c r="BH104" s="1981"/>
      <c r="BI104" s="3076"/>
      <c r="BJ104" s="3076"/>
      <c r="BK104" s="3076"/>
      <c r="BL104" s="3076"/>
      <c r="BM104" s="3076"/>
      <c r="BN104" s="3229"/>
      <c r="BO104" s="3046"/>
      <c r="BP104" s="3046"/>
      <c r="BQ104" s="3160"/>
      <c r="BR104" s="199"/>
    </row>
    <row r="105" spans="1:70" s="499" customFormat="1" ht="14.85" customHeight="1">
      <c r="A105" s="226"/>
      <c r="B105" s="3225">
        <v>4</v>
      </c>
      <c r="C105" s="3226" t="s">
        <v>1156</v>
      </c>
      <c r="D105" s="3227"/>
      <c r="E105" s="3227"/>
      <c r="F105" s="3227"/>
      <c r="G105" s="3227"/>
      <c r="H105" s="3227"/>
      <c r="I105" s="3227"/>
      <c r="J105" s="3227"/>
      <c r="K105" s="3227"/>
      <c r="L105" s="3227"/>
      <c r="M105" s="3227"/>
      <c r="N105" s="3227"/>
      <c r="O105" s="3227"/>
      <c r="P105" s="3227"/>
      <c r="Q105" s="3227"/>
      <c r="R105" s="3227"/>
      <c r="S105" s="3227"/>
      <c r="T105" s="3227"/>
      <c r="U105" s="3227"/>
      <c r="V105" s="3227"/>
      <c r="W105" s="3227"/>
      <c r="X105" s="3222" t="s">
        <v>1157</v>
      </c>
      <c r="Y105" s="3222"/>
      <c r="Z105" s="3222"/>
      <c r="AA105" s="3222"/>
      <c r="AB105" s="3222"/>
      <c r="AC105" s="3222"/>
      <c r="AD105" s="3222"/>
      <c r="AE105" s="3222"/>
      <c r="AF105" s="3222"/>
      <c r="AG105" s="3222"/>
      <c r="AH105" s="3222"/>
      <c r="AI105" s="3222"/>
      <c r="AJ105" s="3222"/>
      <c r="AK105" s="3222"/>
      <c r="AL105" s="3222"/>
      <c r="AM105" s="3222"/>
      <c r="AN105" s="3222"/>
      <c r="AO105" s="3222"/>
      <c r="AP105" s="3222"/>
      <c r="AQ105" s="3169"/>
      <c r="AR105" s="3169"/>
      <c r="AS105" s="3169"/>
      <c r="AT105" s="3169"/>
      <c r="AU105" s="3169"/>
      <c r="AV105" s="3169"/>
      <c r="AW105" s="3169"/>
      <c r="AX105" s="3224"/>
      <c r="AY105" s="1349"/>
      <c r="AZ105" s="1981"/>
      <c r="BA105" s="1981"/>
      <c r="BB105" s="1981"/>
      <c r="BC105" s="1981"/>
      <c r="BD105" s="1335"/>
      <c r="BE105" s="1981"/>
      <c r="BF105" s="1981"/>
      <c r="BG105" s="1981"/>
      <c r="BH105" s="1981"/>
      <c r="BI105" s="3076"/>
      <c r="BJ105" s="3076"/>
      <c r="BK105" s="3076"/>
      <c r="BL105" s="3076"/>
      <c r="BM105" s="3076"/>
      <c r="BN105" s="3228" t="s">
        <v>322</v>
      </c>
      <c r="BO105" s="3151"/>
      <c r="BP105" s="3151"/>
      <c r="BQ105" s="3152"/>
      <c r="BR105" s="199"/>
    </row>
    <row r="106" spans="1:70" s="499" customFormat="1" ht="14.85" customHeight="1">
      <c r="A106" s="226"/>
      <c r="B106" s="3225"/>
      <c r="C106" s="3227"/>
      <c r="D106" s="3227"/>
      <c r="E106" s="3227"/>
      <c r="F106" s="3227"/>
      <c r="G106" s="3227"/>
      <c r="H106" s="3227"/>
      <c r="I106" s="3227"/>
      <c r="J106" s="3227"/>
      <c r="K106" s="3227"/>
      <c r="L106" s="3227"/>
      <c r="M106" s="3227"/>
      <c r="N106" s="3227"/>
      <c r="O106" s="3227"/>
      <c r="P106" s="3227"/>
      <c r="Q106" s="3227"/>
      <c r="R106" s="3227"/>
      <c r="S106" s="3227"/>
      <c r="T106" s="3227"/>
      <c r="U106" s="3227"/>
      <c r="V106" s="3227"/>
      <c r="W106" s="3227"/>
      <c r="X106" s="3222"/>
      <c r="Y106" s="3222"/>
      <c r="Z106" s="3222"/>
      <c r="AA106" s="3222"/>
      <c r="AB106" s="3222"/>
      <c r="AC106" s="3222"/>
      <c r="AD106" s="3222"/>
      <c r="AE106" s="3222"/>
      <c r="AF106" s="3222"/>
      <c r="AG106" s="3222"/>
      <c r="AH106" s="3222"/>
      <c r="AI106" s="3222"/>
      <c r="AJ106" s="3222"/>
      <c r="AK106" s="3222"/>
      <c r="AL106" s="3222"/>
      <c r="AM106" s="3222"/>
      <c r="AN106" s="3222"/>
      <c r="AO106" s="3222"/>
      <c r="AP106" s="3222"/>
      <c r="AQ106" s="3169"/>
      <c r="AR106" s="3169"/>
      <c r="AS106" s="3169"/>
      <c r="AT106" s="3169"/>
      <c r="AU106" s="3169"/>
      <c r="AV106" s="3169"/>
      <c r="AW106" s="3169"/>
      <c r="AX106" s="3224"/>
      <c r="AY106" s="1349"/>
      <c r="AZ106" s="1981"/>
      <c r="BA106" s="1981"/>
      <c r="BB106" s="1981"/>
      <c r="BC106" s="1981"/>
      <c r="BD106" s="1335"/>
      <c r="BE106" s="1981"/>
      <c r="BF106" s="1981"/>
      <c r="BG106" s="1981"/>
      <c r="BH106" s="1981"/>
      <c r="BI106" s="3076"/>
      <c r="BJ106" s="3076"/>
      <c r="BK106" s="3076"/>
      <c r="BL106" s="3076"/>
      <c r="BM106" s="3076"/>
      <c r="BN106" s="3229"/>
      <c r="BO106" s="3046"/>
      <c r="BP106" s="3046"/>
      <c r="BQ106" s="3160"/>
      <c r="BR106" s="199"/>
    </row>
    <row r="107" spans="1:70" s="499" customFormat="1" ht="14.85" customHeight="1">
      <c r="A107" s="226"/>
      <c r="B107" s="3225">
        <v>5</v>
      </c>
      <c r="C107" s="3226" t="s">
        <v>1159</v>
      </c>
      <c r="D107" s="3226"/>
      <c r="E107" s="3226"/>
      <c r="F107" s="3226"/>
      <c r="G107" s="3226"/>
      <c r="H107" s="3226"/>
      <c r="I107" s="3226"/>
      <c r="J107" s="3226"/>
      <c r="K107" s="3226"/>
      <c r="L107" s="3226"/>
      <c r="M107" s="3226"/>
      <c r="N107" s="3226"/>
      <c r="O107" s="3226"/>
      <c r="P107" s="3226"/>
      <c r="Q107" s="3226"/>
      <c r="R107" s="3226"/>
      <c r="S107" s="3226"/>
      <c r="T107" s="3226"/>
      <c r="U107" s="3226"/>
      <c r="V107" s="3226"/>
      <c r="W107" s="3226"/>
      <c r="X107" s="3222"/>
      <c r="Y107" s="3222"/>
      <c r="Z107" s="3222"/>
      <c r="AA107" s="3222"/>
      <c r="AB107" s="3222"/>
      <c r="AC107" s="3222"/>
      <c r="AD107" s="3222"/>
      <c r="AE107" s="3222"/>
      <c r="AF107" s="3222"/>
      <c r="AG107" s="3222"/>
      <c r="AH107" s="3222"/>
      <c r="AI107" s="3222"/>
      <c r="AJ107" s="3222"/>
      <c r="AK107" s="3222"/>
      <c r="AL107" s="3222"/>
      <c r="AM107" s="3222"/>
      <c r="AN107" s="3222"/>
      <c r="AO107" s="3222"/>
      <c r="AP107" s="3222"/>
      <c r="AQ107" s="3169"/>
      <c r="AR107" s="3169"/>
      <c r="AS107" s="3169"/>
      <c r="AT107" s="3169"/>
      <c r="AU107" s="3169"/>
      <c r="AV107" s="3169"/>
      <c r="AW107" s="3169"/>
      <c r="AX107" s="3224"/>
      <c r="AY107" s="1349"/>
      <c r="AZ107" s="1981"/>
      <c r="BA107" s="1981"/>
      <c r="BB107" s="1981"/>
      <c r="BC107" s="1981"/>
      <c r="BD107" s="1335"/>
      <c r="BE107" s="1981"/>
      <c r="BF107" s="1981"/>
      <c r="BG107" s="1981"/>
      <c r="BH107" s="1981"/>
      <c r="BI107" s="3076"/>
      <c r="BJ107" s="3076"/>
      <c r="BK107" s="3076"/>
      <c r="BL107" s="3076"/>
      <c r="BM107" s="3076"/>
      <c r="BN107" s="3228" t="s">
        <v>323</v>
      </c>
      <c r="BO107" s="3151"/>
      <c r="BP107" s="3151"/>
      <c r="BQ107" s="3152"/>
      <c r="BR107" s="199"/>
    </row>
    <row r="108" spans="1:70" s="499" customFormat="1" ht="14.85" customHeight="1">
      <c r="A108" s="226"/>
      <c r="B108" s="3225"/>
      <c r="C108" s="3226"/>
      <c r="D108" s="3226"/>
      <c r="E108" s="3226"/>
      <c r="F108" s="3226"/>
      <c r="G108" s="3226"/>
      <c r="H108" s="3226"/>
      <c r="I108" s="3226"/>
      <c r="J108" s="3226"/>
      <c r="K108" s="3226"/>
      <c r="L108" s="3226"/>
      <c r="M108" s="3226"/>
      <c r="N108" s="3226"/>
      <c r="O108" s="3226"/>
      <c r="P108" s="3226"/>
      <c r="Q108" s="3226"/>
      <c r="R108" s="3226"/>
      <c r="S108" s="3226"/>
      <c r="T108" s="3226"/>
      <c r="U108" s="3226"/>
      <c r="V108" s="3226"/>
      <c r="W108" s="3226"/>
      <c r="X108" s="3222"/>
      <c r="Y108" s="3222"/>
      <c r="Z108" s="3222"/>
      <c r="AA108" s="3222"/>
      <c r="AB108" s="3222"/>
      <c r="AC108" s="3222"/>
      <c r="AD108" s="3222"/>
      <c r="AE108" s="3222"/>
      <c r="AF108" s="3222"/>
      <c r="AG108" s="3222"/>
      <c r="AH108" s="3222"/>
      <c r="AI108" s="3222"/>
      <c r="AJ108" s="3222"/>
      <c r="AK108" s="3222"/>
      <c r="AL108" s="3222"/>
      <c r="AM108" s="3222"/>
      <c r="AN108" s="3222"/>
      <c r="AO108" s="3222"/>
      <c r="AP108" s="3222"/>
      <c r="AQ108" s="3169"/>
      <c r="AR108" s="3169"/>
      <c r="AS108" s="3169"/>
      <c r="AT108" s="3169"/>
      <c r="AU108" s="3169"/>
      <c r="AV108" s="3169"/>
      <c r="AW108" s="3169"/>
      <c r="AX108" s="3224"/>
      <c r="AY108" s="1349"/>
      <c r="AZ108" s="1981"/>
      <c r="BA108" s="1981"/>
      <c r="BB108" s="1981"/>
      <c r="BC108" s="1981"/>
      <c r="BD108" s="1335"/>
      <c r="BE108" s="1981"/>
      <c r="BF108" s="1981"/>
      <c r="BG108" s="1981"/>
      <c r="BH108" s="1981"/>
      <c r="BI108" s="3076"/>
      <c r="BJ108" s="3076"/>
      <c r="BK108" s="3076"/>
      <c r="BL108" s="3076"/>
      <c r="BM108" s="3076"/>
      <c r="BN108" s="3229"/>
      <c r="BO108" s="3046"/>
      <c r="BP108" s="3046"/>
      <c r="BQ108" s="3160"/>
      <c r="BR108" s="199"/>
    </row>
    <row r="109" spans="1:70" s="499" customFormat="1" ht="14.85" customHeight="1">
      <c r="A109" s="226"/>
      <c r="B109" s="3225">
        <v>6</v>
      </c>
      <c r="C109" s="3226" t="s">
        <v>1181</v>
      </c>
      <c r="D109" s="3227"/>
      <c r="E109" s="3227"/>
      <c r="F109" s="3227"/>
      <c r="G109" s="3227"/>
      <c r="H109" s="3227"/>
      <c r="I109" s="3227"/>
      <c r="J109" s="3227"/>
      <c r="K109" s="3227"/>
      <c r="L109" s="3227"/>
      <c r="M109" s="3227"/>
      <c r="N109" s="3227"/>
      <c r="O109" s="3227"/>
      <c r="P109" s="3227"/>
      <c r="Q109" s="3227"/>
      <c r="R109" s="3227"/>
      <c r="S109" s="3227"/>
      <c r="T109" s="3227"/>
      <c r="U109" s="3227"/>
      <c r="V109" s="3227"/>
      <c r="W109" s="3227"/>
      <c r="X109" s="3222"/>
      <c r="Y109" s="3222"/>
      <c r="Z109" s="3222"/>
      <c r="AA109" s="3222"/>
      <c r="AB109" s="3222"/>
      <c r="AC109" s="3222"/>
      <c r="AD109" s="3222"/>
      <c r="AE109" s="3222" t="s">
        <v>199</v>
      </c>
      <c r="AF109" s="3222"/>
      <c r="AG109" s="3222"/>
      <c r="AH109" s="3222"/>
      <c r="AI109" s="3222"/>
      <c r="AJ109" s="3222"/>
      <c r="AK109" s="3222"/>
      <c r="AL109" s="3222"/>
      <c r="AM109" s="3222"/>
      <c r="AN109" s="3222"/>
      <c r="AO109" s="3222"/>
      <c r="AP109" s="3222"/>
      <c r="AQ109" s="3169"/>
      <c r="AR109" s="3169"/>
      <c r="AS109" s="3169"/>
      <c r="AT109" s="3169"/>
      <c r="AU109" s="3169"/>
      <c r="AV109" s="3169"/>
      <c r="AW109" s="3169"/>
      <c r="AX109" s="3224"/>
      <c r="AY109" s="1349"/>
      <c r="AZ109" s="1981"/>
      <c r="BA109" s="1981"/>
      <c r="BB109" s="1981"/>
      <c r="BC109" s="1981"/>
      <c r="BD109" s="1335"/>
      <c r="BE109" s="1981"/>
      <c r="BF109" s="1981"/>
      <c r="BG109" s="1981"/>
      <c r="BH109" s="1981"/>
      <c r="BI109" s="3076"/>
      <c r="BJ109" s="3076"/>
      <c r="BK109" s="3076"/>
      <c r="BL109" s="3076"/>
      <c r="BM109" s="3076"/>
      <c r="BN109" s="3228" t="s">
        <v>324</v>
      </c>
      <c r="BO109" s="3151"/>
      <c r="BP109" s="3151"/>
      <c r="BQ109" s="3152"/>
      <c r="BR109" s="199"/>
    </row>
    <row r="110" spans="1:70" s="499" customFormat="1" ht="14.85" customHeight="1">
      <c r="A110" s="226"/>
      <c r="B110" s="3225"/>
      <c r="C110" s="3227"/>
      <c r="D110" s="3227"/>
      <c r="E110" s="3227"/>
      <c r="F110" s="3227"/>
      <c r="G110" s="3227"/>
      <c r="H110" s="3227"/>
      <c r="I110" s="3227"/>
      <c r="J110" s="3227"/>
      <c r="K110" s="3227"/>
      <c r="L110" s="3227"/>
      <c r="M110" s="3227"/>
      <c r="N110" s="3227"/>
      <c r="O110" s="3227"/>
      <c r="P110" s="3227"/>
      <c r="Q110" s="3227"/>
      <c r="R110" s="3227"/>
      <c r="S110" s="3227"/>
      <c r="T110" s="3227"/>
      <c r="U110" s="3227"/>
      <c r="V110" s="3227"/>
      <c r="W110" s="3227"/>
      <c r="X110" s="3222"/>
      <c r="Y110" s="3222"/>
      <c r="Z110" s="3222"/>
      <c r="AA110" s="3222"/>
      <c r="AB110" s="3222"/>
      <c r="AC110" s="3222"/>
      <c r="AD110" s="3222"/>
      <c r="AE110" s="3222"/>
      <c r="AF110" s="3222"/>
      <c r="AG110" s="3222"/>
      <c r="AH110" s="3222"/>
      <c r="AI110" s="3222"/>
      <c r="AJ110" s="3222"/>
      <c r="AK110" s="3222"/>
      <c r="AL110" s="3222"/>
      <c r="AM110" s="3222"/>
      <c r="AN110" s="3222"/>
      <c r="AO110" s="3222"/>
      <c r="AP110" s="3222"/>
      <c r="AQ110" s="3169"/>
      <c r="AR110" s="3169"/>
      <c r="AS110" s="3169"/>
      <c r="AT110" s="3169"/>
      <c r="AU110" s="3169"/>
      <c r="AV110" s="3169"/>
      <c r="AW110" s="3169"/>
      <c r="AX110" s="3224"/>
      <c r="AY110" s="1349"/>
      <c r="AZ110" s="1981"/>
      <c r="BA110" s="1981"/>
      <c r="BB110" s="1981"/>
      <c r="BC110" s="1981"/>
      <c r="BD110" s="1335"/>
      <c r="BE110" s="1981"/>
      <c r="BF110" s="1981"/>
      <c r="BG110" s="1981"/>
      <c r="BH110" s="1981"/>
      <c r="BI110" s="3076"/>
      <c r="BJ110" s="3076"/>
      <c r="BK110" s="3076"/>
      <c r="BL110" s="3076"/>
      <c r="BM110" s="3076"/>
      <c r="BN110" s="3229"/>
      <c r="BO110" s="3046"/>
      <c r="BP110" s="3046"/>
      <c r="BQ110" s="3160"/>
      <c r="BR110" s="199"/>
    </row>
    <row r="111" spans="1:70" s="499" customFormat="1" ht="14.85" customHeight="1">
      <c r="A111" s="226"/>
      <c r="B111" s="3225">
        <v>7</v>
      </c>
      <c r="C111" s="3226" t="s">
        <v>1161</v>
      </c>
      <c r="D111" s="3226"/>
      <c r="E111" s="3226"/>
      <c r="F111" s="3226"/>
      <c r="G111" s="3226"/>
      <c r="H111" s="3226"/>
      <c r="I111" s="3226"/>
      <c r="J111" s="3226"/>
      <c r="K111" s="3226"/>
      <c r="L111" s="3226"/>
      <c r="M111" s="3226"/>
      <c r="N111" s="3226"/>
      <c r="O111" s="3226"/>
      <c r="P111" s="3226"/>
      <c r="Q111" s="3226"/>
      <c r="R111" s="3226"/>
      <c r="S111" s="3226"/>
      <c r="T111" s="3226"/>
      <c r="U111" s="3226"/>
      <c r="V111" s="3226"/>
      <c r="W111" s="3226"/>
      <c r="X111" s="3222" t="s">
        <v>1183</v>
      </c>
      <c r="Y111" s="3222"/>
      <c r="Z111" s="3222"/>
      <c r="AA111" s="3222"/>
      <c r="AB111" s="3222"/>
      <c r="AC111" s="3222"/>
      <c r="AD111" s="3222"/>
      <c r="AE111" s="3222"/>
      <c r="AF111" s="3222"/>
      <c r="AG111" s="3222"/>
      <c r="AH111" s="3222"/>
      <c r="AI111" s="3222"/>
      <c r="AJ111" s="3222"/>
      <c r="AK111" s="3222"/>
      <c r="AL111" s="3222"/>
      <c r="AM111" s="3222"/>
      <c r="AN111" s="3222"/>
      <c r="AO111" s="3222"/>
      <c r="AP111" s="3222"/>
      <c r="AQ111" s="3169"/>
      <c r="AR111" s="3169"/>
      <c r="AS111" s="3169"/>
      <c r="AT111" s="3169"/>
      <c r="AU111" s="3169"/>
      <c r="AV111" s="3169"/>
      <c r="AW111" s="3169"/>
      <c r="AX111" s="3224"/>
      <c r="AY111" s="1349"/>
      <c r="AZ111" s="1981"/>
      <c r="BA111" s="1981"/>
      <c r="BB111" s="1981"/>
      <c r="BC111" s="1981"/>
      <c r="BD111" s="1335"/>
      <c r="BE111" s="1981"/>
      <c r="BF111" s="1981"/>
      <c r="BG111" s="1981"/>
      <c r="BH111" s="1981"/>
      <c r="BI111" s="3076"/>
      <c r="BJ111" s="3076"/>
      <c r="BK111" s="3076"/>
      <c r="BL111" s="3076"/>
      <c r="BM111" s="3076"/>
      <c r="BN111" s="3228" t="s">
        <v>261</v>
      </c>
      <c r="BO111" s="3151"/>
      <c r="BP111" s="3151"/>
      <c r="BQ111" s="3152"/>
      <c r="BR111" s="199"/>
    </row>
    <row r="112" spans="1:70" s="499" customFormat="1" ht="14.85" customHeight="1" thickBot="1">
      <c r="A112" s="226"/>
      <c r="B112" s="3225"/>
      <c r="C112" s="3226"/>
      <c r="D112" s="3226"/>
      <c r="E112" s="3226"/>
      <c r="F112" s="3226"/>
      <c r="G112" s="3226"/>
      <c r="H112" s="3226"/>
      <c r="I112" s="3226"/>
      <c r="J112" s="3226"/>
      <c r="K112" s="3226"/>
      <c r="L112" s="3226"/>
      <c r="M112" s="3226"/>
      <c r="N112" s="3226"/>
      <c r="O112" s="3226"/>
      <c r="P112" s="3226"/>
      <c r="Q112" s="3226"/>
      <c r="R112" s="3226"/>
      <c r="S112" s="3226"/>
      <c r="T112" s="3226"/>
      <c r="U112" s="3226"/>
      <c r="V112" s="3226"/>
      <c r="W112" s="3226"/>
      <c r="X112" s="3222"/>
      <c r="Y112" s="3222"/>
      <c r="Z112" s="3222"/>
      <c r="AA112" s="3222"/>
      <c r="AB112" s="3222"/>
      <c r="AC112" s="3222"/>
      <c r="AD112" s="3222"/>
      <c r="AE112" s="3222"/>
      <c r="AF112" s="3222"/>
      <c r="AG112" s="3222"/>
      <c r="AH112" s="3222"/>
      <c r="AI112" s="3222"/>
      <c r="AJ112" s="3222"/>
      <c r="AK112" s="3222"/>
      <c r="AL112" s="3222"/>
      <c r="AM112" s="3222"/>
      <c r="AN112" s="3222"/>
      <c r="AO112" s="3222"/>
      <c r="AP112" s="3222"/>
      <c r="AQ112" s="3169"/>
      <c r="AR112" s="3169"/>
      <c r="AS112" s="3169"/>
      <c r="AT112" s="3169"/>
      <c r="AU112" s="3169"/>
      <c r="AV112" s="3169"/>
      <c r="AW112" s="3169"/>
      <c r="AX112" s="3224"/>
      <c r="AY112" s="1349"/>
      <c r="AZ112" s="1981"/>
      <c r="BA112" s="1981"/>
      <c r="BB112" s="1981"/>
      <c r="BC112" s="1981"/>
      <c r="BD112" s="1335"/>
      <c r="BE112" s="1981"/>
      <c r="BF112" s="1981"/>
      <c r="BG112" s="1981"/>
      <c r="BH112" s="1981"/>
      <c r="BI112" s="3076"/>
      <c r="BJ112" s="3076"/>
      <c r="BK112" s="3076"/>
      <c r="BL112" s="3076"/>
      <c r="BM112" s="3076"/>
      <c r="BN112" s="1899"/>
      <c r="BO112" s="1683"/>
      <c r="BP112" s="1683"/>
      <c r="BQ112" s="2601"/>
      <c r="BR112" s="199"/>
    </row>
    <row r="113" spans="1:70" s="499" customFormat="1" ht="14.85" customHeight="1">
      <c r="A113" s="226"/>
      <c r="B113" s="3225">
        <v>8</v>
      </c>
      <c r="C113" s="3226" t="s">
        <v>1195</v>
      </c>
      <c r="D113" s="3226"/>
      <c r="E113" s="3226"/>
      <c r="F113" s="3226"/>
      <c r="G113" s="3226"/>
      <c r="H113" s="3226"/>
      <c r="I113" s="3226"/>
      <c r="J113" s="3226"/>
      <c r="K113" s="3226"/>
      <c r="L113" s="3226"/>
      <c r="M113" s="3226"/>
      <c r="N113" s="3226"/>
      <c r="O113" s="3226"/>
      <c r="P113" s="3226"/>
      <c r="Q113" s="3226"/>
      <c r="R113" s="3226"/>
      <c r="S113" s="3226"/>
      <c r="T113" s="3226"/>
      <c r="U113" s="3226"/>
      <c r="V113" s="3226"/>
      <c r="W113" s="3226"/>
      <c r="X113" s="3222" t="s">
        <v>1184</v>
      </c>
      <c r="Y113" s="3222"/>
      <c r="Z113" s="3222"/>
      <c r="AA113" s="3222"/>
      <c r="AB113" s="3222"/>
      <c r="AC113" s="3222"/>
      <c r="AD113" s="3222"/>
      <c r="AE113" s="3222"/>
      <c r="AF113" s="3222"/>
      <c r="AG113" s="3222"/>
      <c r="AH113" s="3222"/>
      <c r="AI113" s="3222"/>
      <c r="AJ113" s="3222"/>
      <c r="AK113" s="3222"/>
      <c r="AL113" s="3222"/>
      <c r="AM113" s="3222"/>
      <c r="AN113" s="3222"/>
      <c r="AO113" s="3222"/>
      <c r="AP113" s="3222"/>
      <c r="AQ113" s="3169"/>
      <c r="AR113" s="3169"/>
      <c r="AS113" s="3169"/>
      <c r="AT113" s="3169"/>
      <c r="AU113" s="3169"/>
      <c r="AV113" s="3169"/>
      <c r="AW113" s="3169"/>
      <c r="AX113" s="3224"/>
      <c r="AY113" s="1349"/>
      <c r="AZ113" s="1981"/>
      <c r="BA113" s="1981"/>
      <c r="BB113" s="1981"/>
      <c r="BC113" s="1981"/>
      <c r="BD113" s="1335"/>
      <c r="BE113" s="1981"/>
      <c r="BF113" s="1981"/>
      <c r="BG113" s="1981"/>
      <c r="BH113" s="1981"/>
      <c r="BI113" s="3076"/>
      <c r="BJ113" s="3076"/>
      <c r="BK113" s="3076"/>
      <c r="BL113" s="3076"/>
      <c r="BM113" s="3076"/>
      <c r="BN113" s="1963"/>
      <c r="BO113" s="1963"/>
      <c r="BP113" s="1963"/>
      <c r="BQ113" s="3091"/>
      <c r="BR113" s="199"/>
    </row>
    <row r="114" spans="1:70" s="499" customFormat="1" ht="14.85" customHeight="1">
      <c r="A114" s="226"/>
      <c r="B114" s="3225"/>
      <c r="C114" s="3226"/>
      <c r="D114" s="3226"/>
      <c r="E114" s="3226"/>
      <c r="F114" s="3226"/>
      <c r="G114" s="3226"/>
      <c r="H114" s="3226"/>
      <c r="I114" s="3226"/>
      <c r="J114" s="3226"/>
      <c r="K114" s="3226"/>
      <c r="L114" s="3226"/>
      <c r="M114" s="3226"/>
      <c r="N114" s="3226"/>
      <c r="O114" s="3226"/>
      <c r="P114" s="3226"/>
      <c r="Q114" s="3226"/>
      <c r="R114" s="3226"/>
      <c r="S114" s="3226"/>
      <c r="T114" s="3226"/>
      <c r="U114" s="3226"/>
      <c r="V114" s="3226"/>
      <c r="W114" s="3226"/>
      <c r="X114" s="3222"/>
      <c r="Y114" s="3222"/>
      <c r="Z114" s="3222"/>
      <c r="AA114" s="3222"/>
      <c r="AB114" s="3222"/>
      <c r="AC114" s="3222"/>
      <c r="AD114" s="3222"/>
      <c r="AE114" s="3222"/>
      <c r="AF114" s="3222"/>
      <c r="AG114" s="3222"/>
      <c r="AH114" s="3222"/>
      <c r="AI114" s="3222"/>
      <c r="AJ114" s="3222"/>
      <c r="AK114" s="3222"/>
      <c r="AL114" s="3222"/>
      <c r="AM114" s="3222"/>
      <c r="AN114" s="3222"/>
      <c r="AO114" s="3222"/>
      <c r="AP114" s="3222"/>
      <c r="AQ114" s="3169"/>
      <c r="AR114" s="3169"/>
      <c r="AS114" s="3169"/>
      <c r="AT114" s="3169"/>
      <c r="AU114" s="3169"/>
      <c r="AV114" s="3169"/>
      <c r="AW114" s="3169"/>
      <c r="AX114" s="3224"/>
      <c r="AY114" s="1349"/>
      <c r="AZ114" s="1981"/>
      <c r="BA114" s="1981"/>
      <c r="BB114" s="1981"/>
      <c r="BC114" s="1981"/>
      <c r="BD114" s="1335"/>
      <c r="BE114" s="1981"/>
      <c r="BF114" s="1981"/>
      <c r="BG114" s="1981"/>
      <c r="BH114" s="1981"/>
      <c r="BI114" s="3076"/>
      <c r="BJ114" s="3076"/>
      <c r="BK114" s="3076"/>
      <c r="BL114" s="3076"/>
      <c r="BM114" s="3076"/>
      <c r="BN114" s="1683"/>
      <c r="BO114" s="1683"/>
      <c r="BP114" s="1683"/>
      <c r="BQ114" s="2601"/>
      <c r="BR114" s="199"/>
    </row>
    <row r="115" spans="1:70" s="499" customFormat="1" ht="14.85" customHeight="1">
      <c r="A115" s="226"/>
      <c r="B115" s="3225">
        <v>9</v>
      </c>
      <c r="C115" s="3226" t="s">
        <v>1164</v>
      </c>
      <c r="D115" s="3227"/>
      <c r="E115" s="3227"/>
      <c r="F115" s="3227"/>
      <c r="G115" s="3227"/>
      <c r="H115" s="3227"/>
      <c r="I115" s="3227"/>
      <c r="J115" s="3227"/>
      <c r="K115" s="3227"/>
      <c r="L115" s="3227"/>
      <c r="M115" s="3227"/>
      <c r="N115" s="3227"/>
      <c r="O115" s="3227"/>
      <c r="P115" s="3227"/>
      <c r="Q115" s="3227"/>
      <c r="R115" s="3227"/>
      <c r="S115" s="3227"/>
      <c r="T115" s="3227"/>
      <c r="U115" s="3227"/>
      <c r="V115" s="3227"/>
      <c r="W115" s="3227"/>
      <c r="X115" s="3222" t="s">
        <v>1165</v>
      </c>
      <c r="Y115" s="3222"/>
      <c r="Z115" s="3222"/>
      <c r="AA115" s="3222"/>
      <c r="AB115" s="3222"/>
      <c r="AC115" s="3222"/>
      <c r="AD115" s="3222"/>
      <c r="AE115" s="3222" t="s">
        <v>201</v>
      </c>
      <c r="AF115" s="3222"/>
      <c r="AG115" s="3222"/>
      <c r="AH115" s="3222"/>
      <c r="AI115" s="3222"/>
      <c r="AJ115" s="3222"/>
      <c r="AK115" s="3222"/>
      <c r="AL115" s="3222"/>
      <c r="AM115" s="3222"/>
      <c r="AN115" s="3222"/>
      <c r="AO115" s="3222"/>
      <c r="AP115" s="3222"/>
      <c r="AQ115" s="3169"/>
      <c r="AR115" s="3169"/>
      <c r="AS115" s="3169"/>
      <c r="AT115" s="3169"/>
      <c r="AU115" s="3169"/>
      <c r="AV115" s="3169"/>
      <c r="AW115" s="3169"/>
      <c r="AX115" s="3224"/>
      <c r="AY115" s="1349"/>
      <c r="AZ115" s="1981"/>
      <c r="BA115" s="1981"/>
      <c r="BB115" s="1981"/>
      <c r="BC115" s="1981"/>
      <c r="BD115" s="1335"/>
      <c r="BE115" s="1981"/>
      <c r="BF115" s="1981"/>
      <c r="BG115" s="1981"/>
      <c r="BH115" s="1981"/>
      <c r="BI115" s="3076"/>
      <c r="BJ115" s="3076"/>
      <c r="BK115" s="3076"/>
      <c r="BL115" s="3076"/>
      <c r="BM115" s="3076"/>
      <c r="BN115" s="1683"/>
      <c r="BO115" s="1683"/>
      <c r="BP115" s="1683"/>
      <c r="BQ115" s="2601"/>
      <c r="BR115" s="199"/>
    </row>
    <row r="116" spans="1:70" s="499" customFormat="1" ht="14.85" customHeight="1">
      <c r="A116" s="226"/>
      <c r="B116" s="3225"/>
      <c r="C116" s="3227"/>
      <c r="D116" s="3227"/>
      <c r="E116" s="3227"/>
      <c r="F116" s="3227"/>
      <c r="G116" s="3227"/>
      <c r="H116" s="3227"/>
      <c r="I116" s="3227"/>
      <c r="J116" s="3227"/>
      <c r="K116" s="3227"/>
      <c r="L116" s="3227"/>
      <c r="M116" s="3227"/>
      <c r="N116" s="3227"/>
      <c r="O116" s="3227"/>
      <c r="P116" s="3227"/>
      <c r="Q116" s="3227"/>
      <c r="R116" s="3227"/>
      <c r="S116" s="3227"/>
      <c r="T116" s="3227"/>
      <c r="U116" s="3227"/>
      <c r="V116" s="3227"/>
      <c r="W116" s="3227"/>
      <c r="X116" s="3222"/>
      <c r="Y116" s="3222"/>
      <c r="Z116" s="3222"/>
      <c r="AA116" s="3222"/>
      <c r="AB116" s="3222"/>
      <c r="AC116" s="3222"/>
      <c r="AD116" s="3222"/>
      <c r="AE116" s="3222"/>
      <c r="AF116" s="3222"/>
      <c r="AG116" s="3222"/>
      <c r="AH116" s="3222"/>
      <c r="AI116" s="3222"/>
      <c r="AJ116" s="3222"/>
      <c r="AK116" s="3222"/>
      <c r="AL116" s="3222"/>
      <c r="AM116" s="3222"/>
      <c r="AN116" s="3222"/>
      <c r="AO116" s="3222"/>
      <c r="AP116" s="3222"/>
      <c r="AQ116" s="3169"/>
      <c r="AR116" s="3169"/>
      <c r="AS116" s="3169"/>
      <c r="AT116" s="3169"/>
      <c r="AU116" s="3169"/>
      <c r="AV116" s="3169"/>
      <c r="AW116" s="3169"/>
      <c r="AX116" s="3224"/>
      <c r="AY116" s="1349"/>
      <c r="AZ116" s="1981"/>
      <c r="BA116" s="1981"/>
      <c r="BB116" s="1981"/>
      <c r="BC116" s="1981"/>
      <c r="BD116" s="1335"/>
      <c r="BE116" s="1981"/>
      <c r="BF116" s="1981"/>
      <c r="BG116" s="1981"/>
      <c r="BH116" s="1981"/>
      <c r="BI116" s="3076"/>
      <c r="BJ116" s="3076"/>
      <c r="BK116" s="3076"/>
      <c r="BL116" s="3076"/>
      <c r="BM116" s="3076"/>
      <c r="BN116" s="1683"/>
      <c r="BO116" s="1683"/>
      <c r="BP116" s="1683"/>
      <c r="BQ116" s="2601"/>
      <c r="BR116" s="199"/>
    </row>
    <row r="117" spans="1:70" s="499" customFormat="1" ht="14.85" customHeight="1">
      <c r="A117" s="226"/>
      <c r="B117" s="3225">
        <v>10</v>
      </c>
      <c r="C117" s="3226" t="s">
        <v>1166</v>
      </c>
      <c r="D117" s="3226"/>
      <c r="E117" s="3226"/>
      <c r="F117" s="3226"/>
      <c r="G117" s="3226"/>
      <c r="H117" s="3226"/>
      <c r="I117" s="3226"/>
      <c r="J117" s="3226"/>
      <c r="K117" s="3226"/>
      <c r="L117" s="3226"/>
      <c r="M117" s="3226"/>
      <c r="N117" s="3226"/>
      <c r="O117" s="3226"/>
      <c r="P117" s="3226"/>
      <c r="Q117" s="3226"/>
      <c r="R117" s="3226"/>
      <c r="S117" s="3226"/>
      <c r="T117" s="3226"/>
      <c r="U117" s="3226"/>
      <c r="V117" s="3226"/>
      <c r="W117" s="3226"/>
      <c r="X117" s="3222" t="s">
        <v>1165</v>
      </c>
      <c r="Y117" s="3222"/>
      <c r="Z117" s="3222"/>
      <c r="AA117" s="3222"/>
      <c r="AB117" s="3222"/>
      <c r="AC117" s="3222"/>
      <c r="AD117" s="3222"/>
      <c r="AE117" s="3222" t="s">
        <v>1167</v>
      </c>
      <c r="AF117" s="3222"/>
      <c r="AG117" s="3222"/>
      <c r="AH117" s="3222"/>
      <c r="AI117" s="3222"/>
      <c r="AJ117" s="3222"/>
      <c r="AK117" s="3222"/>
      <c r="AL117" s="3222"/>
      <c r="AM117" s="3222"/>
      <c r="AN117" s="3222"/>
      <c r="AO117" s="3222"/>
      <c r="AP117" s="3222"/>
      <c r="AQ117" s="3169"/>
      <c r="AR117" s="3169"/>
      <c r="AS117" s="3169"/>
      <c r="AT117" s="3169"/>
      <c r="AU117" s="3169"/>
      <c r="AV117" s="3169"/>
      <c r="AW117" s="3169"/>
      <c r="AX117" s="3224"/>
      <c r="AY117" s="1349"/>
      <c r="AZ117" s="1981"/>
      <c r="BA117" s="1981"/>
      <c r="BB117" s="1981"/>
      <c r="BC117" s="1981"/>
      <c r="BD117" s="1335"/>
      <c r="BE117" s="1981"/>
      <c r="BF117" s="1981"/>
      <c r="BG117" s="1981"/>
      <c r="BH117" s="1981"/>
      <c r="BI117" s="3076"/>
      <c r="BJ117" s="3076"/>
      <c r="BK117" s="3076"/>
      <c r="BL117" s="3076"/>
      <c r="BM117" s="3076"/>
      <c r="BN117" s="1683"/>
      <c r="BO117" s="1683"/>
      <c r="BP117" s="1683"/>
      <c r="BQ117" s="2601"/>
      <c r="BR117" s="199"/>
    </row>
    <row r="118" spans="1:70" s="499" customFormat="1" ht="14.85" customHeight="1">
      <c r="A118" s="226"/>
      <c r="B118" s="3225"/>
      <c r="C118" s="3226"/>
      <c r="D118" s="3226"/>
      <c r="E118" s="3226"/>
      <c r="F118" s="3226"/>
      <c r="G118" s="3226"/>
      <c r="H118" s="3226"/>
      <c r="I118" s="3226"/>
      <c r="J118" s="3226"/>
      <c r="K118" s="3226"/>
      <c r="L118" s="3226"/>
      <c r="M118" s="3226"/>
      <c r="N118" s="3226"/>
      <c r="O118" s="3226"/>
      <c r="P118" s="3226"/>
      <c r="Q118" s="3226"/>
      <c r="R118" s="3226"/>
      <c r="S118" s="3226"/>
      <c r="T118" s="3226"/>
      <c r="U118" s="3226"/>
      <c r="V118" s="3226"/>
      <c r="W118" s="3226"/>
      <c r="X118" s="3222"/>
      <c r="Y118" s="3222"/>
      <c r="Z118" s="3222"/>
      <c r="AA118" s="3222"/>
      <c r="AB118" s="3222"/>
      <c r="AC118" s="3222"/>
      <c r="AD118" s="3222"/>
      <c r="AE118" s="3222"/>
      <c r="AF118" s="3222"/>
      <c r="AG118" s="3222"/>
      <c r="AH118" s="3222"/>
      <c r="AI118" s="3222"/>
      <c r="AJ118" s="3222"/>
      <c r="AK118" s="3222"/>
      <c r="AL118" s="3222"/>
      <c r="AM118" s="3222"/>
      <c r="AN118" s="3222"/>
      <c r="AO118" s="3222"/>
      <c r="AP118" s="3222"/>
      <c r="AQ118" s="3169"/>
      <c r="AR118" s="3169"/>
      <c r="AS118" s="3169"/>
      <c r="AT118" s="3169"/>
      <c r="AU118" s="3169"/>
      <c r="AV118" s="3169"/>
      <c r="AW118" s="3169"/>
      <c r="AX118" s="3224"/>
      <c r="AY118" s="1349"/>
      <c r="AZ118" s="1981"/>
      <c r="BA118" s="1981"/>
      <c r="BB118" s="1981"/>
      <c r="BC118" s="1981"/>
      <c r="BD118" s="1335"/>
      <c r="BE118" s="1981"/>
      <c r="BF118" s="1981"/>
      <c r="BG118" s="1981"/>
      <c r="BH118" s="1981"/>
      <c r="BI118" s="3076"/>
      <c r="BJ118" s="3076"/>
      <c r="BK118" s="3076"/>
      <c r="BL118" s="3076"/>
      <c r="BM118" s="3076"/>
      <c r="BN118" s="1683"/>
      <c r="BO118" s="1683"/>
      <c r="BP118" s="1683"/>
      <c r="BQ118" s="2601"/>
      <c r="BR118" s="199"/>
    </row>
    <row r="119" spans="1:70" s="499" customFormat="1" ht="14.85" customHeight="1">
      <c r="A119" s="226"/>
      <c r="B119" s="3225">
        <v>11</v>
      </c>
      <c r="C119" s="3226" t="s">
        <v>1196</v>
      </c>
      <c r="D119" s="3227"/>
      <c r="E119" s="3227"/>
      <c r="F119" s="3227"/>
      <c r="G119" s="3227"/>
      <c r="H119" s="3227"/>
      <c r="I119" s="3227"/>
      <c r="J119" s="3227"/>
      <c r="K119" s="3227"/>
      <c r="L119" s="3227"/>
      <c r="M119" s="3227"/>
      <c r="N119" s="3227"/>
      <c r="O119" s="3227"/>
      <c r="P119" s="3227"/>
      <c r="Q119" s="3227"/>
      <c r="R119" s="3227"/>
      <c r="S119" s="3227"/>
      <c r="T119" s="3227"/>
      <c r="U119" s="3227"/>
      <c r="V119" s="3227"/>
      <c r="W119" s="3227"/>
      <c r="X119" s="3222" t="s">
        <v>1154</v>
      </c>
      <c r="Y119" s="3222"/>
      <c r="Z119" s="3222"/>
      <c r="AA119" s="3222"/>
      <c r="AB119" s="3222"/>
      <c r="AC119" s="3222"/>
      <c r="AD119" s="3222"/>
      <c r="AE119" s="3222"/>
      <c r="AF119" s="3222"/>
      <c r="AG119" s="3222"/>
      <c r="AH119" s="3222"/>
      <c r="AI119" s="3222"/>
      <c r="AJ119" s="3222"/>
      <c r="AK119" s="3222"/>
      <c r="AL119" s="3222"/>
      <c r="AM119" s="3222"/>
      <c r="AN119" s="3222"/>
      <c r="AO119" s="3222"/>
      <c r="AP119" s="3222"/>
      <c r="AQ119" s="3169"/>
      <c r="AR119" s="3169"/>
      <c r="AS119" s="3169"/>
      <c r="AT119" s="3169"/>
      <c r="AU119" s="3169"/>
      <c r="AV119" s="3169"/>
      <c r="AW119" s="3169"/>
      <c r="AX119" s="3224"/>
      <c r="AY119" s="1349"/>
      <c r="AZ119" s="3082"/>
      <c r="BA119" s="3082"/>
      <c r="BB119" s="3082"/>
      <c r="BC119" s="3082"/>
      <c r="BD119" s="1477"/>
      <c r="BE119" s="3082"/>
      <c r="BF119" s="3082"/>
      <c r="BG119" s="3082"/>
      <c r="BH119" s="3082"/>
      <c r="BI119" s="3079"/>
      <c r="BJ119" s="3079"/>
      <c r="BK119" s="3079"/>
      <c r="BL119" s="3079"/>
      <c r="BM119" s="3079"/>
      <c r="BN119" s="1683"/>
      <c r="BO119" s="1683"/>
      <c r="BP119" s="1683"/>
      <c r="BQ119" s="2601"/>
      <c r="BR119" s="199"/>
    </row>
    <row r="120" spans="1:70" s="499" customFormat="1" ht="14.85" customHeight="1">
      <c r="A120" s="226"/>
      <c r="B120" s="3225"/>
      <c r="C120" s="3227"/>
      <c r="D120" s="3227"/>
      <c r="E120" s="3227"/>
      <c r="F120" s="3227"/>
      <c r="G120" s="3227"/>
      <c r="H120" s="3227"/>
      <c r="I120" s="3227"/>
      <c r="J120" s="3227"/>
      <c r="K120" s="3227"/>
      <c r="L120" s="3227"/>
      <c r="M120" s="3227"/>
      <c r="N120" s="3227"/>
      <c r="O120" s="3227"/>
      <c r="P120" s="3227"/>
      <c r="Q120" s="3227"/>
      <c r="R120" s="3227"/>
      <c r="S120" s="3227"/>
      <c r="T120" s="3227"/>
      <c r="U120" s="3227"/>
      <c r="V120" s="3227"/>
      <c r="W120" s="3227"/>
      <c r="X120" s="3222"/>
      <c r="Y120" s="3222"/>
      <c r="Z120" s="3222"/>
      <c r="AA120" s="3222"/>
      <c r="AB120" s="3222"/>
      <c r="AC120" s="3222"/>
      <c r="AD120" s="3222"/>
      <c r="AE120" s="3222"/>
      <c r="AF120" s="3222"/>
      <c r="AG120" s="3222"/>
      <c r="AH120" s="3222"/>
      <c r="AI120" s="3222"/>
      <c r="AJ120" s="3222"/>
      <c r="AK120" s="3222"/>
      <c r="AL120" s="3222"/>
      <c r="AM120" s="3222"/>
      <c r="AN120" s="3222"/>
      <c r="AO120" s="3222"/>
      <c r="AP120" s="3222"/>
      <c r="AQ120" s="3169"/>
      <c r="AR120" s="3169"/>
      <c r="AS120" s="3169"/>
      <c r="AT120" s="3169"/>
      <c r="AU120" s="3169"/>
      <c r="AV120" s="3169"/>
      <c r="AW120" s="3169"/>
      <c r="AX120" s="3224"/>
      <c r="AY120" s="1349"/>
      <c r="AZ120" s="3082"/>
      <c r="BA120" s="3082"/>
      <c r="BB120" s="3082"/>
      <c r="BC120" s="3082"/>
      <c r="BD120" s="1477"/>
      <c r="BE120" s="3082"/>
      <c r="BF120" s="3082"/>
      <c r="BG120" s="3082"/>
      <c r="BH120" s="3082"/>
      <c r="BI120" s="3079"/>
      <c r="BJ120" s="3079"/>
      <c r="BK120" s="3079"/>
      <c r="BL120" s="3079"/>
      <c r="BM120" s="3079"/>
      <c r="BN120" s="1683"/>
      <c r="BO120" s="1683"/>
      <c r="BP120" s="1683"/>
      <c r="BQ120" s="2601"/>
      <c r="BR120" s="199"/>
    </row>
    <row r="121" spans="1:70" s="499" customFormat="1" ht="14.85" customHeight="1">
      <c r="A121" s="226"/>
      <c r="B121" s="3225">
        <v>12</v>
      </c>
      <c r="C121" s="3226" t="s">
        <v>1169</v>
      </c>
      <c r="D121" s="3226"/>
      <c r="E121" s="3226"/>
      <c r="F121" s="3226"/>
      <c r="G121" s="3226"/>
      <c r="H121" s="3226"/>
      <c r="I121" s="3226"/>
      <c r="J121" s="3226"/>
      <c r="K121" s="3226"/>
      <c r="L121" s="3226"/>
      <c r="M121" s="3226"/>
      <c r="N121" s="3226"/>
      <c r="O121" s="3226"/>
      <c r="P121" s="3226"/>
      <c r="Q121" s="3226"/>
      <c r="R121" s="3226"/>
      <c r="S121" s="3226"/>
      <c r="T121" s="3226"/>
      <c r="U121" s="3226"/>
      <c r="V121" s="3226"/>
      <c r="W121" s="3226"/>
      <c r="X121" s="3222" t="s">
        <v>1170</v>
      </c>
      <c r="Y121" s="3222"/>
      <c r="Z121" s="3222"/>
      <c r="AA121" s="3222"/>
      <c r="AB121" s="3222"/>
      <c r="AC121" s="3222"/>
      <c r="AD121" s="3222"/>
      <c r="AE121" s="3222"/>
      <c r="AF121" s="3222"/>
      <c r="AG121" s="3222"/>
      <c r="AH121" s="3222"/>
      <c r="AI121" s="3222"/>
      <c r="AJ121" s="3222"/>
      <c r="AK121" s="3222"/>
      <c r="AL121" s="3222"/>
      <c r="AM121" s="3222"/>
      <c r="AN121" s="3222"/>
      <c r="AO121" s="3222"/>
      <c r="AP121" s="3222"/>
      <c r="AQ121" s="3169"/>
      <c r="AR121" s="3169"/>
      <c r="AS121" s="3169"/>
      <c r="AT121" s="3169"/>
      <c r="AU121" s="3169"/>
      <c r="AV121" s="3169"/>
      <c r="AW121" s="3169"/>
      <c r="AX121" s="3224"/>
      <c r="AY121" s="1349"/>
      <c r="AZ121" s="1981"/>
      <c r="BA121" s="1981"/>
      <c r="BB121" s="1981"/>
      <c r="BC121" s="1981"/>
      <c r="BD121" s="1335"/>
      <c r="BE121" s="1981"/>
      <c r="BF121" s="1981"/>
      <c r="BG121" s="1981"/>
      <c r="BH121" s="1981"/>
      <c r="BI121" s="3076"/>
      <c r="BJ121" s="3076"/>
      <c r="BK121" s="3076"/>
      <c r="BL121" s="3076"/>
      <c r="BM121" s="3076"/>
      <c r="BN121" s="3077"/>
      <c r="BO121" s="3077"/>
      <c r="BP121" s="3077"/>
      <c r="BQ121" s="3078"/>
      <c r="BR121" s="199"/>
    </row>
    <row r="122" spans="1:70" s="499" customFormat="1" ht="14.85" customHeight="1">
      <c r="A122" s="226"/>
      <c r="B122" s="3225"/>
      <c r="C122" s="3226"/>
      <c r="D122" s="3226"/>
      <c r="E122" s="3226"/>
      <c r="F122" s="3226"/>
      <c r="G122" s="3226"/>
      <c r="H122" s="3226"/>
      <c r="I122" s="3226"/>
      <c r="J122" s="3226"/>
      <c r="K122" s="3226"/>
      <c r="L122" s="3226"/>
      <c r="M122" s="3226"/>
      <c r="N122" s="3226"/>
      <c r="O122" s="3226"/>
      <c r="P122" s="3226"/>
      <c r="Q122" s="3226"/>
      <c r="R122" s="3226"/>
      <c r="S122" s="3226"/>
      <c r="T122" s="3226"/>
      <c r="U122" s="3226"/>
      <c r="V122" s="3226"/>
      <c r="W122" s="3226"/>
      <c r="X122" s="3222"/>
      <c r="Y122" s="3222"/>
      <c r="Z122" s="3222"/>
      <c r="AA122" s="3222"/>
      <c r="AB122" s="3222"/>
      <c r="AC122" s="3222"/>
      <c r="AD122" s="3222"/>
      <c r="AE122" s="3222"/>
      <c r="AF122" s="3222"/>
      <c r="AG122" s="3222"/>
      <c r="AH122" s="3222"/>
      <c r="AI122" s="3222"/>
      <c r="AJ122" s="3222"/>
      <c r="AK122" s="3222"/>
      <c r="AL122" s="3222"/>
      <c r="AM122" s="3222"/>
      <c r="AN122" s="3222"/>
      <c r="AO122" s="3222"/>
      <c r="AP122" s="3222"/>
      <c r="AQ122" s="3169"/>
      <c r="AR122" s="3169"/>
      <c r="AS122" s="3169"/>
      <c r="AT122" s="3169"/>
      <c r="AU122" s="3169"/>
      <c r="AV122" s="3169"/>
      <c r="AW122" s="3169"/>
      <c r="AX122" s="3224"/>
      <c r="AY122" s="1349"/>
      <c r="AZ122" s="871"/>
      <c r="BA122" s="871"/>
      <c r="BB122" s="871"/>
      <c r="BC122" s="871"/>
      <c r="BD122" s="871"/>
      <c r="BE122" s="871"/>
      <c r="BF122" s="871"/>
      <c r="BG122" s="871"/>
      <c r="BH122" s="871"/>
      <c r="BI122" s="871"/>
      <c r="BJ122" s="871"/>
      <c r="BK122" s="871"/>
      <c r="BL122" s="871"/>
      <c r="BM122" s="871"/>
      <c r="BN122" s="871"/>
      <c r="BO122" s="1446"/>
      <c r="BP122" s="1334"/>
      <c r="BQ122" s="1478"/>
      <c r="BR122" s="199"/>
    </row>
    <row r="123" spans="1:70" s="499" customFormat="1" ht="14.85" customHeight="1">
      <c r="A123" s="226"/>
      <c r="B123" s="3225">
        <v>13</v>
      </c>
      <c r="C123" s="3226" t="s">
        <v>1171</v>
      </c>
      <c r="D123" s="3227"/>
      <c r="E123" s="3227"/>
      <c r="F123" s="3227"/>
      <c r="G123" s="3227"/>
      <c r="H123" s="3227"/>
      <c r="I123" s="3227"/>
      <c r="J123" s="3227"/>
      <c r="K123" s="3227"/>
      <c r="L123" s="3227"/>
      <c r="M123" s="3227"/>
      <c r="N123" s="3227"/>
      <c r="O123" s="3227"/>
      <c r="P123" s="3227"/>
      <c r="Q123" s="3227"/>
      <c r="R123" s="3227"/>
      <c r="S123" s="3227"/>
      <c r="T123" s="3227"/>
      <c r="U123" s="3227"/>
      <c r="V123" s="3227"/>
      <c r="W123" s="3227"/>
      <c r="X123" s="3222" t="s">
        <v>1185</v>
      </c>
      <c r="Y123" s="3222"/>
      <c r="Z123" s="3222"/>
      <c r="AA123" s="3222"/>
      <c r="AB123" s="3222"/>
      <c r="AC123" s="3222"/>
      <c r="AD123" s="3222"/>
      <c r="AE123" s="3222"/>
      <c r="AF123" s="3222"/>
      <c r="AG123" s="3222"/>
      <c r="AH123" s="3222"/>
      <c r="AI123" s="3222"/>
      <c r="AJ123" s="3222"/>
      <c r="AK123" s="3222"/>
      <c r="AL123" s="3222"/>
      <c r="AM123" s="3222"/>
      <c r="AN123" s="3222"/>
      <c r="AO123" s="3222"/>
      <c r="AP123" s="3222"/>
      <c r="AQ123" s="3169"/>
      <c r="AR123" s="3169"/>
      <c r="AS123" s="3169"/>
      <c r="AT123" s="3169"/>
      <c r="AU123" s="3169"/>
      <c r="AV123" s="3169"/>
      <c r="AW123" s="3169"/>
      <c r="AX123" s="3224"/>
      <c r="AY123" s="1349"/>
      <c r="AZ123" s="871"/>
      <c r="BA123" s="871"/>
      <c r="BB123" s="871"/>
      <c r="BC123" s="871"/>
      <c r="BD123" s="871"/>
      <c r="BE123" s="871"/>
      <c r="BF123" s="871"/>
      <c r="BG123" s="871"/>
      <c r="BH123" s="871"/>
      <c r="BI123" s="871"/>
      <c r="BJ123" s="871"/>
      <c r="BK123" s="871"/>
      <c r="BL123" s="871"/>
      <c r="BM123" s="871"/>
      <c r="BN123" s="871"/>
      <c r="BO123" s="1446"/>
      <c r="BP123" s="1334"/>
      <c r="BQ123" s="1478"/>
      <c r="BR123" s="199"/>
    </row>
    <row r="124" spans="1:70" s="499" customFormat="1" ht="14.85" customHeight="1">
      <c r="A124" s="226"/>
      <c r="B124" s="3225"/>
      <c r="C124" s="3227"/>
      <c r="D124" s="3227"/>
      <c r="E124" s="3227"/>
      <c r="F124" s="3227"/>
      <c r="G124" s="3227"/>
      <c r="H124" s="3227"/>
      <c r="I124" s="3227"/>
      <c r="J124" s="3227"/>
      <c r="K124" s="3227"/>
      <c r="L124" s="3227"/>
      <c r="M124" s="3227"/>
      <c r="N124" s="3227"/>
      <c r="O124" s="3227"/>
      <c r="P124" s="3227"/>
      <c r="Q124" s="3227"/>
      <c r="R124" s="3227"/>
      <c r="S124" s="3227"/>
      <c r="T124" s="3227"/>
      <c r="U124" s="3227"/>
      <c r="V124" s="3227"/>
      <c r="W124" s="3227"/>
      <c r="X124" s="3222"/>
      <c r="Y124" s="3222"/>
      <c r="Z124" s="3222"/>
      <c r="AA124" s="3222"/>
      <c r="AB124" s="3222"/>
      <c r="AC124" s="3222"/>
      <c r="AD124" s="3222"/>
      <c r="AE124" s="3222"/>
      <c r="AF124" s="3222"/>
      <c r="AG124" s="3222"/>
      <c r="AH124" s="3222"/>
      <c r="AI124" s="3222"/>
      <c r="AJ124" s="3222"/>
      <c r="AK124" s="3222"/>
      <c r="AL124" s="3222"/>
      <c r="AM124" s="3222"/>
      <c r="AN124" s="3222"/>
      <c r="AO124" s="3222"/>
      <c r="AP124" s="3222"/>
      <c r="AQ124" s="3169"/>
      <c r="AR124" s="3169"/>
      <c r="AS124" s="3169"/>
      <c r="AT124" s="3169"/>
      <c r="AU124" s="3169"/>
      <c r="AV124" s="3169"/>
      <c r="AW124" s="3169"/>
      <c r="AX124" s="3224"/>
      <c r="AY124" s="1349"/>
      <c r="AZ124" s="871"/>
      <c r="BA124" s="871"/>
      <c r="BB124" s="871"/>
      <c r="BC124" s="871"/>
      <c r="BD124" s="871"/>
      <c r="BE124" s="871"/>
      <c r="BF124" s="871"/>
      <c r="BG124" s="871"/>
      <c r="BH124" s="871"/>
      <c r="BI124" s="871"/>
      <c r="BJ124" s="871"/>
      <c r="BK124" s="871"/>
      <c r="BL124" s="871"/>
      <c r="BM124" s="871"/>
      <c r="BN124" s="871"/>
      <c r="BO124" s="1446"/>
      <c r="BP124" s="1334"/>
      <c r="BQ124" s="1478"/>
      <c r="BR124" s="199"/>
    </row>
    <row r="125" spans="1:70" s="499" customFormat="1" ht="14.85" customHeight="1">
      <c r="A125" s="226"/>
      <c r="B125" s="3225">
        <v>14</v>
      </c>
      <c r="C125" s="3226" t="s">
        <v>1186</v>
      </c>
      <c r="D125" s="3226"/>
      <c r="E125" s="3226"/>
      <c r="F125" s="3226"/>
      <c r="G125" s="3226"/>
      <c r="H125" s="3226"/>
      <c r="I125" s="3226"/>
      <c r="J125" s="3226"/>
      <c r="K125" s="3226"/>
      <c r="L125" s="3226"/>
      <c r="M125" s="3226"/>
      <c r="N125" s="3226"/>
      <c r="O125" s="3226"/>
      <c r="P125" s="3226"/>
      <c r="Q125" s="3226"/>
      <c r="R125" s="3226"/>
      <c r="S125" s="3226"/>
      <c r="T125" s="3226"/>
      <c r="U125" s="3226"/>
      <c r="V125" s="3226"/>
      <c r="W125" s="3226"/>
      <c r="X125" s="3222"/>
      <c r="Y125" s="3222"/>
      <c r="Z125" s="3222"/>
      <c r="AA125" s="3222"/>
      <c r="AB125" s="3222"/>
      <c r="AC125" s="3222"/>
      <c r="AD125" s="3222"/>
      <c r="AE125" s="3222"/>
      <c r="AF125" s="3222"/>
      <c r="AG125" s="3222"/>
      <c r="AH125" s="3222"/>
      <c r="AI125" s="3222"/>
      <c r="AJ125" s="3222"/>
      <c r="AK125" s="3222"/>
      <c r="AL125" s="3222"/>
      <c r="AM125" s="3222"/>
      <c r="AN125" s="3222"/>
      <c r="AO125" s="3222"/>
      <c r="AP125" s="3222"/>
      <c r="AQ125" s="3169"/>
      <c r="AR125" s="3169"/>
      <c r="AS125" s="3169"/>
      <c r="AT125" s="3169"/>
      <c r="AU125" s="3169"/>
      <c r="AV125" s="3169"/>
      <c r="AW125" s="3169"/>
      <c r="AX125" s="3224"/>
      <c r="AY125" s="1349"/>
      <c r="AZ125" s="871"/>
      <c r="BA125" s="871"/>
      <c r="BB125" s="871"/>
      <c r="BC125" s="871"/>
      <c r="BD125" s="871"/>
      <c r="BE125" s="871"/>
      <c r="BF125" s="871"/>
      <c r="BG125" s="871"/>
      <c r="BH125" s="871"/>
      <c r="BI125" s="871"/>
      <c r="BJ125" s="871"/>
      <c r="BK125" s="871"/>
      <c r="BL125" s="871"/>
      <c r="BM125" s="871"/>
      <c r="BN125" s="871"/>
      <c r="BO125" s="1446"/>
      <c r="BP125" s="1334"/>
      <c r="BQ125" s="1478"/>
      <c r="BR125" s="199"/>
    </row>
    <row r="126" spans="1:70" s="499" customFormat="1" ht="14.85" customHeight="1">
      <c r="A126" s="226"/>
      <c r="B126" s="3225"/>
      <c r="C126" s="3226"/>
      <c r="D126" s="3226"/>
      <c r="E126" s="3226"/>
      <c r="F126" s="3226"/>
      <c r="G126" s="3226"/>
      <c r="H126" s="3226"/>
      <c r="I126" s="3226"/>
      <c r="J126" s="3226"/>
      <c r="K126" s="3226"/>
      <c r="L126" s="3226"/>
      <c r="M126" s="3226"/>
      <c r="N126" s="3226"/>
      <c r="O126" s="3226"/>
      <c r="P126" s="3226"/>
      <c r="Q126" s="3226"/>
      <c r="R126" s="3226"/>
      <c r="S126" s="3226"/>
      <c r="T126" s="3226"/>
      <c r="U126" s="3226"/>
      <c r="V126" s="3226"/>
      <c r="W126" s="3226"/>
      <c r="X126" s="3222"/>
      <c r="Y126" s="3222"/>
      <c r="Z126" s="3222"/>
      <c r="AA126" s="3222"/>
      <c r="AB126" s="3222"/>
      <c r="AC126" s="3222"/>
      <c r="AD126" s="3222"/>
      <c r="AE126" s="3222"/>
      <c r="AF126" s="3222"/>
      <c r="AG126" s="3222"/>
      <c r="AH126" s="3222"/>
      <c r="AI126" s="3222"/>
      <c r="AJ126" s="3222"/>
      <c r="AK126" s="3222"/>
      <c r="AL126" s="3222"/>
      <c r="AM126" s="3222"/>
      <c r="AN126" s="3222"/>
      <c r="AO126" s="3222"/>
      <c r="AP126" s="3222"/>
      <c r="AQ126" s="3169"/>
      <c r="AR126" s="3169"/>
      <c r="AS126" s="3169"/>
      <c r="AT126" s="3169"/>
      <c r="AU126" s="3169"/>
      <c r="AV126" s="3169"/>
      <c r="AW126" s="3169"/>
      <c r="AX126" s="3224"/>
      <c r="AY126" s="1349"/>
      <c r="AZ126" s="871"/>
      <c r="BA126" s="871"/>
      <c r="BB126" s="871"/>
      <c r="BC126" s="871"/>
      <c r="BD126" s="871"/>
      <c r="BE126" s="871"/>
      <c r="BF126" s="871"/>
      <c r="BG126" s="871"/>
      <c r="BH126" s="871"/>
      <c r="BI126" s="871"/>
      <c r="BJ126" s="871"/>
      <c r="BK126" s="871"/>
      <c r="BL126" s="871"/>
      <c r="BM126" s="871"/>
      <c r="BN126" s="871"/>
      <c r="BO126" s="1446"/>
      <c r="BP126" s="1334"/>
      <c r="BQ126" s="1478"/>
      <c r="BR126" s="199"/>
    </row>
    <row r="127" spans="1:70" s="499" customFormat="1" ht="14.85" customHeight="1">
      <c r="A127" s="226"/>
      <c r="B127" s="3225">
        <v>15</v>
      </c>
      <c r="C127" s="3226" t="s">
        <v>1197</v>
      </c>
      <c r="D127" s="3226"/>
      <c r="E127" s="3226"/>
      <c r="F127" s="3226"/>
      <c r="G127" s="3226"/>
      <c r="H127" s="3226"/>
      <c r="I127" s="3226"/>
      <c r="J127" s="3226"/>
      <c r="K127" s="3226"/>
      <c r="L127" s="3226"/>
      <c r="M127" s="3226"/>
      <c r="N127" s="3226"/>
      <c r="O127" s="3226"/>
      <c r="P127" s="3226"/>
      <c r="Q127" s="3226"/>
      <c r="R127" s="3226"/>
      <c r="S127" s="3226"/>
      <c r="T127" s="3226"/>
      <c r="U127" s="3226"/>
      <c r="V127" s="3226"/>
      <c r="W127" s="3226"/>
      <c r="X127" s="3222"/>
      <c r="Y127" s="3222"/>
      <c r="Z127" s="3222"/>
      <c r="AA127" s="3222"/>
      <c r="AB127" s="3222"/>
      <c r="AC127" s="3222"/>
      <c r="AD127" s="3222"/>
      <c r="AE127" s="3222"/>
      <c r="AF127" s="3222"/>
      <c r="AG127" s="3222"/>
      <c r="AH127" s="3222"/>
      <c r="AI127" s="3222"/>
      <c r="AJ127" s="3222"/>
      <c r="AK127" s="3222"/>
      <c r="AL127" s="3222"/>
      <c r="AM127" s="3222"/>
      <c r="AN127" s="3222"/>
      <c r="AO127" s="3222"/>
      <c r="AP127" s="3222"/>
      <c r="AQ127" s="3169"/>
      <c r="AR127" s="3169"/>
      <c r="AS127" s="3169"/>
      <c r="AT127" s="3169"/>
      <c r="AU127" s="3169"/>
      <c r="AV127" s="3169"/>
      <c r="AW127" s="3169"/>
      <c r="AX127" s="3224"/>
      <c r="AY127" s="1349"/>
      <c r="AZ127" s="871"/>
      <c r="BA127" s="871"/>
      <c r="BB127" s="871"/>
      <c r="BC127" s="871"/>
      <c r="BD127" s="871"/>
      <c r="BE127" s="871"/>
      <c r="BF127" s="871"/>
      <c r="BG127" s="871"/>
      <c r="BH127" s="871"/>
      <c r="BI127" s="871"/>
      <c r="BJ127" s="871"/>
      <c r="BK127" s="871"/>
      <c r="BL127" s="871"/>
      <c r="BM127" s="871"/>
      <c r="BN127" s="871"/>
      <c r="BO127" s="1446"/>
      <c r="BP127" s="1334"/>
      <c r="BQ127" s="1478"/>
      <c r="BR127" s="199"/>
    </row>
    <row r="128" spans="1:70" s="499" customFormat="1" ht="14.85" customHeight="1">
      <c r="A128" s="226"/>
      <c r="B128" s="3225"/>
      <c r="C128" s="3226"/>
      <c r="D128" s="3226"/>
      <c r="E128" s="3226"/>
      <c r="F128" s="3226"/>
      <c r="G128" s="3226"/>
      <c r="H128" s="3226"/>
      <c r="I128" s="3226"/>
      <c r="J128" s="3226"/>
      <c r="K128" s="3226"/>
      <c r="L128" s="3226"/>
      <c r="M128" s="3226"/>
      <c r="N128" s="3226"/>
      <c r="O128" s="3226"/>
      <c r="P128" s="3226"/>
      <c r="Q128" s="3226"/>
      <c r="R128" s="3226"/>
      <c r="S128" s="3226"/>
      <c r="T128" s="3226"/>
      <c r="U128" s="3226"/>
      <c r="V128" s="3226"/>
      <c r="W128" s="3226"/>
      <c r="X128" s="3222"/>
      <c r="Y128" s="3222"/>
      <c r="Z128" s="3222"/>
      <c r="AA128" s="3222"/>
      <c r="AB128" s="3222"/>
      <c r="AC128" s="3222"/>
      <c r="AD128" s="3222"/>
      <c r="AE128" s="3222"/>
      <c r="AF128" s="3222"/>
      <c r="AG128" s="3222"/>
      <c r="AH128" s="3222"/>
      <c r="AI128" s="3222"/>
      <c r="AJ128" s="3222"/>
      <c r="AK128" s="3222"/>
      <c r="AL128" s="3222"/>
      <c r="AM128" s="3222"/>
      <c r="AN128" s="3222"/>
      <c r="AO128" s="3222"/>
      <c r="AP128" s="3222"/>
      <c r="AQ128" s="3169"/>
      <c r="AR128" s="3169"/>
      <c r="AS128" s="3169"/>
      <c r="AT128" s="3169"/>
      <c r="AU128" s="3169"/>
      <c r="AV128" s="3169"/>
      <c r="AW128" s="3169"/>
      <c r="AX128" s="3224"/>
      <c r="AY128" s="1349"/>
      <c r="AZ128" s="871"/>
      <c r="BA128" s="871"/>
      <c r="BB128" s="871"/>
      <c r="BC128" s="871"/>
      <c r="BD128" s="871"/>
      <c r="BE128" s="871"/>
      <c r="BF128" s="871"/>
      <c r="BG128" s="871"/>
      <c r="BH128" s="871"/>
      <c r="BI128" s="871"/>
      <c r="BJ128" s="871"/>
      <c r="BK128" s="871"/>
      <c r="BL128" s="871"/>
      <c r="BM128" s="871"/>
      <c r="BN128" s="871"/>
      <c r="BO128" s="1446"/>
      <c r="BP128" s="1334"/>
      <c r="BQ128" s="1478"/>
      <c r="BR128" s="199"/>
    </row>
    <row r="129" spans="1:72" s="499" customFormat="1" ht="14.85" customHeight="1">
      <c r="A129" s="226"/>
      <c r="B129" s="3225">
        <v>16</v>
      </c>
      <c r="C129" s="3226" t="s">
        <v>1188</v>
      </c>
      <c r="D129" s="3227"/>
      <c r="E129" s="3227"/>
      <c r="F129" s="3227"/>
      <c r="G129" s="3227"/>
      <c r="H129" s="3227"/>
      <c r="I129" s="3227"/>
      <c r="J129" s="3227"/>
      <c r="K129" s="3227"/>
      <c r="L129" s="3227"/>
      <c r="M129" s="3227"/>
      <c r="N129" s="3227"/>
      <c r="O129" s="3227"/>
      <c r="P129" s="3227"/>
      <c r="Q129" s="3227"/>
      <c r="R129" s="3227"/>
      <c r="S129" s="3227"/>
      <c r="T129" s="3227"/>
      <c r="U129" s="3227"/>
      <c r="V129" s="3227"/>
      <c r="W129" s="3227"/>
      <c r="X129" s="3222"/>
      <c r="Y129" s="3222"/>
      <c r="Z129" s="3222"/>
      <c r="AA129" s="3222"/>
      <c r="AB129" s="3222"/>
      <c r="AC129" s="3222"/>
      <c r="AD129" s="3222"/>
      <c r="AE129" s="3222"/>
      <c r="AF129" s="3222"/>
      <c r="AG129" s="3222"/>
      <c r="AH129" s="3222"/>
      <c r="AI129" s="3222"/>
      <c r="AJ129" s="3222"/>
      <c r="AK129" s="3222"/>
      <c r="AL129" s="3222"/>
      <c r="AM129" s="3222"/>
      <c r="AN129" s="3222"/>
      <c r="AO129" s="3222"/>
      <c r="AP129" s="3222"/>
      <c r="AQ129" s="3169"/>
      <c r="AR129" s="3169"/>
      <c r="AS129" s="3169"/>
      <c r="AT129" s="3169"/>
      <c r="AU129" s="3169"/>
      <c r="AV129" s="3169"/>
      <c r="AW129" s="3169"/>
      <c r="AX129" s="3224"/>
      <c r="AY129" s="1349"/>
      <c r="AZ129" s="871"/>
      <c r="BA129" s="871"/>
      <c r="BB129" s="871"/>
      <c r="BC129" s="871"/>
      <c r="BD129" s="871"/>
      <c r="BE129" s="871"/>
      <c r="BF129" s="871"/>
      <c r="BG129" s="871"/>
      <c r="BH129" s="871"/>
      <c r="BI129" s="871"/>
      <c r="BJ129" s="871"/>
      <c r="BK129" s="871"/>
      <c r="BL129" s="871"/>
      <c r="BM129" s="871"/>
      <c r="BN129" s="871"/>
      <c r="BO129" s="1446"/>
      <c r="BP129" s="1334"/>
      <c r="BQ129" s="1478"/>
      <c r="BR129" s="199"/>
    </row>
    <row r="130" spans="1:72" s="499" customFormat="1" ht="14.85" customHeight="1">
      <c r="A130" s="226"/>
      <c r="B130" s="3225"/>
      <c r="C130" s="3227"/>
      <c r="D130" s="3227"/>
      <c r="E130" s="3227"/>
      <c r="F130" s="3227"/>
      <c r="G130" s="3227"/>
      <c r="H130" s="3227"/>
      <c r="I130" s="3227"/>
      <c r="J130" s="3227"/>
      <c r="K130" s="3227"/>
      <c r="L130" s="3227"/>
      <c r="M130" s="3227"/>
      <c r="N130" s="3227"/>
      <c r="O130" s="3227"/>
      <c r="P130" s="3227"/>
      <c r="Q130" s="3227"/>
      <c r="R130" s="3227"/>
      <c r="S130" s="3227"/>
      <c r="T130" s="3227"/>
      <c r="U130" s="3227"/>
      <c r="V130" s="3227"/>
      <c r="W130" s="3227"/>
      <c r="X130" s="3222"/>
      <c r="Y130" s="3222"/>
      <c r="Z130" s="3222"/>
      <c r="AA130" s="3222"/>
      <c r="AB130" s="3222"/>
      <c r="AC130" s="3222"/>
      <c r="AD130" s="3222"/>
      <c r="AE130" s="3222"/>
      <c r="AF130" s="3222"/>
      <c r="AG130" s="3222"/>
      <c r="AH130" s="3222"/>
      <c r="AI130" s="3222"/>
      <c r="AJ130" s="3222"/>
      <c r="AK130" s="3222"/>
      <c r="AL130" s="3222"/>
      <c r="AM130" s="3222"/>
      <c r="AN130" s="3222"/>
      <c r="AO130" s="3222"/>
      <c r="AP130" s="3222"/>
      <c r="AQ130" s="3169"/>
      <c r="AR130" s="3169"/>
      <c r="AS130" s="3169"/>
      <c r="AT130" s="3169"/>
      <c r="AU130" s="3169"/>
      <c r="AV130" s="3169"/>
      <c r="AW130" s="3169"/>
      <c r="AX130" s="3224"/>
      <c r="AY130" s="1349"/>
      <c r="AZ130" s="871"/>
      <c r="BA130" s="871"/>
      <c r="BB130" s="871"/>
      <c r="BC130" s="871"/>
      <c r="BD130" s="871"/>
      <c r="BE130" s="871"/>
      <c r="BF130" s="871"/>
      <c r="BG130" s="871"/>
      <c r="BH130" s="871"/>
      <c r="BI130" s="871"/>
      <c r="BJ130" s="871"/>
      <c r="BK130" s="871"/>
      <c r="BL130" s="871"/>
      <c r="BM130" s="871"/>
      <c r="BN130" s="871"/>
      <c r="BO130" s="1446"/>
      <c r="BP130" s="1334"/>
      <c r="BQ130" s="1478"/>
      <c r="BR130" s="199"/>
    </row>
    <row r="131" spans="1:72" s="499" customFormat="1" ht="14.85" customHeight="1">
      <c r="A131" s="226"/>
      <c r="B131" s="3157"/>
      <c r="C131" s="3220"/>
      <c r="D131" s="3220"/>
      <c r="E131" s="3220"/>
      <c r="F131" s="3220"/>
      <c r="G131" s="3220"/>
      <c r="H131" s="3220"/>
      <c r="I131" s="3220"/>
      <c r="J131" s="3220"/>
      <c r="K131" s="3220"/>
      <c r="L131" s="3220"/>
      <c r="M131" s="3220"/>
      <c r="N131" s="3220"/>
      <c r="O131" s="3220"/>
      <c r="P131" s="3220"/>
      <c r="Q131" s="3220"/>
      <c r="R131" s="3220"/>
      <c r="S131" s="3220"/>
      <c r="T131" s="3220"/>
      <c r="U131" s="3220"/>
      <c r="V131" s="3220"/>
      <c r="W131" s="3220"/>
      <c r="X131" s="3222"/>
      <c r="Y131" s="3222"/>
      <c r="Z131" s="3222"/>
      <c r="AA131" s="3222"/>
      <c r="AB131" s="3222"/>
      <c r="AC131" s="3222"/>
      <c r="AD131" s="3222"/>
      <c r="AE131" s="3222"/>
      <c r="AF131" s="3222"/>
      <c r="AG131" s="3222"/>
      <c r="AH131" s="3222"/>
      <c r="AI131" s="3222"/>
      <c r="AJ131" s="3222"/>
      <c r="AK131" s="3222"/>
      <c r="AL131" s="3222"/>
      <c r="AM131" s="3222"/>
      <c r="AN131" s="3222"/>
      <c r="AO131" s="3222"/>
      <c r="AP131" s="3222"/>
      <c r="AQ131" s="3169"/>
      <c r="AR131" s="3169"/>
      <c r="AS131" s="3169"/>
      <c r="AT131" s="3169"/>
      <c r="AU131" s="3169"/>
      <c r="AV131" s="3169"/>
      <c r="AW131" s="3169"/>
      <c r="AX131" s="3224"/>
      <c r="AY131" s="1349"/>
      <c r="AZ131" s="871"/>
      <c r="BA131" s="871"/>
      <c r="BB131" s="871"/>
      <c r="BC131" s="871"/>
      <c r="BD131" s="871"/>
      <c r="BE131" s="871"/>
      <c r="BF131" s="871"/>
      <c r="BG131" s="871"/>
      <c r="BH131" s="871"/>
      <c r="BI131" s="871"/>
      <c r="BJ131" s="871"/>
      <c r="BK131" s="871"/>
      <c r="BL131" s="871"/>
      <c r="BM131" s="871"/>
      <c r="BN131" s="871"/>
      <c r="BO131" s="1446"/>
      <c r="BP131" s="1334"/>
      <c r="BQ131" s="1478"/>
      <c r="BR131" s="199"/>
    </row>
    <row r="132" spans="1:72" s="499" customFormat="1" ht="14.85" customHeight="1" thickBot="1">
      <c r="A132" s="226"/>
      <c r="B132" s="3219"/>
      <c r="C132" s="3221"/>
      <c r="D132" s="3221"/>
      <c r="E132" s="3221"/>
      <c r="F132" s="3221"/>
      <c r="G132" s="3221"/>
      <c r="H132" s="3221"/>
      <c r="I132" s="3221"/>
      <c r="J132" s="3221"/>
      <c r="K132" s="3221"/>
      <c r="L132" s="3221"/>
      <c r="M132" s="3221"/>
      <c r="N132" s="3221"/>
      <c r="O132" s="3221"/>
      <c r="P132" s="3221"/>
      <c r="Q132" s="3221"/>
      <c r="R132" s="3221"/>
      <c r="S132" s="3221"/>
      <c r="T132" s="3221"/>
      <c r="U132" s="3221"/>
      <c r="V132" s="3221"/>
      <c r="W132" s="3221"/>
      <c r="X132" s="3223"/>
      <c r="Y132" s="3223"/>
      <c r="Z132" s="3223"/>
      <c r="AA132" s="3223"/>
      <c r="AB132" s="3223"/>
      <c r="AC132" s="3223"/>
      <c r="AD132" s="3223"/>
      <c r="AE132" s="3223"/>
      <c r="AF132" s="3223"/>
      <c r="AG132" s="3223"/>
      <c r="AH132" s="3223"/>
      <c r="AI132" s="3223"/>
      <c r="AJ132" s="3223"/>
      <c r="AK132" s="3223"/>
      <c r="AL132" s="3223"/>
      <c r="AM132" s="3223"/>
      <c r="AN132" s="3223"/>
      <c r="AO132" s="3223"/>
      <c r="AP132" s="3223"/>
      <c r="AQ132" s="2681"/>
      <c r="AR132" s="2681"/>
      <c r="AS132" s="2681"/>
      <c r="AT132" s="2681"/>
      <c r="AU132" s="2681"/>
      <c r="AV132" s="2681"/>
      <c r="AW132" s="2681"/>
      <c r="AX132" s="2980"/>
      <c r="AY132" s="1469"/>
      <c r="AZ132" s="1352"/>
      <c r="BA132" s="1352"/>
      <c r="BB132" s="1352"/>
      <c r="BC132" s="1352"/>
      <c r="BD132" s="1352"/>
      <c r="BE132" s="1352"/>
      <c r="BF132" s="1352"/>
      <c r="BG132" s="1352"/>
      <c r="BH132" s="1352"/>
      <c r="BI132" s="1352"/>
      <c r="BJ132" s="1352"/>
      <c r="BK132" s="1352"/>
      <c r="BL132" s="1352"/>
      <c r="BM132" s="1352"/>
      <c r="BN132" s="1352"/>
      <c r="BO132" s="1479"/>
      <c r="BP132" s="954"/>
      <c r="BQ132" s="1480"/>
      <c r="BR132" s="199"/>
    </row>
    <row r="133" spans="1:72" s="52" customFormat="1" ht="20.100000000000001" customHeight="1" thickBot="1">
      <c r="A133" s="258"/>
      <c r="B133" s="1348" t="s">
        <v>1174</v>
      </c>
      <c r="C133" s="1469"/>
      <c r="D133" s="1469"/>
      <c r="E133" s="1469"/>
      <c r="F133" s="1469"/>
      <c r="G133" s="1469"/>
      <c r="H133" s="1037"/>
      <c r="I133" s="1469"/>
      <c r="J133" s="1469"/>
      <c r="K133" s="1469"/>
      <c r="L133" s="1469"/>
      <c r="M133" s="1469"/>
      <c r="N133" s="1469"/>
      <c r="O133" s="1469"/>
      <c r="P133" s="1469"/>
      <c r="Q133" s="1469"/>
      <c r="R133" s="1469"/>
      <c r="S133" s="1469"/>
      <c r="T133" s="1469"/>
      <c r="U133" s="1469"/>
      <c r="V133" s="1469"/>
      <c r="W133" s="1469"/>
      <c r="X133" s="1469"/>
      <c r="Y133" s="1469"/>
      <c r="Z133" s="1469"/>
      <c r="AA133" s="1469"/>
      <c r="AB133" s="1469"/>
      <c r="AC133" s="1469"/>
      <c r="AD133" s="1469"/>
      <c r="AE133" s="1482"/>
      <c r="AF133" s="1482" t="s">
        <v>111</v>
      </c>
      <c r="AG133" s="1482"/>
      <c r="AH133" s="1482"/>
      <c r="AI133" s="1482"/>
      <c r="AJ133" s="1482"/>
      <c r="AK133" s="1482"/>
      <c r="AL133" s="1482"/>
      <c r="AM133" s="1482"/>
      <c r="AN133" s="1471"/>
      <c r="AO133" s="1471"/>
      <c r="AP133" s="1469"/>
      <c r="AQ133" s="1471"/>
      <c r="AR133" s="1469"/>
      <c r="AS133" s="1469"/>
      <c r="AT133" s="1469"/>
      <c r="AU133" s="1471"/>
      <c r="AV133" s="1469"/>
      <c r="AW133" s="1469"/>
      <c r="AX133" s="1469"/>
      <c r="AY133" s="1469"/>
      <c r="AZ133" s="1469"/>
      <c r="BA133" s="1469"/>
      <c r="BB133" s="1469"/>
      <c r="BC133" s="1469"/>
      <c r="BD133" s="1469"/>
      <c r="BE133" s="1469"/>
      <c r="BF133" s="1469"/>
      <c r="BG133" s="1469"/>
      <c r="BH133" s="1469"/>
      <c r="BI133" s="1469" t="str">
        <f>BI88</f>
        <v>COMPILER: LIÊN/A-KT-WQ826</v>
      </c>
      <c r="BJ133" s="1469"/>
      <c r="BK133" s="1471"/>
      <c r="BL133" s="1469"/>
      <c r="BM133" s="1471"/>
      <c r="BN133" s="1469"/>
      <c r="BO133" s="1472"/>
      <c r="BP133" s="1348"/>
      <c r="BQ133" s="1348"/>
      <c r="BR133" s="1473"/>
    </row>
    <row r="134" spans="1:72" s="499" customFormat="1" ht="20.100000000000001" customHeight="1" thickBot="1">
      <c r="A134" s="1474"/>
      <c r="B134" s="3215" t="str">
        <f>B89</f>
        <v>PRODUCTION CONFIRMATION</v>
      </c>
      <c r="C134" s="3216"/>
      <c r="D134" s="3216"/>
      <c r="E134" s="3216"/>
      <c r="F134" s="3216"/>
      <c r="G134" s="3216"/>
      <c r="H134" s="3216"/>
      <c r="I134" s="3216"/>
      <c r="J134" s="3216"/>
      <c r="K134" s="3216"/>
      <c r="L134" s="3216"/>
      <c r="M134" s="3216"/>
      <c r="N134" s="3216"/>
      <c r="O134" s="3216"/>
      <c r="P134" s="3216"/>
      <c r="Q134" s="3217"/>
      <c r="R134" s="2427" t="s">
        <v>1198</v>
      </c>
      <c r="S134" s="2427"/>
      <c r="T134" s="2427"/>
      <c r="U134" s="2427"/>
      <c r="V134" s="2427"/>
      <c r="W134" s="2427"/>
      <c r="X134" s="2427"/>
      <c r="Y134" s="2427"/>
      <c r="Z134" s="2427"/>
      <c r="AA134" s="2427"/>
      <c r="AB134" s="2427"/>
      <c r="AC134" s="2427"/>
      <c r="AD134" s="2427"/>
      <c r="AE134" s="2427"/>
      <c r="AF134" s="2427"/>
      <c r="AG134" s="2427"/>
      <c r="AH134" s="2427"/>
      <c r="AI134" s="2427"/>
      <c r="AJ134" s="2427"/>
      <c r="AK134" s="2427"/>
      <c r="AL134" s="2427"/>
      <c r="AM134" s="2427"/>
      <c r="AN134" s="2427"/>
      <c r="AO134" s="2427"/>
      <c r="AP134" s="2427"/>
      <c r="AQ134" s="2427"/>
      <c r="AR134" s="2427"/>
      <c r="AS134" s="2427"/>
      <c r="AT134" s="2427"/>
      <c r="AU134" s="2427"/>
      <c r="AV134" s="2427"/>
      <c r="AW134" s="2427"/>
      <c r="AX134" s="2427"/>
      <c r="AY134" s="2427"/>
      <c r="AZ134" s="2427"/>
      <c r="BA134" s="2427"/>
      <c r="BB134" s="2428"/>
      <c r="BC134" s="2428"/>
      <c r="BD134" s="2428"/>
      <c r="BE134" s="2428"/>
      <c r="BF134" s="545"/>
      <c r="BG134" s="545"/>
      <c r="BH134" s="545"/>
      <c r="BI134" s="545"/>
      <c r="BJ134" s="545"/>
      <c r="BK134" s="545"/>
      <c r="BL134" s="559"/>
      <c r="BM134" s="559"/>
      <c r="BN134" s="559"/>
      <c r="BO134" s="559"/>
      <c r="BP134" s="559"/>
      <c r="BQ134" s="559"/>
      <c r="BR134" s="1475"/>
    </row>
    <row r="135" spans="1:72" s="499" customFormat="1" ht="19.5" customHeight="1">
      <c r="A135" s="226"/>
      <c r="B135" s="1509" t="s">
        <v>19</v>
      </c>
      <c r="C135" s="546"/>
      <c r="D135" s="546"/>
      <c r="E135" s="546"/>
      <c r="F135" s="546"/>
      <c r="G135" s="546"/>
      <c r="H135" s="513" t="str">
        <f>H90</f>
        <v>Chuck Taylor All Star Street</v>
      </c>
      <c r="I135" s="513"/>
      <c r="J135" s="513"/>
      <c r="K135" s="513"/>
      <c r="L135" s="513"/>
      <c r="M135" s="513"/>
      <c r="N135" s="513"/>
      <c r="O135" s="513"/>
      <c r="P135" s="513"/>
      <c r="Q135" s="1057"/>
      <c r="R135" s="2510"/>
      <c r="S135" s="2510"/>
      <c r="T135" s="2510"/>
      <c r="U135" s="2510"/>
      <c r="V135" s="2510"/>
      <c r="W135" s="2510"/>
      <c r="X135" s="2510"/>
      <c r="Y135" s="2510"/>
      <c r="Z135" s="2510"/>
      <c r="AA135" s="2510"/>
      <c r="AB135" s="2510"/>
      <c r="AC135" s="2510"/>
      <c r="AD135" s="2510"/>
      <c r="AE135" s="2510"/>
      <c r="AF135" s="2510"/>
      <c r="AG135" s="2510"/>
      <c r="AH135" s="2510"/>
      <c r="AI135" s="2510"/>
      <c r="AJ135" s="2510"/>
      <c r="AK135" s="2510"/>
      <c r="AL135" s="2510"/>
      <c r="AM135" s="2510"/>
      <c r="AN135" s="2510"/>
      <c r="AO135" s="2510"/>
      <c r="AP135" s="2510"/>
      <c r="AQ135" s="2510"/>
      <c r="AR135" s="2510"/>
      <c r="AS135" s="2510"/>
      <c r="AT135" s="2510"/>
      <c r="AU135" s="2510"/>
      <c r="AV135" s="2510"/>
      <c r="AW135" s="2510"/>
      <c r="AX135" s="2510"/>
      <c r="AY135" s="2510"/>
      <c r="AZ135" s="2510"/>
      <c r="BA135" s="2510"/>
      <c r="BB135" s="1690"/>
      <c r="BC135" s="1690"/>
      <c r="BD135" s="1690"/>
      <c r="BE135" s="1690"/>
      <c r="BF135" s="219"/>
      <c r="BG135" s="219"/>
      <c r="BH135" s="219"/>
      <c r="BI135" s="219"/>
      <c r="BJ135" s="219"/>
      <c r="BK135" s="219"/>
      <c r="BL135" s="3140" t="s">
        <v>21</v>
      </c>
      <c r="BM135" s="1834"/>
      <c r="BN135" s="1834"/>
      <c r="BO135" s="3186">
        <f>BO90</f>
        <v>19</v>
      </c>
      <c r="BP135" s="2226">
        <f>BP90-1</f>
        <v>-4</v>
      </c>
      <c r="BQ135" s="3187"/>
      <c r="BR135" s="199"/>
    </row>
    <row r="136" spans="1:72" s="499" customFormat="1" ht="15.95" customHeight="1" thickBot="1">
      <c r="A136" s="226"/>
      <c r="B136" s="547" t="s">
        <v>96</v>
      </c>
      <c r="C136" s="912"/>
      <c r="D136" s="912"/>
      <c r="E136" s="912"/>
      <c r="F136" s="912"/>
      <c r="G136" s="912"/>
      <c r="H136" s="912"/>
      <c r="I136" s="912"/>
      <c r="J136" s="912" t="str">
        <f>J91</f>
        <v>669288C/F</v>
      </c>
      <c r="K136" s="912"/>
      <c r="L136" s="912"/>
      <c r="M136" s="912"/>
      <c r="N136" s="912"/>
      <c r="O136" s="912"/>
      <c r="P136" s="912"/>
      <c r="Q136" s="1071"/>
      <c r="R136" s="2510"/>
      <c r="S136" s="2510"/>
      <c r="T136" s="2510"/>
      <c r="U136" s="2510"/>
      <c r="V136" s="2510"/>
      <c r="W136" s="2510"/>
      <c r="X136" s="2510"/>
      <c r="Y136" s="2510"/>
      <c r="Z136" s="2510"/>
      <c r="AA136" s="2510"/>
      <c r="AB136" s="2510"/>
      <c r="AC136" s="2510"/>
      <c r="AD136" s="2510"/>
      <c r="AE136" s="2510"/>
      <c r="AF136" s="2510"/>
      <c r="AG136" s="2510"/>
      <c r="AH136" s="2510"/>
      <c r="AI136" s="2510"/>
      <c r="AJ136" s="2510"/>
      <c r="AK136" s="2510"/>
      <c r="AL136" s="2510"/>
      <c r="AM136" s="2510"/>
      <c r="AN136" s="2510"/>
      <c r="AO136" s="2510"/>
      <c r="AP136" s="2510"/>
      <c r="AQ136" s="2510"/>
      <c r="AR136" s="2510"/>
      <c r="AS136" s="2510"/>
      <c r="AT136" s="2510"/>
      <c r="AU136" s="2510"/>
      <c r="AV136" s="2510"/>
      <c r="AW136" s="2510"/>
      <c r="AX136" s="2510"/>
      <c r="AY136" s="2510"/>
      <c r="AZ136" s="2510"/>
      <c r="BA136" s="2510"/>
      <c r="BB136" s="3218"/>
      <c r="BC136" s="3218"/>
      <c r="BD136" s="3218"/>
      <c r="BE136" s="3218"/>
      <c r="BF136" s="219"/>
      <c r="BG136" s="219"/>
      <c r="BH136" s="219"/>
      <c r="BI136" s="219"/>
      <c r="BJ136" s="219"/>
      <c r="BK136" s="219"/>
      <c r="BL136" s="3141"/>
      <c r="BM136" s="2621"/>
      <c r="BN136" s="2621"/>
      <c r="BO136" s="2228"/>
      <c r="BP136" s="2228"/>
      <c r="BQ136" s="3188"/>
      <c r="BR136" s="199"/>
    </row>
    <row r="137" spans="1:72" s="499" customFormat="1" ht="15.95" customHeight="1" thickBot="1">
      <c r="A137" s="226"/>
      <c r="B137" s="798"/>
      <c r="C137" s="149"/>
      <c r="D137" s="149"/>
      <c r="E137" s="149"/>
      <c r="F137" s="149"/>
      <c r="G137" s="149"/>
      <c r="H137" s="149"/>
      <c r="I137" s="149"/>
      <c r="J137" s="149"/>
      <c r="K137" s="149"/>
      <c r="L137" s="149"/>
      <c r="M137" s="149"/>
      <c r="N137" s="149"/>
      <c r="O137" s="149"/>
      <c r="P137" s="149"/>
      <c r="Q137" s="149"/>
      <c r="R137" s="1333"/>
      <c r="S137" s="1333"/>
      <c r="T137" s="1333"/>
      <c r="U137" s="1333"/>
      <c r="V137" s="1333"/>
      <c r="W137" s="1333"/>
      <c r="X137" s="1333"/>
      <c r="Y137" s="1333"/>
      <c r="Z137" s="1333"/>
      <c r="AA137" s="1333"/>
      <c r="AB137" s="1333"/>
      <c r="AC137" s="1333"/>
      <c r="AD137" s="1333"/>
      <c r="AE137" s="1333"/>
      <c r="AF137" s="1333"/>
      <c r="AG137" s="1333"/>
      <c r="AH137" s="1333"/>
      <c r="AI137" s="1333"/>
      <c r="AJ137" s="1333"/>
      <c r="AK137" s="1333"/>
      <c r="AL137" s="1333"/>
      <c r="AM137" s="1333"/>
      <c r="AN137" s="1333"/>
      <c r="AO137" s="1333"/>
      <c r="AP137" s="1333"/>
      <c r="AQ137" s="1333"/>
      <c r="AR137" s="1333"/>
      <c r="AS137" s="1333"/>
      <c r="AT137" s="1333"/>
      <c r="AU137" s="1333"/>
      <c r="AV137" s="1333"/>
      <c r="AW137" s="1333"/>
      <c r="AX137" s="1333"/>
      <c r="AY137" s="3189" t="s">
        <v>551</v>
      </c>
      <c r="AZ137" s="2396"/>
      <c r="BA137" s="2396"/>
      <c r="BB137" s="2396"/>
      <c r="BC137" s="2396"/>
      <c r="BD137" s="2396"/>
      <c r="BE137" s="2396"/>
      <c r="BF137" s="2396"/>
      <c r="BG137" s="2396"/>
      <c r="BH137" s="2396"/>
      <c r="BI137" s="2396"/>
      <c r="BJ137" s="2396"/>
      <c r="BK137" s="2396"/>
      <c r="BL137" s="2396"/>
      <c r="BM137" s="2396"/>
      <c r="BN137" s="2396"/>
      <c r="BO137" s="2396"/>
      <c r="BP137" s="2396"/>
      <c r="BQ137" s="3190"/>
      <c r="BR137" s="199"/>
    </row>
    <row r="138" spans="1:72" s="499" customFormat="1" ht="30" customHeight="1" thickBot="1">
      <c r="A138" s="226"/>
      <c r="B138" s="3193" t="str">
        <f>B93</f>
        <v>Component
部件名称Tên chi tiết</v>
      </c>
      <c r="C138" s="3194"/>
      <c r="D138" s="3194"/>
      <c r="E138" s="3194"/>
      <c r="F138" s="3194"/>
      <c r="G138" s="3194"/>
      <c r="H138" s="3194"/>
      <c r="I138" s="3195"/>
      <c r="J138" s="3196" t="s">
        <v>1058</v>
      </c>
      <c r="K138" s="3197"/>
      <c r="L138" s="3197"/>
      <c r="M138" s="3197"/>
      <c r="N138" s="3197"/>
      <c r="O138" s="3197"/>
      <c r="P138" s="3197"/>
      <c r="Q138" s="3197"/>
      <c r="R138" s="3197"/>
      <c r="S138" s="3197"/>
      <c r="T138" s="3197"/>
      <c r="U138" s="3197"/>
      <c r="V138" s="3197"/>
      <c r="W138" s="3197"/>
      <c r="X138" s="3197"/>
      <c r="Y138" s="3197"/>
      <c r="Z138" s="3197"/>
      <c r="AA138" s="3197"/>
      <c r="AB138" s="3198"/>
      <c r="AC138" s="1333"/>
      <c r="AD138" s="1333"/>
      <c r="AE138" s="1333"/>
      <c r="AF138" s="1333"/>
      <c r="AG138" s="1333"/>
      <c r="AH138" s="3122" t="s">
        <v>1199</v>
      </c>
      <c r="AI138" s="2888"/>
      <c r="AJ138" s="2888"/>
      <c r="AK138" s="2888"/>
      <c r="AL138" s="2888"/>
      <c r="AM138" s="3123"/>
      <c r="AN138" s="3202" t="s">
        <v>1200</v>
      </c>
      <c r="AO138" s="3203"/>
      <c r="AP138" s="3203"/>
      <c r="AQ138" s="3203"/>
      <c r="AR138" s="3203"/>
      <c r="AS138" s="3203"/>
      <c r="AT138" s="3203"/>
      <c r="AU138" s="3203"/>
      <c r="AV138" s="3203"/>
      <c r="AW138" s="3204"/>
      <c r="AX138" s="1333"/>
      <c r="AY138" s="2464"/>
      <c r="AZ138" s="3191"/>
      <c r="BA138" s="3191"/>
      <c r="BB138" s="3191"/>
      <c r="BC138" s="3191"/>
      <c r="BD138" s="3191"/>
      <c r="BE138" s="3191"/>
      <c r="BF138" s="3191"/>
      <c r="BG138" s="3191"/>
      <c r="BH138" s="3191"/>
      <c r="BI138" s="3191"/>
      <c r="BJ138" s="3191"/>
      <c r="BK138" s="3191"/>
      <c r="BL138" s="3191"/>
      <c r="BM138" s="3191"/>
      <c r="BN138" s="3191"/>
      <c r="BO138" s="3191"/>
      <c r="BP138" s="3191"/>
      <c r="BQ138" s="3192"/>
      <c r="BR138" s="199"/>
    </row>
    <row r="139" spans="1:72" s="499" customFormat="1" ht="30" customHeight="1" thickBot="1">
      <c r="A139" s="226"/>
      <c r="B139" s="3208" t="str">
        <f>B94</f>
        <v>Material材料 Vật tư</v>
      </c>
      <c r="C139" s="2697"/>
      <c r="D139" s="2697"/>
      <c r="E139" s="2697"/>
      <c r="F139" s="2697"/>
      <c r="G139" s="2697"/>
      <c r="H139" s="2697"/>
      <c r="I139" s="2698"/>
      <c r="J139" s="3209" t="s">
        <v>953</v>
      </c>
      <c r="K139" s="3210"/>
      <c r="L139" s="3210"/>
      <c r="M139" s="3210"/>
      <c r="N139" s="3210"/>
      <c r="O139" s="3210"/>
      <c r="P139" s="3210"/>
      <c r="Q139" s="3210"/>
      <c r="R139" s="3210"/>
      <c r="S139" s="3210"/>
      <c r="T139" s="3210"/>
      <c r="U139" s="3210"/>
      <c r="V139" s="3210"/>
      <c r="W139" s="3210"/>
      <c r="X139" s="3210"/>
      <c r="Y139" s="3210"/>
      <c r="Z139" s="3210"/>
      <c r="AA139" s="3210"/>
      <c r="AB139" s="3211"/>
      <c r="AC139" s="1333"/>
      <c r="AD139" s="1333"/>
      <c r="AE139" s="1333"/>
      <c r="AF139" s="1333"/>
      <c r="AG139" s="1333"/>
      <c r="AH139" s="3199"/>
      <c r="AI139" s="3200"/>
      <c r="AJ139" s="3200"/>
      <c r="AK139" s="3200"/>
      <c r="AL139" s="3200"/>
      <c r="AM139" s="3201"/>
      <c r="AN139" s="3205"/>
      <c r="AO139" s="3206"/>
      <c r="AP139" s="3206"/>
      <c r="AQ139" s="3206"/>
      <c r="AR139" s="3206"/>
      <c r="AS139" s="3206"/>
      <c r="AT139" s="3206"/>
      <c r="AU139" s="3206"/>
      <c r="AV139" s="3206"/>
      <c r="AW139" s="3207"/>
      <c r="AX139" s="1333"/>
      <c r="AY139" s="810"/>
      <c r="AZ139" s="219"/>
      <c r="BA139" s="219"/>
      <c r="BB139" s="219"/>
      <c r="BC139" s="219"/>
      <c r="BD139" s="219"/>
      <c r="BE139" s="219"/>
      <c r="BF139" s="219"/>
      <c r="BG139" s="219"/>
      <c r="BH139" s="219"/>
      <c r="BI139" s="219"/>
      <c r="BJ139" s="219"/>
      <c r="BK139" s="219"/>
      <c r="BL139" s="219"/>
      <c r="BM139" s="219"/>
      <c r="BN139" s="3212" t="s">
        <v>28</v>
      </c>
      <c r="BO139" s="3213"/>
      <c r="BP139" s="3213"/>
      <c r="BQ139" s="3214"/>
      <c r="BR139" s="199"/>
    </row>
    <row r="140" spans="1:72" s="499" customFormat="1" ht="15.95" customHeight="1">
      <c r="A140" s="226"/>
      <c r="B140" s="798"/>
      <c r="C140" s="149"/>
      <c r="D140" s="149"/>
      <c r="E140" s="149"/>
      <c r="F140" s="149"/>
      <c r="G140" s="149"/>
      <c r="H140" s="149"/>
      <c r="I140" s="149"/>
      <c r="J140" s="149"/>
      <c r="K140" s="149"/>
      <c r="L140" s="149"/>
      <c r="M140" s="149"/>
      <c r="N140" s="149"/>
      <c r="O140" s="149"/>
      <c r="P140" s="149"/>
      <c r="Q140" s="149"/>
      <c r="R140" s="1333"/>
      <c r="S140" s="1333"/>
      <c r="T140" s="1333"/>
      <c r="U140" s="1333"/>
      <c r="V140" s="1333"/>
      <c r="W140" s="1333"/>
      <c r="X140" s="1333"/>
      <c r="Y140" s="1333"/>
      <c r="Z140" s="1333"/>
      <c r="AA140" s="1333"/>
      <c r="AB140" s="1333"/>
      <c r="AC140" s="1333"/>
      <c r="AD140" s="1333"/>
      <c r="AE140" s="1333"/>
      <c r="AF140" s="1333"/>
      <c r="AG140" s="1333"/>
      <c r="AH140" s="1333"/>
      <c r="AI140" s="1333"/>
      <c r="AJ140" s="1333"/>
      <c r="AK140" s="1333"/>
      <c r="AL140" s="1333"/>
      <c r="AM140" s="1333"/>
      <c r="AN140" s="1333"/>
      <c r="AO140" s="1333"/>
      <c r="AP140" s="1333"/>
      <c r="AQ140" s="1333"/>
      <c r="AR140" s="1333"/>
      <c r="AS140" s="1333"/>
      <c r="AT140" s="1333"/>
      <c r="AU140" s="1333"/>
      <c r="AV140" s="1333"/>
      <c r="AW140" s="1333"/>
      <c r="AX140" s="1333"/>
      <c r="AY140" s="810"/>
      <c r="AZ140" s="219"/>
      <c r="BA140" s="219"/>
      <c r="BB140" s="219"/>
      <c r="BC140" s="219"/>
      <c r="BD140" s="219"/>
      <c r="BE140" s="219"/>
      <c r="BF140" s="219"/>
      <c r="BG140" s="219"/>
      <c r="BH140" s="219"/>
      <c r="BI140" s="219"/>
      <c r="BJ140" s="219"/>
      <c r="BK140" s="219"/>
      <c r="BL140" s="219"/>
      <c r="BM140" s="219"/>
      <c r="BN140" s="3090" t="s">
        <v>1201</v>
      </c>
      <c r="BO140" s="1963"/>
      <c r="BP140" s="1963"/>
      <c r="BQ140" s="3091"/>
      <c r="BR140" s="199"/>
    </row>
    <row r="141" spans="1:72" s="499" customFormat="1" ht="15.95" customHeight="1" thickBot="1">
      <c r="A141" s="226"/>
      <c r="B141" s="798"/>
      <c r="C141" s="149"/>
      <c r="D141" s="149"/>
      <c r="E141" s="149"/>
      <c r="F141" s="149"/>
      <c r="G141" s="149"/>
      <c r="H141" s="149"/>
      <c r="I141" s="149"/>
      <c r="J141" s="149"/>
      <c r="K141" s="149"/>
      <c r="L141" s="149"/>
      <c r="M141" s="149"/>
      <c r="N141" s="149"/>
      <c r="O141" s="149"/>
      <c r="P141" s="149"/>
      <c r="Q141" s="149"/>
      <c r="R141" s="1333"/>
      <c r="S141" s="1333"/>
      <c r="T141" s="1333"/>
      <c r="U141" s="1333"/>
      <c r="V141" s="1333"/>
      <c r="W141" s="1333"/>
      <c r="X141" s="1333"/>
      <c r="Y141" s="1333"/>
      <c r="Z141" s="1333"/>
      <c r="AA141" s="1333"/>
      <c r="AB141" s="1333"/>
      <c r="AC141" s="1333"/>
      <c r="AD141" s="1333"/>
      <c r="AE141" s="1333"/>
      <c r="AF141" s="1333"/>
      <c r="AG141" s="1333"/>
      <c r="AH141" s="1333"/>
      <c r="AI141" s="1333"/>
      <c r="AJ141" s="1333"/>
      <c r="AK141" s="1333"/>
      <c r="AL141" s="1333"/>
      <c r="AM141" s="1333"/>
      <c r="AN141" s="1333"/>
      <c r="AO141" s="1333"/>
      <c r="AP141" s="1333"/>
      <c r="AQ141" s="1333"/>
      <c r="AR141" s="1333"/>
      <c r="AS141" s="1333"/>
      <c r="AT141" s="1333"/>
      <c r="AU141" s="1333"/>
      <c r="AV141" s="1333"/>
      <c r="AW141" s="1333"/>
      <c r="AX141" s="1333"/>
      <c r="AY141" s="810"/>
      <c r="AZ141" s="219"/>
      <c r="BA141" s="219"/>
      <c r="BB141" s="219"/>
      <c r="BC141" s="219"/>
      <c r="BD141" s="219"/>
      <c r="BE141" s="219"/>
      <c r="BF141" s="219"/>
      <c r="BG141" s="219"/>
      <c r="BH141" s="219"/>
      <c r="BI141" s="219"/>
      <c r="BJ141" s="219"/>
      <c r="BK141" s="219"/>
      <c r="BL141" s="219"/>
      <c r="BM141" s="219"/>
      <c r="BN141" s="3179"/>
      <c r="BO141" s="3093"/>
      <c r="BP141" s="3093"/>
      <c r="BQ141" s="3180"/>
      <c r="BR141" s="199"/>
    </row>
    <row r="142" spans="1:72" s="499" customFormat="1" ht="30" customHeight="1" thickBot="1">
      <c r="A142" s="226"/>
      <c r="B142" s="3181" t="s">
        <v>31</v>
      </c>
      <c r="C142" s="3182" t="s">
        <v>1202</v>
      </c>
      <c r="D142" s="3182"/>
      <c r="E142" s="3182"/>
      <c r="F142" s="3182"/>
      <c r="G142" s="3182"/>
      <c r="H142" s="3182"/>
      <c r="I142" s="3182"/>
      <c r="J142" s="3182"/>
      <c r="K142" s="3182"/>
      <c r="L142" s="3182"/>
      <c r="M142" s="3182"/>
      <c r="N142" s="3182"/>
      <c r="O142" s="3182"/>
      <c r="P142" s="3182"/>
      <c r="Q142" s="3182"/>
      <c r="R142" s="3182"/>
      <c r="S142" s="3182"/>
      <c r="T142" s="3182"/>
      <c r="U142" s="3182"/>
      <c r="V142" s="3182"/>
      <c r="W142" s="3182"/>
      <c r="X142" s="3182" t="s">
        <v>1193</v>
      </c>
      <c r="Y142" s="3182"/>
      <c r="Z142" s="3182"/>
      <c r="AA142" s="3182"/>
      <c r="AB142" s="3182"/>
      <c r="AC142" s="3182"/>
      <c r="AD142" s="3182"/>
      <c r="AE142" s="3182"/>
      <c r="AF142" s="3182"/>
      <c r="AG142" s="3182"/>
      <c r="AH142" s="3182"/>
      <c r="AI142" s="3182"/>
      <c r="AJ142" s="3182"/>
      <c r="AK142" s="3182"/>
      <c r="AL142" s="3182"/>
      <c r="AM142" s="3182"/>
      <c r="AN142" s="3182"/>
      <c r="AO142" s="3182"/>
      <c r="AP142" s="3182"/>
      <c r="AQ142" s="3183" t="s">
        <v>1176</v>
      </c>
      <c r="AR142" s="3183"/>
      <c r="AS142" s="3183"/>
      <c r="AT142" s="3183"/>
      <c r="AU142" s="3183"/>
      <c r="AV142" s="3183"/>
      <c r="AW142" s="3183"/>
      <c r="AX142" s="3184"/>
      <c r="AY142" s="1349"/>
      <c r="AZ142" s="2108"/>
      <c r="BA142" s="2108"/>
      <c r="BB142" s="2108"/>
      <c r="BC142" s="2108"/>
      <c r="BD142" s="2108"/>
      <c r="BE142" s="2108"/>
      <c r="BF142" s="2108"/>
      <c r="BG142" s="2108"/>
      <c r="BH142" s="2108"/>
      <c r="BI142" s="2108"/>
      <c r="BJ142" s="2108"/>
      <c r="BK142" s="2108"/>
      <c r="BL142" s="2108"/>
      <c r="BM142" s="2108"/>
      <c r="BN142" s="3170"/>
      <c r="BO142" s="3171"/>
      <c r="BP142" s="3171"/>
      <c r="BQ142" s="3172"/>
      <c r="BR142" s="505"/>
      <c r="BS142" s="99"/>
      <c r="BT142" s="99"/>
    </row>
    <row r="143" spans="1:72" s="499" customFormat="1" ht="30" customHeight="1" thickBot="1">
      <c r="A143" s="226"/>
      <c r="B143" s="3158"/>
      <c r="C143" s="3169"/>
      <c r="D143" s="3169"/>
      <c r="E143" s="3169"/>
      <c r="F143" s="3169"/>
      <c r="G143" s="3169"/>
      <c r="H143" s="3169"/>
      <c r="I143" s="3169"/>
      <c r="J143" s="3169"/>
      <c r="K143" s="3169"/>
      <c r="L143" s="3169"/>
      <c r="M143" s="3169"/>
      <c r="N143" s="3169"/>
      <c r="O143" s="3169"/>
      <c r="P143" s="3169"/>
      <c r="Q143" s="3169"/>
      <c r="R143" s="3169"/>
      <c r="S143" s="3169"/>
      <c r="T143" s="3169"/>
      <c r="U143" s="3169"/>
      <c r="V143" s="3169"/>
      <c r="W143" s="3169"/>
      <c r="X143" s="3168" t="s">
        <v>1142</v>
      </c>
      <c r="Y143" s="3169"/>
      <c r="Z143" s="3169"/>
      <c r="AA143" s="3169"/>
      <c r="AB143" s="3169"/>
      <c r="AC143" s="3169"/>
      <c r="AD143" s="3169"/>
      <c r="AE143" s="3168" t="s">
        <v>1143</v>
      </c>
      <c r="AF143" s="3169"/>
      <c r="AG143" s="3169"/>
      <c r="AH143" s="3169"/>
      <c r="AI143" s="3169"/>
      <c r="AJ143" s="3169"/>
      <c r="AK143" s="3168" t="s">
        <v>1144</v>
      </c>
      <c r="AL143" s="3169"/>
      <c r="AM143" s="3169"/>
      <c r="AN143" s="3169"/>
      <c r="AO143" s="3169"/>
      <c r="AP143" s="3169"/>
      <c r="AQ143" s="3168"/>
      <c r="AR143" s="3168"/>
      <c r="AS143" s="3168"/>
      <c r="AT143" s="3168"/>
      <c r="AU143" s="3168"/>
      <c r="AV143" s="3168"/>
      <c r="AW143" s="3168"/>
      <c r="AX143" s="3185"/>
      <c r="AY143" s="1349"/>
      <c r="AZ143" s="2108"/>
      <c r="BA143" s="2108"/>
      <c r="BB143" s="2108"/>
      <c r="BC143" s="2108"/>
      <c r="BD143" s="2108"/>
      <c r="BE143" s="2108"/>
      <c r="BF143" s="2108"/>
      <c r="BG143" s="2108"/>
      <c r="BH143" s="2108"/>
      <c r="BI143" s="2108"/>
      <c r="BJ143" s="2108"/>
      <c r="BK143" s="2108"/>
      <c r="BL143" s="2108"/>
      <c r="BM143" s="2108"/>
      <c r="BN143" s="3170"/>
      <c r="BO143" s="3171"/>
      <c r="BP143" s="3171"/>
      <c r="BQ143" s="3172"/>
      <c r="BR143" s="505"/>
      <c r="BS143" s="99"/>
      <c r="BT143" s="99"/>
    </row>
    <row r="144" spans="1:72" s="499" customFormat="1" ht="13.5" customHeight="1">
      <c r="A144" s="226"/>
      <c r="B144" s="1483">
        <v>1</v>
      </c>
      <c r="C144" s="3173" t="s">
        <v>1203</v>
      </c>
      <c r="D144" s="3174"/>
      <c r="E144" s="3174"/>
      <c r="F144" s="3174"/>
      <c r="G144" s="3174"/>
      <c r="H144" s="3174"/>
      <c r="I144" s="3174"/>
      <c r="J144" s="3174"/>
      <c r="K144" s="3174"/>
      <c r="L144" s="3174"/>
      <c r="M144" s="3174"/>
      <c r="N144" s="3174"/>
      <c r="O144" s="3174"/>
      <c r="P144" s="3174"/>
      <c r="Q144" s="3174"/>
      <c r="R144" s="3174"/>
      <c r="S144" s="3174"/>
      <c r="T144" s="3174"/>
      <c r="U144" s="3174"/>
      <c r="V144" s="3174"/>
      <c r="W144" s="3175"/>
      <c r="X144" s="3176" t="s">
        <v>18</v>
      </c>
      <c r="Y144" s="3161"/>
      <c r="Z144" s="3161"/>
      <c r="AA144" s="3161"/>
      <c r="AB144" s="3161"/>
      <c r="AC144" s="3161"/>
      <c r="AD144" s="3177"/>
      <c r="AE144" s="3176"/>
      <c r="AF144" s="3161"/>
      <c r="AG144" s="3161"/>
      <c r="AH144" s="3161"/>
      <c r="AI144" s="3161"/>
      <c r="AJ144" s="3177"/>
      <c r="AK144" s="3176"/>
      <c r="AL144" s="3161"/>
      <c r="AM144" s="3161"/>
      <c r="AN144" s="3161"/>
      <c r="AO144" s="3161"/>
      <c r="AP144" s="3177"/>
      <c r="AQ144" s="3178"/>
      <c r="AR144" s="1683"/>
      <c r="AS144" s="1683"/>
      <c r="AT144" s="1683"/>
      <c r="AU144" s="1683"/>
      <c r="AV144" s="1683"/>
      <c r="AW144" s="1683"/>
      <c r="AX144" s="2601"/>
      <c r="AY144" s="1349"/>
      <c r="AZ144" s="1683"/>
      <c r="BA144" s="1683"/>
      <c r="BB144" s="1683"/>
      <c r="BC144" s="1683"/>
      <c r="BD144" s="1332"/>
      <c r="BE144" s="1683"/>
      <c r="BF144" s="1683"/>
      <c r="BG144" s="1683"/>
      <c r="BH144" s="1683"/>
      <c r="BI144" s="3161"/>
      <c r="BJ144" s="3161"/>
      <c r="BK144" s="3161"/>
      <c r="BL144" s="3161"/>
      <c r="BM144" s="3161"/>
      <c r="BN144" s="3162"/>
      <c r="BO144" s="3162"/>
      <c r="BP144" s="3162"/>
      <c r="BQ144" s="3163"/>
      <c r="BR144" s="505"/>
      <c r="BS144" s="99"/>
      <c r="BT144" s="99"/>
    </row>
    <row r="145" spans="1:72" s="499" customFormat="1" ht="13.5" customHeight="1">
      <c r="A145" s="226"/>
      <c r="B145" s="1346"/>
      <c r="C145" s="3073"/>
      <c r="D145" s="3074"/>
      <c r="E145" s="3074"/>
      <c r="F145" s="3074"/>
      <c r="G145" s="3074"/>
      <c r="H145" s="3074"/>
      <c r="I145" s="3074"/>
      <c r="J145" s="3074"/>
      <c r="K145" s="3074"/>
      <c r="L145" s="3074"/>
      <c r="M145" s="3074"/>
      <c r="N145" s="3074"/>
      <c r="O145" s="3074"/>
      <c r="P145" s="3074"/>
      <c r="Q145" s="3074"/>
      <c r="R145" s="3074"/>
      <c r="S145" s="3074"/>
      <c r="T145" s="3074"/>
      <c r="U145" s="3074"/>
      <c r="V145" s="3074"/>
      <c r="W145" s="3075"/>
      <c r="X145" s="3067"/>
      <c r="Y145" s="3068"/>
      <c r="Z145" s="3068"/>
      <c r="AA145" s="3068"/>
      <c r="AB145" s="3068"/>
      <c r="AC145" s="3068"/>
      <c r="AD145" s="3069"/>
      <c r="AE145" s="3067"/>
      <c r="AF145" s="3068"/>
      <c r="AG145" s="3068"/>
      <c r="AH145" s="3068"/>
      <c r="AI145" s="3068"/>
      <c r="AJ145" s="3069"/>
      <c r="AK145" s="3067"/>
      <c r="AL145" s="3068"/>
      <c r="AM145" s="3068"/>
      <c r="AN145" s="3068"/>
      <c r="AO145" s="3068"/>
      <c r="AP145" s="3069"/>
      <c r="AQ145" s="3159"/>
      <c r="AR145" s="3046"/>
      <c r="AS145" s="3046"/>
      <c r="AT145" s="3046"/>
      <c r="AU145" s="3046"/>
      <c r="AV145" s="3046"/>
      <c r="AW145" s="3046"/>
      <c r="AX145" s="3160"/>
      <c r="AY145" s="1349"/>
      <c r="AZ145" s="1683"/>
      <c r="BA145" s="1683"/>
      <c r="BB145" s="1683"/>
      <c r="BC145" s="1683"/>
      <c r="BD145" s="1332"/>
      <c r="BE145" s="1683"/>
      <c r="BF145" s="1683"/>
      <c r="BG145" s="1683"/>
      <c r="BH145" s="1683"/>
      <c r="BI145" s="3161"/>
      <c r="BJ145" s="3161"/>
      <c r="BK145" s="3161"/>
      <c r="BL145" s="3161"/>
      <c r="BM145" s="3161"/>
      <c r="BN145" s="3162"/>
      <c r="BO145" s="3162"/>
      <c r="BP145" s="3162"/>
      <c r="BQ145" s="3163"/>
      <c r="BR145" s="505"/>
      <c r="BS145" s="99"/>
      <c r="BT145" s="99"/>
    </row>
    <row r="146" spans="1:72" s="499" customFormat="1" ht="13.5" customHeight="1">
      <c r="A146" s="226"/>
      <c r="B146" s="1483">
        <v>2</v>
      </c>
      <c r="C146" s="3070" t="s">
        <v>532</v>
      </c>
      <c r="D146" s="3071"/>
      <c r="E146" s="3071"/>
      <c r="F146" s="3071"/>
      <c r="G146" s="3071"/>
      <c r="H146" s="3071"/>
      <c r="I146" s="3071"/>
      <c r="J146" s="3071"/>
      <c r="K146" s="3071"/>
      <c r="L146" s="3071"/>
      <c r="M146" s="3071"/>
      <c r="N146" s="3071"/>
      <c r="O146" s="3071"/>
      <c r="P146" s="3071"/>
      <c r="Q146" s="3071"/>
      <c r="R146" s="3071"/>
      <c r="S146" s="3071"/>
      <c r="T146" s="3071"/>
      <c r="U146" s="3071"/>
      <c r="V146" s="3071"/>
      <c r="W146" s="3072"/>
      <c r="X146" s="3053" t="s">
        <v>1150</v>
      </c>
      <c r="Y146" s="3054"/>
      <c r="Z146" s="3054"/>
      <c r="AA146" s="3054"/>
      <c r="AB146" s="3054"/>
      <c r="AC146" s="3054"/>
      <c r="AD146" s="3055"/>
      <c r="AE146" s="3053" t="s">
        <v>174</v>
      </c>
      <c r="AF146" s="3054"/>
      <c r="AG146" s="3054"/>
      <c r="AH146" s="3054"/>
      <c r="AI146" s="3054"/>
      <c r="AJ146" s="3055"/>
      <c r="AK146" s="3053" t="s">
        <v>1204</v>
      </c>
      <c r="AL146" s="3054"/>
      <c r="AM146" s="3054"/>
      <c r="AN146" s="3054"/>
      <c r="AO146" s="3054"/>
      <c r="AP146" s="3055"/>
      <c r="AQ146" s="3150"/>
      <c r="AR146" s="3151"/>
      <c r="AS146" s="3151"/>
      <c r="AT146" s="3151"/>
      <c r="AU146" s="3151"/>
      <c r="AV146" s="3151"/>
      <c r="AW146" s="3151"/>
      <c r="AX146" s="3152"/>
      <c r="AY146" s="1349"/>
      <c r="AZ146" s="1683"/>
      <c r="BA146" s="1683"/>
      <c r="BB146" s="1683"/>
      <c r="BC146" s="1683"/>
      <c r="BD146" s="1332"/>
      <c r="BE146" s="1683"/>
      <c r="BF146" s="1683"/>
      <c r="BG146" s="1683"/>
      <c r="BH146" s="1683"/>
      <c r="BI146" s="3161"/>
      <c r="BJ146" s="3161"/>
      <c r="BK146" s="3161"/>
      <c r="BL146" s="3161"/>
      <c r="BM146" s="3161"/>
      <c r="BN146" s="3162"/>
      <c r="BO146" s="3162"/>
      <c r="BP146" s="3162"/>
      <c r="BQ146" s="3163"/>
      <c r="BR146" s="505"/>
      <c r="BS146" s="99"/>
      <c r="BT146" s="99"/>
    </row>
    <row r="147" spans="1:72" s="499" customFormat="1" ht="13.5" customHeight="1">
      <c r="A147" s="226"/>
      <c r="B147" s="1346"/>
      <c r="C147" s="3073"/>
      <c r="D147" s="3074"/>
      <c r="E147" s="3074"/>
      <c r="F147" s="3074"/>
      <c r="G147" s="3074"/>
      <c r="H147" s="3074"/>
      <c r="I147" s="3074"/>
      <c r="J147" s="3074"/>
      <c r="K147" s="3074"/>
      <c r="L147" s="3074"/>
      <c r="M147" s="3074"/>
      <c r="N147" s="3074"/>
      <c r="O147" s="3074"/>
      <c r="P147" s="3074"/>
      <c r="Q147" s="3074"/>
      <c r="R147" s="3074"/>
      <c r="S147" s="3074"/>
      <c r="T147" s="3074"/>
      <c r="U147" s="3074"/>
      <c r="V147" s="3074"/>
      <c r="W147" s="3075"/>
      <c r="X147" s="3067"/>
      <c r="Y147" s="3068"/>
      <c r="Z147" s="3068"/>
      <c r="AA147" s="3068"/>
      <c r="AB147" s="3068"/>
      <c r="AC147" s="3068"/>
      <c r="AD147" s="3069"/>
      <c r="AE147" s="3067"/>
      <c r="AF147" s="3068"/>
      <c r="AG147" s="3068"/>
      <c r="AH147" s="3068"/>
      <c r="AI147" s="3068"/>
      <c r="AJ147" s="3069"/>
      <c r="AK147" s="3067"/>
      <c r="AL147" s="3068"/>
      <c r="AM147" s="3068"/>
      <c r="AN147" s="3068"/>
      <c r="AO147" s="3068"/>
      <c r="AP147" s="3069"/>
      <c r="AQ147" s="3159"/>
      <c r="AR147" s="3046"/>
      <c r="AS147" s="3046"/>
      <c r="AT147" s="3046"/>
      <c r="AU147" s="3046"/>
      <c r="AV147" s="3046"/>
      <c r="AW147" s="3046"/>
      <c r="AX147" s="3160"/>
      <c r="AY147" s="1349"/>
      <c r="AZ147" s="1683"/>
      <c r="BA147" s="1683"/>
      <c r="BB147" s="1683"/>
      <c r="BC147" s="1683"/>
      <c r="BD147" s="1332"/>
      <c r="BE147" s="1683"/>
      <c r="BF147" s="1683"/>
      <c r="BG147" s="1683"/>
      <c r="BH147" s="1683"/>
      <c r="BI147" s="3161"/>
      <c r="BJ147" s="3161"/>
      <c r="BK147" s="3161"/>
      <c r="BL147" s="3161"/>
      <c r="BM147" s="3161"/>
      <c r="BN147" s="3162"/>
      <c r="BO147" s="3162"/>
      <c r="BP147" s="3162"/>
      <c r="BQ147" s="3163"/>
      <c r="BR147" s="505"/>
      <c r="BS147" s="99"/>
      <c r="BT147" s="99"/>
    </row>
    <row r="148" spans="1:72" s="499" customFormat="1" ht="13.5" customHeight="1">
      <c r="A148" s="226"/>
      <c r="B148" s="1483">
        <v>3</v>
      </c>
      <c r="C148" s="3061" t="s">
        <v>1205</v>
      </c>
      <c r="D148" s="3062"/>
      <c r="E148" s="3062"/>
      <c r="F148" s="3062"/>
      <c r="G148" s="3062"/>
      <c r="H148" s="3062"/>
      <c r="I148" s="3062"/>
      <c r="J148" s="3062"/>
      <c r="K148" s="3062"/>
      <c r="L148" s="3062"/>
      <c r="M148" s="3062"/>
      <c r="N148" s="3062"/>
      <c r="O148" s="3062"/>
      <c r="P148" s="3062"/>
      <c r="Q148" s="3062"/>
      <c r="R148" s="3062"/>
      <c r="S148" s="3062"/>
      <c r="T148" s="3062"/>
      <c r="U148" s="3062"/>
      <c r="V148" s="3062"/>
      <c r="W148" s="3063"/>
      <c r="X148" s="3053" t="s">
        <v>1154</v>
      </c>
      <c r="Y148" s="3054"/>
      <c r="Z148" s="3054"/>
      <c r="AA148" s="3054"/>
      <c r="AB148" s="3054"/>
      <c r="AC148" s="3054"/>
      <c r="AD148" s="3055"/>
      <c r="AE148" s="3053" t="s">
        <v>142</v>
      </c>
      <c r="AF148" s="3054"/>
      <c r="AG148" s="3054"/>
      <c r="AH148" s="3054"/>
      <c r="AI148" s="3054"/>
      <c r="AJ148" s="3055"/>
      <c r="AK148" s="3053"/>
      <c r="AL148" s="3054"/>
      <c r="AM148" s="3054"/>
      <c r="AN148" s="3054"/>
      <c r="AO148" s="3054"/>
      <c r="AP148" s="3055"/>
      <c r="AQ148" s="3150"/>
      <c r="AR148" s="3151"/>
      <c r="AS148" s="3151"/>
      <c r="AT148" s="3151"/>
      <c r="AU148" s="3151"/>
      <c r="AV148" s="3151"/>
      <c r="AW148" s="3151"/>
      <c r="AX148" s="3152"/>
      <c r="AY148" s="1349"/>
      <c r="AZ148" s="1683"/>
      <c r="BA148" s="1683"/>
      <c r="BB148" s="1683"/>
      <c r="BC148" s="1683"/>
      <c r="BD148" s="1332"/>
      <c r="BE148" s="1683"/>
      <c r="BF148" s="1683"/>
      <c r="BG148" s="1683"/>
      <c r="BH148" s="1683"/>
      <c r="BI148" s="3161"/>
      <c r="BJ148" s="3161"/>
      <c r="BK148" s="3161"/>
      <c r="BL148" s="3161"/>
      <c r="BM148" s="3161"/>
      <c r="BN148" s="3162"/>
      <c r="BO148" s="3162"/>
      <c r="BP148" s="3162"/>
      <c r="BQ148" s="3163"/>
      <c r="BR148" s="505"/>
      <c r="BS148" s="99"/>
      <c r="BT148" s="99"/>
    </row>
    <row r="149" spans="1:72" s="499" customFormat="1" ht="13.5" customHeight="1">
      <c r="A149" s="226"/>
      <c r="B149" s="1346"/>
      <c r="C149" s="3064"/>
      <c r="D149" s="3065"/>
      <c r="E149" s="3065"/>
      <c r="F149" s="3065"/>
      <c r="G149" s="3065"/>
      <c r="H149" s="3065"/>
      <c r="I149" s="3065"/>
      <c r="J149" s="3065"/>
      <c r="K149" s="3065"/>
      <c r="L149" s="3065"/>
      <c r="M149" s="3065"/>
      <c r="N149" s="3065"/>
      <c r="O149" s="3065"/>
      <c r="P149" s="3065"/>
      <c r="Q149" s="3065"/>
      <c r="R149" s="3065"/>
      <c r="S149" s="3065"/>
      <c r="T149" s="3065"/>
      <c r="U149" s="3065"/>
      <c r="V149" s="3065"/>
      <c r="W149" s="3066"/>
      <c r="X149" s="3067"/>
      <c r="Y149" s="3068"/>
      <c r="Z149" s="3068"/>
      <c r="AA149" s="3068"/>
      <c r="AB149" s="3068"/>
      <c r="AC149" s="3068"/>
      <c r="AD149" s="3069"/>
      <c r="AE149" s="3067"/>
      <c r="AF149" s="3068"/>
      <c r="AG149" s="3068"/>
      <c r="AH149" s="3068"/>
      <c r="AI149" s="3068"/>
      <c r="AJ149" s="3069"/>
      <c r="AK149" s="3067"/>
      <c r="AL149" s="3068"/>
      <c r="AM149" s="3068"/>
      <c r="AN149" s="3068"/>
      <c r="AO149" s="3068"/>
      <c r="AP149" s="3069"/>
      <c r="AQ149" s="3159"/>
      <c r="AR149" s="3046"/>
      <c r="AS149" s="3046"/>
      <c r="AT149" s="3046"/>
      <c r="AU149" s="3046"/>
      <c r="AV149" s="3046"/>
      <c r="AW149" s="3046"/>
      <c r="AX149" s="3160"/>
      <c r="AY149" s="1349"/>
      <c r="AZ149" s="1683"/>
      <c r="BA149" s="1683"/>
      <c r="BB149" s="1683"/>
      <c r="BC149" s="1683"/>
      <c r="BD149" s="1332"/>
      <c r="BE149" s="1683"/>
      <c r="BF149" s="1683"/>
      <c r="BG149" s="1683"/>
      <c r="BH149" s="1683"/>
      <c r="BI149" s="3161"/>
      <c r="BJ149" s="3161"/>
      <c r="BK149" s="3161"/>
      <c r="BL149" s="3161"/>
      <c r="BM149" s="3161"/>
      <c r="BN149" s="3162"/>
      <c r="BO149" s="3162"/>
      <c r="BP149" s="3162"/>
      <c r="BQ149" s="3163"/>
      <c r="BR149" s="505"/>
      <c r="BS149" s="99"/>
      <c r="BT149" s="99"/>
    </row>
    <row r="150" spans="1:72" s="499" customFormat="1" ht="13.5" customHeight="1">
      <c r="A150" s="226"/>
      <c r="B150" s="1483">
        <v>4</v>
      </c>
      <c r="C150" s="3070" t="s">
        <v>1206</v>
      </c>
      <c r="D150" s="3071"/>
      <c r="E150" s="3071"/>
      <c r="F150" s="3071"/>
      <c r="G150" s="3071"/>
      <c r="H150" s="3071"/>
      <c r="I150" s="3071"/>
      <c r="J150" s="3071"/>
      <c r="K150" s="3071"/>
      <c r="L150" s="3071"/>
      <c r="M150" s="3071"/>
      <c r="N150" s="3071"/>
      <c r="O150" s="3071"/>
      <c r="P150" s="3071"/>
      <c r="Q150" s="3071"/>
      <c r="R150" s="3071"/>
      <c r="S150" s="3071"/>
      <c r="T150" s="3071"/>
      <c r="U150" s="3071"/>
      <c r="V150" s="3071"/>
      <c r="W150" s="3072"/>
      <c r="X150" s="3053" t="s">
        <v>1157</v>
      </c>
      <c r="Y150" s="3054"/>
      <c r="Z150" s="3054"/>
      <c r="AA150" s="3054"/>
      <c r="AB150" s="3054"/>
      <c r="AC150" s="3054"/>
      <c r="AD150" s="3055"/>
      <c r="AE150" s="3053"/>
      <c r="AF150" s="3054"/>
      <c r="AG150" s="3054"/>
      <c r="AH150" s="3054"/>
      <c r="AI150" s="3054"/>
      <c r="AJ150" s="3055"/>
      <c r="AK150" s="3053"/>
      <c r="AL150" s="3054"/>
      <c r="AM150" s="3054"/>
      <c r="AN150" s="3054"/>
      <c r="AO150" s="3054"/>
      <c r="AP150" s="3055"/>
      <c r="AQ150" s="3150"/>
      <c r="AR150" s="3151"/>
      <c r="AS150" s="3151"/>
      <c r="AT150" s="3151"/>
      <c r="AU150" s="3151"/>
      <c r="AV150" s="3151"/>
      <c r="AW150" s="3151"/>
      <c r="AX150" s="3152"/>
      <c r="AY150" s="1349"/>
      <c r="AZ150" s="1683"/>
      <c r="BA150" s="1683"/>
      <c r="BB150" s="1683"/>
      <c r="BC150" s="1683"/>
      <c r="BD150" s="1332"/>
      <c r="BE150" s="1683"/>
      <c r="BF150" s="1683"/>
      <c r="BG150" s="1683"/>
      <c r="BH150" s="1683"/>
      <c r="BI150" s="3161"/>
      <c r="BJ150" s="3161"/>
      <c r="BK150" s="3161"/>
      <c r="BL150" s="3161"/>
      <c r="BM150" s="3161"/>
      <c r="BN150" s="3162"/>
      <c r="BO150" s="3162"/>
      <c r="BP150" s="3162"/>
      <c r="BQ150" s="3163"/>
      <c r="BR150" s="505"/>
      <c r="BS150" s="99"/>
      <c r="BT150" s="99"/>
    </row>
    <row r="151" spans="1:72" s="499" customFormat="1" ht="13.5" customHeight="1">
      <c r="A151" s="226"/>
      <c r="B151" s="1346"/>
      <c r="C151" s="3073"/>
      <c r="D151" s="3074"/>
      <c r="E151" s="3074"/>
      <c r="F151" s="3074"/>
      <c r="G151" s="3074"/>
      <c r="H151" s="3074"/>
      <c r="I151" s="3074"/>
      <c r="J151" s="3074"/>
      <c r="K151" s="3074"/>
      <c r="L151" s="3074"/>
      <c r="M151" s="3074"/>
      <c r="N151" s="3074"/>
      <c r="O151" s="3074"/>
      <c r="P151" s="3074"/>
      <c r="Q151" s="3074"/>
      <c r="R151" s="3074"/>
      <c r="S151" s="3074"/>
      <c r="T151" s="3074"/>
      <c r="U151" s="3074"/>
      <c r="V151" s="3074"/>
      <c r="W151" s="3075"/>
      <c r="X151" s="3067"/>
      <c r="Y151" s="3068"/>
      <c r="Z151" s="3068"/>
      <c r="AA151" s="3068"/>
      <c r="AB151" s="3068"/>
      <c r="AC151" s="3068"/>
      <c r="AD151" s="3069"/>
      <c r="AE151" s="3067"/>
      <c r="AF151" s="3068"/>
      <c r="AG151" s="3068"/>
      <c r="AH151" s="3068"/>
      <c r="AI151" s="3068"/>
      <c r="AJ151" s="3069"/>
      <c r="AK151" s="3067"/>
      <c r="AL151" s="3068"/>
      <c r="AM151" s="3068"/>
      <c r="AN151" s="3068"/>
      <c r="AO151" s="3068"/>
      <c r="AP151" s="3069"/>
      <c r="AQ151" s="3159"/>
      <c r="AR151" s="3046"/>
      <c r="AS151" s="3046"/>
      <c r="AT151" s="3046"/>
      <c r="AU151" s="3046"/>
      <c r="AV151" s="3046"/>
      <c r="AW151" s="3046"/>
      <c r="AX151" s="3160"/>
      <c r="AY151" s="1349"/>
      <c r="AZ151" s="1683"/>
      <c r="BA151" s="1683"/>
      <c r="BB151" s="1683"/>
      <c r="BC151" s="1683"/>
      <c r="BD151" s="1332"/>
      <c r="BE151" s="1683"/>
      <c r="BF151" s="1683"/>
      <c r="BG151" s="1683"/>
      <c r="BH151" s="1683"/>
      <c r="BI151" s="3161"/>
      <c r="BJ151" s="3161"/>
      <c r="BK151" s="3161"/>
      <c r="BL151" s="3161"/>
      <c r="BM151" s="3161"/>
      <c r="BN151" s="3162"/>
      <c r="BO151" s="3162"/>
      <c r="BP151" s="3162"/>
      <c r="BQ151" s="3163"/>
      <c r="BR151" s="505"/>
      <c r="BS151" s="99"/>
      <c r="BT151" s="99"/>
    </row>
    <row r="152" spans="1:72" s="499" customFormat="1" ht="13.5" customHeight="1">
      <c r="A152" s="226"/>
      <c r="B152" s="1483">
        <v>5</v>
      </c>
      <c r="C152" s="3061" t="s">
        <v>1207</v>
      </c>
      <c r="D152" s="3062"/>
      <c r="E152" s="3062"/>
      <c r="F152" s="3062"/>
      <c r="G152" s="3062"/>
      <c r="H152" s="3062"/>
      <c r="I152" s="3062"/>
      <c r="J152" s="3062"/>
      <c r="K152" s="3062"/>
      <c r="L152" s="3062"/>
      <c r="M152" s="3062"/>
      <c r="N152" s="3062"/>
      <c r="O152" s="3062"/>
      <c r="P152" s="3062"/>
      <c r="Q152" s="3062"/>
      <c r="R152" s="3062"/>
      <c r="S152" s="3062"/>
      <c r="T152" s="3062"/>
      <c r="U152" s="3062"/>
      <c r="V152" s="3062"/>
      <c r="W152" s="3063"/>
      <c r="X152" s="3053"/>
      <c r="Y152" s="3054"/>
      <c r="Z152" s="3054"/>
      <c r="AA152" s="3054"/>
      <c r="AB152" s="3054"/>
      <c r="AC152" s="3054"/>
      <c r="AD152" s="3055"/>
      <c r="AE152" s="3053"/>
      <c r="AF152" s="3054"/>
      <c r="AG152" s="3054"/>
      <c r="AH152" s="3054"/>
      <c r="AI152" s="3054"/>
      <c r="AJ152" s="3055"/>
      <c r="AK152" s="3053"/>
      <c r="AL152" s="3054"/>
      <c r="AM152" s="3054"/>
      <c r="AN152" s="3054"/>
      <c r="AO152" s="3054"/>
      <c r="AP152" s="3055"/>
      <c r="AQ152" s="3150"/>
      <c r="AR152" s="3151"/>
      <c r="AS152" s="3151"/>
      <c r="AT152" s="3151"/>
      <c r="AU152" s="3151"/>
      <c r="AV152" s="3151"/>
      <c r="AW152" s="3151"/>
      <c r="AX152" s="3152"/>
      <c r="AY152" s="1349"/>
      <c r="AZ152" s="1683"/>
      <c r="BA152" s="1683"/>
      <c r="BB152" s="1683"/>
      <c r="BC152" s="1683"/>
      <c r="BD152" s="1332"/>
      <c r="BE152" s="1683"/>
      <c r="BF152" s="1683"/>
      <c r="BG152" s="1683"/>
      <c r="BH152" s="1683"/>
      <c r="BI152" s="3161"/>
      <c r="BJ152" s="3161"/>
      <c r="BK152" s="3161"/>
      <c r="BL152" s="3161"/>
      <c r="BM152" s="3161"/>
      <c r="BN152" s="3162"/>
      <c r="BO152" s="3162"/>
      <c r="BP152" s="3162"/>
      <c r="BQ152" s="3163"/>
      <c r="BR152" s="505"/>
      <c r="BS152" s="99"/>
      <c r="BT152" s="99"/>
    </row>
    <row r="153" spans="1:72" s="499" customFormat="1" ht="13.5" customHeight="1">
      <c r="A153" s="226"/>
      <c r="B153" s="1346"/>
      <c r="C153" s="3064"/>
      <c r="D153" s="3065"/>
      <c r="E153" s="3065"/>
      <c r="F153" s="3065"/>
      <c r="G153" s="3065"/>
      <c r="H153" s="3065"/>
      <c r="I153" s="3065"/>
      <c r="J153" s="3065"/>
      <c r="K153" s="3065"/>
      <c r="L153" s="3065"/>
      <c r="M153" s="3065"/>
      <c r="N153" s="3065"/>
      <c r="O153" s="3065"/>
      <c r="P153" s="3065"/>
      <c r="Q153" s="3065"/>
      <c r="R153" s="3065"/>
      <c r="S153" s="3065"/>
      <c r="T153" s="3065"/>
      <c r="U153" s="3065"/>
      <c r="V153" s="3065"/>
      <c r="W153" s="3066"/>
      <c r="X153" s="3067"/>
      <c r="Y153" s="3068"/>
      <c r="Z153" s="3068"/>
      <c r="AA153" s="3068"/>
      <c r="AB153" s="3068"/>
      <c r="AC153" s="3068"/>
      <c r="AD153" s="3069"/>
      <c r="AE153" s="3067"/>
      <c r="AF153" s="3068"/>
      <c r="AG153" s="3068"/>
      <c r="AH153" s="3068"/>
      <c r="AI153" s="3068"/>
      <c r="AJ153" s="3069"/>
      <c r="AK153" s="3067"/>
      <c r="AL153" s="3068"/>
      <c r="AM153" s="3068"/>
      <c r="AN153" s="3068"/>
      <c r="AO153" s="3068"/>
      <c r="AP153" s="3069"/>
      <c r="AQ153" s="3159"/>
      <c r="AR153" s="3046"/>
      <c r="AS153" s="3046"/>
      <c r="AT153" s="3046"/>
      <c r="AU153" s="3046"/>
      <c r="AV153" s="3046"/>
      <c r="AW153" s="3046"/>
      <c r="AX153" s="3160"/>
      <c r="AY153" s="1349"/>
      <c r="AZ153" s="1683"/>
      <c r="BA153" s="1683"/>
      <c r="BB153" s="1683"/>
      <c r="BC153" s="1683"/>
      <c r="BD153" s="1332"/>
      <c r="BE153" s="1683"/>
      <c r="BF153" s="1683"/>
      <c r="BG153" s="1683"/>
      <c r="BH153" s="1683"/>
      <c r="BI153" s="3161"/>
      <c r="BJ153" s="3161"/>
      <c r="BK153" s="3161"/>
      <c r="BL153" s="3161"/>
      <c r="BM153" s="3161"/>
      <c r="BN153" s="3162"/>
      <c r="BO153" s="3162"/>
      <c r="BP153" s="3162"/>
      <c r="BQ153" s="3163"/>
      <c r="BR153" s="505"/>
      <c r="BS153" s="99"/>
      <c r="BT153" s="99"/>
    </row>
    <row r="154" spans="1:72" s="499" customFormat="1" ht="13.5" customHeight="1">
      <c r="A154" s="226"/>
      <c r="B154" s="1483">
        <v>6</v>
      </c>
      <c r="C154" s="3070" t="s">
        <v>523</v>
      </c>
      <c r="D154" s="3071"/>
      <c r="E154" s="3071"/>
      <c r="F154" s="3071"/>
      <c r="G154" s="3071"/>
      <c r="H154" s="3071"/>
      <c r="I154" s="3071"/>
      <c r="J154" s="3071"/>
      <c r="K154" s="3071"/>
      <c r="L154" s="3071"/>
      <c r="M154" s="3071"/>
      <c r="N154" s="3071"/>
      <c r="O154" s="3071"/>
      <c r="P154" s="3071"/>
      <c r="Q154" s="3071"/>
      <c r="R154" s="3071"/>
      <c r="S154" s="3071"/>
      <c r="T154" s="3071"/>
      <c r="U154" s="3071"/>
      <c r="V154" s="3071"/>
      <c r="W154" s="3072"/>
      <c r="X154" s="3053"/>
      <c r="Y154" s="3054"/>
      <c r="Z154" s="3054"/>
      <c r="AA154" s="3054"/>
      <c r="AB154" s="3054"/>
      <c r="AC154" s="3054"/>
      <c r="AD154" s="3055"/>
      <c r="AE154" s="3053" t="s">
        <v>199</v>
      </c>
      <c r="AF154" s="3054"/>
      <c r="AG154" s="3054"/>
      <c r="AH154" s="3054"/>
      <c r="AI154" s="3054"/>
      <c r="AJ154" s="3055"/>
      <c r="AK154" s="3053"/>
      <c r="AL154" s="3054"/>
      <c r="AM154" s="3054"/>
      <c r="AN154" s="3054"/>
      <c r="AO154" s="3054"/>
      <c r="AP154" s="3055"/>
      <c r="AQ154" s="3150"/>
      <c r="AR154" s="3151"/>
      <c r="AS154" s="3151"/>
      <c r="AT154" s="3151"/>
      <c r="AU154" s="3151"/>
      <c r="AV154" s="3151"/>
      <c r="AW154" s="3151"/>
      <c r="AX154" s="3152"/>
      <c r="AY154" s="1349"/>
      <c r="AZ154" s="1683"/>
      <c r="BA154" s="1683"/>
      <c r="BB154" s="1683"/>
      <c r="BC154" s="1683"/>
      <c r="BD154" s="1332"/>
      <c r="BE154" s="1683"/>
      <c r="BF154" s="1683"/>
      <c r="BG154" s="1683"/>
      <c r="BH154" s="1683"/>
      <c r="BI154" s="3161"/>
      <c r="BJ154" s="3161"/>
      <c r="BK154" s="3161"/>
      <c r="BL154" s="3161"/>
      <c r="BM154" s="3161"/>
      <c r="BN154" s="3162"/>
      <c r="BO154" s="3162"/>
      <c r="BP154" s="3162"/>
      <c r="BQ154" s="3163"/>
      <c r="BR154" s="505"/>
      <c r="BS154" s="99"/>
      <c r="BT154" s="99"/>
    </row>
    <row r="155" spans="1:72" s="499" customFormat="1" ht="13.5" customHeight="1">
      <c r="A155" s="226"/>
      <c r="B155" s="1346"/>
      <c r="C155" s="3073"/>
      <c r="D155" s="3074"/>
      <c r="E155" s="3074"/>
      <c r="F155" s="3074"/>
      <c r="G155" s="3074"/>
      <c r="H155" s="3074"/>
      <c r="I155" s="3074"/>
      <c r="J155" s="3074"/>
      <c r="K155" s="3074"/>
      <c r="L155" s="3074"/>
      <c r="M155" s="3074"/>
      <c r="N155" s="3074"/>
      <c r="O155" s="3074"/>
      <c r="P155" s="3074"/>
      <c r="Q155" s="3074"/>
      <c r="R155" s="3074"/>
      <c r="S155" s="3074"/>
      <c r="T155" s="3074"/>
      <c r="U155" s="3074"/>
      <c r="V155" s="3074"/>
      <c r="W155" s="3075"/>
      <c r="X155" s="3067"/>
      <c r="Y155" s="3068"/>
      <c r="Z155" s="3068"/>
      <c r="AA155" s="3068"/>
      <c r="AB155" s="3068"/>
      <c r="AC155" s="3068"/>
      <c r="AD155" s="3069"/>
      <c r="AE155" s="3067"/>
      <c r="AF155" s="3068"/>
      <c r="AG155" s="3068"/>
      <c r="AH155" s="3068"/>
      <c r="AI155" s="3068"/>
      <c r="AJ155" s="3069"/>
      <c r="AK155" s="3067"/>
      <c r="AL155" s="3068"/>
      <c r="AM155" s="3068"/>
      <c r="AN155" s="3068"/>
      <c r="AO155" s="3068"/>
      <c r="AP155" s="3069"/>
      <c r="AQ155" s="3159"/>
      <c r="AR155" s="3046"/>
      <c r="AS155" s="3046"/>
      <c r="AT155" s="3046"/>
      <c r="AU155" s="3046"/>
      <c r="AV155" s="3046"/>
      <c r="AW155" s="3046"/>
      <c r="AX155" s="3160"/>
      <c r="AY155" s="1349"/>
      <c r="AZ155" s="1683"/>
      <c r="BA155" s="1683"/>
      <c r="BB155" s="1683"/>
      <c r="BC155" s="1683"/>
      <c r="BD155" s="1332"/>
      <c r="BE155" s="1683"/>
      <c r="BF155" s="1683"/>
      <c r="BG155" s="1683"/>
      <c r="BH155" s="1683"/>
      <c r="BI155" s="3161"/>
      <c r="BJ155" s="3161"/>
      <c r="BK155" s="3161"/>
      <c r="BL155" s="3161"/>
      <c r="BM155" s="3161"/>
      <c r="BN155" s="3162"/>
      <c r="BO155" s="3162"/>
      <c r="BP155" s="3162"/>
      <c r="BQ155" s="3163"/>
      <c r="BR155" s="505"/>
      <c r="BS155" s="99"/>
      <c r="BT155" s="99"/>
    </row>
    <row r="156" spans="1:72" s="499" customFormat="1" ht="13.5" customHeight="1">
      <c r="A156" s="226"/>
      <c r="B156" s="1483">
        <v>7</v>
      </c>
      <c r="C156" s="3061" t="s">
        <v>1208</v>
      </c>
      <c r="D156" s="3062"/>
      <c r="E156" s="3062"/>
      <c r="F156" s="3062"/>
      <c r="G156" s="3062"/>
      <c r="H156" s="3062"/>
      <c r="I156" s="3062"/>
      <c r="J156" s="3062"/>
      <c r="K156" s="3062"/>
      <c r="L156" s="3062"/>
      <c r="M156" s="3062"/>
      <c r="N156" s="3062"/>
      <c r="O156" s="3062"/>
      <c r="P156" s="3062"/>
      <c r="Q156" s="3062"/>
      <c r="R156" s="3062"/>
      <c r="S156" s="3062"/>
      <c r="T156" s="3062"/>
      <c r="U156" s="3062"/>
      <c r="V156" s="3062"/>
      <c r="W156" s="3063"/>
      <c r="X156" s="3053" t="s">
        <v>1183</v>
      </c>
      <c r="Y156" s="3054"/>
      <c r="Z156" s="3054"/>
      <c r="AA156" s="3054"/>
      <c r="AB156" s="3054"/>
      <c r="AC156" s="3054"/>
      <c r="AD156" s="3055"/>
      <c r="AE156" s="3053"/>
      <c r="AF156" s="3054"/>
      <c r="AG156" s="3054"/>
      <c r="AH156" s="3054"/>
      <c r="AI156" s="3054"/>
      <c r="AJ156" s="3055"/>
      <c r="AK156" s="3053"/>
      <c r="AL156" s="3054"/>
      <c r="AM156" s="3054"/>
      <c r="AN156" s="3054"/>
      <c r="AO156" s="3054"/>
      <c r="AP156" s="3055"/>
      <c r="AQ156" s="3150"/>
      <c r="AR156" s="3151"/>
      <c r="AS156" s="3151"/>
      <c r="AT156" s="3151"/>
      <c r="AU156" s="3151"/>
      <c r="AV156" s="3151"/>
      <c r="AW156" s="3151"/>
      <c r="AX156" s="3152"/>
      <c r="AY156" s="1349"/>
      <c r="AZ156" s="1683"/>
      <c r="BA156" s="1683"/>
      <c r="BB156" s="1683"/>
      <c r="BC156" s="1683"/>
      <c r="BD156" s="1332"/>
      <c r="BE156" s="1683"/>
      <c r="BF156" s="1683"/>
      <c r="BG156" s="1683"/>
      <c r="BH156" s="1683"/>
      <c r="BI156" s="3161"/>
      <c r="BJ156" s="3161"/>
      <c r="BK156" s="3161"/>
      <c r="BL156" s="3161"/>
      <c r="BM156" s="3161"/>
      <c r="BN156" s="3162"/>
      <c r="BO156" s="3162"/>
      <c r="BP156" s="3162"/>
      <c r="BQ156" s="3163"/>
      <c r="BR156" s="505"/>
      <c r="BS156" s="99"/>
      <c r="BT156" s="99"/>
    </row>
    <row r="157" spans="1:72" s="499" customFormat="1" ht="13.5" customHeight="1">
      <c r="A157" s="226"/>
      <c r="B157" s="1346"/>
      <c r="C157" s="3064"/>
      <c r="D157" s="3065"/>
      <c r="E157" s="3065"/>
      <c r="F157" s="3065"/>
      <c r="G157" s="3065"/>
      <c r="H157" s="3065"/>
      <c r="I157" s="3065"/>
      <c r="J157" s="3065"/>
      <c r="K157" s="3065"/>
      <c r="L157" s="3065"/>
      <c r="M157" s="3065"/>
      <c r="N157" s="3065"/>
      <c r="O157" s="3065"/>
      <c r="P157" s="3065"/>
      <c r="Q157" s="3065"/>
      <c r="R157" s="3065"/>
      <c r="S157" s="3065"/>
      <c r="T157" s="3065"/>
      <c r="U157" s="3065"/>
      <c r="V157" s="3065"/>
      <c r="W157" s="3066"/>
      <c r="X157" s="3067"/>
      <c r="Y157" s="3068"/>
      <c r="Z157" s="3068"/>
      <c r="AA157" s="3068"/>
      <c r="AB157" s="3068"/>
      <c r="AC157" s="3068"/>
      <c r="AD157" s="3069"/>
      <c r="AE157" s="3067"/>
      <c r="AF157" s="3068"/>
      <c r="AG157" s="3068"/>
      <c r="AH157" s="3068"/>
      <c r="AI157" s="3068"/>
      <c r="AJ157" s="3069"/>
      <c r="AK157" s="3067"/>
      <c r="AL157" s="3068"/>
      <c r="AM157" s="3068"/>
      <c r="AN157" s="3068"/>
      <c r="AO157" s="3068"/>
      <c r="AP157" s="3069"/>
      <c r="AQ157" s="3159"/>
      <c r="AR157" s="3046"/>
      <c r="AS157" s="3046"/>
      <c r="AT157" s="3046"/>
      <c r="AU157" s="3046"/>
      <c r="AV157" s="3046"/>
      <c r="AW157" s="3046"/>
      <c r="AX157" s="3160"/>
      <c r="AY157" s="1349"/>
      <c r="AZ157" s="1683"/>
      <c r="BA157" s="1683"/>
      <c r="BB157" s="1683"/>
      <c r="BC157" s="1683"/>
      <c r="BD157" s="1332"/>
      <c r="BE157" s="1683"/>
      <c r="BF157" s="1683"/>
      <c r="BG157" s="1683"/>
      <c r="BH157" s="1683"/>
      <c r="BI157" s="3161"/>
      <c r="BJ157" s="3161"/>
      <c r="BK157" s="3161"/>
      <c r="BL157" s="3161"/>
      <c r="BM157" s="3161"/>
      <c r="BN157" s="3162"/>
      <c r="BO157" s="3162"/>
      <c r="BP157" s="3162"/>
      <c r="BQ157" s="3163"/>
      <c r="BR157" s="505"/>
      <c r="BS157" s="99"/>
      <c r="BT157" s="99"/>
    </row>
    <row r="158" spans="1:72" s="499" customFormat="1" ht="13.5" customHeight="1">
      <c r="A158" s="226"/>
      <c r="B158" s="1483">
        <v>8</v>
      </c>
      <c r="C158" s="3070" t="s">
        <v>1209</v>
      </c>
      <c r="D158" s="3071"/>
      <c r="E158" s="3071"/>
      <c r="F158" s="3071"/>
      <c r="G158" s="3071"/>
      <c r="H158" s="3071"/>
      <c r="I158" s="3071"/>
      <c r="J158" s="3071"/>
      <c r="K158" s="3071"/>
      <c r="L158" s="3071"/>
      <c r="M158" s="3071"/>
      <c r="N158" s="3071"/>
      <c r="O158" s="3071"/>
      <c r="P158" s="3071"/>
      <c r="Q158" s="3071"/>
      <c r="R158" s="3071"/>
      <c r="S158" s="3071"/>
      <c r="T158" s="3071"/>
      <c r="U158" s="3071"/>
      <c r="V158" s="3071"/>
      <c r="W158" s="3072"/>
      <c r="X158" s="3053" t="s">
        <v>1184</v>
      </c>
      <c r="Y158" s="3054"/>
      <c r="Z158" s="3054"/>
      <c r="AA158" s="3054"/>
      <c r="AB158" s="3054"/>
      <c r="AC158" s="3054"/>
      <c r="AD158" s="3055"/>
      <c r="AE158" s="3053"/>
      <c r="AF158" s="3054"/>
      <c r="AG158" s="3054"/>
      <c r="AH158" s="3054"/>
      <c r="AI158" s="3054"/>
      <c r="AJ158" s="3055"/>
      <c r="AK158" s="3053"/>
      <c r="AL158" s="3054"/>
      <c r="AM158" s="3054"/>
      <c r="AN158" s="3054"/>
      <c r="AO158" s="3054"/>
      <c r="AP158" s="3055"/>
      <c r="AQ158" s="3150"/>
      <c r="AR158" s="3151"/>
      <c r="AS158" s="3151"/>
      <c r="AT158" s="3151"/>
      <c r="AU158" s="3151"/>
      <c r="AV158" s="3151"/>
      <c r="AW158" s="3151"/>
      <c r="AX158" s="3152"/>
      <c r="AY158" s="1349"/>
      <c r="AZ158" s="1683"/>
      <c r="BA158" s="1683"/>
      <c r="BB158" s="1683"/>
      <c r="BC158" s="1683"/>
      <c r="BD158" s="1332"/>
      <c r="BE158" s="1683"/>
      <c r="BF158" s="1683"/>
      <c r="BG158" s="1683"/>
      <c r="BH158" s="1683"/>
      <c r="BI158" s="3161"/>
      <c r="BJ158" s="3161"/>
      <c r="BK158" s="3161"/>
      <c r="BL158" s="3161"/>
      <c r="BM158" s="3161"/>
      <c r="BN158" s="3162"/>
      <c r="BO158" s="3162"/>
      <c r="BP158" s="3162"/>
      <c r="BQ158" s="3163"/>
      <c r="BR158" s="505"/>
      <c r="BS158" s="99"/>
      <c r="BT158" s="99"/>
    </row>
    <row r="159" spans="1:72" s="499" customFormat="1" ht="13.5" customHeight="1">
      <c r="A159" s="226"/>
      <c r="B159" s="1346"/>
      <c r="C159" s="3073"/>
      <c r="D159" s="3074"/>
      <c r="E159" s="3074"/>
      <c r="F159" s="3074"/>
      <c r="G159" s="3074"/>
      <c r="H159" s="3074"/>
      <c r="I159" s="3074"/>
      <c r="J159" s="3074"/>
      <c r="K159" s="3074"/>
      <c r="L159" s="3074"/>
      <c r="M159" s="3074"/>
      <c r="N159" s="3074"/>
      <c r="O159" s="3074"/>
      <c r="P159" s="3074"/>
      <c r="Q159" s="3074"/>
      <c r="R159" s="3074"/>
      <c r="S159" s="3074"/>
      <c r="T159" s="3074"/>
      <c r="U159" s="3074"/>
      <c r="V159" s="3074"/>
      <c r="W159" s="3075"/>
      <c r="X159" s="3067"/>
      <c r="Y159" s="3068"/>
      <c r="Z159" s="3068"/>
      <c r="AA159" s="3068"/>
      <c r="AB159" s="3068"/>
      <c r="AC159" s="3068"/>
      <c r="AD159" s="3069"/>
      <c r="AE159" s="3067"/>
      <c r="AF159" s="3068"/>
      <c r="AG159" s="3068"/>
      <c r="AH159" s="3068"/>
      <c r="AI159" s="3068"/>
      <c r="AJ159" s="3069"/>
      <c r="AK159" s="3067"/>
      <c r="AL159" s="3068"/>
      <c r="AM159" s="3068"/>
      <c r="AN159" s="3068"/>
      <c r="AO159" s="3068"/>
      <c r="AP159" s="3069"/>
      <c r="AQ159" s="3159"/>
      <c r="AR159" s="3046"/>
      <c r="AS159" s="3046"/>
      <c r="AT159" s="3046"/>
      <c r="AU159" s="3046"/>
      <c r="AV159" s="3046"/>
      <c r="AW159" s="3046"/>
      <c r="AX159" s="3160"/>
      <c r="AY159" s="1349"/>
      <c r="AZ159" s="1683"/>
      <c r="BA159" s="1683"/>
      <c r="BB159" s="1683"/>
      <c r="BC159" s="1683"/>
      <c r="BD159" s="1332"/>
      <c r="BE159" s="1683"/>
      <c r="BF159" s="1683"/>
      <c r="BG159" s="1683"/>
      <c r="BH159" s="1683"/>
      <c r="BI159" s="3161"/>
      <c r="BJ159" s="3161"/>
      <c r="BK159" s="3161"/>
      <c r="BL159" s="3161"/>
      <c r="BM159" s="3161"/>
      <c r="BN159" s="3162"/>
      <c r="BO159" s="3162"/>
      <c r="BP159" s="3162"/>
      <c r="BQ159" s="3163"/>
      <c r="BR159" s="505"/>
      <c r="BS159" s="99"/>
      <c r="BT159" s="99"/>
    </row>
    <row r="160" spans="1:72" s="499" customFormat="1" ht="13.5" customHeight="1">
      <c r="A160" s="226"/>
      <c r="B160" s="1483">
        <v>9</v>
      </c>
      <c r="C160" s="3061" t="s">
        <v>500</v>
      </c>
      <c r="D160" s="3062"/>
      <c r="E160" s="3062"/>
      <c r="F160" s="3062"/>
      <c r="G160" s="3062"/>
      <c r="H160" s="3062"/>
      <c r="I160" s="3062"/>
      <c r="J160" s="3062"/>
      <c r="K160" s="3062"/>
      <c r="L160" s="3062"/>
      <c r="M160" s="3062"/>
      <c r="N160" s="3062"/>
      <c r="O160" s="3062"/>
      <c r="P160" s="3062"/>
      <c r="Q160" s="3062"/>
      <c r="R160" s="3062"/>
      <c r="S160" s="3062"/>
      <c r="T160" s="3062"/>
      <c r="U160" s="3062"/>
      <c r="V160" s="3062"/>
      <c r="W160" s="3063"/>
      <c r="X160" s="3053" t="s">
        <v>1165</v>
      </c>
      <c r="Y160" s="3054"/>
      <c r="Z160" s="3054"/>
      <c r="AA160" s="3054"/>
      <c r="AB160" s="3054"/>
      <c r="AC160" s="3054"/>
      <c r="AD160" s="3055"/>
      <c r="AE160" s="3053" t="s">
        <v>201</v>
      </c>
      <c r="AF160" s="3054"/>
      <c r="AG160" s="3054"/>
      <c r="AH160" s="3054"/>
      <c r="AI160" s="3054"/>
      <c r="AJ160" s="3055"/>
      <c r="AK160" s="3053"/>
      <c r="AL160" s="3054"/>
      <c r="AM160" s="3054"/>
      <c r="AN160" s="3054"/>
      <c r="AO160" s="3054"/>
      <c r="AP160" s="3055"/>
      <c r="AQ160" s="3150"/>
      <c r="AR160" s="3151"/>
      <c r="AS160" s="3151"/>
      <c r="AT160" s="3151"/>
      <c r="AU160" s="3151"/>
      <c r="AV160" s="3151"/>
      <c r="AW160" s="3151"/>
      <c r="AX160" s="3152"/>
      <c r="AY160" s="1349"/>
      <c r="AZ160" s="1683"/>
      <c r="BA160" s="1683"/>
      <c r="BB160" s="1683"/>
      <c r="BC160" s="1683"/>
      <c r="BD160" s="1332"/>
      <c r="BE160" s="1683"/>
      <c r="BF160" s="1683"/>
      <c r="BG160" s="1683"/>
      <c r="BH160" s="1683"/>
      <c r="BI160" s="3161"/>
      <c r="BJ160" s="3161"/>
      <c r="BK160" s="3161"/>
      <c r="BL160" s="3161"/>
      <c r="BM160" s="3161"/>
      <c r="BN160" s="3162"/>
      <c r="BO160" s="3162"/>
      <c r="BP160" s="3162"/>
      <c r="BQ160" s="3163"/>
      <c r="BR160" s="505"/>
      <c r="BS160" s="99"/>
      <c r="BT160" s="99"/>
    </row>
    <row r="161" spans="1:72" s="499" customFormat="1" ht="13.5" customHeight="1">
      <c r="A161" s="226"/>
      <c r="B161" s="1346"/>
      <c r="C161" s="3064"/>
      <c r="D161" s="3065"/>
      <c r="E161" s="3065"/>
      <c r="F161" s="3065"/>
      <c r="G161" s="3065"/>
      <c r="H161" s="3065"/>
      <c r="I161" s="3065"/>
      <c r="J161" s="3065"/>
      <c r="K161" s="3065"/>
      <c r="L161" s="3065"/>
      <c r="M161" s="3065"/>
      <c r="N161" s="3065"/>
      <c r="O161" s="3065"/>
      <c r="P161" s="3065"/>
      <c r="Q161" s="3065"/>
      <c r="R161" s="3065"/>
      <c r="S161" s="3065"/>
      <c r="T161" s="3065"/>
      <c r="U161" s="3065"/>
      <c r="V161" s="3065"/>
      <c r="W161" s="3066"/>
      <c r="X161" s="3067"/>
      <c r="Y161" s="3068"/>
      <c r="Z161" s="3068"/>
      <c r="AA161" s="3068"/>
      <c r="AB161" s="3068"/>
      <c r="AC161" s="3068"/>
      <c r="AD161" s="3069"/>
      <c r="AE161" s="3067"/>
      <c r="AF161" s="3068"/>
      <c r="AG161" s="3068"/>
      <c r="AH161" s="3068"/>
      <c r="AI161" s="3068"/>
      <c r="AJ161" s="3069"/>
      <c r="AK161" s="3067"/>
      <c r="AL161" s="3068"/>
      <c r="AM161" s="3068"/>
      <c r="AN161" s="3068"/>
      <c r="AO161" s="3068"/>
      <c r="AP161" s="3069"/>
      <c r="AQ161" s="3159"/>
      <c r="AR161" s="3046"/>
      <c r="AS161" s="3046"/>
      <c r="AT161" s="3046"/>
      <c r="AU161" s="3046"/>
      <c r="AV161" s="3046"/>
      <c r="AW161" s="3046"/>
      <c r="AX161" s="3160"/>
      <c r="AY161" s="1349"/>
      <c r="AZ161" s="1683"/>
      <c r="BA161" s="1683"/>
      <c r="BB161" s="1683"/>
      <c r="BC161" s="1683"/>
      <c r="BD161" s="1332"/>
      <c r="BE161" s="1683"/>
      <c r="BF161" s="1683"/>
      <c r="BG161" s="1683"/>
      <c r="BH161" s="1683"/>
      <c r="BI161" s="3161"/>
      <c r="BJ161" s="3161"/>
      <c r="BK161" s="3161"/>
      <c r="BL161" s="3161"/>
      <c r="BM161" s="3161"/>
      <c r="BN161" s="3162"/>
      <c r="BO161" s="3162"/>
      <c r="BP161" s="3162"/>
      <c r="BQ161" s="3163"/>
      <c r="BR161" s="505"/>
      <c r="BS161" s="99"/>
      <c r="BT161" s="99"/>
    </row>
    <row r="162" spans="1:72" s="499" customFormat="1" ht="13.5" customHeight="1">
      <c r="A162" s="226"/>
      <c r="B162" s="1483">
        <v>10</v>
      </c>
      <c r="C162" s="3061" t="s">
        <v>1210</v>
      </c>
      <c r="D162" s="3062"/>
      <c r="E162" s="3062"/>
      <c r="F162" s="3062"/>
      <c r="G162" s="3062"/>
      <c r="H162" s="3062"/>
      <c r="I162" s="3062"/>
      <c r="J162" s="3062"/>
      <c r="K162" s="3062"/>
      <c r="L162" s="3062"/>
      <c r="M162" s="3062"/>
      <c r="N162" s="3062"/>
      <c r="O162" s="3062"/>
      <c r="P162" s="3062"/>
      <c r="Q162" s="3062"/>
      <c r="R162" s="3062"/>
      <c r="S162" s="3062"/>
      <c r="T162" s="3062"/>
      <c r="U162" s="3062"/>
      <c r="V162" s="3062"/>
      <c r="W162" s="3063"/>
      <c r="X162" s="3053" t="s">
        <v>1165</v>
      </c>
      <c r="Y162" s="3054"/>
      <c r="Z162" s="3054"/>
      <c r="AA162" s="3054"/>
      <c r="AB162" s="3054"/>
      <c r="AC162" s="3054"/>
      <c r="AD162" s="3055"/>
      <c r="AE162" s="3053" t="s">
        <v>1167</v>
      </c>
      <c r="AF162" s="3054"/>
      <c r="AG162" s="3054"/>
      <c r="AH162" s="3054"/>
      <c r="AI162" s="3054"/>
      <c r="AJ162" s="3055"/>
      <c r="AK162" s="3053"/>
      <c r="AL162" s="3054"/>
      <c r="AM162" s="3054"/>
      <c r="AN162" s="3054"/>
      <c r="AO162" s="3054"/>
      <c r="AP162" s="3055"/>
      <c r="AQ162" s="3150"/>
      <c r="AR162" s="3151"/>
      <c r="AS162" s="3151"/>
      <c r="AT162" s="3151"/>
      <c r="AU162" s="3151"/>
      <c r="AV162" s="3151"/>
      <c r="AW162" s="3151"/>
      <c r="AX162" s="3152"/>
      <c r="AY162" s="1349"/>
      <c r="AZ162" s="1683"/>
      <c r="BA162" s="1683"/>
      <c r="BB162" s="1683"/>
      <c r="BC162" s="1683"/>
      <c r="BD162" s="1332"/>
      <c r="BE162" s="1683"/>
      <c r="BF162" s="1683"/>
      <c r="BG162" s="1683"/>
      <c r="BH162" s="1683"/>
      <c r="BI162" s="3161"/>
      <c r="BJ162" s="3161"/>
      <c r="BK162" s="3161"/>
      <c r="BL162" s="3161"/>
      <c r="BM162" s="3161"/>
      <c r="BN162" s="3162"/>
      <c r="BO162" s="3162"/>
      <c r="BP162" s="3162"/>
      <c r="BQ162" s="3163"/>
      <c r="BR162" s="505"/>
      <c r="BS162" s="99"/>
      <c r="BT162" s="99"/>
    </row>
    <row r="163" spans="1:72" s="499" customFormat="1" ht="13.5" customHeight="1">
      <c r="A163" s="226"/>
      <c r="B163" s="1346"/>
      <c r="C163" s="3064"/>
      <c r="D163" s="3065"/>
      <c r="E163" s="3065"/>
      <c r="F163" s="3065"/>
      <c r="G163" s="3065"/>
      <c r="H163" s="3065"/>
      <c r="I163" s="3065"/>
      <c r="J163" s="3065"/>
      <c r="K163" s="3065"/>
      <c r="L163" s="3065"/>
      <c r="M163" s="3065"/>
      <c r="N163" s="3065"/>
      <c r="O163" s="3065"/>
      <c r="P163" s="3065"/>
      <c r="Q163" s="3065"/>
      <c r="R163" s="3065"/>
      <c r="S163" s="3065"/>
      <c r="T163" s="3065"/>
      <c r="U163" s="3065"/>
      <c r="V163" s="3065"/>
      <c r="W163" s="3066"/>
      <c r="X163" s="3067"/>
      <c r="Y163" s="3068"/>
      <c r="Z163" s="3068"/>
      <c r="AA163" s="3068"/>
      <c r="AB163" s="3068"/>
      <c r="AC163" s="3068"/>
      <c r="AD163" s="3069"/>
      <c r="AE163" s="3067"/>
      <c r="AF163" s="3068"/>
      <c r="AG163" s="3068"/>
      <c r="AH163" s="3068"/>
      <c r="AI163" s="3068"/>
      <c r="AJ163" s="3069"/>
      <c r="AK163" s="3067"/>
      <c r="AL163" s="3068"/>
      <c r="AM163" s="3068"/>
      <c r="AN163" s="3068"/>
      <c r="AO163" s="3068"/>
      <c r="AP163" s="3069"/>
      <c r="AQ163" s="3159"/>
      <c r="AR163" s="3046"/>
      <c r="AS163" s="3046"/>
      <c r="AT163" s="3046"/>
      <c r="AU163" s="3046"/>
      <c r="AV163" s="3046"/>
      <c r="AW163" s="3046"/>
      <c r="AX163" s="3160"/>
      <c r="AY163" s="1349"/>
      <c r="AZ163" s="1683"/>
      <c r="BA163" s="1683"/>
      <c r="BB163" s="1683"/>
      <c r="BC163" s="1683"/>
      <c r="BD163" s="1332"/>
      <c r="BE163" s="1683"/>
      <c r="BF163" s="1683"/>
      <c r="BG163" s="1683"/>
      <c r="BH163" s="1683"/>
      <c r="BI163" s="3161"/>
      <c r="BJ163" s="3161"/>
      <c r="BK163" s="3161"/>
      <c r="BL163" s="3161"/>
      <c r="BM163" s="3161"/>
      <c r="BN163" s="3162"/>
      <c r="BO163" s="3162"/>
      <c r="BP163" s="3162"/>
      <c r="BQ163" s="3163"/>
      <c r="BR163" s="505"/>
      <c r="BS163" s="99"/>
      <c r="BT163" s="99"/>
    </row>
    <row r="164" spans="1:72" s="499" customFormat="1" ht="13.5" customHeight="1">
      <c r="A164" s="226"/>
      <c r="B164" s="1483">
        <v>11</v>
      </c>
      <c r="C164" s="3061" t="s">
        <v>1211</v>
      </c>
      <c r="D164" s="3062"/>
      <c r="E164" s="3062"/>
      <c r="F164" s="3062"/>
      <c r="G164" s="3062"/>
      <c r="H164" s="3062"/>
      <c r="I164" s="3062"/>
      <c r="J164" s="3062"/>
      <c r="K164" s="3062"/>
      <c r="L164" s="3062"/>
      <c r="M164" s="3062"/>
      <c r="N164" s="3062"/>
      <c r="O164" s="3062"/>
      <c r="P164" s="3062"/>
      <c r="Q164" s="3062"/>
      <c r="R164" s="3062"/>
      <c r="S164" s="3062"/>
      <c r="T164" s="3062"/>
      <c r="U164" s="3062"/>
      <c r="V164" s="3062"/>
      <c r="W164" s="3063"/>
      <c r="X164" s="3053" t="s">
        <v>1212</v>
      </c>
      <c r="Y164" s="3054"/>
      <c r="Z164" s="3054"/>
      <c r="AA164" s="3054"/>
      <c r="AB164" s="3054"/>
      <c r="AC164" s="3054"/>
      <c r="AD164" s="3055"/>
      <c r="AE164" s="3053"/>
      <c r="AF164" s="3054"/>
      <c r="AG164" s="3054"/>
      <c r="AH164" s="3054"/>
      <c r="AI164" s="3054"/>
      <c r="AJ164" s="3055"/>
      <c r="AK164" s="3053"/>
      <c r="AL164" s="3054"/>
      <c r="AM164" s="3054"/>
      <c r="AN164" s="3054"/>
      <c r="AO164" s="3054"/>
      <c r="AP164" s="3055"/>
      <c r="AQ164" s="3150"/>
      <c r="AR164" s="3151"/>
      <c r="AS164" s="3151"/>
      <c r="AT164" s="3151"/>
      <c r="AU164" s="3151"/>
      <c r="AV164" s="3151"/>
      <c r="AW164" s="3151"/>
      <c r="AX164" s="3152"/>
      <c r="AY164" s="1349"/>
      <c r="AZ164" s="3164"/>
      <c r="BA164" s="3164"/>
      <c r="BB164" s="3164"/>
      <c r="BC164" s="3164"/>
      <c r="BD164" s="1484"/>
      <c r="BE164" s="3164"/>
      <c r="BF164" s="3164"/>
      <c r="BG164" s="3164"/>
      <c r="BH164" s="3164"/>
      <c r="BI164" s="3165"/>
      <c r="BJ164" s="3165"/>
      <c r="BK164" s="3165"/>
      <c r="BL164" s="3165"/>
      <c r="BM164" s="3165"/>
      <c r="BN164" s="3166"/>
      <c r="BO164" s="3166"/>
      <c r="BP164" s="3166"/>
      <c r="BQ164" s="3167"/>
      <c r="BR164" s="505"/>
      <c r="BS164" s="99"/>
      <c r="BT164" s="99"/>
    </row>
    <row r="165" spans="1:72" s="499" customFormat="1" ht="13.5" customHeight="1">
      <c r="A165" s="226"/>
      <c r="B165" s="1346"/>
      <c r="C165" s="3064"/>
      <c r="D165" s="3065"/>
      <c r="E165" s="3065"/>
      <c r="F165" s="3065"/>
      <c r="G165" s="3065"/>
      <c r="H165" s="3065"/>
      <c r="I165" s="3065"/>
      <c r="J165" s="3065"/>
      <c r="K165" s="3065"/>
      <c r="L165" s="3065"/>
      <c r="M165" s="3065"/>
      <c r="N165" s="3065"/>
      <c r="O165" s="3065"/>
      <c r="P165" s="3065"/>
      <c r="Q165" s="3065"/>
      <c r="R165" s="3065"/>
      <c r="S165" s="3065"/>
      <c r="T165" s="3065"/>
      <c r="U165" s="3065"/>
      <c r="V165" s="3065"/>
      <c r="W165" s="3066"/>
      <c r="X165" s="3067"/>
      <c r="Y165" s="3068"/>
      <c r="Z165" s="3068"/>
      <c r="AA165" s="3068"/>
      <c r="AB165" s="3068"/>
      <c r="AC165" s="3068"/>
      <c r="AD165" s="3069"/>
      <c r="AE165" s="3067"/>
      <c r="AF165" s="3068"/>
      <c r="AG165" s="3068"/>
      <c r="AH165" s="3068"/>
      <c r="AI165" s="3068"/>
      <c r="AJ165" s="3069"/>
      <c r="AK165" s="3067"/>
      <c r="AL165" s="3068"/>
      <c r="AM165" s="3068"/>
      <c r="AN165" s="3068"/>
      <c r="AO165" s="3068"/>
      <c r="AP165" s="3069"/>
      <c r="AQ165" s="3159"/>
      <c r="AR165" s="3046"/>
      <c r="AS165" s="3046"/>
      <c r="AT165" s="3046"/>
      <c r="AU165" s="3046"/>
      <c r="AV165" s="3046"/>
      <c r="AW165" s="3046"/>
      <c r="AX165" s="3160"/>
      <c r="AY165" s="1349"/>
      <c r="AZ165" s="3164"/>
      <c r="BA165" s="3164"/>
      <c r="BB165" s="3164"/>
      <c r="BC165" s="3164"/>
      <c r="BD165" s="1484"/>
      <c r="BE165" s="3164"/>
      <c r="BF165" s="3164"/>
      <c r="BG165" s="3164"/>
      <c r="BH165" s="3164"/>
      <c r="BI165" s="3165"/>
      <c r="BJ165" s="3165"/>
      <c r="BK165" s="3165"/>
      <c r="BL165" s="3165"/>
      <c r="BM165" s="3165"/>
      <c r="BN165" s="3166"/>
      <c r="BO165" s="3166"/>
      <c r="BP165" s="3166"/>
      <c r="BQ165" s="3167"/>
      <c r="BR165" s="505"/>
      <c r="BS165" s="99"/>
      <c r="BT165" s="99"/>
    </row>
    <row r="166" spans="1:72" s="499" customFormat="1" ht="13.5" customHeight="1">
      <c r="A166" s="226"/>
      <c r="B166" s="1483">
        <v>12</v>
      </c>
      <c r="C166" s="3070" t="s">
        <v>1213</v>
      </c>
      <c r="D166" s="3071"/>
      <c r="E166" s="3071"/>
      <c r="F166" s="3071"/>
      <c r="G166" s="3071"/>
      <c r="H166" s="3071"/>
      <c r="I166" s="3071"/>
      <c r="J166" s="3071"/>
      <c r="K166" s="3071"/>
      <c r="L166" s="3071"/>
      <c r="M166" s="3071"/>
      <c r="N166" s="3071"/>
      <c r="O166" s="3071"/>
      <c r="P166" s="3071"/>
      <c r="Q166" s="3071"/>
      <c r="R166" s="3071"/>
      <c r="S166" s="3071"/>
      <c r="T166" s="3071"/>
      <c r="U166" s="3071"/>
      <c r="V166" s="3071"/>
      <c r="W166" s="3072"/>
      <c r="X166" s="3053" t="s">
        <v>1185</v>
      </c>
      <c r="Y166" s="3054"/>
      <c r="Z166" s="3054"/>
      <c r="AA166" s="3054"/>
      <c r="AB166" s="3054"/>
      <c r="AC166" s="3054"/>
      <c r="AD166" s="3055"/>
      <c r="AE166" s="3053"/>
      <c r="AF166" s="3054"/>
      <c r="AG166" s="3054"/>
      <c r="AH166" s="3054"/>
      <c r="AI166" s="3054"/>
      <c r="AJ166" s="3055"/>
      <c r="AK166" s="3053"/>
      <c r="AL166" s="3054"/>
      <c r="AM166" s="3054"/>
      <c r="AN166" s="3054"/>
      <c r="AO166" s="3054"/>
      <c r="AP166" s="3055"/>
      <c r="AQ166" s="3150"/>
      <c r="AR166" s="3151"/>
      <c r="AS166" s="3151"/>
      <c r="AT166" s="3151"/>
      <c r="AU166" s="3151"/>
      <c r="AV166" s="3151"/>
      <c r="AW166" s="3151"/>
      <c r="AX166" s="3152"/>
      <c r="AY166" s="1349"/>
      <c r="AZ166" s="1683"/>
      <c r="BA166" s="1683"/>
      <c r="BB166" s="1683"/>
      <c r="BC166" s="1683"/>
      <c r="BD166" s="1332"/>
      <c r="BE166" s="1683"/>
      <c r="BF166" s="1683"/>
      <c r="BG166" s="1683"/>
      <c r="BH166" s="1683"/>
      <c r="BI166" s="3161"/>
      <c r="BJ166" s="3161"/>
      <c r="BK166" s="3161"/>
      <c r="BL166" s="3161"/>
      <c r="BM166" s="3161"/>
      <c r="BN166" s="3162"/>
      <c r="BO166" s="3162"/>
      <c r="BP166" s="3162"/>
      <c r="BQ166" s="3163"/>
      <c r="BR166" s="505"/>
      <c r="BS166" s="99"/>
      <c r="BT166" s="99"/>
    </row>
    <row r="167" spans="1:72" s="499" customFormat="1" ht="13.5" customHeight="1">
      <c r="A167" s="226"/>
      <c r="B167" s="1346"/>
      <c r="C167" s="3073"/>
      <c r="D167" s="3074"/>
      <c r="E167" s="3074"/>
      <c r="F167" s="3074"/>
      <c r="G167" s="3074"/>
      <c r="H167" s="3074"/>
      <c r="I167" s="3074"/>
      <c r="J167" s="3074"/>
      <c r="K167" s="3074"/>
      <c r="L167" s="3074"/>
      <c r="M167" s="3074"/>
      <c r="N167" s="3074"/>
      <c r="O167" s="3074"/>
      <c r="P167" s="3074"/>
      <c r="Q167" s="3074"/>
      <c r="R167" s="3074"/>
      <c r="S167" s="3074"/>
      <c r="T167" s="3074"/>
      <c r="U167" s="3074"/>
      <c r="V167" s="3074"/>
      <c r="W167" s="3075"/>
      <c r="X167" s="3067"/>
      <c r="Y167" s="3068"/>
      <c r="Z167" s="3068"/>
      <c r="AA167" s="3068"/>
      <c r="AB167" s="3068"/>
      <c r="AC167" s="3068"/>
      <c r="AD167" s="3069"/>
      <c r="AE167" s="3067"/>
      <c r="AF167" s="3068"/>
      <c r="AG167" s="3068"/>
      <c r="AH167" s="3068"/>
      <c r="AI167" s="3068"/>
      <c r="AJ167" s="3069"/>
      <c r="AK167" s="3067"/>
      <c r="AL167" s="3068"/>
      <c r="AM167" s="3068"/>
      <c r="AN167" s="3068"/>
      <c r="AO167" s="3068"/>
      <c r="AP167" s="3069"/>
      <c r="AQ167" s="3159"/>
      <c r="AR167" s="3046"/>
      <c r="AS167" s="3046"/>
      <c r="AT167" s="3046"/>
      <c r="AU167" s="3046"/>
      <c r="AV167" s="3046"/>
      <c r="AW167" s="3046"/>
      <c r="AX167" s="3160"/>
      <c r="AY167" s="1349"/>
      <c r="AZ167" s="1349"/>
      <c r="BA167" s="1349"/>
      <c r="BB167" s="1349"/>
      <c r="BC167" s="1349"/>
      <c r="BD167" s="1349"/>
      <c r="BE167" s="1349"/>
      <c r="BF167" s="1349"/>
      <c r="BG167" s="1349"/>
      <c r="BH167" s="1349"/>
      <c r="BI167" s="1349"/>
      <c r="BJ167" s="1349"/>
      <c r="BK167" s="1349"/>
      <c r="BL167" s="1349"/>
      <c r="BM167" s="1349"/>
      <c r="BN167" s="1349"/>
      <c r="BO167" s="1349"/>
      <c r="BP167" s="1349"/>
      <c r="BQ167" s="642"/>
      <c r="BR167" s="505"/>
      <c r="BS167" s="99"/>
      <c r="BT167" s="99"/>
    </row>
    <row r="168" spans="1:72" s="499" customFormat="1" ht="13.5" customHeight="1">
      <c r="A168" s="226"/>
      <c r="B168" s="1483">
        <v>13</v>
      </c>
      <c r="C168" s="3061" t="s">
        <v>1214</v>
      </c>
      <c r="D168" s="3062"/>
      <c r="E168" s="3062"/>
      <c r="F168" s="3062"/>
      <c r="G168" s="3062"/>
      <c r="H168" s="3062"/>
      <c r="I168" s="3062"/>
      <c r="J168" s="3062"/>
      <c r="K168" s="3062"/>
      <c r="L168" s="3062"/>
      <c r="M168" s="3062"/>
      <c r="N168" s="3062"/>
      <c r="O168" s="3062"/>
      <c r="P168" s="3062"/>
      <c r="Q168" s="3062"/>
      <c r="R168" s="3062"/>
      <c r="S168" s="3062"/>
      <c r="T168" s="3062"/>
      <c r="U168" s="3062"/>
      <c r="V168" s="3062"/>
      <c r="W168" s="3063"/>
      <c r="X168" s="3053" t="s">
        <v>1185</v>
      </c>
      <c r="Y168" s="3054"/>
      <c r="Z168" s="3054"/>
      <c r="AA168" s="3054"/>
      <c r="AB168" s="3054"/>
      <c r="AC168" s="3054"/>
      <c r="AD168" s="3055"/>
      <c r="AE168" s="3053"/>
      <c r="AF168" s="3054"/>
      <c r="AG168" s="3054"/>
      <c r="AH168" s="3054"/>
      <c r="AI168" s="3054"/>
      <c r="AJ168" s="3055"/>
      <c r="AK168" s="3053"/>
      <c r="AL168" s="3054"/>
      <c r="AM168" s="3054"/>
      <c r="AN168" s="3054"/>
      <c r="AO168" s="3054"/>
      <c r="AP168" s="3055"/>
      <c r="AQ168" s="3150"/>
      <c r="AR168" s="3151"/>
      <c r="AS168" s="3151"/>
      <c r="AT168" s="3151"/>
      <c r="AU168" s="3151"/>
      <c r="AV168" s="3151"/>
      <c r="AW168" s="3151"/>
      <c r="AX168" s="3152"/>
      <c r="AY168" s="1349"/>
      <c r="AZ168" s="1349"/>
      <c r="BA168" s="1349"/>
      <c r="BB168" s="1349"/>
      <c r="BC168" s="1349"/>
      <c r="BD168" s="1349"/>
      <c r="BE168" s="1349"/>
      <c r="BF168" s="1349"/>
      <c r="BG168" s="1349"/>
      <c r="BH168" s="1349"/>
      <c r="BI168" s="1349"/>
      <c r="BJ168" s="1349"/>
      <c r="BK168" s="1349"/>
      <c r="BL168" s="1349"/>
      <c r="BM168" s="1349"/>
      <c r="BN168" s="1349"/>
      <c r="BO168" s="1349"/>
      <c r="BP168" s="1349"/>
      <c r="BQ168" s="642"/>
      <c r="BR168" s="505"/>
      <c r="BS168" s="99"/>
      <c r="BT168" s="99"/>
    </row>
    <row r="169" spans="1:72" s="499" customFormat="1" ht="13.5" customHeight="1">
      <c r="A169" s="226"/>
      <c r="B169" s="1346"/>
      <c r="C169" s="3064"/>
      <c r="D169" s="3065"/>
      <c r="E169" s="3065"/>
      <c r="F169" s="3065"/>
      <c r="G169" s="3065"/>
      <c r="H169" s="3065"/>
      <c r="I169" s="3065"/>
      <c r="J169" s="3065"/>
      <c r="K169" s="3065"/>
      <c r="L169" s="3065"/>
      <c r="M169" s="3065"/>
      <c r="N169" s="3065"/>
      <c r="O169" s="3065"/>
      <c r="P169" s="3065"/>
      <c r="Q169" s="3065"/>
      <c r="R169" s="3065"/>
      <c r="S169" s="3065"/>
      <c r="T169" s="3065"/>
      <c r="U169" s="3065"/>
      <c r="V169" s="3065"/>
      <c r="W169" s="3066"/>
      <c r="X169" s="3067"/>
      <c r="Y169" s="3068"/>
      <c r="Z169" s="3068"/>
      <c r="AA169" s="3068"/>
      <c r="AB169" s="3068"/>
      <c r="AC169" s="3068"/>
      <c r="AD169" s="3069"/>
      <c r="AE169" s="3067"/>
      <c r="AF169" s="3068"/>
      <c r="AG169" s="3068"/>
      <c r="AH169" s="3068"/>
      <c r="AI169" s="3068"/>
      <c r="AJ169" s="3069"/>
      <c r="AK169" s="3067"/>
      <c r="AL169" s="3068"/>
      <c r="AM169" s="3068"/>
      <c r="AN169" s="3068"/>
      <c r="AO169" s="3068"/>
      <c r="AP169" s="3069"/>
      <c r="AQ169" s="3159"/>
      <c r="AR169" s="3046"/>
      <c r="AS169" s="3046"/>
      <c r="AT169" s="3046"/>
      <c r="AU169" s="3046"/>
      <c r="AV169" s="3046"/>
      <c r="AW169" s="3046"/>
      <c r="AX169" s="3160"/>
      <c r="AY169" s="1349"/>
      <c r="AZ169" s="1349"/>
      <c r="BA169" s="1349"/>
      <c r="BB169" s="1349"/>
      <c r="BC169" s="1349"/>
      <c r="BD169" s="1349"/>
      <c r="BE169" s="1349"/>
      <c r="BF169" s="1349"/>
      <c r="BG169" s="1349"/>
      <c r="BH169" s="1349"/>
      <c r="BI169" s="1349"/>
      <c r="BJ169" s="1349"/>
      <c r="BK169" s="1349"/>
      <c r="BL169" s="1349"/>
      <c r="BM169" s="1349"/>
      <c r="BN169" s="1349"/>
      <c r="BO169" s="1349"/>
      <c r="BP169" s="1349"/>
      <c r="BQ169" s="642"/>
      <c r="BR169" s="505"/>
      <c r="BS169" s="99"/>
      <c r="BT169" s="99"/>
    </row>
    <row r="170" spans="1:72" s="499" customFormat="1" ht="13.5" customHeight="1">
      <c r="A170" s="226"/>
      <c r="B170" s="1483">
        <v>14</v>
      </c>
      <c r="C170" s="3070" t="s">
        <v>1215</v>
      </c>
      <c r="D170" s="3071"/>
      <c r="E170" s="3071"/>
      <c r="F170" s="3071"/>
      <c r="G170" s="3071"/>
      <c r="H170" s="3071"/>
      <c r="I170" s="3071"/>
      <c r="J170" s="3071"/>
      <c r="K170" s="3071"/>
      <c r="L170" s="3071"/>
      <c r="M170" s="3071"/>
      <c r="N170" s="3071"/>
      <c r="O170" s="3071"/>
      <c r="P170" s="3071"/>
      <c r="Q170" s="3071"/>
      <c r="R170" s="3071"/>
      <c r="S170" s="3071"/>
      <c r="T170" s="3071"/>
      <c r="U170" s="3071"/>
      <c r="V170" s="3071"/>
      <c r="W170" s="3072"/>
      <c r="X170" s="3053"/>
      <c r="Y170" s="3054"/>
      <c r="Z170" s="3054"/>
      <c r="AA170" s="3054"/>
      <c r="AB170" s="3054"/>
      <c r="AC170" s="3054"/>
      <c r="AD170" s="3055"/>
      <c r="AE170" s="3053"/>
      <c r="AF170" s="3054"/>
      <c r="AG170" s="3054"/>
      <c r="AH170" s="3054"/>
      <c r="AI170" s="3054"/>
      <c r="AJ170" s="3055"/>
      <c r="AK170" s="3053"/>
      <c r="AL170" s="3054"/>
      <c r="AM170" s="3054"/>
      <c r="AN170" s="3054"/>
      <c r="AO170" s="3054"/>
      <c r="AP170" s="3055"/>
      <c r="AQ170" s="3150"/>
      <c r="AR170" s="3151"/>
      <c r="AS170" s="3151"/>
      <c r="AT170" s="3151"/>
      <c r="AU170" s="3151"/>
      <c r="AV170" s="3151"/>
      <c r="AW170" s="3151"/>
      <c r="AX170" s="3152"/>
      <c r="AY170" s="1349"/>
      <c r="AZ170" s="1349"/>
      <c r="BA170" s="1349"/>
      <c r="BB170" s="1349"/>
      <c r="BC170" s="1349"/>
      <c r="BD170" s="1349"/>
      <c r="BE170" s="1349"/>
      <c r="BF170" s="1349"/>
      <c r="BG170" s="1349"/>
      <c r="BH170" s="1349"/>
      <c r="BI170" s="1349"/>
      <c r="BJ170" s="1349"/>
      <c r="BK170" s="1349"/>
      <c r="BL170" s="1349"/>
      <c r="BM170" s="1349"/>
      <c r="BN170" s="1349"/>
      <c r="BO170" s="1349"/>
      <c r="BP170" s="1349"/>
      <c r="BQ170" s="642"/>
      <c r="BR170" s="505"/>
      <c r="BS170" s="99"/>
      <c r="BT170" s="99"/>
    </row>
    <row r="171" spans="1:72" s="499" customFormat="1" ht="13.5" customHeight="1">
      <c r="A171" s="226"/>
      <c r="B171" s="1346"/>
      <c r="C171" s="3073"/>
      <c r="D171" s="3074"/>
      <c r="E171" s="3074"/>
      <c r="F171" s="3074"/>
      <c r="G171" s="3074"/>
      <c r="H171" s="3074"/>
      <c r="I171" s="3074"/>
      <c r="J171" s="3074"/>
      <c r="K171" s="3074"/>
      <c r="L171" s="3074"/>
      <c r="M171" s="3074"/>
      <c r="N171" s="3074"/>
      <c r="O171" s="3074"/>
      <c r="P171" s="3074"/>
      <c r="Q171" s="3074"/>
      <c r="R171" s="3074"/>
      <c r="S171" s="3074"/>
      <c r="T171" s="3074"/>
      <c r="U171" s="3074"/>
      <c r="V171" s="3074"/>
      <c r="W171" s="3075"/>
      <c r="X171" s="3067"/>
      <c r="Y171" s="3068"/>
      <c r="Z171" s="3068"/>
      <c r="AA171" s="3068"/>
      <c r="AB171" s="3068"/>
      <c r="AC171" s="3068"/>
      <c r="AD171" s="3069"/>
      <c r="AE171" s="3067"/>
      <c r="AF171" s="3068"/>
      <c r="AG171" s="3068"/>
      <c r="AH171" s="3068"/>
      <c r="AI171" s="3068"/>
      <c r="AJ171" s="3069"/>
      <c r="AK171" s="3067"/>
      <c r="AL171" s="3068"/>
      <c r="AM171" s="3068"/>
      <c r="AN171" s="3068"/>
      <c r="AO171" s="3068"/>
      <c r="AP171" s="3069"/>
      <c r="AQ171" s="3159"/>
      <c r="AR171" s="3046"/>
      <c r="AS171" s="3046"/>
      <c r="AT171" s="3046"/>
      <c r="AU171" s="3046"/>
      <c r="AV171" s="3046"/>
      <c r="AW171" s="3046"/>
      <c r="AX171" s="3160"/>
      <c r="AY171" s="1349"/>
      <c r="AZ171" s="1349"/>
      <c r="BA171" s="1349"/>
      <c r="BB171" s="1349"/>
      <c r="BC171" s="1349"/>
      <c r="BD171" s="1349"/>
      <c r="BE171" s="1349"/>
      <c r="BF171" s="1349"/>
      <c r="BG171" s="1349"/>
      <c r="BH171" s="1349"/>
      <c r="BI171" s="1349"/>
      <c r="BJ171" s="1349"/>
      <c r="BK171" s="1349"/>
      <c r="BL171" s="1349"/>
      <c r="BM171" s="1349"/>
      <c r="BN171" s="1349"/>
      <c r="BO171" s="1349"/>
      <c r="BP171" s="1349"/>
      <c r="BQ171" s="642"/>
      <c r="BR171" s="505"/>
      <c r="BS171" s="99"/>
      <c r="BT171" s="99"/>
    </row>
    <row r="172" spans="1:72" s="499" customFormat="1" ht="13.5" customHeight="1">
      <c r="A172" s="226"/>
      <c r="B172" s="1483">
        <v>15</v>
      </c>
      <c r="C172" s="3061" t="s">
        <v>498</v>
      </c>
      <c r="D172" s="3062"/>
      <c r="E172" s="3062"/>
      <c r="F172" s="3062"/>
      <c r="G172" s="3062"/>
      <c r="H172" s="3062"/>
      <c r="I172" s="3062"/>
      <c r="J172" s="3062"/>
      <c r="K172" s="3062"/>
      <c r="L172" s="3062"/>
      <c r="M172" s="3062"/>
      <c r="N172" s="3062"/>
      <c r="O172" s="3062"/>
      <c r="P172" s="3062"/>
      <c r="Q172" s="3062"/>
      <c r="R172" s="3062"/>
      <c r="S172" s="3062"/>
      <c r="T172" s="3062"/>
      <c r="U172" s="3062"/>
      <c r="V172" s="3062"/>
      <c r="W172" s="3063"/>
      <c r="X172" s="3053"/>
      <c r="Y172" s="3054"/>
      <c r="Z172" s="3054"/>
      <c r="AA172" s="3054"/>
      <c r="AB172" s="3054"/>
      <c r="AC172" s="3054"/>
      <c r="AD172" s="3055"/>
      <c r="AE172" s="3053"/>
      <c r="AF172" s="3054"/>
      <c r="AG172" s="3054"/>
      <c r="AH172" s="3054"/>
      <c r="AI172" s="3054"/>
      <c r="AJ172" s="3055"/>
      <c r="AK172" s="3053"/>
      <c r="AL172" s="3054"/>
      <c r="AM172" s="3054"/>
      <c r="AN172" s="3054"/>
      <c r="AO172" s="3054"/>
      <c r="AP172" s="3055"/>
      <c r="AQ172" s="3150"/>
      <c r="AR172" s="3151"/>
      <c r="AS172" s="3151"/>
      <c r="AT172" s="3151"/>
      <c r="AU172" s="3151"/>
      <c r="AV172" s="3151"/>
      <c r="AW172" s="3151"/>
      <c r="AX172" s="3152"/>
      <c r="AY172" s="1349"/>
      <c r="AZ172" s="1349"/>
      <c r="BA172" s="1349"/>
      <c r="BB172" s="1349"/>
      <c r="BC172" s="1349"/>
      <c r="BD172" s="1349"/>
      <c r="BE172" s="1349"/>
      <c r="BF172" s="1349"/>
      <c r="BG172" s="1349"/>
      <c r="BH172" s="1349"/>
      <c r="BI172" s="1349"/>
      <c r="BJ172" s="1349"/>
      <c r="BK172" s="1349"/>
      <c r="BL172" s="1349"/>
      <c r="BM172" s="1349"/>
      <c r="BN172" s="1349"/>
      <c r="BO172" s="1349"/>
      <c r="BP172" s="1349"/>
      <c r="BQ172" s="642"/>
      <c r="BR172" s="505"/>
      <c r="BS172" s="99"/>
      <c r="BT172" s="99"/>
    </row>
    <row r="173" spans="1:72" s="499" customFormat="1" ht="13.5" customHeight="1">
      <c r="A173" s="226"/>
      <c r="B173" s="1346"/>
      <c r="C173" s="3064"/>
      <c r="D173" s="3065"/>
      <c r="E173" s="3065"/>
      <c r="F173" s="3065"/>
      <c r="G173" s="3065"/>
      <c r="H173" s="3065"/>
      <c r="I173" s="3065"/>
      <c r="J173" s="3065"/>
      <c r="K173" s="3065"/>
      <c r="L173" s="3065"/>
      <c r="M173" s="3065"/>
      <c r="N173" s="3065"/>
      <c r="O173" s="3065"/>
      <c r="P173" s="3065"/>
      <c r="Q173" s="3065"/>
      <c r="R173" s="3065"/>
      <c r="S173" s="3065"/>
      <c r="T173" s="3065"/>
      <c r="U173" s="3065"/>
      <c r="V173" s="3065"/>
      <c r="W173" s="3066"/>
      <c r="X173" s="3067"/>
      <c r="Y173" s="3068"/>
      <c r="Z173" s="3068"/>
      <c r="AA173" s="3068"/>
      <c r="AB173" s="3068"/>
      <c r="AC173" s="3068"/>
      <c r="AD173" s="3069"/>
      <c r="AE173" s="3067"/>
      <c r="AF173" s="3068"/>
      <c r="AG173" s="3068"/>
      <c r="AH173" s="3068"/>
      <c r="AI173" s="3068"/>
      <c r="AJ173" s="3069"/>
      <c r="AK173" s="3067"/>
      <c r="AL173" s="3068"/>
      <c r="AM173" s="3068"/>
      <c r="AN173" s="3068"/>
      <c r="AO173" s="3068"/>
      <c r="AP173" s="3069"/>
      <c r="AQ173" s="3159"/>
      <c r="AR173" s="3046"/>
      <c r="AS173" s="3046"/>
      <c r="AT173" s="3046"/>
      <c r="AU173" s="3046"/>
      <c r="AV173" s="3046"/>
      <c r="AW173" s="3046"/>
      <c r="AX173" s="3160"/>
      <c r="AY173" s="1349"/>
      <c r="AZ173" s="1349"/>
      <c r="BA173" s="1349"/>
      <c r="BB173" s="1349"/>
      <c r="BC173" s="1349"/>
      <c r="BD173" s="1349"/>
      <c r="BE173" s="1349"/>
      <c r="BF173" s="1349"/>
      <c r="BG173" s="1349"/>
      <c r="BH173" s="1349"/>
      <c r="BI173" s="1349"/>
      <c r="BJ173" s="1349"/>
      <c r="BK173" s="1349"/>
      <c r="BL173" s="1349"/>
      <c r="BM173" s="1349"/>
      <c r="BN173" s="1349"/>
      <c r="BO173" s="1349"/>
      <c r="BP173" s="1349"/>
      <c r="BQ173" s="642"/>
      <c r="BR173" s="505"/>
      <c r="BS173" s="99"/>
      <c r="BT173" s="99"/>
    </row>
    <row r="174" spans="1:72" s="499" customFormat="1" ht="13.5" customHeight="1">
      <c r="A174" s="226"/>
      <c r="B174" s="3157">
        <f>B172+1</f>
        <v>16</v>
      </c>
      <c r="C174" s="3061" t="s">
        <v>1216</v>
      </c>
      <c r="D174" s="3062"/>
      <c r="E174" s="3062"/>
      <c r="F174" s="3062"/>
      <c r="G174" s="3062"/>
      <c r="H174" s="3062"/>
      <c r="I174" s="3062"/>
      <c r="J174" s="3062"/>
      <c r="K174" s="3062"/>
      <c r="L174" s="3062"/>
      <c r="M174" s="3062"/>
      <c r="N174" s="3062"/>
      <c r="O174" s="3062"/>
      <c r="P174" s="3062"/>
      <c r="Q174" s="3062"/>
      <c r="R174" s="3062"/>
      <c r="S174" s="3062"/>
      <c r="T174" s="3062"/>
      <c r="U174" s="3062"/>
      <c r="V174" s="3062"/>
      <c r="W174" s="3063"/>
      <c r="X174" s="3053"/>
      <c r="Y174" s="3054"/>
      <c r="Z174" s="3054"/>
      <c r="AA174" s="3054"/>
      <c r="AB174" s="3054"/>
      <c r="AC174" s="3054"/>
      <c r="AD174" s="3055"/>
      <c r="AE174" s="3053"/>
      <c r="AF174" s="3054"/>
      <c r="AG174" s="3054"/>
      <c r="AH174" s="3054"/>
      <c r="AI174" s="3054"/>
      <c r="AJ174" s="3055"/>
      <c r="AK174" s="3053"/>
      <c r="AL174" s="3054"/>
      <c r="AM174" s="3054"/>
      <c r="AN174" s="3054"/>
      <c r="AO174" s="3054"/>
      <c r="AP174" s="3055"/>
      <c r="AQ174" s="3150"/>
      <c r="AR174" s="3151"/>
      <c r="AS174" s="3151"/>
      <c r="AT174" s="3151"/>
      <c r="AU174" s="3151"/>
      <c r="AV174" s="3151"/>
      <c r="AW174" s="3151"/>
      <c r="AX174" s="3152"/>
      <c r="AY174" s="1349"/>
      <c r="AZ174" s="1349"/>
      <c r="BA174" s="1349"/>
      <c r="BB174" s="1349"/>
      <c r="BC174" s="1349"/>
      <c r="BD174" s="1349"/>
      <c r="BE174" s="1349"/>
      <c r="BF174" s="1349"/>
      <c r="BG174" s="1349"/>
      <c r="BH174" s="1349"/>
      <c r="BI174" s="1349"/>
      <c r="BJ174" s="1349"/>
      <c r="BK174" s="1349"/>
      <c r="BL174" s="1349"/>
      <c r="BM174" s="1349"/>
      <c r="BN174" s="1349"/>
      <c r="BO174" s="1349"/>
      <c r="BP174" s="1349"/>
      <c r="BQ174" s="642"/>
      <c r="BR174" s="505"/>
      <c r="BS174" s="99"/>
      <c r="BT174" s="99"/>
    </row>
    <row r="175" spans="1:72" s="499" customFormat="1" ht="13.5" customHeight="1">
      <c r="A175" s="226"/>
      <c r="B175" s="3158"/>
      <c r="C175" s="3064"/>
      <c r="D175" s="3065"/>
      <c r="E175" s="3065"/>
      <c r="F175" s="3065"/>
      <c r="G175" s="3065"/>
      <c r="H175" s="3065"/>
      <c r="I175" s="3065"/>
      <c r="J175" s="3065"/>
      <c r="K175" s="3065"/>
      <c r="L175" s="3065"/>
      <c r="M175" s="3065"/>
      <c r="N175" s="3065"/>
      <c r="O175" s="3065"/>
      <c r="P175" s="3065"/>
      <c r="Q175" s="3065"/>
      <c r="R175" s="3065"/>
      <c r="S175" s="3065"/>
      <c r="T175" s="3065"/>
      <c r="U175" s="3065"/>
      <c r="V175" s="3065"/>
      <c r="W175" s="3066"/>
      <c r="X175" s="3067"/>
      <c r="Y175" s="3068"/>
      <c r="Z175" s="3068"/>
      <c r="AA175" s="3068"/>
      <c r="AB175" s="3068"/>
      <c r="AC175" s="3068"/>
      <c r="AD175" s="3069"/>
      <c r="AE175" s="3067"/>
      <c r="AF175" s="3068"/>
      <c r="AG175" s="3068"/>
      <c r="AH175" s="3068"/>
      <c r="AI175" s="3068"/>
      <c r="AJ175" s="3069"/>
      <c r="AK175" s="3067"/>
      <c r="AL175" s="3068"/>
      <c r="AM175" s="3068"/>
      <c r="AN175" s="3068"/>
      <c r="AO175" s="3068"/>
      <c r="AP175" s="3069"/>
      <c r="AQ175" s="3159"/>
      <c r="AR175" s="3046"/>
      <c r="AS175" s="3046"/>
      <c r="AT175" s="3046"/>
      <c r="AU175" s="3046"/>
      <c r="AV175" s="3046"/>
      <c r="AW175" s="3046"/>
      <c r="AX175" s="3160"/>
      <c r="AY175" s="1349"/>
      <c r="AZ175" s="1349"/>
      <c r="BA175" s="1349"/>
      <c r="BB175" s="1349"/>
      <c r="BC175" s="1349"/>
      <c r="BD175" s="1349"/>
      <c r="BE175" s="1349"/>
      <c r="BF175" s="1349"/>
      <c r="BG175" s="1349"/>
      <c r="BH175" s="1349"/>
      <c r="BI175" s="1349"/>
      <c r="BJ175" s="1349"/>
      <c r="BK175" s="1349"/>
      <c r="BL175" s="1349"/>
      <c r="BM175" s="1349"/>
      <c r="BN175" s="1349"/>
      <c r="BO175" s="1349"/>
      <c r="BP175" s="1349"/>
      <c r="BQ175" s="642"/>
      <c r="BR175" s="505"/>
      <c r="BS175" s="99"/>
      <c r="BT175" s="99"/>
    </row>
    <row r="176" spans="1:72" s="499" customFormat="1" ht="13.5" customHeight="1">
      <c r="A176" s="226"/>
      <c r="B176" s="3157">
        <f>B174+1</f>
        <v>17</v>
      </c>
      <c r="C176" s="3061" t="s">
        <v>1217</v>
      </c>
      <c r="D176" s="3062"/>
      <c r="E176" s="3062"/>
      <c r="F176" s="3062"/>
      <c r="G176" s="3062"/>
      <c r="H176" s="3062"/>
      <c r="I176" s="3062"/>
      <c r="J176" s="3062"/>
      <c r="K176" s="3062"/>
      <c r="L176" s="3062"/>
      <c r="M176" s="3062"/>
      <c r="N176" s="3062"/>
      <c r="O176" s="3062"/>
      <c r="P176" s="3062"/>
      <c r="Q176" s="3062"/>
      <c r="R176" s="3062"/>
      <c r="S176" s="3062"/>
      <c r="T176" s="3062"/>
      <c r="U176" s="3062"/>
      <c r="V176" s="3062"/>
      <c r="W176" s="3063"/>
      <c r="X176" s="3053"/>
      <c r="Y176" s="3054"/>
      <c r="Z176" s="3054"/>
      <c r="AA176" s="3054"/>
      <c r="AB176" s="3054"/>
      <c r="AC176" s="3054"/>
      <c r="AD176" s="3055"/>
      <c r="AE176" s="3053"/>
      <c r="AF176" s="3054"/>
      <c r="AG176" s="3054"/>
      <c r="AH176" s="3054"/>
      <c r="AI176" s="3054"/>
      <c r="AJ176" s="3055"/>
      <c r="AK176" s="3053"/>
      <c r="AL176" s="3054"/>
      <c r="AM176" s="3054"/>
      <c r="AN176" s="3054"/>
      <c r="AO176" s="3054"/>
      <c r="AP176" s="3055"/>
      <c r="AQ176" s="3150"/>
      <c r="AR176" s="3151"/>
      <c r="AS176" s="3151"/>
      <c r="AT176" s="3151"/>
      <c r="AU176" s="3151"/>
      <c r="AV176" s="3151"/>
      <c r="AW176" s="3151"/>
      <c r="AX176" s="3152"/>
      <c r="AY176" s="1349"/>
      <c r="AZ176" s="1349"/>
      <c r="BA176" s="1349"/>
      <c r="BB176" s="1349"/>
      <c r="BC176" s="1349"/>
      <c r="BD176" s="1349"/>
      <c r="BE176" s="1349"/>
      <c r="BF176" s="1349"/>
      <c r="BG176" s="1349"/>
      <c r="BH176" s="1349"/>
      <c r="BI176" s="1349"/>
      <c r="BJ176" s="1349"/>
      <c r="BK176" s="1349"/>
      <c r="BL176" s="1349"/>
      <c r="BM176" s="1349"/>
      <c r="BN176" s="1349"/>
      <c r="BO176" s="1349"/>
      <c r="BP176" s="1349"/>
      <c r="BQ176" s="642"/>
      <c r="BR176" s="505"/>
      <c r="BS176" s="99"/>
      <c r="BT176" s="99"/>
    </row>
    <row r="177" spans="1:72" s="499" customFormat="1" ht="13.5" customHeight="1">
      <c r="A177" s="226"/>
      <c r="B177" s="3158"/>
      <c r="C177" s="3064"/>
      <c r="D177" s="3065"/>
      <c r="E177" s="3065"/>
      <c r="F177" s="3065"/>
      <c r="G177" s="3065"/>
      <c r="H177" s="3065"/>
      <c r="I177" s="3065"/>
      <c r="J177" s="3065"/>
      <c r="K177" s="3065"/>
      <c r="L177" s="3065"/>
      <c r="M177" s="3065"/>
      <c r="N177" s="3065"/>
      <c r="O177" s="3065"/>
      <c r="P177" s="3065"/>
      <c r="Q177" s="3065"/>
      <c r="R177" s="3065"/>
      <c r="S177" s="3065"/>
      <c r="T177" s="3065"/>
      <c r="U177" s="3065"/>
      <c r="V177" s="3065"/>
      <c r="W177" s="3066"/>
      <c r="X177" s="3067"/>
      <c r="Y177" s="3068"/>
      <c r="Z177" s="3068"/>
      <c r="AA177" s="3068"/>
      <c r="AB177" s="3068"/>
      <c r="AC177" s="3068"/>
      <c r="AD177" s="3069"/>
      <c r="AE177" s="3067"/>
      <c r="AF177" s="3068"/>
      <c r="AG177" s="3068"/>
      <c r="AH177" s="3068"/>
      <c r="AI177" s="3068"/>
      <c r="AJ177" s="3069"/>
      <c r="AK177" s="3067"/>
      <c r="AL177" s="3068"/>
      <c r="AM177" s="3068"/>
      <c r="AN177" s="3068"/>
      <c r="AO177" s="3068"/>
      <c r="AP177" s="3069"/>
      <c r="AQ177" s="3159"/>
      <c r="AR177" s="3046"/>
      <c r="AS177" s="3046"/>
      <c r="AT177" s="3046"/>
      <c r="AU177" s="3046"/>
      <c r="AV177" s="3046"/>
      <c r="AW177" s="3046"/>
      <c r="AX177" s="3160"/>
      <c r="AY177" s="1349"/>
      <c r="AZ177" s="1349"/>
      <c r="BA177" s="1349"/>
      <c r="BB177" s="1349"/>
      <c r="BC177" s="1349"/>
      <c r="BD177" s="1349"/>
      <c r="BE177" s="1349"/>
      <c r="BF177" s="1349"/>
      <c r="BG177" s="1349"/>
      <c r="BH177" s="1349"/>
      <c r="BI177" s="1349"/>
      <c r="BJ177" s="1349"/>
      <c r="BK177" s="1349"/>
      <c r="BL177" s="1349"/>
      <c r="BM177" s="1349"/>
      <c r="BN177" s="1349"/>
      <c r="BO177" s="1349"/>
      <c r="BP177" s="1349"/>
      <c r="BQ177" s="642"/>
      <c r="BR177" s="505"/>
      <c r="BS177" s="99"/>
      <c r="BT177" s="99"/>
    </row>
    <row r="178" spans="1:72" s="499" customFormat="1" ht="13.5" customHeight="1">
      <c r="A178" s="226"/>
      <c r="B178" s="1345"/>
      <c r="C178" s="3047"/>
      <c r="D178" s="3048"/>
      <c r="E178" s="3048"/>
      <c r="F178" s="3048"/>
      <c r="G178" s="3048"/>
      <c r="H178" s="3048"/>
      <c r="I178" s="3048"/>
      <c r="J178" s="3048"/>
      <c r="K178" s="3048"/>
      <c r="L178" s="3048"/>
      <c r="M178" s="3048"/>
      <c r="N178" s="3048"/>
      <c r="O178" s="3048"/>
      <c r="P178" s="3048"/>
      <c r="Q178" s="3048"/>
      <c r="R178" s="3048"/>
      <c r="S178" s="3048"/>
      <c r="T178" s="3048"/>
      <c r="U178" s="3048"/>
      <c r="V178" s="3048"/>
      <c r="W178" s="3049"/>
      <c r="X178" s="3053"/>
      <c r="Y178" s="3054"/>
      <c r="Z178" s="3054"/>
      <c r="AA178" s="3054"/>
      <c r="AB178" s="3054"/>
      <c r="AC178" s="3054"/>
      <c r="AD178" s="3055"/>
      <c r="AE178" s="3053"/>
      <c r="AF178" s="3054"/>
      <c r="AG178" s="3054"/>
      <c r="AH178" s="3054"/>
      <c r="AI178" s="3054"/>
      <c r="AJ178" s="3055"/>
      <c r="AK178" s="3053"/>
      <c r="AL178" s="3054"/>
      <c r="AM178" s="3054"/>
      <c r="AN178" s="3054"/>
      <c r="AO178" s="3054"/>
      <c r="AP178" s="3055"/>
      <c r="AQ178" s="3150"/>
      <c r="AR178" s="3151"/>
      <c r="AS178" s="3151"/>
      <c r="AT178" s="3151"/>
      <c r="AU178" s="3151"/>
      <c r="AV178" s="3151"/>
      <c r="AW178" s="3151"/>
      <c r="AX178" s="3152"/>
      <c r="AY178" s="1349"/>
      <c r="AZ178" s="1349"/>
      <c r="BA178" s="1349"/>
      <c r="BB178" s="1349"/>
      <c r="BC178" s="1349"/>
      <c r="BD178" s="1349"/>
      <c r="BE178" s="1349"/>
      <c r="BF178" s="1349"/>
      <c r="BG178" s="1349"/>
      <c r="BH178" s="1349"/>
      <c r="BI178" s="1349"/>
      <c r="BJ178" s="1349"/>
      <c r="BK178" s="1349"/>
      <c r="BL178" s="1349"/>
      <c r="BM178" s="1349"/>
      <c r="BN178" s="1349"/>
      <c r="BO178" s="1349"/>
      <c r="BP178" s="1349"/>
      <c r="BQ178" s="642"/>
      <c r="BR178" s="505"/>
      <c r="BS178" s="99"/>
      <c r="BT178" s="99"/>
    </row>
    <row r="179" spans="1:72" s="499" customFormat="1" ht="13.5" customHeight="1" thickBot="1">
      <c r="A179" s="226"/>
      <c r="B179" s="1350"/>
      <c r="C179" s="3050"/>
      <c r="D179" s="3146"/>
      <c r="E179" s="3146"/>
      <c r="F179" s="3146"/>
      <c r="G179" s="3146"/>
      <c r="H179" s="3146"/>
      <c r="I179" s="3146"/>
      <c r="J179" s="3146"/>
      <c r="K179" s="3146"/>
      <c r="L179" s="3146"/>
      <c r="M179" s="3146"/>
      <c r="N179" s="3146"/>
      <c r="O179" s="3146"/>
      <c r="P179" s="3146"/>
      <c r="Q179" s="3146"/>
      <c r="R179" s="3146"/>
      <c r="S179" s="3146"/>
      <c r="T179" s="3146"/>
      <c r="U179" s="3146"/>
      <c r="V179" s="3146"/>
      <c r="W179" s="3147"/>
      <c r="X179" s="3056"/>
      <c r="Y179" s="3148"/>
      <c r="Z179" s="3148"/>
      <c r="AA179" s="3148"/>
      <c r="AB179" s="3148"/>
      <c r="AC179" s="3148"/>
      <c r="AD179" s="3149"/>
      <c r="AE179" s="3056"/>
      <c r="AF179" s="3148"/>
      <c r="AG179" s="3148"/>
      <c r="AH179" s="3148"/>
      <c r="AI179" s="3148"/>
      <c r="AJ179" s="3149"/>
      <c r="AK179" s="3056"/>
      <c r="AL179" s="3148"/>
      <c r="AM179" s="3148"/>
      <c r="AN179" s="3148"/>
      <c r="AO179" s="3148"/>
      <c r="AP179" s="3149"/>
      <c r="AQ179" s="2958"/>
      <c r="AR179" s="3093"/>
      <c r="AS179" s="3093"/>
      <c r="AT179" s="3093"/>
      <c r="AU179" s="3093"/>
      <c r="AV179" s="3093"/>
      <c r="AW179" s="3093"/>
      <c r="AX179" s="3153"/>
      <c r="AY179" s="1251"/>
      <c r="AZ179" s="1251"/>
      <c r="BA179" s="1251"/>
      <c r="BB179" s="1251"/>
      <c r="BC179" s="1251"/>
      <c r="BD179" s="1251"/>
      <c r="BE179" s="1251"/>
      <c r="BF179" s="1251"/>
      <c r="BG179" s="1251"/>
      <c r="BH179" s="1251"/>
      <c r="BI179" s="1251"/>
      <c r="BJ179" s="1251"/>
      <c r="BK179" s="1251"/>
      <c r="BL179" s="1251"/>
      <c r="BM179" s="1251"/>
      <c r="BN179" s="1251"/>
      <c r="BO179" s="1251"/>
      <c r="BP179" s="1251"/>
      <c r="BQ179" s="1473"/>
      <c r="BR179" s="505"/>
      <c r="BS179" s="99"/>
      <c r="BT179" s="99"/>
    </row>
    <row r="180" spans="1:72" s="499" customFormat="1" ht="20.100000000000001" customHeight="1" thickBot="1">
      <c r="A180" s="484"/>
      <c r="B180" s="288" t="s">
        <v>1218</v>
      </c>
      <c r="C180" s="1251"/>
      <c r="D180" s="1251"/>
      <c r="E180" s="1251"/>
      <c r="F180" s="1251"/>
      <c r="G180" s="1251"/>
      <c r="H180" s="1251"/>
      <c r="I180" s="1251"/>
      <c r="J180" s="1251"/>
      <c r="K180" s="1251"/>
      <c r="L180" s="1251"/>
      <c r="M180" s="1251"/>
      <c r="N180" s="1251"/>
      <c r="O180" s="1251"/>
      <c r="P180" s="1251"/>
      <c r="Q180" s="1251"/>
      <c r="R180" s="1251"/>
      <c r="S180" s="1251"/>
      <c r="T180" s="1251"/>
      <c r="U180" s="1251"/>
      <c r="V180" s="1251"/>
      <c r="W180" s="1251"/>
      <c r="X180" s="1251"/>
      <c r="Y180" s="1251"/>
      <c r="Z180" s="1251"/>
      <c r="AA180" s="1251"/>
      <c r="AB180" s="1251"/>
      <c r="AC180" s="1251"/>
      <c r="AD180" s="1251"/>
      <c r="AE180" s="1485"/>
      <c r="AF180" s="1485" t="s">
        <v>111</v>
      </c>
      <c r="AG180" s="1485"/>
      <c r="AH180" s="1485"/>
      <c r="AI180" s="1485"/>
      <c r="AJ180" s="1485"/>
      <c r="AK180" s="1485"/>
      <c r="AL180" s="1485"/>
      <c r="AM180" s="1485"/>
      <c r="AN180" s="1486"/>
      <c r="AO180" s="1486"/>
      <c r="AP180" s="1251"/>
      <c r="AQ180" s="1486"/>
      <c r="AR180" s="1251"/>
      <c r="AS180" s="1251"/>
      <c r="AT180" s="1251"/>
      <c r="AU180" s="1486"/>
      <c r="AV180" s="1251"/>
      <c r="AW180" s="1251"/>
      <c r="AX180" s="1251"/>
      <c r="AY180" s="1251"/>
      <c r="AZ180" s="1251"/>
      <c r="BA180" s="1251"/>
      <c r="BB180" s="1251"/>
      <c r="BC180" s="1251"/>
      <c r="BD180" s="1251"/>
      <c r="BE180" s="1251"/>
      <c r="BF180" s="1251"/>
      <c r="BG180" s="1251"/>
      <c r="BH180" s="1251"/>
      <c r="BI180" s="1251" t="str">
        <f>BI133</f>
        <v>COMPILER: LIÊN/A-KT-WQ826</v>
      </c>
      <c r="BJ180" s="1251"/>
      <c r="BK180" s="1486"/>
      <c r="BL180" s="1251"/>
      <c r="BM180" s="1486"/>
      <c r="BN180" s="1251"/>
      <c r="BO180" s="1251"/>
      <c r="BP180" s="1251"/>
      <c r="BQ180" s="1251"/>
      <c r="BR180" s="1487"/>
      <c r="BS180" s="99"/>
      <c r="BT180" s="99"/>
    </row>
    <row r="181" spans="1:72" s="499" customFormat="1" ht="20.100000000000001" customHeight="1" thickBot="1">
      <c r="A181" s="1474"/>
      <c r="B181" s="3154" t="str">
        <f>B89</f>
        <v>PRODUCTION CONFIRMATION</v>
      </c>
      <c r="C181" s="3155"/>
      <c r="D181" s="3155"/>
      <c r="E181" s="3155"/>
      <c r="F181" s="3155"/>
      <c r="G181" s="3155"/>
      <c r="H181" s="3155"/>
      <c r="I181" s="3155"/>
      <c r="J181" s="3155"/>
      <c r="K181" s="3155"/>
      <c r="L181" s="3155"/>
      <c r="M181" s="3155"/>
      <c r="N181" s="3155"/>
      <c r="O181" s="3155"/>
      <c r="P181" s="3155"/>
      <c r="Q181" s="3156"/>
      <c r="R181" s="2427" t="s">
        <v>1219</v>
      </c>
      <c r="S181" s="2427"/>
      <c r="T181" s="2427"/>
      <c r="U181" s="2427"/>
      <c r="V181" s="2427"/>
      <c r="W181" s="2427"/>
      <c r="X181" s="2427"/>
      <c r="Y181" s="2427"/>
      <c r="Z181" s="2427"/>
      <c r="AA181" s="2427"/>
      <c r="AB181" s="2427"/>
      <c r="AC181" s="2427"/>
      <c r="AD181" s="2427"/>
      <c r="AE181" s="2427"/>
      <c r="AF181" s="2427"/>
      <c r="AG181" s="2427"/>
      <c r="AH181" s="2427"/>
      <c r="AI181" s="2427"/>
      <c r="AJ181" s="2427"/>
      <c r="AK181" s="2427"/>
      <c r="AL181" s="2427"/>
      <c r="AM181" s="2427"/>
      <c r="AN181" s="2427"/>
      <c r="AO181" s="2427"/>
      <c r="AP181" s="2427"/>
      <c r="AQ181" s="2427"/>
      <c r="AR181" s="2427"/>
      <c r="AS181" s="2427"/>
      <c r="AT181" s="2427"/>
      <c r="AU181" s="2427"/>
      <c r="AV181" s="2427"/>
      <c r="AW181" s="2427"/>
      <c r="AX181" s="2427"/>
      <c r="AY181" s="2427"/>
      <c r="AZ181" s="2427"/>
      <c r="BA181" s="2427"/>
      <c r="BB181" s="2428"/>
      <c r="BC181" s="2428"/>
      <c r="BD181" s="2428"/>
      <c r="BE181" s="2428"/>
      <c r="BF181" s="545"/>
      <c r="BG181" s="545"/>
      <c r="BH181" s="545"/>
      <c r="BI181" s="545"/>
      <c r="BJ181" s="545"/>
      <c r="BK181" s="545"/>
      <c r="BL181" s="559"/>
      <c r="BM181" s="559"/>
      <c r="BN181" s="559"/>
      <c r="BO181" s="994"/>
      <c r="BP181" s="995"/>
      <c r="BQ181" s="995"/>
      <c r="BR181" s="1475"/>
    </row>
    <row r="182" spans="1:72" s="499" customFormat="1" ht="19.5" customHeight="1">
      <c r="A182" s="226"/>
      <c r="B182" s="1476" t="s">
        <v>19</v>
      </c>
      <c r="C182" s="1337"/>
      <c r="D182" s="1337"/>
      <c r="E182" s="1337"/>
      <c r="F182" s="1337"/>
      <c r="G182" s="1337"/>
      <c r="H182" s="513" t="str">
        <f>H90</f>
        <v>Chuck Taylor All Star Street</v>
      </c>
      <c r="I182" s="53"/>
      <c r="J182" s="53"/>
      <c r="K182" s="53"/>
      <c r="L182" s="53"/>
      <c r="M182" s="53"/>
      <c r="N182" s="53"/>
      <c r="O182" s="53"/>
      <c r="P182" s="53"/>
      <c r="Q182" s="272"/>
      <c r="R182" s="2510"/>
      <c r="S182" s="2510"/>
      <c r="T182" s="2510"/>
      <c r="U182" s="2510"/>
      <c r="V182" s="2510"/>
      <c r="W182" s="2510"/>
      <c r="X182" s="2510"/>
      <c r="Y182" s="2510"/>
      <c r="Z182" s="2510"/>
      <c r="AA182" s="2510"/>
      <c r="AB182" s="2510"/>
      <c r="AC182" s="2510"/>
      <c r="AD182" s="2510"/>
      <c r="AE182" s="2510"/>
      <c r="AF182" s="2510"/>
      <c r="AG182" s="2510"/>
      <c r="AH182" s="2510"/>
      <c r="AI182" s="2510"/>
      <c r="AJ182" s="2510"/>
      <c r="AK182" s="2510"/>
      <c r="AL182" s="2510"/>
      <c r="AM182" s="2510"/>
      <c r="AN182" s="2510"/>
      <c r="AO182" s="2510"/>
      <c r="AP182" s="2510"/>
      <c r="AQ182" s="2510"/>
      <c r="AR182" s="2510"/>
      <c r="AS182" s="2510"/>
      <c r="AT182" s="2510"/>
      <c r="AU182" s="2510"/>
      <c r="AV182" s="2510"/>
      <c r="AW182" s="2510"/>
      <c r="AX182" s="2510"/>
      <c r="AY182" s="2510"/>
      <c r="AZ182" s="2510"/>
      <c r="BA182" s="2510"/>
      <c r="BB182" s="1690"/>
      <c r="BC182" s="1690"/>
      <c r="BD182" s="1690"/>
      <c r="BE182" s="1690"/>
      <c r="BF182" s="219"/>
      <c r="BG182" s="219"/>
      <c r="BH182" s="219"/>
      <c r="BI182" s="219"/>
      <c r="BJ182" s="219"/>
      <c r="BK182" s="219"/>
      <c r="BL182" s="3140" t="s">
        <v>21</v>
      </c>
      <c r="BM182" s="1834"/>
      <c r="BN182" s="1834"/>
      <c r="BO182" s="3142">
        <f>BO90</f>
        <v>19</v>
      </c>
      <c r="BP182" s="1834">
        <f>BP90-1</f>
        <v>-4</v>
      </c>
      <c r="BQ182" s="2498"/>
      <c r="BR182" s="199"/>
    </row>
    <row r="183" spans="1:72" s="499" customFormat="1" ht="15.95" customHeight="1" thickBot="1">
      <c r="A183" s="226"/>
      <c r="B183" s="1336" t="s">
        <v>96</v>
      </c>
      <c r="C183" s="320"/>
      <c r="D183" s="320"/>
      <c r="E183" s="320"/>
      <c r="F183" s="320"/>
      <c r="G183" s="320"/>
      <c r="H183" s="548"/>
      <c r="I183" s="320"/>
      <c r="J183" s="320" t="str">
        <f>J91</f>
        <v>669288C/F</v>
      </c>
      <c r="K183" s="320"/>
      <c r="L183" s="320"/>
      <c r="M183" s="320"/>
      <c r="N183" s="320"/>
      <c r="O183" s="320"/>
      <c r="P183" s="320"/>
      <c r="Q183" s="1043"/>
      <c r="R183" s="2510"/>
      <c r="S183" s="2510"/>
      <c r="T183" s="2510"/>
      <c r="U183" s="2510"/>
      <c r="V183" s="2510"/>
      <c r="W183" s="2510"/>
      <c r="X183" s="2510"/>
      <c r="Y183" s="2510"/>
      <c r="Z183" s="2510"/>
      <c r="AA183" s="2510"/>
      <c r="AB183" s="2510"/>
      <c r="AC183" s="2510"/>
      <c r="AD183" s="2510"/>
      <c r="AE183" s="2510"/>
      <c r="AF183" s="2510"/>
      <c r="AG183" s="2510"/>
      <c r="AH183" s="2510"/>
      <c r="AI183" s="2510"/>
      <c r="AJ183" s="2510"/>
      <c r="AK183" s="2510"/>
      <c r="AL183" s="2510"/>
      <c r="AM183" s="2510"/>
      <c r="AN183" s="2510"/>
      <c r="AO183" s="2510"/>
      <c r="AP183" s="2510"/>
      <c r="AQ183" s="2510"/>
      <c r="AR183" s="2510"/>
      <c r="AS183" s="2510"/>
      <c r="AT183" s="2510"/>
      <c r="AU183" s="2510"/>
      <c r="AV183" s="2510"/>
      <c r="AW183" s="2510"/>
      <c r="AX183" s="2510"/>
      <c r="AY183" s="2510"/>
      <c r="AZ183" s="2510"/>
      <c r="BA183" s="2510"/>
      <c r="BB183" s="3139"/>
      <c r="BC183" s="3139"/>
      <c r="BD183" s="3139"/>
      <c r="BE183" s="3139"/>
      <c r="BF183" s="219"/>
      <c r="BG183" s="219"/>
      <c r="BH183" s="219"/>
      <c r="BI183" s="219"/>
      <c r="BJ183" s="219"/>
      <c r="BK183" s="219"/>
      <c r="BL183" s="3141"/>
      <c r="BM183" s="2621"/>
      <c r="BN183" s="2621"/>
      <c r="BO183" s="3143"/>
      <c r="BP183" s="3144"/>
      <c r="BQ183" s="3145"/>
      <c r="BR183" s="199"/>
    </row>
    <row r="184" spans="1:72" s="499" customFormat="1" ht="15.95" customHeight="1" thickBot="1">
      <c r="A184" s="226"/>
      <c r="B184" s="798"/>
      <c r="C184" s="149"/>
      <c r="D184" s="149"/>
      <c r="E184" s="149"/>
      <c r="F184" s="149"/>
      <c r="G184" s="149"/>
      <c r="H184" s="469"/>
      <c r="I184" s="149"/>
      <c r="J184" s="149"/>
      <c r="K184" s="149"/>
      <c r="L184" s="149"/>
      <c r="M184" s="149"/>
      <c r="N184" s="149"/>
      <c r="O184" s="149"/>
      <c r="P184" s="149"/>
      <c r="Q184" s="149"/>
      <c r="R184" s="1333"/>
      <c r="S184" s="1333"/>
      <c r="T184" s="1333"/>
      <c r="U184" s="1333"/>
      <c r="V184" s="1333"/>
      <c r="W184" s="1333"/>
      <c r="X184" s="1333"/>
      <c r="Y184" s="1333"/>
      <c r="Z184" s="1333"/>
      <c r="AA184" s="1333"/>
      <c r="AB184" s="1333"/>
      <c r="AC184" s="1333"/>
      <c r="AD184" s="1333"/>
      <c r="AE184" s="1333"/>
      <c r="AF184" s="1333"/>
      <c r="AG184" s="1333"/>
      <c r="AH184" s="1333"/>
      <c r="AI184" s="1333"/>
      <c r="AJ184" s="1333"/>
      <c r="AK184" s="1333"/>
      <c r="AL184" s="1333"/>
      <c r="AM184" s="1333"/>
      <c r="AN184" s="1333"/>
      <c r="AO184" s="1333"/>
      <c r="AP184" s="1333"/>
      <c r="AQ184" s="1333"/>
      <c r="AR184" s="1333"/>
      <c r="AS184" s="1333"/>
      <c r="AT184" s="1333"/>
      <c r="AU184" s="1333"/>
      <c r="AV184" s="1333"/>
      <c r="AW184" s="1333"/>
      <c r="AX184" s="1333"/>
      <c r="AY184" s="3110" t="s">
        <v>544</v>
      </c>
      <c r="AZ184" s="3111"/>
      <c r="BA184" s="3111"/>
      <c r="BB184" s="3111"/>
      <c r="BC184" s="3111"/>
      <c r="BD184" s="3111"/>
      <c r="BE184" s="3111"/>
      <c r="BF184" s="3111"/>
      <c r="BG184" s="3111"/>
      <c r="BH184" s="3111"/>
      <c r="BI184" s="3111"/>
      <c r="BJ184" s="3111"/>
      <c r="BK184" s="3111"/>
      <c r="BL184" s="3111"/>
      <c r="BM184" s="3111"/>
      <c r="BN184" s="3111"/>
      <c r="BO184" s="3111"/>
      <c r="BP184" s="3111"/>
      <c r="BQ184" s="3112"/>
      <c r="BR184" s="199"/>
    </row>
    <row r="185" spans="1:72" s="499" customFormat="1" ht="30" customHeight="1" thickBot="1">
      <c r="A185" s="226"/>
      <c r="B185" s="3116" t="s">
        <v>1220</v>
      </c>
      <c r="C185" s="3117"/>
      <c r="D185" s="3117"/>
      <c r="E185" s="3117"/>
      <c r="F185" s="3117"/>
      <c r="G185" s="3117"/>
      <c r="H185" s="3117"/>
      <c r="I185" s="3117"/>
      <c r="J185" s="3117"/>
      <c r="K185" s="3117"/>
      <c r="L185" s="3117"/>
      <c r="M185" s="3118"/>
      <c r="N185" s="3119" t="s">
        <v>1221</v>
      </c>
      <c r="O185" s="3120"/>
      <c r="P185" s="3120"/>
      <c r="Q185" s="3120"/>
      <c r="R185" s="3120"/>
      <c r="S185" s="3120"/>
      <c r="T185" s="3120"/>
      <c r="U185" s="3120"/>
      <c r="V185" s="3120"/>
      <c r="W185" s="3120"/>
      <c r="X185" s="3120"/>
      <c r="Y185" s="3120"/>
      <c r="Z185" s="3120"/>
      <c r="AA185" s="3120"/>
      <c r="AB185" s="3121"/>
      <c r="AC185" s="1333"/>
      <c r="AD185" s="1333"/>
      <c r="AE185" s="1333"/>
      <c r="AF185" s="1333"/>
      <c r="AG185" s="1333"/>
      <c r="AH185" s="3122" t="s">
        <v>1222</v>
      </c>
      <c r="AI185" s="2888"/>
      <c r="AJ185" s="2888"/>
      <c r="AK185" s="2888"/>
      <c r="AL185" s="2888"/>
      <c r="AM185" s="3123"/>
      <c r="AN185" s="3127" t="s">
        <v>1191</v>
      </c>
      <c r="AO185" s="3128"/>
      <c r="AP185" s="3128"/>
      <c r="AQ185" s="3128"/>
      <c r="AR185" s="3128"/>
      <c r="AS185" s="3128"/>
      <c r="AT185" s="3128"/>
      <c r="AU185" s="3128"/>
      <c r="AV185" s="3128"/>
      <c r="AW185" s="3129"/>
      <c r="AX185" s="1333"/>
      <c r="AY185" s="3113"/>
      <c r="AZ185" s="3114"/>
      <c r="BA185" s="3114"/>
      <c r="BB185" s="3114"/>
      <c r="BC185" s="3114"/>
      <c r="BD185" s="3114"/>
      <c r="BE185" s="3114"/>
      <c r="BF185" s="3114"/>
      <c r="BG185" s="3114"/>
      <c r="BH185" s="3114"/>
      <c r="BI185" s="3114"/>
      <c r="BJ185" s="3114"/>
      <c r="BK185" s="3114"/>
      <c r="BL185" s="3114"/>
      <c r="BM185" s="3114"/>
      <c r="BN185" s="3114"/>
      <c r="BO185" s="3114"/>
      <c r="BP185" s="3114"/>
      <c r="BQ185" s="3115"/>
      <c r="BR185" s="199"/>
    </row>
    <row r="186" spans="1:72" s="499" customFormat="1" ht="30" customHeight="1" thickBot="1">
      <c r="A186" s="226"/>
      <c r="B186" s="1488" t="s">
        <v>1223</v>
      </c>
      <c r="C186" s="1461"/>
      <c r="D186" s="1461"/>
      <c r="E186" s="1461"/>
      <c r="F186" s="1461"/>
      <c r="G186" s="1461"/>
      <c r="H186" s="1461"/>
      <c r="I186" s="1461"/>
      <c r="J186" s="1461"/>
      <c r="K186" s="1461"/>
      <c r="L186" s="1461"/>
      <c r="M186" s="1461"/>
      <c r="N186" s="3133" t="s">
        <v>1224</v>
      </c>
      <c r="O186" s="3134"/>
      <c r="P186" s="3134"/>
      <c r="Q186" s="3134"/>
      <c r="R186" s="3134"/>
      <c r="S186" s="3134"/>
      <c r="T186" s="3134"/>
      <c r="U186" s="3134"/>
      <c r="V186" s="3134"/>
      <c r="W186" s="3134"/>
      <c r="X186" s="3134"/>
      <c r="Y186" s="3134"/>
      <c r="Z186" s="3134"/>
      <c r="AA186" s="3134"/>
      <c r="AB186" s="3135"/>
      <c r="AC186" s="1333"/>
      <c r="AD186" s="1333"/>
      <c r="AE186" s="1333"/>
      <c r="AF186" s="1333"/>
      <c r="AG186" s="1333"/>
      <c r="AH186" s="3124"/>
      <c r="AI186" s="3125"/>
      <c r="AJ186" s="3125"/>
      <c r="AK186" s="3125"/>
      <c r="AL186" s="3125"/>
      <c r="AM186" s="3126"/>
      <c r="AN186" s="3130"/>
      <c r="AO186" s="3131"/>
      <c r="AP186" s="3131"/>
      <c r="AQ186" s="3131"/>
      <c r="AR186" s="3131"/>
      <c r="AS186" s="3131"/>
      <c r="AT186" s="3131"/>
      <c r="AU186" s="3131"/>
      <c r="AV186" s="3131"/>
      <c r="AW186" s="3132"/>
      <c r="AX186" s="1333"/>
      <c r="AY186" s="810"/>
      <c r="AZ186" s="219"/>
      <c r="BA186" s="219"/>
      <c r="BB186" s="219"/>
      <c r="BC186" s="219"/>
      <c r="BD186" s="219"/>
      <c r="BE186" s="219"/>
      <c r="BF186" s="219"/>
      <c r="BG186" s="219"/>
      <c r="BH186" s="219"/>
      <c r="BI186" s="219"/>
      <c r="BJ186" s="219"/>
      <c r="BK186" s="219"/>
      <c r="BL186" s="219"/>
      <c r="BM186" s="219"/>
      <c r="BN186" s="3136" t="s">
        <v>28</v>
      </c>
      <c r="BO186" s="3137"/>
      <c r="BP186" s="3137"/>
      <c r="BQ186" s="3138"/>
      <c r="BR186" s="199"/>
    </row>
    <row r="187" spans="1:72" s="499" customFormat="1" ht="15.95" customHeight="1">
      <c r="A187" s="226"/>
      <c r="B187" s="798"/>
      <c r="C187" s="149"/>
      <c r="D187" s="149"/>
      <c r="E187" s="149"/>
      <c r="F187" s="149"/>
      <c r="G187" s="149"/>
      <c r="H187" s="469"/>
      <c r="I187" s="149"/>
      <c r="J187" s="149"/>
      <c r="K187" s="149"/>
      <c r="L187" s="149"/>
      <c r="M187" s="149"/>
      <c r="N187" s="149"/>
      <c r="O187" s="149"/>
      <c r="P187" s="149"/>
      <c r="Q187" s="149"/>
      <c r="R187" s="1333"/>
      <c r="S187" s="1333"/>
      <c r="T187" s="1333"/>
      <c r="U187" s="1333"/>
      <c r="V187" s="1333"/>
      <c r="W187" s="1333"/>
      <c r="X187" s="1333"/>
      <c r="Y187" s="1333"/>
      <c r="Z187" s="1333"/>
      <c r="AA187" s="1333"/>
      <c r="AB187" s="1333"/>
      <c r="AC187" s="1333"/>
      <c r="AD187" s="1333"/>
      <c r="AE187" s="1333"/>
      <c r="AF187" s="1333"/>
      <c r="AG187" s="1333"/>
      <c r="AH187" s="1333"/>
      <c r="AI187" s="1333"/>
      <c r="AJ187" s="1333"/>
      <c r="AK187" s="1333"/>
      <c r="AL187" s="1333"/>
      <c r="AM187" s="1333"/>
      <c r="AN187" s="1333"/>
      <c r="AO187" s="1333"/>
      <c r="AP187" s="1333"/>
      <c r="AQ187" s="1333"/>
      <c r="AR187" s="1333"/>
      <c r="AS187" s="1333"/>
      <c r="AT187" s="1333"/>
      <c r="AU187" s="1333"/>
      <c r="AV187" s="1333"/>
      <c r="AW187" s="1333"/>
      <c r="AX187" s="1333"/>
      <c r="AY187" s="810"/>
      <c r="AZ187" s="219"/>
      <c r="BA187" s="219"/>
      <c r="BB187" s="219"/>
      <c r="BC187" s="219"/>
      <c r="BD187" s="219"/>
      <c r="BE187" s="219"/>
      <c r="BF187" s="219"/>
      <c r="BG187" s="219"/>
      <c r="BH187" s="219"/>
      <c r="BI187" s="219"/>
      <c r="BJ187" s="219"/>
      <c r="BK187" s="219"/>
      <c r="BL187" s="219"/>
      <c r="BM187" s="219"/>
      <c r="BN187" s="3090" t="s">
        <v>1201</v>
      </c>
      <c r="BO187" s="1963"/>
      <c r="BP187" s="1963"/>
      <c r="BQ187" s="3091"/>
      <c r="BR187" s="199"/>
    </row>
    <row r="188" spans="1:72" s="499" customFormat="1" ht="15.95" customHeight="1" thickBot="1">
      <c r="A188" s="226"/>
      <c r="B188" s="798"/>
      <c r="C188" s="149"/>
      <c r="D188" s="149"/>
      <c r="E188" s="149"/>
      <c r="F188" s="149"/>
      <c r="G188" s="149"/>
      <c r="H188" s="469"/>
      <c r="I188" s="149"/>
      <c r="J188" s="149"/>
      <c r="K188" s="149"/>
      <c r="L188" s="149"/>
      <c r="M188" s="149"/>
      <c r="N188" s="149"/>
      <c r="O188" s="149"/>
      <c r="P188" s="149"/>
      <c r="Q188" s="149"/>
      <c r="R188" s="1333"/>
      <c r="S188" s="1333"/>
      <c r="T188" s="1333"/>
      <c r="U188" s="1333"/>
      <c r="V188" s="1333"/>
      <c r="W188" s="1333"/>
      <c r="X188" s="1333"/>
      <c r="Y188" s="1333"/>
      <c r="Z188" s="1333"/>
      <c r="AA188" s="1333"/>
      <c r="AB188" s="1333"/>
      <c r="AC188" s="1333"/>
      <c r="AD188" s="1333"/>
      <c r="AE188" s="1333"/>
      <c r="AF188" s="1333"/>
      <c r="AG188" s="1333"/>
      <c r="AH188" s="1333"/>
      <c r="AI188" s="1333"/>
      <c r="AJ188" s="1333"/>
      <c r="AK188" s="1333"/>
      <c r="AL188" s="1333"/>
      <c r="AM188" s="1333"/>
      <c r="AN188" s="1333"/>
      <c r="AO188" s="1333"/>
      <c r="AP188" s="1333"/>
      <c r="AQ188" s="1333"/>
      <c r="AR188" s="1333"/>
      <c r="AS188" s="1333"/>
      <c r="AT188" s="1333"/>
      <c r="AU188" s="1333"/>
      <c r="AV188" s="1333"/>
      <c r="AW188" s="1333"/>
      <c r="AX188" s="1333"/>
      <c r="AY188" s="810"/>
      <c r="AZ188" s="219"/>
      <c r="BA188" s="219"/>
      <c r="BB188" s="219"/>
      <c r="BC188" s="219"/>
      <c r="BD188" s="219"/>
      <c r="BE188" s="219"/>
      <c r="BF188" s="219"/>
      <c r="BG188" s="219"/>
      <c r="BH188" s="219"/>
      <c r="BI188" s="219"/>
      <c r="BJ188" s="219"/>
      <c r="BK188" s="219"/>
      <c r="BL188" s="219"/>
      <c r="BM188" s="219"/>
      <c r="BN188" s="3092"/>
      <c r="BO188" s="3093"/>
      <c r="BP188" s="3093"/>
      <c r="BQ188" s="3094"/>
      <c r="BR188" s="199"/>
    </row>
    <row r="189" spans="1:72" s="499" customFormat="1" ht="39.950000000000003" customHeight="1" thickBot="1">
      <c r="A189" s="226"/>
      <c r="B189" s="3095" t="s">
        <v>31</v>
      </c>
      <c r="C189" s="3097" t="s">
        <v>1225</v>
      </c>
      <c r="D189" s="2319"/>
      <c r="E189" s="2319"/>
      <c r="F189" s="2319"/>
      <c r="G189" s="2319"/>
      <c r="H189" s="2319"/>
      <c r="I189" s="2319"/>
      <c r="J189" s="2319"/>
      <c r="K189" s="2319"/>
      <c r="L189" s="2319"/>
      <c r="M189" s="2319"/>
      <c r="N189" s="2319"/>
      <c r="O189" s="2319"/>
      <c r="P189" s="2319"/>
      <c r="Q189" s="2319"/>
      <c r="R189" s="2319"/>
      <c r="S189" s="2319"/>
      <c r="T189" s="2319"/>
      <c r="U189" s="2319"/>
      <c r="V189" s="2319"/>
      <c r="W189" s="2129"/>
      <c r="X189" s="3101" t="s">
        <v>1226</v>
      </c>
      <c r="Y189" s="3102"/>
      <c r="Z189" s="3102"/>
      <c r="AA189" s="3102"/>
      <c r="AB189" s="3102"/>
      <c r="AC189" s="3102"/>
      <c r="AD189" s="3102"/>
      <c r="AE189" s="3102"/>
      <c r="AF189" s="3102"/>
      <c r="AG189" s="3102"/>
      <c r="AH189" s="3102"/>
      <c r="AI189" s="3102"/>
      <c r="AJ189" s="3102"/>
      <c r="AK189" s="3102"/>
      <c r="AL189" s="3102"/>
      <c r="AM189" s="3102"/>
      <c r="AN189" s="3102"/>
      <c r="AO189" s="3102"/>
      <c r="AP189" s="3103"/>
      <c r="AQ189" s="3104" t="s">
        <v>1227</v>
      </c>
      <c r="AR189" s="3105"/>
      <c r="AS189" s="3105"/>
      <c r="AT189" s="3105"/>
      <c r="AU189" s="3105"/>
      <c r="AV189" s="3105"/>
      <c r="AW189" s="3105"/>
      <c r="AX189" s="3106"/>
      <c r="AY189" s="871"/>
      <c r="AZ189" s="1619"/>
      <c r="BA189" s="1619"/>
      <c r="BB189" s="1619"/>
      <c r="BC189" s="1619"/>
      <c r="BD189" s="1619"/>
      <c r="BE189" s="1619"/>
      <c r="BF189" s="1619"/>
      <c r="BG189" s="1619"/>
      <c r="BH189" s="1619"/>
      <c r="BI189" s="1619"/>
      <c r="BJ189" s="1619"/>
      <c r="BK189" s="1619"/>
      <c r="BL189" s="1619"/>
      <c r="BM189" s="1619"/>
      <c r="BN189" s="2558"/>
      <c r="BO189" s="2559"/>
      <c r="BP189" s="2559"/>
      <c r="BQ189" s="3086"/>
      <c r="BR189" s="199"/>
    </row>
    <row r="190" spans="1:72" s="499" customFormat="1" ht="39.950000000000003" customHeight="1" thickBot="1">
      <c r="A190" s="226"/>
      <c r="B190" s="3096"/>
      <c r="C190" s="3098"/>
      <c r="D190" s="3099"/>
      <c r="E190" s="3099"/>
      <c r="F190" s="3099"/>
      <c r="G190" s="3099"/>
      <c r="H190" s="3099"/>
      <c r="I190" s="3099"/>
      <c r="J190" s="3099"/>
      <c r="K190" s="3099"/>
      <c r="L190" s="3099"/>
      <c r="M190" s="3099"/>
      <c r="N190" s="3099"/>
      <c r="O190" s="3099"/>
      <c r="P190" s="3099"/>
      <c r="Q190" s="3099"/>
      <c r="R190" s="3099"/>
      <c r="S190" s="3099"/>
      <c r="T190" s="3099"/>
      <c r="U190" s="3099"/>
      <c r="V190" s="3099"/>
      <c r="W190" s="3100"/>
      <c r="X190" s="3083" t="s">
        <v>1228</v>
      </c>
      <c r="Y190" s="3084"/>
      <c r="Z190" s="3084"/>
      <c r="AA190" s="3084"/>
      <c r="AB190" s="3084"/>
      <c r="AC190" s="3084"/>
      <c r="AD190" s="3085"/>
      <c r="AE190" s="3083" t="s">
        <v>1229</v>
      </c>
      <c r="AF190" s="3084"/>
      <c r="AG190" s="3084"/>
      <c r="AH190" s="3084"/>
      <c r="AI190" s="3084"/>
      <c r="AJ190" s="3085"/>
      <c r="AK190" s="3083" t="s">
        <v>1230</v>
      </c>
      <c r="AL190" s="3084"/>
      <c r="AM190" s="3084"/>
      <c r="AN190" s="3084"/>
      <c r="AO190" s="3084"/>
      <c r="AP190" s="3085"/>
      <c r="AQ190" s="3107"/>
      <c r="AR190" s="3108"/>
      <c r="AS190" s="3108"/>
      <c r="AT190" s="3108"/>
      <c r="AU190" s="3108"/>
      <c r="AV190" s="3108"/>
      <c r="AW190" s="3108"/>
      <c r="AX190" s="3109"/>
      <c r="AY190" s="871"/>
      <c r="AZ190" s="1619"/>
      <c r="BA190" s="1619"/>
      <c r="BB190" s="1619"/>
      <c r="BC190" s="1619"/>
      <c r="BD190" s="1619"/>
      <c r="BE190" s="1619"/>
      <c r="BF190" s="1619"/>
      <c r="BG190" s="1619"/>
      <c r="BH190" s="1619"/>
      <c r="BI190" s="1619"/>
      <c r="BJ190" s="1619"/>
      <c r="BK190" s="1619"/>
      <c r="BL190" s="1619"/>
      <c r="BM190" s="1619"/>
      <c r="BN190" s="2558"/>
      <c r="BO190" s="2559"/>
      <c r="BP190" s="2559"/>
      <c r="BQ190" s="3086"/>
      <c r="BR190" s="199"/>
    </row>
    <row r="191" spans="1:72" s="499" customFormat="1" ht="14.1" customHeight="1">
      <c r="A191" s="226"/>
      <c r="B191" s="1489">
        <v>1</v>
      </c>
      <c r="C191" s="3087" t="s">
        <v>1231</v>
      </c>
      <c r="D191" s="3088"/>
      <c r="E191" s="3088"/>
      <c r="F191" s="3088"/>
      <c r="G191" s="3088"/>
      <c r="H191" s="3088"/>
      <c r="I191" s="3088"/>
      <c r="J191" s="3088"/>
      <c r="K191" s="3088"/>
      <c r="L191" s="3088"/>
      <c r="M191" s="3088"/>
      <c r="N191" s="3088"/>
      <c r="O191" s="3088"/>
      <c r="P191" s="3088"/>
      <c r="Q191" s="3088"/>
      <c r="R191" s="3088"/>
      <c r="S191" s="3088"/>
      <c r="T191" s="3088"/>
      <c r="U191" s="3088"/>
      <c r="V191" s="3088"/>
      <c r="W191" s="3089"/>
      <c r="X191" s="3053" t="s">
        <v>18</v>
      </c>
      <c r="Y191" s="3054"/>
      <c r="Z191" s="3054"/>
      <c r="AA191" s="3054"/>
      <c r="AB191" s="3054"/>
      <c r="AC191" s="3054"/>
      <c r="AD191" s="3055"/>
      <c r="AE191" s="3053"/>
      <c r="AF191" s="3054"/>
      <c r="AG191" s="3054"/>
      <c r="AH191" s="3054"/>
      <c r="AI191" s="3054"/>
      <c r="AJ191" s="3055"/>
      <c r="AK191" s="3053"/>
      <c r="AL191" s="3054"/>
      <c r="AM191" s="3054"/>
      <c r="AN191" s="3054"/>
      <c r="AO191" s="3054"/>
      <c r="AP191" s="3055"/>
      <c r="AQ191" s="1490"/>
      <c r="AR191" s="1341"/>
      <c r="AS191" s="1341"/>
      <c r="AT191" s="1341"/>
      <c r="AU191" s="1341"/>
      <c r="AV191" s="1341"/>
      <c r="AW191" s="1341"/>
      <c r="AX191" s="1491"/>
      <c r="AY191" s="1349"/>
      <c r="AZ191" s="1981"/>
      <c r="BA191" s="1981"/>
      <c r="BB191" s="1981"/>
      <c r="BC191" s="1981"/>
      <c r="BD191" s="1335"/>
      <c r="BE191" s="1981"/>
      <c r="BF191" s="1981"/>
      <c r="BG191" s="1981"/>
      <c r="BH191" s="1981"/>
      <c r="BI191" s="3076"/>
      <c r="BJ191" s="3076"/>
      <c r="BK191" s="3076"/>
      <c r="BL191" s="3076"/>
      <c r="BM191" s="3076"/>
      <c r="BN191" s="3077"/>
      <c r="BO191" s="3077"/>
      <c r="BP191" s="3077"/>
      <c r="BQ191" s="3078"/>
      <c r="BR191" s="199"/>
    </row>
    <row r="192" spans="1:72" s="499" customFormat="1" ht="14.1" customHeight="1">
      <c r="A192" s="226"/>
      <c r="B192" s="1351"/>
      <c r="C192" s="3073"/>
      <c r="D192" s="3074"/>
      <c r="E192" s="3074"/>
      <c r="F192" s="3074"/>
      <c r="G192" s="3074"/>
      <c r="H192" s="3074"/>
      <c r="I192" s="3074"/>
      <c r="J192" s="3074"/>
      <c r="K192" s="3074"/>
      <c r="L192" s="3074"/>
      <c r="M192" s="3074"/>
      <c r="N192" s="3074"/>
      <c r="O192" s="3074"/>
      <c r="P192" s="3074"/>
      <c r="Q192" s="3074"/>
      <c r="R192" s="3074"/>
      <c r="S192" s="3074"/>
      <c r="T192" s="3074"/>
      <c r="U192" s="3074"/>
      <c r="V192" s="3074"/>
      <c r="W192" s="3075"/>
      <c r="X192" s="3067"/>
      <c r="Y192" s="3068"/>
      <c r="Z192" s="3068"/>
      <c r="AA192" s="3068"/>
      <c r="AB192" s="3068"/>
      <c r="AC192" s="3068"/>
      <c r="AD192" s="3069"/>
      <c r="AE192" s="3067"/>
      <c r="AF192" s="3068"/>
      <c r="AG192" s="3068"/>
      <c r="AH192" s="3068"/>
      <c r="AI192" s="3068"/>
      <c r="AJ192" s="3069"/>
      <c r="AK192" s="3067"/>
      <c r="AL192" s="3068"/>
      <c r="AM192" s="3068"/>
      <c r="AN192" s="3068"/>
      <c r="AO192" s="3068"/>
      <c r="AP192" s="3069"/>
      <c r="AQ192" s="1492"/>
      <c r="AR192" s="1343"/>
      <c r="AS192" s="1343"/>
      <c r="AT192" s="1343"/>
      <c r="AU192" s="1343"/>
      <c r="AV192" s="1343"/>
      <c r="AW192" s="1343"/>
      <c r="AX192" s="1493"/>
      <c r="AY192" s="1349"/>
      <c r="AZ192" s="1981"/>
      <c r="BA192" s="1981"/>
      <c r="BB192" s="1981"/>
      <c r="BC192" s="1981"/>
      <c r="BD192" s="1335"/>
      <c r="BE192" s="1981"/>
      <c r="BF192" s="1981"/>
      <c r="BG192" s="1981"/>
      <c r="BH192" s="1981"/>
      <c r="BI192" s="3076"/>
      <c r="BJ192" s="3076"/>
      <c r="BK192" s="3076"/>
      <c r="BL192" s="3076"/>
      <c r="BM192" s="3076"/>
      <c r="BN192" s="3077"/>
      <c r="BO192" s="3077"/>
      <c r="BP192" s="3077"/>
      <c r="BQ192" s="3078"/>
      <c r="BR192" s="199"/>
    </row>
    <row r="193" spans="1:70" s="499" customFormat="1" ht="14.1" customHeight="1">
      <c r="A193" s="226"/>
      <c r="B193" s="1489">
        <v>2</v>
      </c>
      <c r="C193" s="3070" t="s">
        <v>1232</v>
      </c>
      <c r="D193" s="3071"/>
      <c r="E193" s="3071"/>
      <c r="F193" s="3071"/>
      <c r="G193" s="3071"/>
      <c r="H193" s="3071"/>
      <c r="I193" s="3071"/>
      <c r="J193" s="3071"/>
      <c r="K193" s="3071"/>
      <c r="L193" s="3071"/>
      <c r="M193" s="3071"/>
      <c r="N193" s="3071"/>
      <c r="O193" s="3071"/>
      <c r="P193" s="3071"/>
      <c r="Q193" s="3071"/>
      <c r="R193" s="3071"/>
      <c r="S193" s="3071"/>
      <c r="T193" s="3071"/>
      <c r="U193" s="3071"/>
      <c r="V193" s="3071"/>
      <c r="W193" s="3072"/>
      <c r="X193" s="3053" t="s">
        <v>1150</v>
      </c>
      <c r="Y193" s="3054"/>
      <c r="Z193" s="3054"/>
      <c r="AA193" s="3054"/>
      <c r="AB193" s="3054"/>
      <c r="AC193" s="3054"/>
      <c r="AD193" s="3055"/>
      <c r="AE193" s="3053" t="s">
        <v>174</v>
      </c>
      <c r="AF193" s="3054"/>
      <c r="AG193" s="3054"/>
      <c r="AH193" s="3054"/>
      <c r="AI193" s="3054"/>
      <c r="AJ193" s="3055"/>
      <c r="AK193" s="3053" t="s">
        <v>1204</v>
      </c>
      <c r="AL193" s="3054"/>
      <c r="AM193" s="3054"/>
      <c r="AN193" s="3054"/>
      <c r="AO193" s="3054"/>
      <c r="AP193" s="3055"/>
      <c r="AQ193" s="1490"/>
      <c r="AR193" s="1341"/>
      <c r="AS193" s="1341"/>
      <c r="AT193" s="1341"/>
      <c r="AU193" s="1341"/>
      <c r="AV193" s="1341"/>
      <c r="AW193" s="1341"/>
      <c r="AX193" s="1491"/>
      <c r="AY193" s="1349"/>
      <c r="AZ193" s="1981"/>
      <c r="BA193" s="1981"/>
      <c r="BB193" s="1981"/>
      <c r="BC193" s="1981"/>
      <c r="BD193" s="1335"/>
      <c r="BE193" s="1981"/>
      <c r="BF193" s="1981"/>
      <c r="BG193" s="1981"/>
      <c r="BH193" s="1981"/>
      <c r="BI193" s="3076"/>
      <c r="BJ193" s="3076"/>
      <c r="BK193" s="3076"/>
      <c r="BL193" s="3076"/>
      <c r="BM193" s="3076"/>
      <c r="BN193" s="3077"/>
      <c r="BO193" s="3077"/>
      <c r="BP193" s="3077"/>
      <c r="BQ193" s="3078"/>
      <c r="BR193" s="199"/>
    </row>
    <row r="194" spans="1:70" s="499" customFormat="1" ht="14.1" customHeight="1">
      <c r="A194" s="226"/>
      <c r="B194" s="1351"/>
      <c r="C194" s="3073"/>
      <c r="D194" s="3074"/>
      <c r="E194" s="3074"/>
      <c r="F194" s="3074"/>
      <c r="G194" s="3074"/>
      <c r="H194" s="3074"/>
      <c r="I194" s="3074"/>
      <c r="J194" s="3074"/>
      <c r="K194" s="3074"/>
      <c r="L194" s="3074"/>
      <c r="M194" s="3074"/>
      <c r="N194" s="3074"/>
      <c r="O194" s="3074"/>
      <c r="P194" s="3074"/>
      <c r="Q194" s="3074"/>
      <c r="R194" s="3074"/>
      <c r="S194" s="3074"/>
      <c r="T194" s="3074"/>
      <c r="U194" s="3074"/>
      <c r="V194" s="3074"/>
      <c r="W194" s="3075"/>
      <c r="X194" s="3067"/>
      <c r="Y194" s="3068"/>
      <c r="Z194" s="3068"/>
      <c r="AA194" s="3068"/>
      <c r="AB194" s="3068"/>
      <c r="AC194" s="3068"/>
      <c r="AD194" s="3069"/>
      <c r="AE194" s="3067"/>
      <c r="AF194" s="3068"/>
      <c r="AG194" s="3068"/>
      <c r="AH194" s="3068"/>
      <c r="AI194" s="3068"/>
      <c r="AJ194" s="3069"/>
      <c r="AK194" s="3067"/>
      <c r="AL194" s="3068"/>
      <c r="AM194" s="3068"/>
      <c r="AN194" s="3068"/>
      <c r="AO194" s="3068"/>
      <c r="AP194" s="3069"/>
      <c r="AQ194" s="1492"/>
      <c r="AR194" s="1343"/>
      <c r="AS194" s="1343"/>
      <c r="AT194" s="1343"/>
      <c r="AU194" s="1343"/>
      <c r="AV194" s="1343"/>
      <c r="AW194" s="1343"/>
      <c r="AX194" s="1493"/>
      <c r="AY194" s="1349"/>
      <c r="AZ194" s="1981"/>
      <c r="BA194" s="1981"/>
      <c r="BB194" s="1981"/>
      <c r="BC194" s="1981"/>
      <c r="BD194" s="1335"/>
      <c r="BE194" s="1981"/>
      <c r="BF194" s="1981"/>
      <c r="BG194" s="1981"/>
      <c r="BH194" s="1981"/>
      <c r="BI194" s="3076"/>
      <c r="BJ194" s="3076"/>
      <c r="BK194" s="3076"/>
      <c r="BL194" s="3076"/>
      <c r="BM194" s="3076"/>
      <c r="BN194" s="3077"/>
      <c r="BO194" s="3077"/>
      <c r="BP194" s="3077"/>
      <c r="BQ194" s="3078"/>
      <c r="BR194" s="199"/>
    </row>
    <row r="195" spans="1:70" s="499" customFormat="1" ht="14.1" customHeight="1">
      <c r="A195" s="226"/>
      <c r="B195" s="1489">
        <v>3</v>
      </c>
      <c r="C195" s="3061" t="s">
        <v>1233</v>
      </c>
      <c r="D195" s="3062"/>
      <c r="E195" s="3062"/>
      <c r="F195" s="3062"/>
      <c r="G195" s="3062"/>
      <c r="H195" s="3062"/>
      <c r="I195" s="3062"/>
      <c r="J195" s="3062"/>
      <c r="K195" s="3062"/>
      <c r="L195" s="3062"/>
      <c r="M195" s="3062"/>
      <c r="N195" s="3062"/>
      <c r="O195" s="3062"/>
      <c r="P195" s="3062"/>
      <c r="Q195" s="3062"/>
      <c r="R195" s="3062"/>
      <c r="S195" s="3062"/>
      <c r="T195" s="3062"/>
      <c r="U195" s="3062"/>
      <c r="V195" s="3062"/>
      <c r="W195" s="3063"/>
      <c r="X195" s="3053" t="s">
        <v>1154</v>
      </c>
      <c r="Y195" s="3054"/>
      <c r="Z195" s="3054"/>
      <c r="AA195" s="3054"/>
      <c r="AB195" s="3054"/>
      <c r="AC195" s="3054"/>
      <c r="AD195" s="3055"/>
      <c r="AE195" s="3053" t="s">
        <v>142</v>
      </c>
      <c r="AF195" s="3054"/>
      <c r="AG195" s="3054"/>
      <c r="AH195" s="3054"/>
      <c r="AI195" s="3054"/>
      <c r="AJ195" s="3055"/>
      <c r="AK195" s="3053"/>
      <c r="AL195" s="3054"/>
      <c r="AM195" s="3054"/>
      <c r="AN195" s="3054"/>
      <c r="AO195" s="3054"/>
      <c r="AP195" s="3055"/>
      <c r="AQ195" s="1490"/>
      <c r="AR195" s="1341"/>
      <c r="AS195" s="1341"/>
      <c r="AT195" s="1341"/>
      <c r="AU195" s="1341"/>
      <c r="AV195" s="1341"/>
      <c r="AW195" s="1341"/>
      <c r="AX195" s="1491"/>
      <c r="AY195" s="1349"/>
      <c r="AZ195" s="1981"/>
      <c r="BA195" s="1981"/>
      <c r="BB195" s="1981"/>
      <c r="BC195" s="1981"/>
      <c r="BD195" s="1335"/>
      <c r="BE195" s="1981"/>
      <c r="BF195" s="1981"/>
      <c r="BG195" s="1981"/>
      <c r="BH195" s="1981"/>
      <c r="BI195" s="3076"/>
      <c r="BJ195" s="3076"/>
      <c r="BK195" s="3076"/>
      <c r="BL195" s="3076"/>
      <c r="BM195" s="3076"/>
      <c r="BN195" s="3077"/>
      <c r="BO195" s="3077"/>
      <c r="BP195" s="3077"/>
      <c r="BQ195" s="3078"/>
      <c r="BR195" s="199"/>
    </row>
    <row r="196" spans="1:70" s="499" customFormat="1" ht="14.1" customHeight="1">
      <c r="A196" s="226"/>
      <c r="B196" s="1351"/>
      <c r="C196" s="3064"/>
      <c r="D196" s="3065"/>
      <c r="E196" s="3065"/>
      <c r="F196" s="3065"/>
      <c r="G196" s="3065"/>
      <c r="H196" s="3065"/>
      <c r="I196" s="3065"/>
      <c r="J196" s="3065"/>
      <c r="K196" s="3065"/>
      <c r="L196" s="3065"/>
      <c r="M196" s="3065"/>
      <c r="N196" s="3065"/>
      <c r="O196" s="3065"/>
      <c r="P196" s="3065"/>
      <c r="Q196" s="3065"/>
      <c r="R196" s="3065"/>
      <c r="S196" s="3065"/>
      <c r="T196" s="3065"/>
      <c r="U196" s="3065"/>
      <c r="V196" s="3065"/>
      <c r="W196" s="3066"/>
      <c r="X196" s="3067"/>
      <c r="Y196" s="3068"/>
      <c r="Z196" s="3068"/>
      <c r="AA196" s="3068"/>
      <c r="AB196" s="3068"/>
      <c r="AC196" s="3068"/>
      <c r="AD196" s="3069"/>
      <c r="AE196" s="3067"/>
      <c r="AF196" s="3068"/>
      <c r="AG196" s="3068"/>
      <c r="AH196" s="3068"/>
      <c r="AI196" s="3068"/>
      <c r="AJ196" s="3069"/>
      <c r="AK196" s="3067"/>
      <c r="AL196" s="3068"/>
      <c r="AM196" s="3068"/>
      <c r="AN196" s="3068"/>
      <c r="AO196" s="3068"/>
      <c r="AP196" s="3069"/>
      <c r="AQ196" s="1492"/>
      <c r="AR196" s="1343"/>
      <c r="AS196" s="1343"/>
      <c r="AT196" s="1343"/>
      <c r="AU196" s="1343"/>
      <c r="AV196" s="1343"/>
      <c r="AW196" s="1343"/>
      <c r="AX196" s="1493"/>
      <c r="AY196" s="1349"/>
      <c r="AZ196" s="1981"/>
      <c r="BA196" s="1981"/>
      <c r="BB196" s="1981"/>
      <c r="BC196" s="1981"/>
      <c r="BD196" s="1335"/>
      <c r="BE196" s="1981"/>
      <c r="BF196" s="1981"/>
      <c r="BG196" s="1981"/>
      <c r="BH196" s="1981"/>
      <c r="BI196" s="3076"/>
      <c r="BJ196" s="3076"/>
      <c r="BK196" s="3076"/>
      <c r="BL196" s="3076"/>
      <c r="BM196" s="3076"/>
      <c r="BN196" s="3077"/>
      <c r="BO196" s="3077"/>
      <c r="BP196" s="3077"/>
      <c r="BQ196" s="3078"/>
      <c r="BR196" s="199"/>
    </row>
    <row r="197" spans="1:70" s="499" customFormat="1" ht="14.1" customHeight="1">
      <c r="A197" s="226"/>
      <c r="B197" s="1489">
        <v>4</v>
      </c>
      <c r="C197" s="3070" t="s">
        <v>1234</v>
      </c>
      <c r="D197" s="3071"/>
      <c r="E197" s="3071"/>
      <c r="F197" s="3071"/>
      <c r="G197" s="3071"/>
      <c r="H197" s="3071"/>
      <c r="I197" s="3071"/>
      <c r="J197" s="3071"/>
      <c r="K197" s="3071"/>
      <c r="L197" s="3071"/>
      <c r="M197" s="3071"/>
      <c r="N197" s="3071"/>
      <c r="O197" s="3071"/>
      <c r="P197" s="3071"/>
      <c r="Q197" s="3071"/>
      <c r="R197" s="3071"/>
      <c r="S197" s="3071"/>
      <c r="T197" s="3071"/>
      <c r="U197" s="3071"/>
      <c r="V197" s="3071"/>
      <c r="W197" s="3072"/>
      <c r="X197" s="3053" t="s">
        <v>1157</v>
      </c>
      <c r="Y197" s="3054"/>
      <c r="Z197" s="3054"/>
      <c r="AA197" s="3054"/>
      <c r="AB197" s="3054"/>
      <c r="AC197" s="3054"/>
      <c r="AD197" s="3055"/>
      <c r="AE197" s="3053"/>
      <c r="AF197" s="3054"/>
      <c r="AG197" s="3054"/>
      <c r="AH197" s="3054"/>
      <c r="AI197" s="3054"/>
      <c r="AJ197" s="3055"/>
      <c r="AK197" s="3053"/>
      <c r="AL197" s="3054"/>
      <c r="AM197" s="3054"/>
      <c r="AN197" s="3054"/>
      <c r="AO197" s="3054"/>
      <c r="AP197" s="3055"/>
      <c r="AQ197" s="1490"/>
      <c r="AR197" s="1341"/>
      <c r="AS197" s="1341"/>
      <c r="AT197" s="1341"/>
      <c r="AU197" s="1341"/>
      <c r="AV197" s="1341"/>
      <c r="AW197" s="1341"/>
      <c r="AX197" s="1491"/>
      <c r="AY197" s="1349"/>
      <c r="AZ197" s="1981"/>
      <c r="BA197" s="1981"/>
      <c r="BB197" s="1981"/>
      <c r="BC197" s="1981"/>
      <c r="BD197" s="1335"/>
      <c r="BE197" s="1981"/>
      <c r="BF197" s="1981"/>
      <c r="BG197" s="1981"/>
      <c r="BH197" s="1981"/>
      <c r="BI197" s="3076"/>
      <c r="BJ197" s="3076"/>
      <c r="BK197" s="3076"/>
      <c r="BL197" s="3076"/>
      <c r="BM197" s="3076"/>
      <c r="BN197" s="3077"/>
      <c r="BO197" s="3077"/>
      <c r="BP197" s="3077"/>
      <c r="BQ197" s="3078"/>
      <c r="BR197" s="199"/>
    </row>
    <row r="198" spans="1:70" s="499" customFormat="1" ht="14.1" customHeight="1">
      <c r="A198" s="226"/>
      <c r="B198" s="1351"/>
      <c r="C198" s="3073"/>
      <c r="D198" s="3074"/>
      <c r="E198" s="3074"/>
      <c r="F198" s="3074"/>
      <c r="G198" s="3074"/>
      <c r="H198" s="3074"/>
      <c r="I198" s="3074"/>
      <c r="J198" s="3074"/>
      <c r="K198" s="3074"/>
      <c r="L198" s="3074"/>
      <c r="M198" s="3074"/>
      <c r="N198" s="3074"/>
      <c r="O198" s="3074"/>
      <c r="P198" s="3074"/>
      <c r="Q198" s="3074"/>
      <c r="R198" s="3074"/>
      <c r="S198" s="3074"/>
      <c r="T198" s="3074"/>
      <c r="U198" s="3074"/>
      <c r="V198" s="3074"/>
      <c r="W198" s="3075"/>
      <c r="X198" s="3067"/>
      <c r="Y198" s="3068"/>
      <c r="Z198" s="3068"/>
      <c r="AA198" s="3068"/>
      <c r="AB198" s="3068"/>
      <c r="AC198" s="3068"/>
      <c r="AD198" s="3069"/>
      <c r="AE198" s="3067"/>
      <c r="AF198" s="3068"/>
      <c r="AG198" s="3068"/>
      <c r="AH198" s="3068"/>
      <c r="AI198" s="3068"/>
      <c r="AJ198" s="3069"/>
      <c r="AK198" s="3067"/>
      <c r="AL198" s="3068"/>
      <c r="AM198" s="3068"/>
      <c r="AN198" s="3068"/>
      <c r="AO198" s="3068"/>
      <c r="AP198" s="3069"/>
      <c r="AQ198" s="1492"/>
      <c r="AR198" s="1343"/>
      <c r="AS198" s="1343"/>
      <c r="AT198" s="1343"/>
      <c r="AU198" s="1343"/>
      <c r="AV198" s="1343"/>
      <c r="AW198" s="1343"/>
      <c r="AX198" s="1493"/>
      <c r="AY198" s="1349"/>
      <c r="AZ198" s="1981"/>
      <c r="BA198" s="1981"/>
      <c r="BB198" s="1981"/>
      <c r="BC198" s="1981"/>
      <c r="BD198" s="1335"/>
      <c r="BE198" s="1981"/>
      <c r="BF198" s="1981"/>
      <c r="BG198" s="1981"/>
      <c r="BH198" s="1981"/>
      <c r="BI198" s="3076"/>
      <c r="BJ198" s="3076"/>
      <c r="BK198" s="3076"/>
      <c r="BL198" s="3076"/>
      <c r="BM198" s="3076"/>
      <c r="BN198" s="3077"/>
      <c r="BO198" s="3077"/>
      <c r="BP198" s="3077"/>
      <c r="BQ198" s="3078"/>
      <c r="BR198" s="199"/>
    </row>
    <row r="199" spans="1:70" s="499" customFormat="1" ht="14.1" customHeight="1">
      <c r="A199" s="226"/>
      <c r="B199" s="1489">
        <v>5</v>
      </c>
      <c r="C199" s="3061" t="s">
        <v>1235</v>
      </c>
      <c r="D199" s="3062"/>
      <c r="E199" s="3062"/>
      <c r="F199" s="3062"/>
      <c r="G199" s="3062"/>
      <c r="H199" s="3062"/>
      <c r="I199" s="3062"/>
      <c r="J199" s="3062"/>
      <c r="K199" s="3062"/>
      <c r="L199" s="3062"/>
      <c r="M199" s="3062"/>
      <c r="N199" s="3062"/>
      <c r="O199" s="3062"/>
      <c r="P199" s="3062"/>
      <c r="Q199" s="3062"/>
      <c r="R199" s="3062"/>
      <c r="S199" s="3062"/>
      <c r="T199" s="3062"/>
      <c r="U199" s="3062"/>
      <c r="V199" s="3062"/>
      <c r="W199" s="3063"/>
      <c r="X199" s="3053"/>
      <c r="Y199" s="3054"/>
      <c r="Z199" s="3054"/>
      <c r="AA199" s="3054"/>
      <c r="AB199" s="3054"/>
      <c r="AC199" s="3054"/>
      <c r="AD199" s="3055"/>
      <c r="AE199" s="3053"/>
      <c r="AF199" s="3054"/>
      <c r="AG199" s="3054"/>
      <c r="AH199" s="3054"/>
      <c r="AI199" s="3054"/>
      <c r="AJ199" s="3055"/>
      <c r="AK199" s="3053"/>
      <c r="AL199" s="3054"/>
      <c r="AM199" s="3054"/>
      <c r="AN199" s="3054"/>
      <c r="AO199" s="3054"/>
      <c r="AP199" s="3055"/>
      <c r="AQ199" s="1490"/>
      <c r="AR199" s="1341"/>
      <c r="AS199" s="1341"/>
      <c r="AT199" s="1341"/>
      <c r="AU199" s="1341"/>
      <c r="AV199" s="1341"/>
      <c r="AW199" s="1341"/>
      <c r="AX199" s="1491"/>
      <c r="AY199" s="1349"/>
      <c r="AZ199" s="1981"/>
      <c r="BA199" s="1981"/>
      <c r="BB199" s="1981"/>
      <c r="BC199" s="1981"/>
      <c r="BD199" s="1335"/>
      <c r="BE199" s="1981"/>
      <c r="BF199" s="1981"/>
      <c r="BG199" s="1981"/>
      <c r="BH199" s="1981"/>
      <c r="BI199" s="3076"/>
      <c r="BJ199" s="3076"/>
      <c r="BK199" s="3076"/>
      <c r="BL199" s="3076"/>
      <c r="BM199" s="3076"/>
      <c r="BN199" s="3077"/>
      <c r="BO199" s="3077"/>
      <c r="BP199" s="3077"/>
      <c r="BQ199" s="3078"/>
      <c r="BR199" s="199"/>
    </row>
    <row r="200" spans="1:70" s="499" customFormat="1" ht="14.1" customHeight="1">
      <c r="A200" s="226"/>
      <c r="B200" s="1351"/>
      <c r="C200" s="3064"/>
      <c r="D200" s="3065"/>
      <c r="E200" s="3065"/>
      <c r="F200" s="3065"/>
      <c r="G200" s="3065"/>
      <c r="H200" s="3065"/>
      <c r="I200" s="3065"/>
      <c r="J200" s="3065"/>
      <c r="K200" s="3065"/>
      <c r="L200" s="3065"/>
      <c r="M200" s="3065"/>
      <c r="N200" s="3065"/>
      <c r="O200" s="3065"/>
      <c r="P200" s="3065"/>
      <c r="Q200" s="3065"/>
      <c r="R200" s="3065"/>
      <c r="S200" s="3065"/>
      <c r="T200" s="3065"/>
      <c r="U200" s="3065"/>
      <c r="V200" s="3065"/>
      <c r="W200" s="3066"/>
      <c r="X200" s="3067"/>
      <c r="Y200" s="3068"/>
      <c r="Z200" s="3068"/>
      <c r="AA200" s="3068"/>
      <c r="AB200" s="3068"/>
      <c r="AC200" s="3068"/>
      <c r="AD200" s="3069"/>
      <c r="AE200" s="3067"/>
      <c r="AF200" s="3068"/>
      <c r="AG200" s="3068"/>
      <c r="AH200" s="3068"/>
      <c r="AI200" s="3068"/>
      <c r="AJ200" s="3069"/>
      <c r="AK200" s="3067"/>
      <c r="AL200" s="3068"/>
      <c r="AM200" s="3068"/>
      <c r="AN200" s="3068"/>
      <c r="AO200" s="3068"/>
      <c r="AP200" s="3069"/>
      <c r="AQ200" s="1492"/>
      <c r="AR200" s="1343"/>
      <c r="AS200" s="1343"/>
      <c r="AT200" s="1343"/>
      <c r="AU200" s="1343"/>
      <c r="AV200" s="1343"/>
      <c r="AW200" s="1343"/>
      <c r="AX200" s="1493"/>
      <c r="AY200" s="1349"/>
      <c r="AZ200" s="1981"/>
      <c r="BA200" s="1981"/>
      <c r="BB200" s="1981"/>
      <c r="BC200" s="1981"/>
      <c r="BD200" s="1335"/>
      <c r="BE200" s="1981"/>
      <c r="BF200" s="1981"/>
      <c r="BG200" s="1981"/>
      <c r="BH200" s="1981"/>
      <c r="BI200" s="3076"/>
      <c r="BJ200" s="3076"/>
      <c r="BK200" s="3076"/>
      <c r="BL200" s="3076"/>
      <c r="BM200" s="3076"/>
      <c r="BN200" s="3077"/>
      <c r="BO200" s="3077"/>
      <c r="BP200" s="3077"/>
      <c r="BQ200" s="3078"/>
      <c r="BR200" s="199"/>
    </row>
    <row r="201" spans="1:70" s="499" customFormat="1" ht="14.1" customHeight="1">
      <c r="A201" s="226"/>
      <c r="B201" s="1489">
        <v>6</v>
      </c>
      <c r="C201" s="3070" t="s">
        <v>1236</v>
      </c>
      <c r="D201" s="3071"/>
      <c r="E201" s="3071"/>
      <c r="F201" s="3071"/>
      <c r="G201" s="3071"/>
      <c r="H201" s="3071"/>
      <c r="I201" s="3071"/>
      <c r="J201" s="3071"/>
      <c r="K201" s="3071"/>
      <c r="L201" s="3071"/>
      <c r="M201" s="3071"/>
      <c r="N201" s="3071"/>
      <c r="O201" s="3071"/>
      <c r="P201" s="3071"/>
      <c r="Q201" s="3071"/>
      <c r="R201" s="3071"/>
      <c r="S201" s="3071"/>
      <c r="T201" s="3071"/>
      <c r="U201" s="3071"/>
      <c r="V201" s="3071"/>
      <c r="W201" s="3072"/>
      <c r="X201" s="3053"/>
      <c r="Y201" s="3054"/>
      <c r="Z201" s="3054"/>
      <c r="AA201" s="3054"/>
      <c r="AB201" s="3054"/>
      <c r="AC201" s="3054"/>
      <c r="AD201" s="3055"/>
      <c r="AE201" s="3053" t="s">
        <v>199</v>
      </c>
      <c r="AF201" s="3054"/>
      <c r="AG201" s="3054"/>
      <c r="AH201" s="3054"/>
      <c r="AI201" s="3054"/>
      <c r="AJ201" s="3055"/>
      <c r="AK201" s="3053"/>
      <c r="AL201" s="3054"/>
      <c r="AM201" s="3054"/>
      <c r="AN201" s="3054"/>
      <c r="AO201" s="3054"/>
      <c r="AP201" s="3055"/>
      <c r="AQ201" s="1490"/>
      <c r="AR201" s="1341"/>
      <c r="AS201" s="1341"/>
      <c r="AT201" s="1341"/>
      <c r="AU201" s="1341"/>
      <c r="AV201" s="1341"/>
      <c r="AW201" s="1341"/>
      <c r="AX201" s="1491"/>
      <c r="AY201" s="1349"/>
      <c r="AZ201" s="1981"/>
      <c r="BA201" s="1981"/>
      <c r="BB201" s="1981"/>
      <c r="BC201" s="1981"/>
      <c r="BD201" s="1335"/>
      <c r="BE201" s="1981"/>
      <c r="BF201" s="1981"/>
      <c r="BG201" s="1981"/>
      <c r="BH201" s="1981"/>
      <c r="BI201" s="3076"/>
      <c r="BJ201" s="3076"/>
      <c r="BK201" s="3076"/>
      <c r="BL201" s="3076"/>
      <c r="BM201" s="3076"/>
      <c r="BN201" s="3077"/>
      <c r="BO201" s="3077"/>
      <c r="BP201" s="3077"/>
      <c r="BQ201" s="3078"/>
      <c r="BR201" s="199"/>
    </row>
    <row r="202" spans="1:70" s="499" customFormat="1" ht="14.1" customHeight="1">
      <c r="A202" s="226"/>
      <c r="B202" s="1351"/>
      <c r="C202" s="3073"/>
      <c r="D202" s="3074"/>
      <c r="E202" s="3074"/>
      <c r="F202" s="3074"/>
      <c r="G202" s="3074"/>
      <c r="H202" s="3074"/>
      <c r="I202" s="3074"/>
      <c r="J202" s="3074"/>
      <c r="K202" s="3074"/>
      <c r="L202" s="3074"/>
      <c r="M202" s="3074"/>
      <c r="N202" s="3074"/>
      <c r="O202" s="3074"/>
      <c r="P202" s="3074"/>
      <c r="Q202" s="3074"/>
      <c r="R202" s="3074"/>
      <c r="S202" s="3074"/>
      <c r="T202" s="3074"/>
      <c r="U202" s="3074"/>
      <c r="V202" s="3074"/>
      <c r="W202" s="3075"/>
      <c r="X202" s="3067"/>
      <c r="Y202" s="3068"/>
      <c r="Z202" s="3068"/>
      <c r="AA202" s="3068"/>
      <c r="AB202" s="3068"/>
      <c r="AC202" s="3068"/>
      <c r="AD202" s="3069"/>
      <c r="AE202" s="3067"/>
      <c r="AF202" s="3068"/>
      <c r="AG202" s="3068"/>
      <c r="AH202" s="3068"/>
      <c r="AI202" s="3068"/>
      <c r="AJ202" s="3069"/>
      <c r="AK202" s="3067"/>
      <c r="AL202" s="3068"/>
      <c r="AM202" s="3068"/>
      <c r="AN202" s="3068"/>
      <c r="AO202" s="3068"/>
      <c r="AP202" s="3069"/>
      <c r="AQ202" s="1492"/>
      <c r="AR202" s="1343"/>
      <c r="AS202" s="1343"/>
      <c r="AT202" s="1343"/>
      <c r="AU202" s="1343"/>
      <c r="AV202" s="1343"/>
      <c r="AW202" s="1343"/>
      <c r="AX202" s="1493"/>
      <c r="AY202" s="1349"/>
      <c r="AZ202" s="1981"/>
      <c r="BA202" s="1981"/>
      <c r="BB202" s="1981"/>
      <c r="BC202" s="1981"/>
      <c r="BD202" s="1335"/>
      <c r="BE202" s="1981"/>
      <c r="BF202" s="1981"/>
      <c r="BG202" s="1981"/>
      <c r="BH202" s="1981"/>
      <c r="BI202" s="3076"/>
      <c r="BJ202" s="3076"/>
      <c r="BK202" s="3076"/>
      <c r="BL202" s="3076"/>
      <c r="BM202" s="3076"/>
      <c r="BN202" s="3077"/>
      <c r="BO202" s="3077"/>
      <c r="BP202" s="3077"/>
      <c r="BQ202" s="3078"/>
      <c r="BR202" s="199"/>
    </row>
    <row r="203" spans="1:70" s="499" customFormat="1" ht="14.1" customHeight="1">
      <c r="A203" s="226"/>
      <c r="B203" s="1489">
        <v>7</v>
      </c>
      <c r="C203" s="3061" t="s">
        <v>1237</v>
      </c>
      <c r="D203" s="3062"/>
      <c r="E203" s="3062"/>
      <c r="F203" s="3062"/>
      <c r="G203" s="3062"/>
      <c r="H203" s="3062"/>
      <c r="I203" s="3062"/>
      <c r="J203" s="3062"/>
      <c r="K203" s="3062"/>
      <c r="L203" s="3062"/>
      <c r="M203" s="3062"/>
      <c r="N203" s="3062"/>
      <c r="O203" s="3062"/>
      <c r="P203" s="3062"/>
      <c r="Q203" s="3062"/>
      <c r="R203" s="3062"/>
      <c r="S203" s="3062"/>
      <c r="T203" s="3062"/>
      <c r="U203" s="3062"/>
      <c r="V203" s="3062"/>
      <c r="W203" s="3063"/>
      <c r="X203" s="3053" t="s">
        <v>1183</v>
      </c>
      <c r="Y203" s="3054"/>
      <c r="Z203" s="3054"/>
      <c r="AA203" s="3054"/>
      <c r="AB203" s="3054"/>
      <c r="AC203" s="3054"/>
      <c r="AD203" s="3055"/>
      <c r="AE203" s="3053"/>
      <c r="AF203" s="3054"/>
      <c r="AG203" s="3054"/>
      <c r="AH203" s="3054"/>
      <c r="AI203" s="3054"/>
      <c r="AJ203" s="3055"/>
      <c r="AK203" s="3053"/>
      <c r="AL203" s="3054"/>
      <c r="AM203" s="3054"/>
      <c r="AN203" s="3054"/>
      <c r="AO203" s="3054"/>
      <c r="AP203" s="3055"/>
      <c r="AQ203" s="1490"/>
      <c r="AR203" s="1341"/>
      <c r="AS203" s="1341"/>
      <c r="AT203" s="1341"/>
      <c r="AU203" s="1341"/>
      <c r="AV203" s="1341"/>
      <c r="AW203" s="1341"/>
      <c r="AX203" s="1491"/>
      <c r="AY203" s="1349"/>
      <c r="AZ203" s="1981"/>
      <c r="BA203" s="1981"/>
      <c r="BB203" s="1981"/>
      <c r="BC203" s="1981"/>
      <c r="BD203" s="1335"/>
      <c r="BE203" s="1981"/>
      <c r="BF203" s="1981"/>
      <c r="BG203" s="1981"/>
      <c r="BH203" s="1981"/>
      <c r="BI203" s="3076"/>
      <c r="BJ203" s="3076"/>
      <c r="BK203" s="3076"/>
      <c r="BL203" s="3076"/>
      <c r="BM203" s="3076"/>
      <c r="BN203" s="3077"/>
      <c r="BO203" s="3077"/>
      <c r="BP203" s="3077"/>
      <c r="BQ203" s="3078"/>
      <c r="BR203" s="199"/>
    </row>
    <row r="204" spans="1:70" s="499" customFormat="1" ht="14.1" customHeight="1">
      <c r="A204" s="226"/>
      <c r="B204" s="1351"/>
      <c r="C204" s="3064"/>
      <c r="D204" s="3065"/>
      <c r="E204" s="3065"/>
      <c r="F204" s="3065"/>
      <c r="G204" s="3065"/>
      <c r="H204" s="3065"/>
      <c r="I204" s="3065"/>
      <c r="J204" s="3065"/>
      <c r="K204" s="3065"/>
      <c r="L204" s="3065"/>
      <c r="M204" s="3065"/>
      <c r="N204" s="3065"/>
      <c r="O204" s="3065"/>
      <c r="P204" s="3065"/>
      <c r="Q204" s="3065"/>
      <c r="R204" s="3065"/>
      <c r="S204" s="3065"/>
      <c r="T204" s="3065"/>
      <c r="U204" s="3065"/>
      <c r="V204" s="3065"/>
      <c r="W204" s="3066"/>
      <c r="X204" s="3067"/>
      <c r="Y204" s="3068"/>
      <c r="Z204" s="3068"/>
      <c r="AA204" s="3068"/>
      <c r="AB204" s="3068"/>
      <c r="AC204" s="3068"/>
      <c r="AD204" s="3069"/>
      <c r="AE204" s="3067"/>
      <c r="AF204" s="3068"/>
      <c r="AG204" s="3068"/>
      <c r="AH204" s="3068"/>
      <c r="AI204" s="3068"/>
      <c r="AJ204" s="3069"/>
      <c r="AK204" s="3067"/>
      <c r="AL204" s="3068"/>
      <c r="AM204" s="3068"/>
      <c r="AN204" s="3068"/>
      <c r="AO204" s="3068"/>
      <c r="AP204" s="3069"/>
      <c r="AQ204" s="1492"/>
      <c r="AR204" s="1343"/>
      <c r="AS204" s="1343"/>
      <c r="AT204" s="1343"/>
      <c r="AU204" s="1343"/>
      <c r="AV204" s="1343"/>
      <c r="AW204" s="1343"/>
      <c r="AX204" s="1493"/>
      <c r="AY204" s="1349"/>
      <c r="AZ204" s="1981"/>
      <c r="BA204" s="1981"/>
      <c r="BB204" s="1981"/>
      <c r="BC204" s="1981"/>
      <c r="BD204" s="1335"/>
      <c r="BE204" s="1981"/>
      <c r="BF204" s="1981"/>
      <c r="BG204" s="1981"/>
      <c r="BH204" s="1981"/>
      <c r="BI204" s="3076"/>
      <c r="BJ204" s="3076"/>
      <c r="BK204" s="3076"/>
      <c r="BL204" s="3076"/>
      <c r="BM204" s="3076"/>
      <c r="BN204" s="3077"/>
      <c r="BO204" s="3077"/>
      <c r="BP204" s="3077"/>
      <c r="BQ204" s="3078"/>
      <c r="BR204" s="199"/>
    </row>
    <row r="205" spans="1:70" s="499" customFormat="1" ht="14.1" customHeight="1">
      <c r="A205" s="226"/>
      <c r="B205" s="1489">
        <v>8</v>
      </c>
      <c r="C205" s="3070" t="s">
        <v>1234</v>
      </c>
      <c r="D205" s="3071"/>
      <c r="E205" s="3071"/>
      <c r="F205" s="3071"/>
      <c r="G205" s="3071"/>
      <c r="H205" s="3071"/>
      <c r="I205" s="3071"/>
      <c r="J205" s="3071"/>
      <c r="K205" s="3071"/>
      <c r="L205" s="3071"/>
      <c r="M205" s="3071"/>
      <c r="N205" s="3071"/>
      <c r="O205" s="3071"/>
      <c r="P205" s="3071"/>
      <c r="Q205" s="3071"/>
      <c r="R205" s="3071"/>
      <c r="S205" s="3071"/>
      <c r="T205" s="3071"/>
      <c r="U205" s="3071"/>
      <c r="V205" s="3071"/>
      <c r="W205" s="3072"/>
      <c r="X205" s="3053" t="s">
        <v>1184</v>
      </c>
      <c r="Y205" s="3054"/>
      <c r="Z205" s="3054"/>
      <c r="AA205" s="3054"/>
      <c r="AB205" s="3054"/>
      <c r="AC205" s="3054"/>
      <c r="AD205" s="3055"/>
      <c r="AE205" s="3053"/>
      <c r="AF205" s="3054"/>
      <c r="AG205" s="3054"/>
      <c r="AH205" s="3054"/>
      <c r="AI205" s="3054"/>
      <c r="AJ205" s="3055"/>
      <c r="AK205" s="3053"/>
      <c r="AL205" s="3054"/>
      <c r="AM205" s="3054"/>
      <c r="AN205" s="3054"/>
      <c r="AO205" s="3054"/>
      <c r="AP205" s="3055"/>
      <c r="AQ205" s="1490"/>
      <c r="AR205" s="1341"/>
      <c r="AS205" s="1341"/>
      <c r="AT205" s="1341"/>
      <c r="AU205" s="1341"/>
      <c r="AV205" s="1341"/>
      <c r="AW205" s="1341"/>
      <c r="AX205" s="1491"/>
      <c r="AY205" s="1349"/>
      <c r="AZ205" s="1981"/>
      <c r="BA205" s="1981"/>
      <c r="BB205" s="1981"/>
      <c r="BC205" s="1981"/>
      <c r="BD205" s="1335"/>
      <c r="BE205" s="1981"/>
      <c r="BF205" s="1981"/>
      <c r="BG205" s="1981"/>
      <c r="BH205" s="1981"/>
      <c r="BI205" s="3076"/>
      <c r="BJ205" s="3076"/>
      <c r="BK205" s="3076"/>
      <c r="BL205" s="3076"/>
      <c r="BM205" s="3076"/>
      <c r="BN205" s="3077"/>
      <c r="BO205" s="3077"/>
      <c r="BP205" s="3077"/>
      <c r="BQ205" s="3078"/>
      <c r="BR205" s="199"/>
    </row>
    <row r="206" spans="1:70" s="499" customFormat="1" ht="14.1" customHeight="1">
      <c r="A206" s="226"/>
      <c r="B206" s="1351"/>
      <c r="C206" s="3073"/>
      <c r="D206" s="3074"/>
      <c r="E206" s="3074"/>
      <c r="F206" s="3074"/>
      <c r="G206" s="3074"/>
      <c r="H206" s="3074"/>
      <c r="I206" s="3074"/>
      <c r="J206" s="3074"/>
      <c r="K206" s="3074"/>
      <c r="L206" s="3074"/>
      <c r="M206" s="3074"/>
      <c r="N206" s="3074"/>
      <c r="O206" s="3074"/>
      <c r="P206" s="3074"/>
      <c r="Q206" s="3074"/>
      <c r="R206" s="3074"/>
      <c r="S206" s="3074"/>
      <c r="T206" s="3074"/>
      <c r="U206" s="3074"/>
      <c r="V206" s="3074"/>
      <c r="W206" s="3075"/>
      <c r="X206" s="3067"/>
      <c r="Y206" s="3068"/>
      <c r="Z206" s="3068"/>
      <c r="AA206" s="3068"/>
      <c r="AB206" s="3068"/>
      <c r="AC206" s="3068"/>
      <c r="AD206" s="3069"/>
      <c r="AE206" s="3067"/>
      <c r="AF206" s="3068"/>
      <c r="AG206" s="3068"/>
      <c r="AH206" s="3068"/>
      <c r="AI206" s="3068"/>
      <c r="AJ206" s="3069"/>
      <c r="AK206" s="3067"/>
      <c r="AL206" s="3068"/>
      <c r="AM206" s="3068"/>
      <c r="AN206" s="3068"/>
      <c r="AO206" s="3068"/>
      <c r="AP206" s="3069"/>
      <c r="AQ206" s="1492"/>
      <c r="AR206" s="1343"/>
      <c r="AS206" s="1343"/>
      <c r="AT206" s="1343"/>
      <c r="AU206" s="1343"/>
      <c r="AV206" s="1343"/>
      <c r="AW206" s="1343"/>
      <c r="AX206" s="1493"/>
      <c r="AY206" s="1349"/>
      <c r="AZ206" s="1981"/>
      <c r="BA206" s="1981"/>
      <c r="BB206" s="1981"/>
      <c r="BC206" s="1981"/>
      <c r="BD206" s="1335"/>
      <c r="BE206" s="1981"/>
      <c r="BF206" s="1981"/>
      <c r="BG206" s="1981"/>
      <c r="BH206" s="1981"/>
      <c r="BI206" s="3076"/>
      <c r="BJ206" s="3076"/>
      <c r="BK206" s="3076"/>
      <c r="BL206" s="3076"/>
      <c r="BM206" s="3076"/>
      <c r="BN206" s="3077"/>
      <c r="BO206" s="3077"/>
      <c r="BP206" s="3077"/>
      <c r="BQ206" s="3078"/>
      <c r="BR206" s="199"/>
    </row>
    <row r="207" spans="1:70" s="499" customFormat="1" ht="14.1" customHeight="1">
      <c r="A207" s="226"/>
      <c r="B207" s="1489">
        <v>9</v>
      </c>
      <c r="C207" s="3061" t="s">
        <v>1238</v>
      </c>
      <c r="D207" s="3062"/>
      <c r="E207" s="3062"/>
      <c r="F207" s="3062"/>
      <c r="G207" s="3062"/>
      <c r="H207" s="3062"/>
      <c r="I207" s="3062"/>
      <c r="J207" s="3062"/>
      <c r="K207" s="3062"/>
      <c r="L207" s="3062"/>
      <c r="M207" s="3062"/>
      <c r="N207" s="3062"/>
      <c r="O207" s="3062"/>
      <c r="P207" s="3062"/>
      <c r="Q207" s="3062"/>
      <c r="R207" s="3062"/>
      <c r="S207" s="3062"/>
      <c r="T207" s="3062"/>
      <c r="U207" s="3062"/>
      <c r="V207" s="3062"/>
      <c r="W207" s="3063"/>
      <c r="X207" s="3053" t="s">
        <v>1165</v>
      </c>
      <c r="Y207" s="3054"/>
      <c r="Z207" s="3054"/>
      <c r="AA207" s="3054"/>
      <c r="AB207" s="3054"/>
      <c r="AC207" s="3054"/>
      <c r="AD207" s="3055"/>
      <c r="AE207" s="3053" t="s">
        <v>201</v>
      </c>
      <c r="AF207" s="3054"/>
      <c r="AG207" s="3054"/>
      <c r="AH207" s="3054"/>
      <c r="AI207" s="3054"/>
      <c r="AJ207" s="3055"/>
      <c r="AK207" s="3053"/>
      <c r="AL207" s="3054"/>
      <c r="AM207" s="3054"/>
      <c r="AN207" s="3054"/>
      <c r="AO207" s="3054"/>
      <c r="AP207" s="3055"/>
      <c r="AQ207" s="1490"/>
      <c r="AR207" s="1341"/>
      <c r="AS207" s="1341"/>
      <c r="AT207" s="1341"/>
      <c r="AU207" s="1341"/>
      <c r="AV207" s="1341"/>
      <c r="AW207" s="1341"/>
      <c r="AX207" s="1491"/>
      <c r="AY207" s="1349"/>
      <c r="AZ207" s="1981"/>
      <c r="BA207" s="1981"/>
      <c r="BB207" s="1981"/>
      <c r="BC207" s="1981"/>
      <c r="BD207" s="1335"/>
      <c r="BE207" s="1981"/>
      <c r="BF207" s="1981"/>
      <c r="BG207" s="1981"/>
      <c r="BH207" s="1981"/>
      <c r="BI207" s="3076"/>
      <c r="BJ207" s="3076"/>
      <c r="BK207" s="3076"/>
      <c r="BL207" s="3076"/>
      <c r="BM207" s="3076"/>
      <c r="BN207" s="3077"/>
      <c r="BO207" s="3077"/>
      <c r="BP207" s="3077"/>
      <c r="BQ207" s="3078"/>
      <c r="BR207" s="199"/>
    </row>
    <row r="208" spans="1:70" s="499" customFormat="1" ht="14.1" customHeight="1">
      <c r="A208" s="226"/>
      <c r="B208" s="1351"/>
      <c r="C208" s="3064"/>
      <c r="D208" s="3065"/>
      <c r="E208" s="3065"/>
      <c r="F208" s="3065"/>
      <c r="G208" s="3065"/>
      <c r="H208" s="3065"/>
      <c r="I208" s="3065"/>
      <c r="J208" s="3065"/>
      <c r="K208" s="3065"/>
      <c r="L208" s="3065"/>
      <c r="M208" s="3065"/>
      <c r="N208" s="3065"/>
      <c r="O208" s="3065"/>
      <c r="P208" s="3065"/>
      <c r="Q208" s="3065"/>
      <c r="R208" s="3065"/>
      <c r="S208" s="3065"/>
      <c r="T208" s="3065"/>
      <c r="U208" s="3065"/>
      <c r="V208" s="3065"/>
      <c r="W208" s="3066"/>
      <c r="X208" s="3067"/>
      <c r="Y208" s="3068"/>
      <c r="Z208" s="3068"/>
      <c r="AA208" s="3068"/>
      <c r="AB208" s="3068"/>
      <c r="AC208" s="3068"/>
      <c r="AD208" s="3069"/>
      <c r="AE208" s="3067"/>
      <c r="AF208" s="3068"/>
      <c r="AG208" s="3068"/>
      <c r="AH208" s="3068"/>
      <c r="AI208" s="3068"/>
      <c r="AJ208" s="3069"/>
      <c r="AK208" s="3067"/>
      <c r="AL208" s="3068"/>
      <c r="AM208" s="3068"/>
      <c r="AN208" s="3068"/>
      <c r="AO208" s="3068"/>
      <c r="AP208" s="3069"/>
      <c r="AQ208" s="1492"/>
      <c r="AR208" s="1343"/>
      <c r="AS208" s="1343"/>
      <c r="AT208" s="1343"/>
      <c r="AU208" s="1343"/>
      <c r="AV208" s="1343"/>
      <c r="AW208" s="1343"/>
      <c r="AX208" s="1493"/>
      <c r="AY208" s="1349"/>
      <c r="AZ208" s="1981"/>
      <c r="BA208" s="1981"/>
      <c r="BB208" s="1981"/>
      <c r="BC208" s="1981"/>
      <c r="BD208" s="1335"/>
      <c r="BE208" s="1981"/>
      <c r="BF208" s="1981"/>
      <c r="BG208" s="1981"/>
      <c r="BH208" s="1981"/>
      <c r="BI208" s="3076"/>
      <c r="BJ208" s="3076"/>
      <c r="BK208" s="3076"/>
      <c r="BL208" s="3076"/>
      <c r="BM208" s="3076"/>
      <c r="BN208" s="3077"/>
      <c r="BO208" s="3077"/>
      <c r="BP208" s="3077"/>
      <c r="BQ208" s="3078"/>
      <c r="BR208" s="199"/>
    </row>
    <row r="209" spans="1:70" s="499" customFormat="1" ht="14.1" customHeight="1">
      <c r="A209" s="226"/>
      <c r="B209" s="1489">
        <v>10</v>
      </c>
      <c r="C209" s="3061" t="s">
        <v>1239</v>
      </c>
      <c r="D209" s="3062"/>
      <c r="E209" s="3062"/>
      <c r="F209" s="3062"/>
      <c r="G209" s="3062"/>
      <c r="H209" s="3062"/>
      <c r="I209" s="3062"/>
      <c r="J209" s="3062"/>
      <c r="K209" s="3062"/>
      <c r="L209" s="3062"/>
      <c r="M209" s="3062"/>
      <c r="N209" s="3062"/>
      <c r="O209" s="3062"/>
      <c r="P209" s="3062"/>
      <c r="Q209" s="3062"/>
      <c r="R209" s="3062"/>
      <c r="S209" s="3062"/>
      <c r="T209" s="3062"/>
      <c r="U209" s="3062"/>
      <c r="V209" s="3062"/>
      <c r="W209" s="3063"/>
      <c r="X209" s="3053" t="s">
        <v>1165</v>
      </c>
      <c r="Y209" s="3054"/>
      <c r="Z209" s="3054"/>
      <c r="AA209" s="3054"/>
      <c r="AB209" s="3054"/>
      <c r="AC209" s="3054"/>
      <c r="AD209" s="3055"/>
      <c r="AE209" s="3053" t="s">
        <v>1167</v>
      </c>
      <c r="AF209" s="3054"/>
      <c r="AG209" s="3054"/>
      <c r="AH209" s="3054"/>
      <c r="AI209" s="3054"/>
      <c r="AJ209" s="3055"/>
      <c r="AK209" s="3053"/>
      <c r="AL209" s="3054"/>
      <c r="AM209" s="3054"/>
      <c r="AN209" s="3054"/>
      <c r="AO209" s="3054"/>
      <c r="AP209" s="3055"/>
      <c r="AQ209" s="1490"/>
      <c r="AR209" s="1341"/>
      <c r="AS209" s="1341"/>
      <c r="AT209" s="1341"/>
      <c r="AU209" s="1341"/>
      <c r="AV209" s="1341"/>
      <c r="AW209" s="1341"/>
      <c r="AX209" s="1491"/>
      <c r="AY209" s="1349"/>
      <c r="AZ209" s="1981"/>
      <c r="BA209" s="1981"/>
      <c r="BB209" s="1981"/>
      <c r="BC209" s="1981"/>
      <c r="BD209" s="1335"/>
      <c r="BE209" s="1981"/>
      <c r="BF209" s="1981"/>
      <c r="BG209" s="1981"/>
      <c r="BH209" s="1981"/>
      <c r="BI209" s="3076"/>
      <c r="BJ209" s="3076"/>
      <c r="BK209" s="3076"/>
      <c r="BL209" s="3076"/>
      <c r="BM209" s="3076"/>
      <c r="BN209" s="3077"/>
      <c r="BO209" s="3077"/>
      <c r="BP209" s="3077"/>
      <c r="BQ209" s="3078"/>
      <c r="BR209" s="199"/>
    </row>
    <row r="210" spans="1:70" s="499" customFormat="1" ht="14.1" customHeight="1">
      <c r="A210" s="226"/>
      <c r="B210" s="1351"/>
      <c r="C210" s="3064"/>
      <c r="D210" s="3065"/>
      <c r="E210" s="3065"/>
      <c r="F210" s="3065"/>
      <c r="G210" s="3065"/>
      <c r="H210" s="3065"/>
      <c r="I210" s="3065"/>
      <c r="J210" s="3065"/>
      <c r="K210" s="3065"/>
      <c r="L210" s="3065"/>
      <c r="M210" s="3065"/>
      <c r="N210" s="3065"/>
      <c r="O210" s="3065"/>
      <c r="P210" s="3065"/>
      <c r="Q210" s="3065"/>
      <c r="R210" s="3065"/>
      <c r="S210" s="3065"/>
      <c r="T210" s="3065"/>
      <c r="U210" s="3065"/>
      <c r="V210" s="3065"/>
      <c r="W210" s="3066"/>
      <c r="X210" s="3067"/>
      <c r="Y210" s="3068"/>
      <c r="Z210" s="3068"/>
      <c r="AA210" s="3068"/>
      <c r="AB210" s="3068"/>
      <c r="AC210" s="3068"/>
      <c r="AD210" s="3069"/>
      <c r="AE210" s="3067"/>
      <c r="AF210" s="3068"/>
      <c r="AG210" s="3068"/>
      <c r="AH210" s="3068"/>
      <c r="AI210" s="3068"/>
      <c r="AJ210" s="3069"/>
      <c r="AK210" s="3067"/>
      <c r="AL210" s="3068"/>
      <c r="AM210" s="3068"/>
      <c r="AN210" s="3068"/>
      <c r="AO210" s="3068"/>
      <c r="AP210" s="3069"/>
      <c r="AQ210" s="1492"/>
      <c r="AR210" s="1343"/>
      <c r="AS210" s="1343"/>
      <c r="AT210" s="1343"/>
      <c r="AU210" s="1343"/>
      <c r="AV210" s="1343"/>
      <c r="AW210" s="1343"/>
      <c r="AX210" s="1493"/>
      <c r="AY210" s="1349"/>
      <c r="AZ210" s="1981"/>
      <c r="BA210" s="1981"/>
      <c r="BB210" s="1981"/>
      <c r="BC210" s="1981"/>
      <c r="BD210" s="1335"/>
      <c r="BE210" s="1981"/>
      <c r="BF210" s="1981"/>
      <c r="BG210" s="1981"/>
      <c r="BH210" s="1981"/>
      <c r="BI210" s="3076"/>
      <c r="BJ210" s="3076"/>
      <c r="BK210" s="3076"/>
      <c r="BL210" s="3076"/>
      <c r="BM210" s="3076"/>
      <c r="BN210" s="3077"/>
      <c r="BO210" s="3077"/>
      <c r="BP210" s="3077"/>
      <c r="BQ210" s="3078"/>
      <c r="BR210" s="199"/>
    </row>
    <row r="211" spans="1:70" s="499" customFormat="1" ht="14.1" customHeight="1">
      <c r="A211" s="226"/>
      <c r="B211" s="1489">
        <v>11</v>
      </c>
      <c r="C211" s="3061" t="s">
        <v>1240</v>
      </c>
      <c r="D211" s="3062"/>
      <c r="E211" s="3062"/>
      <c r="F211" s="3062"/>
      <c r="G211" s="3062"/>
      <c r="H211" s="3062"/>
      <c r="I211" s="3062"/>
      <c r="J211" s="3062"/>
      <c r="K211" s="3062"/>
      <c r="L211" s="3062"/>
      <c r="M211" s="3062"/>
      <c r="N211" s="3062"/>
      <c r="O211" s="3062"/>
      <c r="P211" s="3062"/>
      <c r="Q211" s="3062"/>
      <c r="R211" s="3062"/>
      <c r="S211" s="3062"/>
      <c r="T211" s="3062"/>
      <c r="U211" s="3062"/>
      <c r="V211" s="3062"/>
      <c r="W211" s="3063"/>
      <c r="X211" s="3053" t="s">
        <v>1212</v>
      </c>
      <c r="Y211" s="3054"/>
      <c r="Z211" s="3054"/>
      <c r="AA211" s="3054"/>
      <c r="AB211" s="3054"/>
      <c r="AC211" s="3054"/>
      <c r="AD211" s="3055"/>
      <c r="AE211" s="3053"/>
      <c r="AF211" s="3054"/>
      <c r="AG211" s="3054"/>
      <c r="AH211" s="3054"/>
      <c r="AI211" s="3054"/>
      <c r="AJ211" s="3055"/>
      <c r="AK211" s="3053"/>
      <c r="AL211" s="3054"/>
      <c r="AM211" s="3054"/>
      <c r="AN211" s="3054"/>
      <c r="AO211" s="3054"/>
      <c r="AP211" s="3055"/>
      <c r="AQ211" s="1490"/>
      <c r="AR211" s="1341"/>
      <c r="AS211" s="1341"/>
      <c r="AT211" s="1341"/>
      <c r="AU211" s="1341"/>
      <c r="AV211" s="1341"/>
      <c r="AW211" s="1341"/>
      <c r="AX211" s="1491"/>
      <c r="AY211" s="1349"/>
      <c r="AZ211" s="3082"/>
      <c r="BA211" s="3082"/>
      <c r="BB211" s="3082"/>
      <c r="BC211" s="3082"/>
      <c r="BD211" s="1477"/>
      <c r="BE211" s="3082"/>
      <c r="BF211" s="3082"/>
      <c r="BG211" s="3082"/>
      <c r="BH211" s="3082"/>
      <c r="BI211" s="3079"/>
      <c r="BJ211" s="3079"/>
      <c r="BK211" s="3079"/>
      <c r="BL211" s="3079"/>
      <c r="BM211" s="3079"/>
      <c r="BN211" s="3080"/>
      <c r="BO211" s="3080"/>
      <c r="BP211" s="3080"/>
      <c r="BQ211" s="3081"/>
      <c r="BR211" s="199"/>
    </row>
    <row r="212" spans="1:70" s="499" customFormat="1" ht="14.1" customHeight="1">
      <c r="A212" s="226"/>
      <c r="B212" s="1351"/>
      <c r="C212" s="3064"/>
      <c r="D212" s="3065"/>
      <c r="E212" s="3065"/>
      <c r="F212" s="3065"/>
      <c r="G212" s="3065"/>
      <c r="H212" s="3065"/>
      <c r="I212" s="3065"/>
      <c r="J212" s="3065"/>
      <c r="K212" s="3065"/>
      <c r="L212" s="3065"/>
      <c r="M212" s="3065"/>
      <c r="N212" s="3065"/>
      <c r="O212" s="3065"/>
      <c r="P212" s="3065"/>
      <c r="Q212" s="3065"/>
      <c r="R212" s="3065"/>
      <c r="S212" s="3065"/>
      <c r="T212" s="3065"/>
      <c r="U212" s="3065"/>
      <c r="V212" s="3065"/>
      <c r="W212" s="3066"/>
      <c r="X212" s="3067"/>
      <c r="Y212" s="3068"/>
      <c r="Z212" s="3068"/>
      <c r="AA212" s="3068"/>
      <c r="AB212" s="3068"/>
      <c r="AC212" s="3068"/>
      <c r="AD212" s="3069"/>
      <c r="AE212" s="3067"/>
      <c r="AF212" s="3068"/>
      <c r="AG212" s="3068"/>
      <c r="AH212" s="3068"/>
      <c r="AI212" s="3068"/>
      <c r="AJ212" s="3069"/>
      <c r="AK212" s="3067"/>
      <c r="AL212" s="3068"/>
      <c r="AM212" s="3068"/>
      <c r="AN212" s="3068"/>
      <c r="AO212" s="3068"/>
      <c r="AP212" s="3069"/>
      <c r="AQ212" s="1492"/>
      <c r="AR212" s="1343"/>
      <c r="AS212" s="1343"/>
      <c r="AT212" s="1343"/>
      <c r="AU212" s="1343"/>
      <c r="AV212" s="1343"/>
      <c r="AW212" s="1343"/>
      <c r="AX212" s="1493"/>
      <c r="AY212" s="1349"/>
      <c r="AZ212" s="3082"/>
      <c r="BA212" s="3082"/>
      <c r="BB212" s="3082"/>
      <c r="BC212" s="3082"/>
      <c r="BD212" s="1477"/>
      <c r="BE212" s="3082"/>
      <c r="BF212" s="3082"/>
      <c r="BG212" s="3082"/>
      <c r="BH212" s="3082"/>
      <c r="BI212" s="3079"/>
      <c r="BJ212" s="3079"/>
      <c r="BK212" s="3079"/>
      <c r="BL212" s="3079"/>
      <c r="BM212" s="3079"/>
      <c r="BN212" s="3080"/>
      <c r="BO212" s="3080"/>
      <c r="BP212" s="3080"/>
      <c r="BQ212" s="3081"/>
      <c r="BR212" s="199"/>
    </row>
    <row r="213" spans="1:70" s="499" customFormat="1" ht="14.1" customHeight="1">
      <c r="A213" s="226"/>
      <c r="B213" s="1489">
        <v>12</v>
      </c>
      <c r="C213" s="3070" t="s">
        <v>1241</v>
      </c>
      <c r="D213" s="3071"/>
      <c r="E213" s="3071"/>
      <c r="F213" s="3071"/>
      <c r="G213" s="3071"/>
      <c r="H213" s="3071"/>
      <c r="I213" s="3071"/>
      <c r="J213" s="3071"/>
      <c r="K213" s="3071"/>
      <c r="L213" s="3071"/>
      <c r="M213" s="3071"/>
      <c r="N213" s="3071"/>
      <c r="O213" s="3071"/>
      <c r="P213" s="3071"/>
      <c r="Q213" s="3071"/>
      <c r="R213" s="3071"/>
      <c r="S213" s="3071"/>
      <c r="T213" s="3071"/>
      <c r="U213" s="3071"/>
      <c r="V213" s="3071"/>
      <c r="W213" s="3072"/>
      <c r="X213" s="3053" t="s">
        <v>1185</v>
      </c>
      <c r="Y213" s="3054"/>
      <c r="Z213" s="3054"/>
      <c r="AA213" s="3054"/>
      <c r="AB213" s="3054"/>
      <c r="AC213" s="3054"/>
      <c r="AD213" s="3055"/>
      <c r="AE213" s="3053"/>
      <c r="AF213" s="3054"/>
      <c r="AG213" s="3054"/>
      <c r="AH213" s="3054"/>
      <c r="AI213" s="3054"/>
      <c r="AJ213" s="3055"/>
      <c r="AK213" s="3053"/>
      <c r="AL213" s="3054"/>
      <c r="AM213" s="3054"/>
      <c r="AN213" s="3054"/>
      <c r="AO213" s="3054"/>
      <c r="AP213" s="3055"/>
      <c r="AQ213" s="1490"/>
      <c r="AR213" s="1341"/>
      <c r="AS213" s="1341"/>
      <c r="AT213" s="1341"/>
      <c r="AU213" s="1341"/>
      <c r="AV213" s="1341"/>
      <c r="AW213" s="1341"/>
      <c r="AX213" s="1491"/>
      <c r="AY213" s="1349"/>
      <c r="AZ213" s="1981"/>
      <c r="BA213" s="1981"/>
      <c r="BB213" s="1981"/>
      <c r="BC213" s="1981"/>
      <c r="BD213" s="1335"/>
      <c r="BE213" s="1981"/>
      <c r="BF213" s="1981"/>
      <c r="BG213" s="1981"/>
      <c r="BH213" s="1981"/>
      <c r="BI213" s="3076"/>
      <c r="BJ213" s="3076"/>
      <c r="BK213" s="3076"/>
      <c r="BL213" s="3076"/>
      <c r="BM213" s="3076"/>
      <c r="BN213" s="3077"/>
      <c r="BO213" s="3077"/>
      <c r="BP213" s="3077"/>
      <c r="BQ213" s="3078"/>
      <c r="BR213" s="199"/>
    </row>
    <row r="214" spans="1:70" s="499" customFormat="1" ht="14.1" customHeight="1">
      <c r="A214" s="226"/>
      <c r="B214" s="1351"/>
      <c r="C214" s="3073"/>
      <c r="D214" s="3074"/>
      <c r="E214" s="3074"/>
      <c r="F214" s="3074"/>
      <c r="G214" s="3074"/>
      <c r="H214" s="3074"/>
      <c r="I214" s="3074"/>
      <c r="J214" s="3074"/>
      <c r="K214" s="3074"/>
      <c r="L214" s="3074"/>
      <c r="M214" s="3074"/>
      <c r="N214" s="3074"/>
      <c r="O214" s="3074"/>
      <c r="P214" s="3074"/>
      <c r="Q214" s="3074"/>
      <c r="R214" s="3074"/>
      <c r="S214" s="3074"/>
      <c r="T214" s="3074"/>
      <c r="U214" s="3074"/>
      <c r="V214" s="3074"/>
      <c r="W214" s="3075"/>
      <c r="X214" s="3067"/>
      <c r="Y214" s="3068"/>
      <c r="Z214" s="3068"/>
      <c r="AA214" s="3068"/>
      <c r="AB214" s="3068"/>
      <c r="AC214" s="3068"/>
      <c r="AD214" s="3069"/>
      <c r="AE214" s="3067"/>
      <c r="AF214" s="3068"/>
      <c r="AG214" s="3068"/>
      <c r="AH214" s="3068"/>
      <c r="AI214" s="3068"/>
      <c r="AJ214" s="3069"/>
      <c r="AK214" s="3067"/>
      <c r="AL214" s="3068"/>
      <c r="AM214" s="3068"/>
      <c r="AN214" s="3068"/>
      <c r="AO214" s="3068"/>
      <c r="AP214" s="3069"/>
      <c r="AQ214" s="1492"/>
      <c r="AR214" s="1343"/>
      <c r="AS214" s="1343"/>
      <c r="AT214" s="1343"/>
      <c r="AU214" s="1343"/>
      <c r="AV214" s="1343"/>
      <c r="AW214" s="1343"/>
      <c r="AX214" s="1493"/>
      <c r="AY214" s="1349"/>
      <c r="AZ214" s="871"/>
      <c r="BA214" s="871"/>
      <c r="BB214" s="871"/>
      <c r="BC214" s="871"/>
      <c r="BD214" s="871"/>
      <c r="BE214" s="871"/>
      <c r="BF214" s="871"/>
      <c r="BG214" s="871"/>
      <c r="BH214" s="871"/>
      <c r="BI214" s="871"/>
      <c r="BJ214" s="871"/>
      <c r="BK214" s="871"/>
      <c r="BL214" s="871"/>
      <c r="BM214" s="871"/>
      <c r="BN214" s="871"/>
      <c r="BO214" s="1446"/>
      <c r="BP214" s="1334"/>
      <c r="BQ214" s="1478"/>
      <c r="BR214" s="199"/>
    </row>
    <row r="215" spans="1:70" s="499" customFormat="1" ht="14.1" customHeight="1">
      <c r="A215" s="226"/>
      <c r="B215" s="1489">
        <v>13</v>
      </c>
      <c r="C215" s="3061" t="s">
        <v>1242</v>
      </c>
      <c r="D215" s="3062"/>
      <c r="E215" s="3062"/>
      <c r="F215" s="3062"/>
      <c r="G215" s="3062"/>
      <c r="H215" s="3062"/>
      <c r="I215" s="3062"/>
      <c r="J215" s="3062"/>
      <c r="K215" s="3062"/>
      <c r="L215" s="3062"/>
      <c r="M215" s="3062"/>
      <c r="N215" s="3062"/>
      <c r="O215" s="3062"/>
      <c r="P215" s="3062"/>
      <c r="Q215" s="3062"/>
      <c r="R215" s="3062"/>
      <c r="S215" s="3062"/>
      <c r="T215" s="3062"/>
      <c r="U215" s="3062"/>
      <c r="V215" s="3062"/>
      <c r="W215" s="3063"/>
      <c r="X215" s="3053" t="s">
        <v>1185</v>
      </c>
      <c r="Y215" s="3054"/>
      <c r="Z215" s="3054"/>
      <c r="AA215" s="3054"/>
      <c r="AB215" s="3054"/>
      <c r="AC215" s="3054"/>
      <c r="AD215" s="3055"/>
      <c r="AE215" s="3053"/>
      <c r="AF215" s="3054"/>
      <c r="AG215" s="3054"/>
      <c r="AH215" s="3054"/>
      <c r="AI215" s="3054"/>
      <c r="AJ215" s="3055"/>
      <c r="AK215" s="3053"/>
      <c r="AL215" s="3054"/>
      <c r="AM215" s="3054"/>
      <c r="AN215" s="3054"/>
      <c r="AO215" s="3054"/>
      <c r="AP215" s="3055"/>
      <c r="AQ215" s="1248"/>
      <c r="AR215" s="1349"/>
      <c r="AS215" s="1349"/>
      <c r="AT215" s="1349"/>
      <c r="AU215" s="1349"/>
      <c r="AV215" s="1349"/>
      <c r="AW215" s="1349"/>
      <c r="AX215" s="642"/>
      <c r="AY215" s="1349"/>
      <c r="AZ215" s="871"/>
      <c r="BA215" s="871"/>
      <c r="BB215" s="871"/>
      <c r="BC215" s="871"/>
      <c r="BD215" s="871"/>
      <c r="BE215" s="871"/>
      <c r="BF215" s="871"/>
      <c r="BG215" s="871"/>
      <c r="BH215" s="871"/>
      <c r="BI215" s="871"/>
      <c r="BJ215" s="871"/>
      <c r="BK215" s="871"/>
      <c r="BL215" s="871"/>
      <c r="BM215" s="871"/>
      <c r="BN215" s="871"/>
      <c r="BO215" s="1446"/>
      <c r="BP215" s="1334"/>
      <c r="BQ215" s="1478"/>
      <c r="BR215" s="199"/>
    </row>
    <row r="216" spans="1:70" s="499" customFormat="1" ht="14.1" customHeight="1">
      <c r="A216" s="226"/>
      <c r="B216" s="1351"/>
      <c r="C216" s="3064"/>
      <c r="D216" s="3065"/>
      <c r="E216" s="3065"/>
      <c r="F216" s="3065"/>
      <c r="G216" s="3065"/>
      <c r="H216" s="3065"/>
      <c r="I216" s="3065"/>
      <c r="J216" s="3065"/>
      <c r="K216" s="3065"/>
      <c r="L216" s="3065"/>
      <c r="M216" s="3065"/>
      <c r="N216" s="3065"/>
      <c r="O216" s="3065"/>
      <c r="P216" s="3065"/>
      <c r="Q216" s="3065"/>
      <c r="R216" s="3065"/>
      <c r="S216" s="3065"/>
      <c r="T216" s="3065"/>
      <c r="U216" s="3065"/>
      <c r="V216" s="3065"/>
      <c r="W216" s="3066"/>
      <c r="X216" s="3067"/>
      <c r="Y216" s="3068"/>
      <c r="Z216" s="3068"/>
      <c r="AA216" s="3068"/>
      <c r="AB216" s="3068"/>
      <c r="AC216" s="3068"/>
      <c r="AD216" s="3069"/>
      <c r="AE216" s="3067"/>
      <c r="AF216" s="3068"/>
      <c r="AG216" s="3068"/>
      <c r="AH216" s="3068"/>
      <c r="AI216" s="3068"/>
      <c r="AJ216" s="3069"/>
      <c r="AK216" s="3067"/>
      <c r="AL216" s="3068"/>
      <c r="AM216" s="3068"/>
      <c r="AN216" s="3068"/>
      <c r="AO216" s="3068"/>
      <c r="AP216" s="3069"/>
      <c r="AQ216" s="1248"/>
      <c r="AR216" s="1349"/>
      <c r="AS216" s="1349"/>
      <c r="AT216" s="1349"/>
      <c r="AU216" s="1349"/>
      <c r="AV216" s="1349"/>
      <c r="AW216" s="1349"/>
      <c r="AX216" s="642"/>
      <c r="AY216" s="1349"/>
      <c r="AZ216" s="871"/>
      <c r="BA216" s="871"/>
      <c r="BB216" s="871"/>
      <c r="BC216" s="871"/>
      <c r="BD216" s="871"/>
      <c r="BE216" s="871"/>
      <c r="BF216" s="871"/>
      <c r="BG216" s="871"/>
      <c r="BH216" s="871"/>
      <c r="BI216" s="871"/>
      <c r="BJ216" s="871"/>
      <c r="BK216" s="871"/>
      <c r="BL216" s="871"/>
      <c r="BM216" s="871"/>
      <c r="BN216" s="871"/>
      <c r="BO216" s="1446"/>
      <c r="BP216" s="1334"/>
      <c r="BQ216" s="1478"/>
      <c r="BR216" s="199"/>
    </row>
    <row r="217" spans="1:70" s="499" customFormat="1" ht="14.1" customHeight="1">
      <c r="A217" s="226"/>
      <c r="B217" s="1489">
        <v>14</v>
      </c>
      <c r="C217" s="3070" t="s">
        <v>1243</v>
      </c>
      <c r="D217" s="3071"/>
      <c r="E217" s="3071"/>
      <c r="F217" s="3071"/>
      <c r="G217" s="3071"/>
      <c r="H217" s="3071"/>
      <c r="I217" s="3071"/>
      <c r="J217" s="3071"/>
      <c r="K217" s="3071"/>
      <c r="L217" s="3071"/>
      <c r="M217" s="3071"/>
      <c r="N217" s="3071"/>
      <c r="O217" s="3071"/>
      <c r="P217" s="3071"/>
      <c r="Q217" s="3071"/>
      <c r="R217" s="3071"/>
      <c r="S217" s="3071"/>
      <c r="T217" s="3071"/>
      <c r="U217" s="3071"/>
      <c r="V217" s="3071"/>
      <c r="W217" s="3072"/>
      <c r="X217" s="3053"/>
      <c r="Y217" s="3054"/>
      <c r="Z217" s="3054"/>
      <c r="AA217" s="3054"/>
      <c r="AB217" s="3054"/>
      <c r="AC217" s="3054"/>
      <c r="AD217" s="3055"/>
      <c r="AE217" s="3053"/>
      <c r="AF217" s="3054"/>
      <c r="AG217" s="3054"/>
      <c r="AH217" s="3054"/>
      <c r="AI217" s="3054"/>
      <c r="AJ217" s="3055"/>
      <c r="AK217" s="3053"/>
      <c r="AL217" s="3054"/>
      <c r="AM217" s="3054"/>
      <c r="AN217" s="3054"/>
      <c r="AO217" s="3054"/>
      <c r="AP217" s="3055"/>
      <c r="AQ217" s="1248"/>
      <c r="AR217" s="1349"/>
      <c r="AS217" s="1349"/>
      <c r="AT217" s="1349"/>
      <c r="AU217" s="1349"/>
      <c r="AV217" s="1349"/>
      <c r="AW217" s="1349"/>
      <c r="AX217" s="642"/>
      <c r="AY217" s="1349"/>
      <c r="AZ217" s="871"/>
      <c r="BA217" s="871"/>
      <c r="BB217" s="871"/>
      <c r="BC217" s="871"/>
      <c r="BD217" s="871"/>
      <c r="BE217" s="871"/>
      <c r="BF217" s="871"/>
      <c r="BG217" s="871"/>
      <c r="BH217" s="871"/>
      <c r="BI217" s="871"/>
      <c r="BJ217" s="871"/>
      <c r="BK217" s="871"/>
      <c r="BL217" s="871"/>
      <c r="BM217" s="871"/>
      <c r="BN217" s="871"/>
      <c r="BO217" s="1446"/>
      <c r="BP217" s="1334"/>
      <c r="BQ217" s="1478"/>
      <c r="BR217" s="199"/>
    </row>
    <row r="218" spans="1:70" s="499" customFormat="1" ht="14.1" customHeight="1">
      <c r="A218" s="226"/>
      <c r="B218" s="1351"/>
      <c r="C218" s="3073"/>
      <c r="D218" s="3074"/>
      <c r="E218" s="3074"/>
      <c r="F218" s="3074"/>
      <c r="G218" s="3074"/>
      <c r="H218" s="3074"/>
      <c r="I218" s="3074"/>
      <c r="J218" s="3074"/>
      <c r="K218" s="3074"/>
      <c r="L218" s="3074"/>
      <c r="M218" s="3074"/>
      <c r="N218" s="3074"/>
      <c r="O218" s="3074"/>
      <c r="P218" s="3074"/>
      <c r="Q218" s="3074"/>
      <c r="R218" s="3074"/>
      <c r="S218" s="3074"/>
      <c r="T218" s="3074"/>
      <c r="U218" s="3074"/>
      <c r="V218" s="3074"/>
      <c r="W218" s="3075"/>
      <c r="X218" s="3067"/>
      <c r="Y218" s="3068"/>
      <c r="Z218" s="3068"/>
      <c r="AA218" s="3068"/>
      <c r="AB218" s="3068"/>
      <c r="AC218" s="3068"/>
      <c r="AD218" s="3069"/>
      <c r="AE218" s="3067"/>
      <c r="AF218" s="3068"/>
      <c r="AG218" s="3068"/>
      <c r="AH218" s="3068"/>
      <c r="AI218" s="3068"/>
      <c r="AJ218" s="3069"/>
      <c r="AK218" s="3067"/>
      <c r="AL218" s="3068"/>
      <c r="AM218" s="3068"/>
      <c r="AN218" s="3068"/>
      <c r="AO218" s="3068"/>
      <c r="AP218" s="3069"/>
      <c r="AQ218" s="1248"/>
      <c r="AR218" s="1349"/>
      <c r="AS218" s="1349"/>
      <c r="AT218" s="1349"/>
      <c r="AU218" s="1349"/>
      <c r="AV218" s="1349"/>
      <c r="AW218" s="1349"/>
      <c r="AX218" s="642"/>
      <c r="AY218" s="1349"/>
      <c r="AZ218" s="871"/>
      <c r="BA218" s="871"/>
      <c r="BB218" s="871"/>
      <c r="BC218" s="871"/>
      <c r="BD218" s="871"/>
      <c r="BE218" s="871"/>
      <c r="BF218" s="871"/>
      <c r="BG218" s="871"/>
      <c r="BH218" s="871"/>
      <c r="BI218" s="871"/>
      <c r="BJ218" s="871"/>
      <c r="BK218" s="871"/>
      <c r="BL218" s="871"/>
      <c r="BM218" s="871"/>
      <c r="BN218" s="871"/>
      <c r="BO218" s="1446"/>
      <c r="BP218" s="1334"/>
      <c r="BQ218" s="1478"/>
      <c r="BR218" s="199"/>
    </row>
    <row r="219" spans="1:70" s="499" customFormat="1" ht="14.1" customHeight="1">
      <c r="A219" s="226"/>
      <c r="B219" s="1489">
        <v>15</v>
      </c>
      <c r="C219" s="3061" t="s">
        <v>1244</v>
      </c>
      <c r="D219" s="3062"/>
      <c r="E219" s="3062"/>
      <c r="F219" s="3062"/>
      <c r="G219" s="3062"/>
      <c r="H219" s="3062"/>
      <c r="I219" s="3062"/>
      <c r="J219" s="3062"/>
      <c r="K219" s="3062"/>
      <c r="L219" s="3062"/>
      <c r="M219" s="3062"/>
      <c r="N219" s="3062"/>
      <c r="O219" s="3062"/>
      <c r="P219" s="3062"/>
      <c r="Q219" s="3062"/>
      <c r="R219" s="3062"/>
      <c r="S219" s="3062"/>
      <c r="T219" s="3062"/>
      <c r="U219" s="3062"/>
      <c r="V219" s="3062"/>
      <c r="W219" s="3063"/>
      <c r="X219" s="3053"/>
      <c r="Y219" s="3054"/>
      <c r="Z219" s="3054"/>
      <c r="AA219" s="3054"/>
      <c r="AB219" s="3054"/>
      <c r="AC219" s="3054"/>
      <c r="AD219" s="3055"/>
      <c r="AE219" s="3053"/>
      <c r="AF219" s="3054"/>
      <c r="AG219" s="3054"/>
      <c r="AH219" s="3054"/>
      <c r="AI219" s="3054"/>
      <c r="AJ219" s="3055"/>
      <c r="AK219" s="3053"/>
      <c r="AL219" s="3054"/>
      <c r="AM219" s="3054"/>
      <c r="AN219" s="3054"/>
      <c r="AO219" s="3054"/>
      <c r="AP219" s="3055"/>
      <c r="AQ219" s="1248"/>
      <c r="AR219" s="1349"/>
      <c r="AS219" s="1349"/>
      <c r="AT219" s="1349"/>
      <c r="AU219" s="1349"/>
      <c r="AV219" s="1349"/>
      <c r="AW219" s="1349"/>
      <c r="AX219" s="642"/>
      <c r="AY219" s="1349"/>
      <c r="AZ219" s="871"/>
      <c r="BA219" s="871"/>
      <c r="BB219" s="871"/>
      <c r="BC219" s="871"/>
      <c r="BD219" s="871"/>
      <c r="BE219" s="871"/>
      <c r="BF219" s="871"/>
      <c r="BG219" s="871"/>
      <c r="BH219" s="871"/>
      <c r="BI219" s="871"/>
      <c r="BJ219" s="871"/>
      <c r="BK219" s="871"/>
      <c r="BL219" s="871"/>
      <c r="BM219" s="871"/>
      <c r="BN219" s="871"/>
      <c r="BO219" s="1446"/>
      <c r="BP219" s="1334"/>
      <c r="BQ219" s="1478"/>
      <c r="BR219" s="199"/>
    </row>
    <row r="220" spans="1:70" s="499" customFormat="1" ht="14.1" customHeight="1">
      <c r="A220" s="226"/>
      <c r="B220" s="1351"/>
      <c r="C220" s="3064"/>
      <c r="D220" s="3065"/>
      <c r="E220" s="3065"/>
      <c r="F220" s="3065"/>
      <c r="G220" s="3065"/>
      <c r="H220" s="3065"/>
      <c r="I220" s="3065"/>
      <c r="J220" s="3065"/>
      <c r="K220" s="3065"/>
      <c r="L220" s="3065"/>
      <c r="M220" s="3065"/>
      <c r="N220" s="3065"/>
      <c r="O220" s="3065"/>
      <c r="P220" s="3065"/>
      <c r="Q220" s="3065"/>
      <c r="R220" s="3065"/>
      <c r="S220" s="3065"/>
      <c r="T220" s="3065"/>
      <c r="U220" s="3065"/>
      <c r="V220" s="3065"/>
      <c r="W220" s="3066"/>
      <c r="X220" s="3067"/>
      <c r="Y220" s="3068"/>
      <c r="Z220" s="3068"/>
      <c r="AA220" s="3068"/>
      <c r="AB220" s="3068"/>
      <c r="AC220" s="3068"/>
      <c r="AD220" s="3069"/>
      <c r="AE220" s="3067"/>
      <c r="AF220" s="3068"/>
      <c r="AG220" s="3068"/>
      <c r="AH220" s="3068"/>
      <c r="AI220" s="3068"/>
      <c r="AJ220" s="3069"/>
      <c r="AK220" s="3067"/>
      <c r="AL220" s="3068"/>
      <c r="AM220" s="3068"/>
      <c r="AN220" s="3068"/>
      <c r="AO220" s="3068"/>
      <c r="AP220" s="3069"/>
      <c r="AQ220" s="1248"/>
      <c r="AR220" s="1349"/>
      <c r="AS220" s="1349"/>
      <c r="AT220" s="1349"/>
      <c r="AU220" s="1349"/>
      <c r="AV220" s="1349"/>
      <c r="AW220" s="1349"/>
      <c r="AX220" s="642"/>
      <c r="AY220" s="1349"/>
      <c r="AZ220" s="871"/>
      <c r="BA220" s="871"/>
      <c r="BB220" s="871"/>
      <c r="BC220" s="871"/>
      <c r="BD220" s="871"/>
      <c r="BE220" s="871"/>
      <c r="BF220" s="871"/>
      <c r="BG220" s="871"/>
      <c r="BH220" s="871"/>
      <c r="BI220" s="871"/>
      <c r="BJ220" s="871"/>
      <c r="BK220" s="871"/>
      <c r="BL220" s="871"/>
      <c r="BM220" s="871"/>
      <c r="BN220" s="871"/>
      <c r="BO220" s="1446"/>
      <c r="BP220" s="1334"/>
      <c r="BQ220" s="1478"/>
      <c r="BR220" s="199"/>
    </row>
    <row r="221" spans="1:70" s="499" customFormat="1" ht="14.1" customHeight="1">
      <c r="A221" s="226"/>
      <c r="B221" s="3059">
        <f>B219+1</f>
        <v>16</v>
      </c>
      <c r="C221" s="3061" t="s">
        <v>1245</v>
      </c>
      <c r="D221" s="3062"/>
      <c r="E221" s="3062"/>
      <c r="F221" s="3062"/>
      <c r="G221" s="3062"/>
      <c r="H221" s="3062"/>
      <c r="I221" s="3062"/>
      <c r="J221" s="3062"/>
      <c r="K221" s="3062"/>
      <c r="L221" s="3062"/>
      <c r="M221" s="3062"/>
      <c r="N221" s="3062"/>
      <c r="O221" s="3062"/>
      <c r="P221" s="3062"/>
      <c r="Q221" s="3062"/>
      <c r="R221" s="3062"/>
      <c r="S221" s="3062"/>
      <c r="T221" s="3062"/>
      <c r="U221" s="3062"/>
      <c r="V221" s="3062"/>
      <c r="W221" s="3063"/>
      <c r="X221" s="3053"/>
      <c r="Y221" s="3054"/>
      <c r="Z221" s="3054"/>
      <c r="AA221" s="3054"/>
      <c r="AB221" s="3054"/>
      <c r="AC221" s="3054"/>
      <c r="AD221" s="3055"/>
      <c r="AE221" s="3053"/>
      <c r="AF221" s="3054"/>
      <c r="AG221" s="3054"/>
      <c r="AH221" s="3054"/>
      <c r="AI221" s="3054"/>
      <c r="AJ221" s="3055"/>
      <c r="AK221" s="3053"/>
      <c r="AL221" s="3054"/>
      <c r="AM221" s="3054"/>
      <c r="AN221" s="3054"/>
      <c r="AO221" s="3054"/>
      <c r="AP221" s="3055"/>
      <c r="AQ221" s="1248"/>
      <c r="AR221" s="1349"/>
      <c r="AS221" s="1349"/>
      <c r="AT221" s="1349"/>
      <c r="AU221" s="1349"/>
      <c r="AV221" s="1349"/>
      <c r="AW221" s="1349"/>
      <c r="AX221" s="642"/>
      <c r="AY221" s="1349"/>
      <c r="AZ221" s="871"/>
      <c r="BA221" s="871"/>
      <c r="BB221" s="871"/>
      <c r="BC221" s="871"/>
      <c r="BD221" s="871"/>
      <c r="BE221" s="871"/>
      <c r="BF221" s="871"/>
      <c r="BG221" s="871"/>
      <c r="BH221" s="871"/>
      <c r="BI221" s="871"/>
      <c r="BJ221" s="871"/>
      <c r="BK221" s="871"/>
      <c r="BL221" s="871"/>
      <c r="BM221" s="871"/>
      <c r="BN221" s="871"/>
      <c r="BO221" s="1446"/>
      <c r="BP221" s="1334"/>
      <c r="BQ221" s="1478"/>
      <c r="BR221" s="199"/>
    </row>
    <row r="222" spans="1:70" s="499" customFormat="1" ht="14.1" customHeight="1">
      <c r="A222" s="226"/>
      <c r="B222" s="3060"/>
      <c r="C222" s="3064"/>
      <c r="D222" s="3065"/>
      <c r="E222" s="3065"/>
      <c r="F222" s="3065"/>
      <c r="G222" s="3065"/>
      <c r="H222" s="3065"/>
      <c r="I222" s="3065"/>
      <c r="J222" s="3065"/>
      <c r="K222" s="3065"/>
      <c r="L222" s="3065"/>
      <c r="M222" s="3065"/>
      <c r="N222" s="3065"/>
      <c r="O222" s="3065"/>
      <c r="P222" s="3065"/>
      <c r="Q222" s="3065"/>
      <c r="R222" s="3065"/>
      <c r="S222" s="3065"/>
      <c r="T222" s="3065"/>
      <c r="U222" s="3065"/>
      <c r="V222" s="3065"/>
      <c r="W222" s="3066"/>
      <c r="X222" s="3067"/>
      <c r="Y222" s="3068"/>
      <c r="Z222" s="3068"/>
      <c r="AA222" s="3068"/>
      <c r="AB222" s="3068"/>
      <c r="AC222" s="3068"/>
      <c r="AD222" s="3069"/>
      <c r="AE222" s="3067"/>
      <c r="AF222" s="3068"/>
      <c r="AG222" s="3068"/>
      <c r="AH222" s="3068"/>
      <c r="AI222" s="3068"/>
      <c r="AJ222" s="3069"/>
      <c r="AK222" s="3067"/>
      <c r="AL222" s="3068"/>
      <c r="AM222" s="3068"/>
      <c r="AN222" s="3068"/>
      <c r="AO222" s="3068"/>
      <c r="AP222" s="3069"/>
      <c r="AQ222" s="1248"/>
      <c r="AR222" s="1349"/>
      <c r="AS222" s="1349"/>
      <c r="AT222" s="1349"/>
      <c r="AU222" s="1349"/>
      <c r="AV222" s="1349"/>
      <c r="AW222" s="1349"/>
      <c r="AX222" s="642"/>
      <c r="AY222" s="1349"/>
      <c r="AZ222" s="871"/>
      <c r="BA222" s="871"/>
      <c r="BB222" s="871"/>
      <c r="BC222" s="871"/>
      <c r="BD222" s="871"/>
      <c r="BE222" s="871"/>
      <c r="BF222" s="871"/>
      <c r="BG222" s="871"/>
      <c r="BH222" s="871"/>
      <c r="BI222" s="871"/>
      <c r="BJ222" s="871"/>
      <c r="BK222" s="871"/>
      <c r="BL222" s="871"/>
      <c r="BM222" s="871"/>
      <c r="BN222" s="871"/>
      <c r="BO222" s="1446"/>
      <c r="BP222" s="1334"/>
      <c r="BQ222" s="1478"/>
      <c r="BR222" s="199"/>
    </row>
    <row r="223" spans="1:70" s="499" customFormat="1" ht="14.1" customHeight="1">
      <c r="A223" s="226"/>
      <c r="B223" s="1489">
        <f>B221+1</f>
        <v>17</v>
      </c>
      <c r="C223" s="3061" t="s">
        <v>1246</v>
      </c>
      <c r="D223" s="3062"/>
      <c r="E223" s="3062"/>
      <c r="F223" s="3062"/>
      <c r="G223" s="3062"/>
      <c r="H223" s="3062"/>
      <c r="I223" s="3062"/>
      <c r="J223" s="3062"/>
      <c r="K223" s="3062"/>
      <c r="L223" s="3062"/>
      <c r="M223" s="3062"/>
      <c r="N223" s="3062"/>
      <c r="O223" s="3062"/>
      <c r="P223" s="3062"/>
      <c r="Q223" s="3062"/>
      <c r="R223" s="3062"/>
      <c r="S223" s="3062"/>
      <c r="T223" s="3062"/>
      <c r="U223" s="3062"/>
      <c r="V223" s="3062"/>
      <c r="W223" s="3063"/>
      <c r="X223" s="3053"/>
      <c r="Y223" s="3054"/>
      <c r="Z223" s="3054"/>
      <c r="AA223" s="3054"/>
      <c r="AB223" s="3054"/>
      <c r="AC223" s="3054"/>
      <c r="AD223" s="3055"/>
      <c r="AE223" s="3053"/>
      <c r="AF223" s="3054"/>
      <c r="AG223" s="3054"/>
      <c r="AH223" s="3054"/>
      <c r="AI223" s="3054"/>
      <c r="AJ223" s="3055"/>
      <c r="AK223" s="3053"/>
      <c r="AL223" s="3054"/>
      <c r="AM223" s="3054"/>
      <c r="AN223" s="3054"/>
      <c r="AO223" s="3054"/>
      <c r="AP223" s="3055"/>
      <c r="AQ223" s="1494"/>
      <c r="AR223" s="1495"/>
      <c r="AS223" s="1495"/>
      <c r="AT223" s="1495"/>
      <c r="AU223" s="1495"/>
      <c r="AV223" s="1495"/>
      <c r="AW223" s="1495"/>
      <c r="AX223" s="1496"/>
      <c r="AY223" s="1349"/>
      <c r="AZ223" s="871"/>
      <c r="BA223" s="871"/>
      <c r="BB223" s="871"/>
      <c r="BC223" s="871"/>
      <c r="BD223" s="871"/>
      <c r="BE223" s="871"/>
      <c r="BF223" s="871"/>
      <c r="BG223" s="871"/>
      <c r="BH223" s="871"/>
      <c r="BI223" s="871"/>
      <c r="BJ223" s="871"/>
      <c r="BK223" s="871"/>
      <c r="BL223" s="871"/>
      <c r="BM223" s="871"/>
      <c r="BN223" s="871"/>
      <c r="BO223" s="1446"/>
      <c r="BP223" s="1334"/>
      <c r="BQ223" s="1478"/>
      <c r="BR223" s="199"/>
    </row>
    <row r="224" spans="1:70" s="499" customFormat="1" ht="14.1" customHeight="1">
      <c r="A224" s="226"/>
      <c r="B224" s="1351"/>
      <c r="C224" s="3064"/>
      <c r="D224" s="3065"/>
      <c r="E224" s="3065"/>
      <c r="F224" s="3065"/>
      <c r="G224" s="3065"/>
      <c r="H224" s="3065"/>
      <c r="I224" s="3065"/>
      <c r="J224" s="3065"/>
      <c r="K224" s="3065"/>
      <c r="L224" s="3065"/>
      <c r="M224" s="3065"/>
      <c r="N224" s="3065"/>
      <c r="O224" s="3065"/>
      <c r="P224" s="3065"/>
      <c r="Q224" s="3065"/>
      <c r="R224" s="3065"/>
      <c r="S224" s="3065"/>
      <c r="T224" s="3065"/>
      <c r="U224" s="3065"/>
      <c r="V224" s="3065"/>
      <c r="W224" s="3066"/>
      <c r="X224" s="3067"/>
      <c r="Y224" s="3068"/>
      <c r="Z224" s="3068"/>
      <c r="AA224" s="3068"/>
      <c r="AB224" s="3068"/>
      <c r="AC224" s="3068"/>
      <c r="AD224" s="3069"/>
      <c r="AE224" s="3067"/>
      <c r="AF224" s="3068"/>
      <c r="AG224" s="3068"/>
      <c r="AH224" s="3068"/>
      <c r="AI224" s="3068"/>
      <c r="AJ224" s="3069"/>
      <c r="AK224" s="3067"/>
      <c r="AL224" s="3068"/>
      <c r="AM224" s="3068"/>
      <c r="AN224" s="3068"/>
      <c r="AO224" s="3068"/>
      <c r="AP224" s="3069"/>
      <c r="AQ224" s="1492"/>
      <c r="AR224" s="1343"/>
      <c r="AS224" s="1343"/>
      <c r="AT224" s="1343"/>
      <c r="AU224" s="1343"/>
      <c r="AV224" s="1343"/>
      <c r="AW224" s="1343"/>
      <c r="AX224" s="1493"/>
      <c r="AY224" s="1349"/>
      <c r="AZ224" s="871"/>
      <c r="BA224" s="871"/>
      <c r="BB224" s="871"/>
      <c r="BC224" s="871"/>
      <c r="BD224" s="871"/>
      <c r="BE224" s="871"/>
      <c r="BF224" s="871"/>
      <c r="BG224" s="871"/>
      <c r="BH224" s="871"/>
      <c r="BI224" s="871"/>
      <c r="BJ224" s="871"/>
      <c r="BK224" s="871"/>
      <c r="BL224" s="871"/>
      <c r="BM224" s="871"/>
      <c r="BN224" s="871"/>
      <c r="BO224" s="1446"/>
      <c r="BP224" s="1334"/>
      <c r="BQ224" s="1478"/>
      <c r="BR224" s="199"/>
    </row>
    <row r="225" spans="1:70" s="499" customFormat="1" ht="14.1" customHeight="1">
      <c r="A225" s="226"/>
      <c r="B225" s="1497">
        <f>B223+1</f>
        <v>18</v>
      </c>
      <c r="C225" s="3047" t="s">
        <v>1247</v>
      </c>
      <c r="D225" s="3048"/>
      <c r="E225" s="3048"/>
      <c r="F225" s="3048"/>
      <c r="G225" s="3048"/>
      <c r="H225" s="3048"/>
      <c r="I225" s="3048"/>
      <c r="J225" s="3048"/>
      <c r="K225" s="3048"/>
      <c r="L225" s="3048"/>
      <c r="M225" s="3048"/>
      <c r="N225" s="3048"/>
      <c r="O225" s="3048"/>
      <c r="P225" s="3048"/>
      <c r="Q225" s="3048"/>
      <c r="R225" s="3048"/>
      <c r="S225" s="3048"/>
      <c r="T225" s="3048"/>
      <c r="U225" s="3048"/>
      <c r="V225" s="3048"/>
      <c r="W225" s="3049"/>
      <c r="X225" s="3053"/>
      <c r="Y225" s="3054"/>
      <c r="Z225" s="3054"/>
      <c r="AA225" s="3054"/>
      <c r="AB225" s="3054"/>
      <c r="AC225" s="3054"/>
      <c r="AD225" s="3055"/>
      <c r="AE225" s="3053"/>
      <c r="AF225" s="3054"/>
      <c r="AG225" s="3054"/>
      <c r="AH225" s="3054"/>
      <c r="AI225" s="3054"/>
      <c r="AJ225" s="3055"/>
      <c r="AK225" s="3053"/>
      <c r="AL225" s="3054"/>
      <c r="AM225" s="3054"/>
      <c r="AN225" s="3054"/>
      <c r="AO225" s="3054"/>
      <c r="AP225" s="3055"/>
      <c r="AQ225" s="1490"/>
      <c r="AR225" s="1341"/>
      <c r="AS225" s="1341"/>
      <c r="AT225" s="1341"/>
      <c r="AU225" s="1341"/>
      <c r="AV225" s="1341"/>
      <c r="AW225" s="1341"/>
      <c r="AX225" s="1491"/>
      <c r="AY225" s="1349"/>
      <c r="AZ225" s="871"/>
      <c r="BA225" s="871"/>
      <c r="BB225" s="871"/>
      <c r="BC225" s="871"/>
      <c r="BD225" s="871"/>
      <c r="BE225" s="871"/>
      <c r="BF225" s="871"/>
      <c r="BG225" s="871"/>
      <c r="BH225" s="871"/>
      <c r="BI225" s="871"/>
      <c r="BJ225" s="871"/>
      <c r="BK225" s="871"/>
      <c r="BL225" s="871"/>
      <c r="BM225" s="871"/>
      <c r="BN225" s="871"/>
      <c r="BO225" s="1446"/>
      <c r="BP225" s="1334"/>
      <c r="BQ225" s="1478"/>
      <c r="BR225" s="199"/>
    </row>
    <row r="226" spans="1:70" s="499" customFormat="1" ht="14.1" customHeight="1" thickBot="1">
      <c r="A226" s="226"/>
      <c r="B226" s="1344"/>
      <c r="C226" s="3050"/>
      <c r="D226" s="3051"/>
      <c r="E226" s="3051"/>
      <c r="F226" s="3051"/>
      <c r="G226" s="3051"/>
      <c r="H226" s="3051"/>
      <c r="I226" s="3051"/>
      <c r="J226" s="3051"/>
      <c r="K226" s="3051"/>
      <c r="L226" s="3051"/>
      <c r="M226" s="3051"/>
      <c r="N226" s="3051"/>
      <c r="O226" s="3051"/>
      <c r="P226" s="3051"/>
      <c r="Q226" s="3051"/>
      <c r="R226" s="3051"/>
      <c r="S226" s="3051"/>
      <c r="T226" s="3051"/>
      <c r="U226" s="3051"/>
      <c r="V226" s="3051"/>
      <c r="W226" s="3052"/>
      <c r="X226" s="3056"/>
      <c r="Y226" s="3057"/>
      <c r="Z226" s="3057"/>
      <c r="AA226" s="3057"/>
      <c r="AB226" s="3057"/>
      <c r="AC226" s="3057"/>
      <c r="AD226" s="3058"/>
      <c r="AE226" s="3056"/>
      <c r="AF226" s="3057"/>
      <c r="AG226" s="3057"/>
      <c r="AH226" s="3057"/>
      <c r="AI226" s="3057"/>
      <c r="AJ226" s="3058"/>
      <c r="AK226" s="3056"/>
      <c r="AL226" s="3057"/>
      <c r="AM226" s="3057"/>
      <c r="AN226" s="3057"/>
      <c r="AO226" s="3057"/>
      <c r="AP226" s="3058"/>
      <c r="AQ226" s="1498"/>
      <c r="AR226" s="1499"/>
      <c r="AS226" s="1499"/>
      <c r="AT226" s="1499"/>
      <c r="AU226" s="1499"/>
      <c r="AV226" s="1499"/>
      <c r="AW226" s="1499"/>
      <c r="AX226" s="1473"/>
      <c r="AY226" s="1499"/>
      <c r="AZ226" s="1500"/>
      <c r="BA226" s="1500"/>
      <c r="BB226" s="1500"/>
      <c r="BC226" s="1500"/>
      <c r="BD226" s="1500"/>
      <c r="BE226" s="1500"/>
      <c r="BF226" s="1500"/>
      <c r="BG226" s="1500"/>
      <c r="BH226" s="1500"/>
      <c r="BI226" s="1500"/>
      <c r="BJ226" s="1500"/>
      <c r="BK226" s="1500"/>
      <c r="BL226" s="1500"/>
      <c r="BM226" s="1500"/>
      <c r="BN226" s="1500"/>
      <c r="BO226" s="1501"/>
      <c r="BP226" s="1502"/>
      <c r="BQ226" s="1480"/>
      <c r="BR226" s="199"/>
    </row>
    <row r="227" spans="1:70" s="499" customFormat="1" ht="15.95" customHeight="1" thickBot="1">
      <c r="A227" s="484"/>
      <c r="B227" s="1503" t="s">
        <v>1174</v>
      </c>
      <c r="C227" s="1499"/>
      <c r="D227" s="1499"/>
      <c r="E227" s="1499"/>
      <c r="F227" s="1499"/>
      <c r="G227" s="1499"/>
      <c r="H227" s="1504"/>
      <c r="I227" s="1499"/>
      <c r="J227" s="1499"/>
      <c r="K227" s="1499"/>
      <c r="L227" s="1499"/>
      <c r="M227" s="1499"/>
      <c r="N227" s="1499"/>
      <c r="O227" s="1499"/>
      <c r="P227" s="1499"/>
      <c r="Q227" s="1499"/>
      <c r="R227" s="1499"/>
      <c r="S227" s="1499"/>
      <c r="T227" s="1499"/>
      <c r="U227" s="1499"/>
      <c r="V227" s="1499"/>
      <c r="W227" s="1505"/>
      <c r="X227" s="1500"/>
      <c r="Y227" s="1500"/>
      <c r="Z227" s="1500"/>
      <c r="AA227" s="1500"/>
      <c r="AB227" s="1500"/>
      <c r="AC227" s="1500"/>
      <c r="AD227" s="1500"/>
      <c r="AE227" s="1500"/>
      <c r="AF227" s="1500"/>
      <c r="AG227" s="1500"/>
      <c r="AH227" s="1500"/>
      <c r="AI227" s="1500"/>
      <c r="AJ227" s="1500"/>
      <c r="AK227" s="1506" t="s">
        <v>1248</v>
      </c>
      <c r="AL227" s="1506"/>
      <c r="AM227" s="1506"/>
      <c r="AN227" s="1506"/>
      <c r="AO227" s="1507"/>
      <c r="AP227" s="1500"/>
      <c r="AQ227" s="1507"/>
      <c r="AR227" s="1500"/>
      <c r="AS227" s="1500"/>
      <c r="AT227" s="1500"/>
      <c r="AU227" s="1507"/>
      <c r="AV227" s="1500"/>
      <c r="AW227" s="1500"/>
      <c r="AX227" s="1500"/>
      <c r="AY227" s="1500"/>
      <c r="AZ227" s="1500"/>
      <c r="BA227" s="1500"/>
      <c r="BB227" s="1500"/>
      <c r="BC227" s="1500"/>
      <c r="BD227" s="1500"/>
      <c r="BE227" s="1500"/>
      <c r="BF227" s="1500"/>
      <c r="BG227" s="1499" t="str">
        <f>BI133</f>
        <v>COMPILER: LIÊN/A-KT-WQ826</v>
      </c>
      <c r="BH227" s="1500"/>
      <c r="BI227" s="1500"/>
      <c r="BJ227" s="1500"/>
      <c r="BK227" s="1506"/>
      <c r="BL227" s="1500"/>
      <c r="BM227" s="1507"/>
      <c r="BN227" s="1500"/>
      <c r="BO227" s="1501"/>
      <c r="BP227" s="1502"/>
      <c r="BQ227" s="1502"/>
      <c r="BR227" s="1508"/>
    </row>
  </sheetData>
  <mergeCells count="1053">
    <mergeCell ref="BO2:BO3"/>
    <mergeCell ref="BP2:BQ3"/>
    <mergeCell ref="AY4:BQ5"/>
    <mergeCell ref="B5:I5"/>
    <mergeCell ref="J5:AB5"/>
    <mergeCell ref="AH5:AM6"/>
    <mergeCell ref="AN5:AW6"/>
    <mergeCell ref="J6:AB6"/>
    <mergeCell ref="BN6:BQ6"/>
    <mergeCell ref="B1:Q1"/>
    <mergeCell ref="R1:BA3"/>
    <mergeCell ref="BB1:BB3"/>
    <mergeCell ref="BC1:BD3"/>
    <mergeCell ref="BE1:BE3"/>
    <mergeCell ref="BL2:BN3"/>
    <mergeCell ref="BN9:BQ9"/>
    <mergeCell ref="BT9:BW9"/>
    <mergeCell ref="X10:AD10"/>
    <mergeCell ref="AE10:AJ10"/>
    <mergeCell ref="AK10:AP10"/>
    <mergeCell ref="BN10:BQ10"/>
    <mergeCell ref="BT10:BW10"/>
    <mergeCell ref="BN7:BQ8"/>
    <mergeCell ref="BT7:BW8"/>
    <mergeCell ref="B9:B10"/>
    <mergeCell ref="C9:W10"/>
    <mergeCell ref="X9:AP9"/>
    <mergeCell ref="AQ9:AX10"/>
    <mergeCell ref="AZ9:BC10"/>
    <mergeCell ref="BD9:BD10"/>
    <mergeCell ref="BE9:BH10"/>
    <mergeCell ref="BI9:BM10"/>
    <mergeCell ref="AZ13:BC13"/>
    <mergeCell ref="BE13:BH13"/>
    <mergeCell ref="BI13:BM13"/>
    <mergeCell ref="BN13:BQ14"/>
    <mergeCell ref="BT13:BW13"/>
    <mergeCell ref="AZ14:BC14"/>
    <mergeCell ref="BE14:BH14"/>
    <mergeCell ref="BI14:BM14"/>
    <mergeCell ref="BT14:BW14"/>
    <mergeCell ref="B13:B14"/>
    <mergeCell ref="C13:W14"/>
    <mergeCell ref="X13:AD14"/>
    <mergeCell ref="AE13:AJ14"/>
    <mergeCell ref="AK13:AP14"/>
    <mergeCell ref="AQ13:AX14"/>
    <mergeCell ref="AZ11:BC11"/>
    <mergeCell ref="BE11:BH11"/>
    <mergeCell ref="BI11:BM11"/>
    <mergeCell ref="BN11:BQ12"/>
    <mergeCell ref="BT11:BW11"/>
    <mergeCell ref="AZ12:BC12"/>
    <mergeCell ref="BE12:BH12"/>
    <mergeCell ref="BI12:BM12"/>
    <mergeCell ref="BT12:BW12"/>
    <mergeCell ref="B11:B12"/>
    <mergeCell ref="C11:W12"/>
    <mergeCell ref="X11:AD12"/>
    <mergeCell ref="AE11:AJ12"/>
    <mergeCell ref="AK11:AP12"/>
    <mergeCell ref="AQ11:AX12"/>
    <mergeCell ref="BT17:BW17"/>
    <mergeCell ref="AZ18:BC18"/>
    <mergeCell ref="BE18:BH18"/>
    <mergeCell ref="BI18:BM18"/>
    <mergeCell ref="BT18:BW18"/>
    <mergeCell ref="B17:B18"/>
    <mergeCell ref="C17:W18"/>
    <mergeCell ref="X17:AD18"/>
    <mergeCell ref="AE17:AJ18"/>
    <mergeCell ref="AK17:AP18"/>
    <mergeCell ref="AQ17:AX18"/>
    <mergeCell ref="AZ15:BC15"/>
    <mergeCell ref="BE15:BH15"/>
    <mergeCell ref="BI15:BM15"/>
    <mergeCell ref="BN15:BQ16"/>
    <mergeCell ref="BT15:BW15"/>
    <mergeCell ref="AZ16:BC16"/>
    <mergeCell ref="BE16:BH16"/>
    <mergeCell ref="BI16:BM16"/>
    <mergeCell ref="BT16:BW16"/>
    <mergeCell ref="B15:B16"/>
    <mergeCell ref="C15:W16"/>
    <mergeCell ref="X15:AD16"/>
    <mergeCell ref="AE15:AJ16"/>
    <mergeCell ref="AK15:AP16"/>
    <mergeCell ref="AQ15:AX16"/>
    <mergeCell ref="AZ19:BC19"/>
    <mergeCell ref="BE19:BH19"/>
    <mergeCell ref="BI19:BM19"/>
    <mergeCell ref="BN19:BQ20"/>
    <mergeCell ref="AZ20:BC20"/>
    <mergeCell ref="BE20:BH20"/>
    <mergeCell ref="BI20:BM20"/>
    <mergeCell ref="B19:B20"/>
    <mergeCell ref="C19:W20"/>
    <mergeCell ref="X19:AD20"/>
    <mergeCell ref="AE19:AJ20"/>
    <mergeCell ref="AK19:AP20"/>
    <mergeCell ref="AQ19:AX20"/>
    <mergeCell ref="AZ17:BC17"/>
    <mergeCell ref="BE17:BH17"/>
    <mergeCell ref="BI17:BM17"/>
    <mergeCell ref="BN17:BQ18"/>
    <mergeCell ref="AZ23:BC23"/>
    <mergeCell ref="BE23:BH23"/>
    <mergeCell ref="BI23:BM23"/>
    <mergeCell ref="BN23:BQ24"/>
    <mergeCell ref="AZ24:BC24"/>
    <mergeCell ref="BE24:BH24"/>
    <mergeCell ref="BI24:BM24"/>
    <mergeCell ref="B23:B24"/>
    <mergeCell ref="C23:W24"/>
    <mergeCell ref="X23:AD24"/>
    <mergeCell ref="AE23:AJ24"/>
    <mergeCell ref="AK23:AP24"/>
    <mergeCell ref="AQ23:AX24"/>
    <mergeCell ref="AZ21:BC21"/>
    <mergeCell ref="BE21:BH21"/>
    <mergeCell ref="BI21:BM21"/>
    <mergeCell ref="BN21:BQ22"/>
    <mergeCell ref="AZ22:BC22"/>
    <mergeCell ref="BE22:BH22"/>
    <mergeCell ref="BI22:BM22"/>
    <mergeCell ref="B21:B22"/>
    <mergeCell ref="C21:W22"/>
    <mergeCell ref="X21:AD22"/>
    <mergeCell ref="AE21:AJ22"/>
    <mergeCell ref="AK21:AP22"/>
    <mergeCell ref="AQ21:AX22"/>
    <mergeCell ref="AZ27:BC27"/>
    <mergeCell ref="BE27:BH27"/>
    <mergeCell ref="BI27:BM27"/>
    <mergeCell ref="BN27:BQ28"/>
    <mergeCell ref="AZ28:BC28"/>
    <mergeCell ref="BE28:BH28"/>
    <mergeCell ref="BI28:BM28"/>
    <mergeCell ref="B27:B28"/>
    <mergeCell ref="C27:W28"/>
    <mergeCell ref="X27:AD28"/>
    <mergeCell ref="AE27:AJ28"/>
    <mergeCell ref="AK27:AP28"/>
    <mergeCell ref="AQ27:AX28"/>
    <mergeCell ref="AZ25:BC25"/>
    <mergeCell ref="BE25:BH25"/>
    <mergeCell ref="BI25:BM25"/>
    <mergeCell ref="BN25:BQ26"/>
    <mergeCell ref="AZ26:BC26"/>
    <mergeCell ref="BE26:BH26"/>
    <mergeCell ref="BI26:BM26"/>
    <mergeCell ref="B25:B26"/>
    <mergeCell ref="C25:W26"/>
    <mergeCell ref="X25:AD26"/>
    <mergeCell ref="AE25:AJ26"/>
    <mergeCell ref="AK25:AP26"/>
    <mergeCell ref="AQ25:AX26"/>
    <mergeCell ref="AZ31:BC31"/>
    <mergeCell ref="BE31:BH31"/>
    <mergeCell ref="BI31:BM31"/>
    <mergeCell ref="BN31:BQ32"/>
    <mergeCell ref="AZ32:BC32"/>
    <mergeCell ref="BE32:BH32"/>
    <mergeCell ref="BI32:BM32"/>
    <mergeCell ref="B31:B32"/>
    <mergeCell ref="C31:W32"/>
    <mergeCell ref="X31:AD32"/>
    <mergeCell ref="AE31:AJ32"/>
    <mergeCell ref="AK31:AP32"/>
    <mergeCell ref="AQ31:AX32"/>
    <mergeCell ref="AZ29:BC29"/>
    <mergeCell ref="BE29:BH29"/>
    <mergeCell ref="BI29:BM29"/>
    <mergeCell ref="BN29:BQ30"/>
    <mergeCell ref="AZ30:BC30"/>
    <mergeCell ref="BE30:BH30"/>
    <mergeCell ref="BI30:BM30"/>
    <mergeCell ref="B29:B30"/>
    <mergeCell ref="C29:W30"/>
    <mergeCell ref="X29:AD30"/>
    <mergeCell ref="AE29:AJ30"/>
    <mergeCell ref="AK29:AP30"/>
    <mergeCell ref="AQ29:AX30"/>
    <mergeCell ref="B39:B40"/>
    <mergeCell ref="C39:W40"/>
    <mergeCell ref="X39:AD40"/>
    <mergeCell ref="AE39:AJ40"/>
    <mergeCell ref="AK39:AP40"/>
    <mergeCell ref="AQ39:AX40"/>
    <mergeCell ref="AZ35:BJ35"/>
    <mergeCell ref="B37:B38"/>
    <mergeCell ref="C37:W38"/>
    <mergeCell ref="X37:AD38"/>
    <mergeCell ref="AE37:AJ38"/>
    <mergeCell ref="AK37:AP38"/>
    <mergeCell ref="AQ37:AX38"/>
    <mergeCell ref="AZ33:BC33"/>
    <mergeCell ref="BE33:BH33"/>
    <mergeCell ref="BI33:BM33"/>
    <mergeCell ref="BN33:BQ33"/>
    <mergeCell ref="B35:B36"/>
    <mergeCell ref="C35:W36"/>
    <mergeCell ref="X35:AD36"/>
    <mergeCell ref="AE35:AJ36"/>
    <mergeCell ref="AK35:AP36"/>
    <mergeCell ref="AQ35:AX36"/>
    <mergeCell ref="B33:B34"/>
    <mergeCell ref="C33:W34"/>
    <mergeCell ref="X33:AD34"/>
    <mergeCell ref="AE33:AJ34"/>
    <mergeCell ref="AK33:AP34"/>
    <mergeCell ref="AQ33:AX34"/>
    <mergeCell ref="BO45:BO46"/>
    <mergeCell ref="BP45:BQ46"/>
    <mergeCell ref="AY47:BQ48"/>
    <mergeCell ref="B48:I48"/>
    <mergeCell ref="J48:AB48"/>
    <mergeCell ref="AH48:AM49"/>
    <mergeCell ref="AN48:AW49"/>
    <mergeCell ref="B49:I49"/>
    <mergeCell ref="J49:AB49"/>
    <mergeCell ref="BN49:BQ49"/>
    <mergeCell ref="B44:Q44"/>
    <mergeCell ref="R44:AZ46"/>
    <mergeCell ref="BB44:BB46"/>
    <mergeCell ref="BC44:BD46"/>
    <mergeCell ref="BE44:BE46"/>
    <mergeCell ref="BL45:BN46"/>
    <mergeCell ref="B41:B42"/>
    <mergeCell ref="C41:W42"/>
    <mergeCell ref="X41:AD42"/>
    <mergeCell ref="AE41:AJ42"/>
    <mergeCell ref="AK41:AP42"/>
    <mergeCell ref="AQ41:AX42"/>
    <mergeCell ref="X53:AD53"/>
    <mergeCell ref="AE53:AJ53"/>
    <mergeCell ref="AK53:AP53"/>
    <mergeCell ref="BN53:BQ53"/>
    <mergeCell ref="B54:B55"/>
    <mergeCell ref="C54:W55"/>
    <mergeCell ref="X54:AD55"/>
    <mergeCell ref="AE54:AJ55"/>
    <mergeCell ref="AK54:AP55"/>
    <mergeCell ref="AQ54:AX55"/>
    <mergeCell ref="BN50:BQ51"/>
    <mergeCell ref="B52:B53"/>
    <mergeCell ref="C52:W53"/>
    <mergeCell ref="X52:AP52"/>
    <mergeCell ref="AQ52:AX53"/>
    <mergeCell ref="AZ52:BC53"/>
    <mergeCell ref="BD52:BD53"/>
    <mergeCell ref="BE52:BH53"/>
    <mergeCell ref="BI52:BM53"/>
    <mergeCell ref="BN52:BQ52"/>
    <mergeCell ref="AZ56:BC56"/>
    <mergeCell ref="BE56:BH56"/>
    <mergeCell ref="BI56:BM56"/>
    <mergeCell ref="BN56:BQ57"/>
    <mergeCell ref="AZ57:BC57"/>
    <mergeCell ref="BE57:BH57"/>
    <mergeCell ref="BI57:BM57"/>
    <mergeCell ref="B56:B57"/>
    <mergeCell ref="C56:W57"/>
    <mergeCell ref="X56:AD57"/>
    <mergeCell ref="AE56:AJ57"/>
    <mergeCell ref="AK56:AP57"/>
    <mergeCell ref="AQ56:AX57"/>
    <mergeCell ref="AZ54:BC54"/>
    <mergeCell ref="BE54:BH54"/>
    <mergeCell ref="BI54:BM54"/>
    <mergeCell ref="BN54:BQ55"/>
    <mergeCell ref="AZ55:BC55"/>
    <mergeCell ref="BE55:BH55"/>
    <mergeCell ref="BI55:BM55"/>
    <mergeCell ref="AZ60:BC60"/>
    <mergeCell ref="BE60:BH60"/>
    <mergeCell ref="BI60:BM60"/>
    <mergeCell ref="BN60:BQ61"/>
    <mergeCell ref="AZ61:BC61"/>
    <mergeCell ref="BE61:BH61"/>
    <mergeCell ref="BI61:BM61"/>
    <mergeCell ref="B60:B61"/>
    <mergeCell ref="C60:W61"/>
    <mergeCell ref="X60:AD61"/>
    <mergeCell ref="AE60:AJ61"/>
    <mergeCell ref="AK60:AP61"/>
    <mergeCell ref="AQ60:AX61"/>
    <mergeCell ref="AZ58:BC58"/>
    <mergeCell ref="BE58:BH58"/>
    <mergeCell ref="BI58:BM58"/>
    <mergeCell ref="BN58:BQ59"/>
    <mergeCell ref="AZ59:BC59"/>
    <mergeCell ref="BE59:BH59"/>
    <mergeCell ref="BI59:BM59"/>
    <mergeCell ref="B58:B59"/>
    <mergeCell ref="C58:W59"/>
    <mergeCell ref="X58:AD59"/>
    <mergeCell ref="AE58:AJ59"/>
    <mergeCell ref="AK58:AP59"/>
    <mergeCell ref="AQ58:AX59"/>
    <mergeCell ref="AZ64:BC64"/>
    <mergeCell ref="BE64:BH64"/>
    <mergeCell ref="BI64:BM64"/>
    <mergeCell ref="BN64:BQ65"/>
    <mergeCell ref="AZ65:BC65"/>
    <mergeCell ref="BE65:BH65"/>
    <mergeCell ref="BI65:BM65"/>
    <mergeCell ref="B64:B65"/>
    <mergeCell ref="C64:W65"/>
    <mergeCell ref="X64:AD65"/>
    <mergeCell ref="AE64:AJ65"/>
    <mergeCell ref="AK64:AP65"/>
    <mergeCell ref="AQ64:AX65"/>
    <mergeCell ref="AZ62:BC62"/>
    <mergeCell ref="BE62:BH62"/>
    <mergeCell ref="BI62:BM62"/>
    <mergeCell ref="BN62:BQ63"/>
    <mergeCell ref="AZ63:BC63"/>
    <mergeCell ref="BE63:BH63"/>
    <mergeCell ref="BI63:BM63"/>
    <mergeCell ref="B62:B63"/>
    <mergeCell ref="C62:W63"/>
    <mergeCell ref="X62:AD63"/>
    <mergeCell ref="AE62:AJ63"/>
    <mergeCell ref="AK62:AP63"/>
    <mergeCell ref="AQ62:AX63"/>
    <mergeCell ref="AZ68:BC68"/>
    <mergeCell ref="BE68:BH68"/>
    <mergeCell ref="BI68:BM68"/>
    <mergeCell ref="BN68:BQ69"/>
    <mergeCell ref="AZ69:BC69"/>
    <mergeCell ref="BE69:BH69"/>
    <mergeCell ref="BI69:BM69"/>
    <mergeCell ref="B68:B69"/>
    <mergeCell ref="C68:W69"/>
    <mergeCell ref="X68:AD69"/>
    <mergeCell ref="AE68:AJ69"/>
    <mergeCell ref="AK68:AP69"/>
    <mergeCell ref="AQ68:AX69"/>
    <mergeCell ref="AZ66:BC66"/>
    <mergeCell ref="BE66:BH66"/>
    <mergeCell ref="BI66:BM66"/>
    <mergeCell ref="BN66:BQ67"/>
    <mergeCell ref="AZ67:BC67"/>
    <mergeCell ref="BE67:BH67"/>
    <mergeCell ref="BI67:BM67"/>
    <mergeCell ref="B66:B67"/>
    <mergeCell ref="C66:W67"/>
    <mergeCell ref="X66:AD67"/>
    <mergeCell ref="AE66:AJ67"/>
    <mergeCell ref="AK66:AP67"/>
    <mergeCell ref="AQ66:AX67"/>
    <mergeCell ref="AZ72:BC72"/>
    <mergeCell ref="BE72:BH72"/>
    <mergeCell ref="BI72:BM72"/>
    <mergeCell ref="BN72:BQ73"/>
    <mergeCell ref="AZ73:BC73"/>
    <mergeCell ref="BE73:BH73"/>
    <mergeCell ref="BI73:BM73"/>
    <mergeCell ref="B72:B73"/>
    <mergeCell ref="C72:W73"/>
    <mergeCell ref="X72:AD73"/>
    <mergeCell ref="AE72:AJ73"/>
    <mergeCell ref="AK72:AP73"/>
    <mergeCell ref="AQ72:AX73"/>
    <mergeCell ref="AZ70:BC70"/>
    <mergeCell ref="BE70:BH70"/>
    <mergeCell ref="BI70:BM70"/>
    <mergeCell ref="BN70:BQ71"/>
    <mergeCell ref="AZ71:BC71"/>
    <mergeCell ref="BE71:BH71"/>
    <mergeCell ref="BI71:BM71"/>
    <mergeCell ref="B70:B71"/>
    <mergeCell ref="C70:W71"/>
    <mergeCell ref="X70:AD71"/>
    <mergeCell ref="AE70:AJ71"/>
    <mergeCell ref="AK70:AP71"/>
    <mergeCell ref="AQ70:AX71"/>
    <mergeCell ref="AZ76:BC76"/>
    <mergeCell ref="BE76:BH76"/>
    <mergeCell ref="BI76:BM76"/>
    <mergeCell ref="BN76:BQ76"/>
    <mergeCell ref="B78:B79"/>
    <mergeCell ref="C78:W79"/>
    <mergeCell ref="X78:AD79"/>
    <mergeCell ref="AE78:AJ79"/>
    <mergeCell ref="AK78:AP79"/>
    <mergeCell ref="AQ78:AX79"/>
    <mergeCell ref="B76:B77"/>
    <mergeCell ref="C76:W77"/>
    <mergeCell ref="X76:AD77"/>
    <mergeCell ref="AE76:AJ77"/>
    <mergeCell ref="AK76:AP77"/>
    <mergeCell ref="AQ76:AX77"/>
    <mergeCell ref="AZ74:BC74"/>
    <mergeCell ref="BE74:BH74"/>
    <mergeCell ref="BI74:BM74"/>
    <mergeCell ref="BN74:BQ75"/>
    <mergeCell ref="AZ75:BC75"/>
    <mergeCell ref="BE75:BH75"/>
    <mergeCell ref="BI75:BM75"/>
    <mergeCell ref="B74:B75"/>
    <mergeCell ref="C74:W75"/>
    <mergeCell ref="X74:AD75"/>
    <mergeCell ref="AE74:AJ75"/>
    <mergeCell ref="AK74:AP75"/>
    <mergeCell ref="AQ74:AX75"/>
    <mergeCell ref="B84:B85"/>
    <mergeCell ref="C84:W85"/>
    <mergeCell ref="X84:AD85"/>
    <mergeCell ref="AE84:AJ85"/>
    <mergeCell ref="AK84:AP85"/>
    <mergeCell ref="AQ84:AX85"/>
    <mergeCell ref="B82:B83"/>
    <mergeCell ref="C82:W83"/>
    <mergeCell ref="X82:AD83"/>
    <mergeCell ref="AE82:AJ83"/>
    <mergeCell ref="AK82:AP83"/>
    <mergeCell ref="AQ82:AX83"/>
    <mergeCell ref="B80:B81"/>
    <mergeCell ref="C80:W81"/>
    <mergeCell ref="X80:AD81"/>
    <mergeCell ref="AE80:AJ81"/>
    <mergeCell ref="AK80:AP81"/>
    <mergeCell ref="AQ80:AX81"/>
    <mergeCell ref="BL90:BN91"/>
    <mergeCell ref="BO90:BO91"/>
    <mergeCell ref="BP90:BQ91"/>
    <mergeCell ref="AY92:BQ93"/>
    <mergeCell ref="B93:I93"/>
    <mergeCell ref="J93:AB93"/>
    <mergeCell ref="AH93:AM94"/>
    <mergeCell ref="AN93:AW94"/>
    <mergeCell ref="B94:I94"/>
    <mergeCell ref="J94:AB94"/>
    <mergeCell ref="AZ86:BJ86"/>
    <mergeCell ref="B89:Q89"/>
    <mergeCell ref="R89:BA91"/>
    <mergeCell ref="BB89:BB91"/>
    <mergeCell ref="BC89:BD91"/>
    <mergeCell ref="BE89:BE91"/>
    <mergeCell ref="B86:B87"/>
    <mergeCell ref="C86:W87"/>
    <mergeCell ref="X86:AD87"/>
    <mergeCell ref="AE86:AJ87"/>
    <mergeCell ref="AK86:AP87"/>
    <mergeCell ref="AQ86:AX87"/>
    <mergeCell ref="BN97:BQ97"/>
    <mergeCell ref="X98:AD98"/>
    <mergeCell ref="AE98:AJ98"/>
    <mergeCell ref="AK98:AP98"/>
    <mergeCell ref="BN98:BQ98"/>
    <mergeCell ref="B99:B100"/>
    <mergeCell ref="C99:W100"/>
    <mergeCell ref="X99:AD100"/>
    <mergeCell ref="AE99:AJ100"/>
    <mergeCell ref="AK99:AP100"/>
    <mergeCell ref="BN94:BQ94"/>
    <mergeCell ref="BN95:BQ96"/>
    <mergeCell ref="B97:B98"/>
    <mergeCell ref="C97:W98"/>
    <mergeCell ref="X97:AP97"/>
    <mergeCell ref="AQ97:AX98"/>
    <mergeCell ref="AZ97:BC98"/>
    <mergeCell ref="BD97:BD98"/>
    <mergeCell ref="BE97:BH98"/>
    <mergeCell ref="BI97:BM98"/>
    <mergeCell ref="AZ101:BC101"/>
    <mergeCell ref="BE101:BH101"/>
    <mergeCell ref="BI101:BM101"/>
    <mergeCell ref="BN101:BQ102"/>
    <mergeCell ref="AZ102:BC102"/>
    <mergeCell ref="BE102:BH102"/>
    <mergeCell ref="BI102:BM102"/>
    <mergeCell ref="B101:B102"/>
    <mergeCell ref="C101:W102"/>
    <mergeCell ref="X101:AD102"/>
    <mergeCell ref="AE101:AJ102"/>
    <mergeCell ref="AK101:AP102"/>
    <mergeCell ref="AQ101:AX102"/>
    <mergeCell ref="AQ99:AX100"/>
    <mergeCell ref="AZ99:BC99"/>
    <mergeCell ref="BE99:BH99"/>
    <mergeCell ref="BI99:BM99"/>
    <mergeCell ref="BN99:BQ100"/>
    <mergeCell ref="AZ100:BC100"/>
    <mergeCell ref="BE100:BH100"/>
    <mergeCell ref="BI100:BM100"/>
    <mergeCell ref="AZ105:BC105"/>
    <mergeCell ref="BE105:BH105"/>
    <mergeCell ref="BI105:BM105"/>
    <mergeCell ref="BN105:BQ106"/>
    <mergeCell ref="AZ106:BC106"/>
    <mergeCell ref="BE106:BH106"/>
    <mergeCell ref="BI106:BM106"/>
    <mergeCell ref="B105:B106"/>
    <mergeCell ref="C105:W106"/>
    <mergeCell ref="X105:AD106"/>
    <mergeCell ref="AE105:AJ106"/>
    <mergeCell ref="AK105:AP106"/>
    <mergeCell ref="AQ105:AX106"/>
    <mergeCell ref="AZ103:BC103"/>
    <mergeCell ref="BE103:BH103"/>
    <mergeCell ref="BI103:BM103"/>
    <mergeCell ref="BN103:BQ104"/>
    <mergeCell ref="AZ104:BC104"/>
    <mergeCell ref="BE104:BH104"/>
    <mergeCell ref="BI104:BM104"/>
    <mergeCell ref="B103:B104"/>
    <mergeCell ref="C103:W104"/>
    <mergeCell ref="X103:AD104"/>
    <mergeCell ref="AE103:AJ104"/>
    <mergeCell ref="AK103:AP104"/>
    <mergeCell ref="AQ103:AX104"/>
    <mergeCell ref="AZ109:BC109"/>
    <mergeCell ref="BE109:BH109"/>
    <mergeCell ref="BI109:BM109"/>
    <mergeCell ref="BN109:BQ110"/>
    <mergeCell ref="AZ110:BC110"/>
    <mergeCell ref="BE110:BH110"/>
    <mergeCell ref="BI110:BM110"/>
    <mergeCell ref="B109:B110"/>
    <mergeCell ref="C109:W110"/>
    <mergeCell ref="X109:AD110"/>
    <mergeCell ref="AE109:AJ110"/>
    <mergeCell ref="AK109:AP110"/>
    <mergeCell ref="AQ109:AX110"/>
    <mergeCell ref="AZ107:BC107"/>
    <mergeCell ref="BE107:BH107"/>
    <mergeCell ref="BI107:BM107"/>
    <mergeCell ref="BN107:BQ108"/>
    <mergeCell ref="AZ108:BC108"/>
    <mergeCell ref="BE108:BH108"/>
    <mergeCell ref="BI108:BM108"/>
    <mergeCell ref="B107:B108"/>
    <mergeCell ref="C107:W108"/>
    <mergeCell ref="X107:AD108"/>
    <mergeCell ref="AE107:AJ108"/>
    <mergeCell ref="AK107:AP108"/>
    <mergeCell ref="AQ107:AX108"/>
    <mergeCell ref="AZ113:BC113"/>
    <mergeCell ref="BE113:BH113"/>
    <mergeCell ref="BI113:BM113"/>
    <mergeCell ref="BN113:BQ114"/>
    <mergeCell ref="AZ114:BC114"/>
    <mergeCell ref="BE114:BH114"/>
    <mergeCell ref="BI114:BM114"/>
    <mergeCell ref="B113:B114"/>
    <mergeCell ref="C113:W114"/>
    <mergeCell ref="X113:AD114"/>
    <mergeCell ref="AE113:AJ114"/>
    <mergeCell ref="AK113:AP114"/>
    <mergeCell ref="AQ113:AX114"/>
    <mergeCell ref="AZ111:BC111"/>
    <mergeCell ref="BE111:BH111"/>
    <mergeCell ref="BI111:BM111"/>
    <mergeCell ref="BN111:BQ112"/>
    <mergeCell ref="AZ112:BC112"/>
    <mergeCell ref="BE112:BH112"/>
    <mergeCell ref="BI112:BM112"/>
    <mergeCell ref="B111:B112"/>
    <mergeCell ref="C111:W112"/>
    <mergeCell ref="X111:AD112"/>
    <mergeCell ref="AE111:AJ112"/>
    <mergeCell ref="AK111:AP112"/>
    <mergeCell ref="AQ111:AX112"/>
    <mergeCell ref="AZ117:BC117"/>
    <mergeCell ref="BE117:BH117"/>
    <mergeCell ref="BI117:BM117"/>
    <mergeCell ref="BN117:BQ118"/>
    <mergeCell ref="AZ118:BC118"/>
    <mergeCell ref="BE118:BH118"/>
    <mergeCell ref="BI118:BM118"/>
    <mergeCell ref="B117:B118"/>
    <mergeCell ref="C117:W118"/>
    <mergeCell ref="X117:AD118"/>
    <mergeCell ref="AE117:AJ118"/>
    <mergeCell ref="AK117:AP118"/>
    <mergeCell ref="AQ117:AX118"/>
    <mergeCell ref="AZ115:BC115"/>
    <mergeCell ref="BE115:BH115"/>
    <mergeCell ref="BI115:BM115"/>
    <mergeCell ref="BN115:BQ116"/>
    <mergeCell ref="AZ116:BC116"/>
    <mergeCell ref="BE116:BH116"/>
    <mergeCell ref="BI116:BM116"/>
    <mergeCell ref="B115:B116"/>
    <mergeCell ref="C115:W116"/>
    <mergeCell ref="X115:AD116"/>
    <mergeCell ref="AE115:AJ116"/>
    <mergeCell ref="AK115:AP116"/>
    <mergeCell ref="AQ115:AX116"/>
    <mergeCell ref="AZ121:BC121"/>
    <mergeCell ref="BE121:BH121"/>
    <mergeCell ref="BI121:BM121"/>
    <mergeCell ref="BN121:BQ121"/>
    <mergeCell ref="B123:B124"/>
    <mergeCell ref="C123:W124"/>
    <mergeCell ref="X123:AD124"/>
    <mergeCell ref="AE123:AJ124"/>
    <mergeCell ref="AK123:AP124"/>
    <mergeCell ref="AQ123:AX124"/>
    <mergeCell ref="B121:B122"/>
    <mergeCell ref="C121:W122"/>
    <mergeCell ref="X121:AD122"/>
    <mergeCell ref="AE121:AJ122"/>
    <mergeCell ref="AK121:AP122"/>
    <mergeCell ref="AQ121:AX122"/>
    <mergeCell ref="AZ119:BC119"/>
    <mergeCell ref="BE119:BH119"/>
    <mergeCell ref="BI119:BM119"/>
    <mergeCell ref="BN119:BQ120"/>
    <mergeCell ref="AZ120:BC120"/>
    <mergeCell ref="BE120:BH120"/>
    <mergeCell ref="BI120:BM120"/>
    <mergeCell ref="B119:B120"/>
    <mergeCell ref="C119:W120"/>
    <mergeCell ref="X119:AD120"/>
    <mergeCell ref="AE119:AJ120"/>
    <mergeCell ref="AK119:AP120"/>
    <mergeCell ref="AQ119:AX120"/>
    <mergeCell ref="B129:B130"/>
    <mergeCell ref="C129:W130"/>
    <mergeCell ref="X129:AD130"/>
    <mergeCell ref="AE129:AJ130"/>
    <mergeCell ref="AK129:AP130"/>
    <mergeCell ref="AQ129:AX130"/>
    <mergeCell ref="B127:B128"/>
    <mergeCell ref="C127:W128"/>
    <mergeCell ref="X127:AD128"/>
    <mergeCell ref="AE127:AJ128"/>
    <mergeCell ref="AK127:AP128"/>
    <mergeCell ref="AQ127:AX128"/>
    <mergeCell ref="B125:B126"/>
    <mergeCell ref="C125:W126"/>
    <mergeCell ref="X125:AD126"/>
    <mergeCell ref="AE125:AJ126"/>
    <mergeCell ref="AK125:AP126"/>
    <mergeCell ref="AQ125:AX126"/>
    <mergeCell ref="BO135:BO136"/>
    <mergeCell ref="BP135:BQ136"/>
    <mergeCell ref="AY137:BQ138"/>
    <mergeCell ref="B138:I138"/>
    <mergeCell ref="J138:AB138"/>
    <mergeCell ref="AH138:AM139"/>
    <mergeCell ref="AN138:AW139"/>
    <mergeCell ref="B139:I139"/>
    <mergeCell ref="J139:AB139"/>
    <mergeCell ref="BN139:BQ139"/>
    <mergeCell ref="B134:Q134"/>
    <mergeCell ref="R134:BA136"/>
    <mergeCell ref="BB134:BB136"/>
    <mergeCell ref="BC134:BD136"/>
    <mergeCell ref="BE134:BE136"/>
    <mergeCell ref="BL135:BN136"/>
    <mergeCell ref="B131:B132"/>
    <mergeCell ref="C131:W132"/>
    <mergeCell ref="X131:AD132"/>
    <mergeCell ref="AE131:AJ132"/>
    <mergeCell ref="AK131:AP132"/>
    <mergeCell ref="AQ131:AX132"/>
    <mergeCell ref="X143:AD143"/>
    <mergeCell ref="AE143:AJ143"/>
    <mergeCell ref="AK143:AP143"/>
    <mergeCell ref="BN143:BQ143"/>
    <mergeCell ref="C144:W145"/>
    <mergeCell ref="X144:AD145"/>
    <mergeCell ref="AE144:AJ145"/>
    <mergeCell ref="AK144:AP145"/>
    <mergeCell ref="AQ144:AX145"/>
    <mergeCell ref="AZ144:BC144"/>
    <mergeCell ref="BN140:BQ141"/>
    <mergeCell ref="B142:B143"/>
    <mergeCell ref="C142:W143"/>
    <mergeCell ref="X142:AP142"/>
    <mergeCell ref="AQ142:AX143"/>
    <mergeCell ref="AZ142:BC143"/>
    <mergeCell ref="BD142:BD143"/>
    <mergeCell ref="BE142:BH143"/>
    <mergeCell ref="BI142:BM143"/>
    <mergeCell ref="BN142:BQ142"/>
    <mergeCell ref="BE146:BH146"/>
    <mergeCell ref="BI146:BM146"/>
    <mergeCell ref="BN146:BQ146"/>
    <mergeCell ref="AZ147:BC147"/>
    <mergeCell ref="BE147:BH147"/>
    <mergeCell ref="BI147:BM147"/>
    <mergeCell ref="BN147:BQ147"/>
    <mergeCell ref="C146:W147"/>
    <mergeCell ref="X146:AD147"/>
    <mergeCell ref="AE146:AJ147"/>
    <mergeCell ref="AK146:AP147"/>
    <mergeCell ref="AQ146:AX147"/>
    <mergeCell ref="AZ146:BC146"/>
    <mergeCell ref="BE144:BH144"/>
    <mergeCell ref="BI144:BM144"/>
    <mergeCell ref="BN144:BQ144"/>
    <mergeCell ref="AZ145:BC145"/>
    <mergeCell ref="BE145:BH145"/>
    <mergeCell ref="BI145:BM145"/>
    <mergeCell ref="BN145:BQ145"/>
    <mergeCell ref="BE150:BH150"/>
    <mergeCell ref="BI150:BM150"/>
    <mergeCell ref="BN150:BQ150"/>
    <mergeCell ref="AZ151:BC151"/>
    <mergeCell ref="BE151:BH151"/>
    <mergeCell ref="BI151:BM151"/>
    <mergeCell ref="BN151:BQ151"/>
    <mergeCell ref="C150:W151"/>
    <mergeCell ref="X150:AD151"/>
    <mergeCell ref="AE150:AJ151"/>
    <mergeCell ref="AK150:AP151"/>
    <mergeCell ref="AQ150:AX151"/>
    <mergeCell ref="AZ150:BC150"/>
    <mergeCell ref="BE148:BH148"/>
    <mergeCell ref="BI148:BM148"/>
    <mergeCell ref="BN148:BQ148"/>
    <mergeCell ref="AZ149:BC149"/>
    <mergeCell ref="BE149:BH149"/>
    <mergeCell ref="BI149:BM149"/>
    <mergeCell ref="BN149:BQ149"/>
    <mergeCell ref="C148:W149"/>
    <mergeCell ref="X148:AD149"/>
    <mergeCell ref="AE148:AJ149"/>
    <mergeCell ref="AK148:AP149"/>
    <mergeCell ref="AQ148:AX149"/>
    <mergeCell ref="AZ148:BC148"/>
    <mergeCell ref="BE154:BH154"/>
    <mergeCell ref="BI154:BM154"/>
    <mergeCell ref="BN154:BQ154"/>
    <mergeCell ref="AZ155:BC155"/>
    <mergeCell ref="BE155:BH155"/>
    <mergeCell ref="BI155:BM155"/>
    <mergeCell ref="BN155:BQ155"/>
    <mergeCell ref="C154:W155"/>
    <mergeCell ref="X154:AD155"/>
    <mergeCell ref="AE154:AJ155"/>
    <mergeCell ref="AK154:AP155"/>
    <mergeCell ref="AQ154:AX155"/>
    <mergeCell ref="AZ154:BC154"/>
    <mergeCell ref="BE152:BH152"/>
    <mergeCell ref="BI152:BM152"/>
    <mergeCell ref="BN152:BQ152"/>
    <mergeCell ref="AZ153:BC153"/>
    <mergeCell ref="BE153:BH153"/>
    <mergeCell ref="BI153:BM153"/>
    <mergeCell ref="BN153:BQ153"/>
    <mergeCell ref="C152:W153"/>
    <mergeCell ref="X152:AD153"/>
    <mergeCell ref="AE152:AJ153"/>
    <mergeCell ref="AK152:AP153"/>
    <mergeCell ref="AQ152:AX153"/>
    <mergeCell ref="AZ152:BC152"/>
    <mergeCell ref="BE158:BH158"/>
    <mergeCell ref="BI158:BM158"/>
    <mergeCell ref="BN158:BQ158"/>
    <mergeCell ref="AZ159:BC159"/>
    <mergeCell ref="BE159:BH159"/>
    <mergeCell ref="BI159:BM159"/>
    <mergeCell ref="BN159:BQ159"/>
    <mergeCell ref="C158:W159"/>
    <mergeCell ref="X158:AD159"/>
    <mergeCell ref="AE158:AJ159"/>
    <mergeCell ref="AK158:AP159"/>
    <mergeCell ref="AQ158:AX159"/>
    <mergeCell ref="AZ158:BC158"/>
    <mergeCell ref="BE156:BH156"/>
    <mergeCell ref="BI156:BM156"/>
    <mergeCell ref="BN156:BQ156"/>
    <mergeCell ref="AZ157:BC157"/>
    <mergeCell ref="BE157:BH157"/>
    <mergeCell ref="BI157:BM157"/>
    <mergeCell ref="BN157:BQ157"/>
    <mergeCell ref="C156:W157"/>
    <mergeCell ref="X156:AD157"/>
    <mergeCell ref="AE156:AJ157"/>
    <mergeCell ref="AK156:AP157"/>
    <mergeCell ref="AQ156:AX157"/>
    <mergeCell ref="AZ156:BC156"/>
    <mergeCell ref="BE162:BH162"/>
    <mergeCell ref="BI162:BM162"/>
    <mergeCell ref="BN162:BQ162"/>
    <mergeCell ref="AZ163:BC163"/>
    <mergeCell ref="BE163:BH163"/>
    <mergeCell ref="BI163:BM163"/>
    <mergeCell ref="BN163:BQ163"/>
    <mergeCell ref="C162:W163"/>
    <mergeCell ref="X162:AD163"/>
    <mergeCell ref="AE162:AJ163"/>
    <mergeCell ref="AK162:AP163"/>
    <mergeCell ref="AQ162:AX163"/>
    <mergeCell ref="AZ162:BC162"/>
    <mergeCell ref="BE160:BH160"/>
    <mergeCell ref="BI160:BM160"/>
    <mergeCell ref="BN160:BQ160"/>
    <mergeCell ref="AZ161:BC161"/>
    <mergeCell ref="BE161:BH161"/>
    <mergeCell ref="BI161:BM161"/>
    <mergeCell ref="BN161:BQ161"/>
    <mergeCell ref="C160:W161"/>
    <mergeCell ref="X160:AD161"/>
    <mergeCell ref="AE160:AJ161"/>
    <mergeCell ref="AK160:AP161"/>
    <mergeCell ref="AQ160:AX161"/>
    <mergeCell ref="AZ160:BC160"/>
    <mergeCell ref="BE166:BH166"/>
    <mergeCell ref="BI166:BM166"/>
    <mergeCell ref="BN166:BQ166"/>
    <mergeCell ref="C168:W169"/>
    <mergeCell ref="X168:AD169"/>
    <mergeCell ref="AE168:AJ169"/>
    <mergeCell ref="AK168:AP169"/>
    <mergeCell ref="AQ168:AX169"/>
    <mergeCell ref="C166:W167"/>
    <mergeCell ref="X166:AD167"/>
    <mergeCell ref="AE166:AJ167"/>
    <mergeCell ref="AK166:AP167"/>
    <mergeCell ref="AQ166:AX167"/>
    <mergeCell ref="AZ166:BC166"/>
    <mergeCell ref="BE164:BH164"/>
    <mergeCell ref="BI164:BM164"/>
    <mergeCell ref="BN164:BQ164"/>
    <mergeCell ref="AZ165:BC165"/>
    <mergeCell ref="BE165:BH165"/>
    <mergeCell ref="BI165:BM165"/>
    <mergeCell ref="BN165:BQ165"/>
    <mergeCell ref="C164:W165"/>
    <mergeCell ref="X164:AD165"/>
    <mergeCell ref="AE164:AJ165"/>
    <mergeCell ref="AK164:AP165"/>
    <mergeCell ref="AQ164:AX165"/>
    <mergeCell ref="AZ164:BC164"/>
    <mergeCell ref="B176:B177"/>
    <mergeCell ref="C176:W177"/>
    <mergeCell ref="X176:AD177"/>
    <mergeCell ref="AE176:AJ177"/>
    <mergeCell ref="AK176:AP177"/>
    <mergeCell ref="AQ176:AX177"/>
    <mergeCell ref="B174:B175"/>
    <mergeCell ref="C174:W175"/>
    <mergeCell ref="X174:AD175"/>
    <mergeCell ref="AE174:AJ175"/>
    <mergeCell ref="AK174:AP175"/>
    <mergeCell ref="AQ174:AX175"/>
    <mergeCell ref="C170:W171"/>
    <mergeCell ref="X170:AD171"/>
    <mergeCell ref="AE170:AJ171"/>
    <mergeCell ref="AK170:AP171"/>
    <mergeCell ref="AQ170:AX171"/>
    <mergeCell ref="C172:W173"/>
    <mergeCell ref="X172:AD173"/>
    <mergeCell ref="AE172:AJ173"/>
    <mergeCell ref="AK172:AP173"/>
    <mergeCell ref="AQ172:AX173"/>
    <mergeCell ref="AY184:BQ185"/>
    <mergeCell ref="B185:M185"/>
    <mergeCell ref="N185:AB185"/>
    <mergeCell ref="AH185:AM186"/>
    <mergeCell ref="AN185:AW186"/>
    <mergeCell ref="N186:AB186"/>
    <mergeCell ref="BN186:BQ186"/>
    <mergeCell ref="BB181:BB183"/>
    <mergeCell ref="BC181:BD183"/>
    <mergeCell ref="BE181:BE183"/>
    <mergeCell ref="BL182:BN183"/>
    <mergeCell ref="BO182:BO183"/>
    <mergeCell ref="BP182:BQ183"/>
    <mergeCell ref="C178:W179"/>
    <mergeCell ref="X178:AD179"/>
    <mergeCell ref="AE178:AJ179"/>
    <mergeCell ref="AK178:AP179"/>
    <mergeCell ref="AQ178:AX179"/>
    <mergeCell ref="B181:Q181"/>
    <mergeCell ref="R181:BA183"/>
    <mergeCell ref="X190:AD190"/>
    <mergeCell ref="AE190:AJ190"/>
    <mergeCell ref="AK190:AP190"/>
    <mergeCell ref="BN190:BQ190"/>
    <mergeCell ref="C191:W192"/>
    <mergeCell ref="X191:AD192"/>
    <mergeCell ref="AE191:AJ192"/>
    <mergeCell ref="AK191:AP192"/>
    <mergeCell ref="AZ191:BC191"/>
    <mergeCell ref="BE191:BH191"/>
    <mergeCell ref="BN187:BQ188"/>
    <mergeCell ref="B189:B190"/>
    <mergeCell ref="C189:W190"/>
    <mergeCell ref="X189:AP189"/>
    <mergeCell ref="AQ189:AX190"/>
    <mergeCell ref="AZ189:BC190"/>
    <mergeCell ref="BD189:BD190"/>
    <mergeCell ref="BE189:BH190"/>
    <mergeCell ref="BI189:BM190"/>
    <mergeCell ref="BN189:BQ189"/>
    <mergeCell ref="BI193:BM193"/>
    <mergeCell ref="BN193:BQ193"/>
    <mergeCell ref="AZ194:BC194"/>
    <mergeCell ref="BE194:BH194"/>
    <mergeCell ref="BI194:BM194"/>
    <mergeCell ref="BN194:BQ194"/>
    <mergeCell ref="C193:W194"/>
    <mergeCell ref="X193:AD194"/>
    <mergeCell ref="AE193:AJ194"/>
    <mergeCell ref="AK193:AP194"/>
    <mergeCell ref="AZ193:BC193"/>
    <mergeCell ref="BE193:BH193"/>
    <mergeCell ref="BI191:BM191"/>
    <mergeCell ref="BN191:BQ191"/>
    <mergeCell ref="AZ192:BC192"/>
    <mergeCell ref="BE192:BH192"/>
    <mergeCell ref="BI192:BM192"/>
    <mergeCell ref="BN192:BQ192"/>
    <mergeCell ref="BI197:BM197"/>
    <mergeCell ref="BN197:BQ197"/>
    <mergeCell ref="AZ198:BC198"/>
    <mergeCell ref="BE198:BH198"/>
    <mergeCell ref="BI198:BM198"/>
    <mergeCell ref="BN198:BQ198"/>
    <mergeCell ref="C197:W198"/>
    <mergeCell ref="X197:AD198"/>
    <mergeCell ref="AE197:AJ198"/>
    <mergeCell ref="AK197:AP198"/>
    <mergeCell ref="AZ197:BC197"/>
    <mergeCell ref="BE197:BH197"/>
    <mergeCell ref="BI195:BM195"/>
    <mergeCell ref="BN195:BQ195"/>
    <mergeCell ref="AZ196:BC196"/>
    <mergeCell ref="BE196:BH196"/>
    <mergeCell ref="BI196:BM196"/>
    <mergeCell ref="BN196:BQ196"/>
    <mergeCell ref="C195:W196"/>
    <mergeCell ref="X195:AD196"/>
    <mergeCell ref="AE195:AJ196"/>
    <mergeCell ref="AK195:AP196"/>
    <mergeCell ref="AZ195:BC195"/>
    <mergeCell ref="BE195:BH195"/>
    <mergeCell ref="BI201:BM201"/>
    <mergeCell ref="BN201:BQ201"/>
    <mergeCell ref="AZ202:BC202"/>
    <mergeCell ref="BE202:BH202"/>
    <mergeCell ref="BI202:BM202"/>
    <mergeCell ref="BN202:BQ202"/>
    <mergeCell ref="C201:W202"/>
    <mergeCell ref="X201:AD202"/>
    <mergeCell ref="AE201:AJ202"/>
    <mergeCell ref="AK201:AP202"/>
    <mergeCell ref="AZ201:BC201"/>
    <mergeCell ref="BE201:BH201"/>
    <mergeCell ref="BI199:BM199"/>
    <mergeCell ref="BN199:BQ199"/>
    <mergeCell ref="AZ200:BC200"/>
    <mergeCell ref="BE200:BH200"/>
    <mergeCell ref="BI200:BM200"/>
    <mergeCell ref="BN200:BQ200"/>
    <mergeCell ref="C199:W200"/>
    <mergeCell ref="X199:AD200"/>
    <mergeCell ref="AE199:AJ200"/>
    <mergeCell ref="AK199:AP200"/>
    <mergeCell ref="AZ199:BC199"/>
    <mergeCell ref="BE199:BH199"/>
    <mergeCell ref="BI205:BM205"/>
    <mergeCell ref="BN205:BQ205"/>
    <mergeCell ref="AZ206:BC206"/>
    <mergeCell ref="BE206:BH206"/>
    <mergeCell ref="BI206:BM206"/>
    <mergeCell ref="BN206:BQ206"/>
    <mergeCell ref="C205:W206"/>
    <mergeCell ref="X205:AD206"/>
    <mergeCell ref="AE205:AJ206"/>
    <mergeCell ref="AK205:AP206"/>
    <mergeCell ref="AZ205:BC205"/>
    <mergeCell ref="BE205:BH205"/>
    <mergeCell ref="BI203:BM203"/>
    <mergeCell ref="BN203:BQ203"/>
    <mergeCell ref="AZ204:BC204"/>
    <mergeCell ref="BE204:BH204"/>
    <mergeCell ref="BI204:BM204"/>
    <mergeCell ref="BN204:BQ204"/>
    <mergeCell ref="C203:W204"/>
    <mergeCell ref="X203:AD204"/>
    <mergeCell ref="AE203:AJ204"/>
    <mergeCell ref="AK203:AP204"/>
    <mergeCell ref="AZ203:BC203"/>
    <mergeCell ref="BE203:BH203"/>
    <mergeCell ref="BI209:BM209"/>
    <mergeCell ref="BN209:BQ209"/>
    <mergeCell ref="AZ210:BC210"/>
    <mergeCell ref="BE210:BH210"/>
    <mergeCell ref="BI210:BM210"/>
    <mergeCell ref="BN210:BQ210"/>
    <mergeCell ref="C209:W210"/>
    <mergeCell ref="X209:AD210"/>
    <mergeCell ref="AE209:AJ210"/>
    <mergeCell ref="AK209:AP210"/>
    <mergeCell ref="AZ209:BC209"/>
    <mergeCell ref="BE209:BH209"/>
    <mergeCell ref="BI207:BM207"/>
    <mergeCell ref="BN207:BQ207"/>
    <mergeCell ref="AZ208:BC208"/>
    <mergeCell ref="BE208:BH208"/>
    <mergeCell ref="BI208:BM208"/>
    <mergeCell ref="BN208:BQ208"/>
    <mergeCell ref="C207:W208"/>
    <mergeCell ref="X207:AD208"/>
    <mergeCell ref="AE207:AJ208"/>
    <mergeCell ref="AK207:AP208"/>
    <mergeCell ref="AZ207:BC207"/>
    <mergeCell ref="BE207:BH207"/>
    <mergeCell ref="BI213:BM213"/>
    <mergeCell ref="BN213:BQ213"/>
    <mergeCell ref="C215:W216"/>
    <mergeCell ref="X215:AD216"/>
    <mergeCell ref="AE215:AJ216"/>
    <mergeCell ref="AK215:AP216"/>
    <mergeCell ref="C213:W214"/>
    <mergeCell ref="X213:AD214"/>
    <mergeCell ref="AE213:AJ214"/>
    <mergeCell ref="AK213:AP214"/>
    <mergeCell ref="AZ213:BC213"/>
    <mergeCell ref="BE213:BH213"/>
    <mergeCell ref="BI211:BM211"/>
    <mergeCell ref="BN211:BQ211"/>
    <mergeCell ref="AZ212:BC212"/>
    <mergeCell ref="BE212:BH212"/>
    <mergeCell ref="BI212:BM212"/>
    <mergeCell ref="BN212:BQ212"/>
    <mergeCell ref="C211:W212"/>
    <mergeCell ref="X211:AD212"/>
    <mergeCell ref="AE211:AJ212"/>
    <mergeCell ref="AK211:AP212"/>
    <mergeCell ref="AZ211:BC211"/>
    <mergeCell ref="BE211:BH211"/>
    <mergeCell ref="C225:W226"/>
    <mergeCell ref="X225:AD226"/>
    <mergeCell ref="AE225:AJ226"/>
    <mergeCell ref="AK225:AP226"/>
    <mergeCell ref="B221:B222"/>
    <mergeCell ref="C221:W222"/>
    <mergeCell ref="X221:AD222"/>
    <mergeCell ref="AE221:AJ222"/>
    <mergeCell ref="AK221:AP222"/>
    <mergeCell ref="C223:W224"/>
    <mergeCell ref="X223:AD224"/>
    <mergeCell ref="AE223:AJ224"/>
    <mergeCell ref="AK223:AP224"/>
    <mergeCell ref="C217:W218"/>
    <mergeCell ref="X217:AD218"/>
    <mergeCell ref="AE217:AJ218"/>
    <mergeCell ref="AK217:AP218"/>
    <mergeCell ref="C219:W220"/>
    <mergeCell ref="X219:AD220"/>
    <mergeCell ref="AE219:AJ220"/>
    <mergeCell ref="AK219:AP220"/>
  </mergeCells>
  <phoneticPr fontId="53" type="noConversion"/>
  <printOptions horizontalCentered="1" verticalCentered="1"/>
  <pageMargins left="0.19685039370078741" right="0.19685039370078741" top="0.59055118110236227" bottom="0.59055118110236227" header="0.19685039370078741" footer="0.19685039370078741"/>
  <pageSetup paperSize="9" scale="70" orientation="landscape" r:id="rId1"/>
  <headerFooter alignWithMargins="0">
    <oddHeader>&amp;L&amp;12NIKE-CONVERSE, INC. Confidential&amp;R&amp;12Ver.16.0
PB: 1-0</oddHeader>
    <oddFooter>&amp;C&amp;A &amp;P/&amp;N</oddFooter>
  </headerFooter>
  <rowBreaks count="1" manualBreakCount="1">
    <brk id="43" max="69"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N292"/>
  <sheetViews>
    <sheetView showGridLines="0" view="pageBreakPreview" zoomScale="60" zoomScaleNormal="60" zoomScalePageLayoutView="70" workbookViewId="0">
      <selection activeCell="W8" sqref="W8:AQ8"/>
    </sheetView>
  </sheetViews>
  <sheetFormatPr defaultColWidth="2.625" defaultRowHeight="14.25"/>
  <cols>
    <col min="1" max="1" width="2.625" style="1249" customWidth="1"/>
    <col min="2" max="2" width="3.875" style="1249" customWidth="1"/>
    <col min="3" max="7" width="2.625" style="1249" customWidth="1"/>
    <col min="8" max="8" width="3.5" style="1249" customWidth="1"/>
    <col min="9" max="9" width="3" style="1249" customWidth="1"/>
    <col min="10" max="10" width="3" style="1249" bestFit="1" customWidth="1"/>
    <col min="11" max="12" width="2.625" style="1249"/>
    <col min="13" max="13" width="8" style="1249" customWidth="1"/>
    <col min="14" max="29" width="2.625" style="1249"/>
    <col min="30" max="30" width="6.375" style="1249" customWidth="1"/>
    <col min="31" max="31" width="4.75" style="1249" customWidth="1"/>
    <col min="32" max="32" width="6" style="1249" customWidth="1"/>
    <col min="33" max="33" width="10.75" style="1249" customWidth="1"/>
    <col min="34" max="35" width="9.75" style="1249" customWidth="1"/>
    <col min="36" max="43" width="3.625" style="1249" customWidth="1"/>
    <col min="44" max="53" width="2.625" style="1249"/>
    <col min="54" max="54" width="2.625" style="1249" customWidth="1"/>
    <col min="55" max="256" width="2.625" style="1249"/>
    <col min="257" max="257" width="2.625" style="1249" customWidth="1"/>
    <col min="258" max="258" width="3.875" style="1249" customWidth="1"/>
    <col min="259" max="263" width="2.625" style="1249" customWidth="1"/>
    <col min="264" max="264" width="3.5" style="1249" customWidth="1"/>
    <col min="265" max="265" width="3" style="1249" customWidth="1"/>
    <col min="266" max="266" width="3" style="1249" bestFit="1" customWidth="1"/>
    <col min="267" max="285" width="2.625" style="1249"/>
    <col min="286" max="286" width="6.375" style="1249" customWidth="1"/>
    <col min="287" max="287" width="4.75" style="1249" customWidth="1"/>
    <col min="288" max="288" width="6" style="1249" customWidth="1"/>
    <col min="289" max="291" width="10.75" style="1249" customWidth="1"/>
    <col min="292" max="299" width="3.625" style="1249" customWidth="1"/>
    <col min="300" max="512" width="2.625" style="1249"/>
    <col min="513" max="513" width="2.625" style="1249" customWidth="1"/>
    <col min="514" max="514" width="3.875" style="1249" customWidth="1"/>
    <col min="515" max="519" width="2.625" style="1249" customWidth="1"/>
    <col min="520" max="520" width="3.5" style="1249" customWidth="1"/>
    <col min="521" max="521" width="3" style="1249" customWidth="1"/>
    <col min="522" max="522" width="3" style="1249" bestFit="1" customWidth="1"/>
    <col min="523" max="541" width="2.625" style="1249"/>
    <col min="542" max="542" width="6.375" style="1249" customWidth="1"/>
    <col min="543" max="543" width="4.75" style="1249" customWidth="1"/>
    <col min="544" max="544" width="6" style="1249" customWidth="1"/>
    <col min="545" max="547" width="10.75" style="1249" customWidth="1"/>
    <col min="548" max="555" width="3.625" style="1249" customWidth="1"/>
    <col min="556" max="768" width="2.625" style="1249"/>
    <col min="769" max="769" width="2.625" style="1249" customWidth="1"/>
    <col min="770" max="770" width="3.875" style="1249" customWidth="1"/>
    <col min="771" max="775" width="2.625" style="1249" customWidth="1"/>
    <col min="776" max="776" width="3.5" style="1249" customWidth="1"/>
    <col min="777" max="777" width="3" style="1249" customWidth="1"/>
    <col min="778" max="778" width="3" style="1249" bestFit="1" customWidth="1"/>
    <col min="779" max="797" width="2.625" style="1249"/>
    <col min="798" max="798" width="6.375" style="1249" customWidth="1"/>
    <col min="799" max="799" width="4.75" style="1249" customWidth="1"/>
    <col min="800" max="800" width="6" style="1249" customWidth="1"/>
    <col min="801" max="803" width="10.75" style="1249" customWidth="1"/>
    <col min="804" max="811" width="3.625" style="1249" customWidth="1"/>
    <col min="812" max="1024" width="2.625" style="1249"/>
    <col min="1025" max="1025" width="2.625" style="1249" customWidth="1"/>
    <col min="1026" max="1026" width="3.875" style="1249" customWidth="1"/>
    <col min="1027" max="1031" width="2.625" style="1249" customWidth="1"/>
    <col min="1032" max="1032" width="3.5" style="1249" customWidth="1"/>
    <col min="1033" max="1033" width="3" style="1249" customWidth="1"/>
    <col min="1034" max="1034" width="3" style="1249" bestFit="1" customWidth="1"/>
    <col min="1035" max="1053" width="2.625" style="1249"/>
    <col min="1054" max="1054" width="6.375" style="1249" customWidth="1"/>
    <col min="1055" max="1055" width="4.75" style="1249" customWidth="1"/>
    <col min="1056" max="1056" width="6" style="1249" customWidth="1"/>
    <col min="1057" max="1059" width="10.75" style="1249" customWidth="1"/>
    <col min="1060" max="1067" width="3.625" style="1249" customWidth="1"/>
    <col min="1068" max="1280" width="2.625" style="1249"/>
    <col min="1281" max="1281" width="2.625" style="1249" customWidth="1"/>
    <col min="1282" max="1282" width="3.875" style="1249" customWidth="1"/>
    <col min="1283" max="1287" width="2.625" style="1249" customWidth="1"/>
    <col min="1288" max="1288" width="3.5" style="1249" customWidth="1"/>
    <col min="1289" max="1289" width="3" style="1249" customWidth="1"/>
    <col min="1290" max="1290" width="3" style="1249" bestFit="1" customWidth="1"/>
    <col min="1291" max="1309" width="2.625" style="1249"/>
    <col min="1310" max="1310" width="6.375" style="1249" customWidth="1"/>
    <col min="1311" max="1311" width="4.75" style="1249" customWidth="1"/>
    <col min="1312" max="1312" width="6" style="1249" customWidth="1"/>
    <col min="1313" max="1315" width="10.75" style="1249" customWidth="1"/>
    <col min="1316" max="1323" width="3.625" style="1249" customWidth="1"/>
    <col min="1324" max="1536" width="2.625" style="1249"/>
    <col min="1537" max="1537" width="2.625" style="1249" customWidth="1"/>
    <col min="1538" max="1538" width="3.875" style="1249" customWidth="1"/>
    <col min="1539" max="1543" width="2.625" style="1249" customWidth="1"/>
    <col min="1544" max="1544" width="3.5" style="1249" customWidth="1"/>
    <col min="1545" max="1545" width="3" style="1249" customWidth="1"/>
    <col min="1546" max="1546" width="3" style="1249" bestFit="1" customWidth="1"/>
    <col min="1547" max="1565" width="2.625" style="1249"/>
    <col min="1566" max="1566" width="6.375" style="1249" customWidth="1"/>
    <col min="1567" max="1567" width="4.75" style="1249" customWidth="1"/>
    <col min="1568" max="1568" width="6" style="1249" customWidth="1"/>
    <col min="1569" max="1571" width="10.75" style="1249" customWidth="1"/>
    <col min="1572" max="1579" width="3.625" style="1249" customWidth="1"/>
    <col min="1580" max="1792" width="2.625" style="1249"/>
    <col min="1793" max="1793" width="2.625" style="1249" customWidth="1"/>
    <col min="1794" max="1794" width="3.875" style="1249" customWidth="1"/>
    <col min="1795" max="1799" width="2.625" style="1249" customWidth="1"/>
    <col min="1800" max="1800" width="3.5" style="1249" customWidth="1"/>
    <col min="1801" max="1801" width="3" style="1249" customWidth="1"/>
    <col min="1802" max="1802" width="3" style="1249" bestFit="1" customWidth="1"/>
    <col min="1803" max="1821" width="2.625" style="1249"/>
    <col min="1822" max="1822" width="6.375" style="1249" customWidth="1"/>
    <col min="1823" max="1823" width="4.75" style="1249" customWidth="1"/>
    <col min="1824" max="1824" width="6" style="1249" customWidth="1"/>
    <col min="1825" max="1827" width="10.75" style="1249" customWidth="1"/>
    <col min="1828" max="1835" width="3.625" style="1249" customWidth="1"/>
    <col min="1836" max="2048" width="2.625" style="1249"/>
    <col min="2049" max="2049" width="2.625" style="1249" customWidth="1"/>
    <col min="2050" max="2050" width="3.875" style="1249" customWidth="1"/>
    <col min="2051" max="2055" width="2.625" style="1249" customWidth="1"/>
    <col min="2056" max="2056" width="3.5" style="1249" customWidth="1"/>
    <col min="2057" max="2057" width="3" style="1249" customWidth="1"/>
    <col min="2058" max="2058" width="3" style="1249" bestFit="1" customWidth="1"/>
    <col min="2059" max="2077" width="2.625" style="1249"/>
    <col min="2078" max="2078" width="6.375" style="1249" customWidth="1"/>
    <col min="2079" max="2079" width="4.75" style="1249" customWidth="1"/>
    <col min="2080" max="2080" width="6" style="1249" customWidth="1"/>
    <col min="2081" max="2083" width="10.75" style="1249" customWidth="1"/>
    <col min="2084" max="2091" width="3.625" style="1249" customWidth="1"/>
    <col min="2092" max="2304" width="2.625" style="1249"/>
    <col min="2305" max="2305" width="2.625" style="1249" customWidth="1"/>
    <col min="2306" max="2306" width="3.875" style="1249" customWidth="1"/>
    <col min="2307" max="2311" width="2.625" style="1249" customWidth="1"/>
    <col min="2312" max="2312" width="3.5" style="1249" customWidth="1"/>
    <col min="2313" max="2313" width="3" style="1249" customWidth="1"/>
    <col min="2314" max="2314" width="3" style="1249" bestFit="1" customWidth="1"/>
    <col min="2315" max="2333" width="2.625" style="1249"/>
    <col min="2334" max="2334" width="6.375" style="1249" customWidth="1"/>
    <col min="2335" max="2335" width="4.75" style="1249" customWidth="1"/>
    <col min="2336" max="2336" width="6" style="1249" customWidth="1"/>
    <col min="2337" max="2339" width="10.75" style="1249" customWidth="1"/>
    <col min="2340" max="2347" width="3.625" style="1249" customWidth="1"/>
    <col min="2348" max="2560" width="2.625" style="1249"/>
    <col min="2561" max="2561" width="2.625" style="1249" customWidth="1"/>
    <col min="2562" max="2562" width="3.875" style="1249" customWidth="1"/>
    <col min="2563" max="2567" width="2.625" style="1249" customWidth="1"/>
    <col min="2568" max="2568" width="3.5" style="1249" customWidth="1"/>
    <col min="2569" max="2569" width="3" style="1249" customWidth="1"/>
    <col min="2570" max="2570" width="3" style="1249" bestFit="1" customWidth="1"/>
    <col min="2571" max="2589" width="2.625" style="1249"/>
    <col min="2590" max="2590" width="6.375" style="1249" customWidth="1"/>
    <col min="2591" max="2591" width="4.75" style="1249" customWidth="1"/>
    <col min="2592" max="2592" width="6" style="1249" customWidth="1"/>
    <col min="2593" max="2595" width="10.75" style="1249" customWidth="1"/>
    <col min="2596" max="2603" width="3.625" style="1249" customWidth="1"/>
    <col min="2604" max="2816" width="2.625" style="1249"/>
    <col min="2817" max="2817" width="2.625" style="1249" customWidth="1"/>
    <col min="2818" max="2818" width="3.875" style="1249" customWidth="1"/>
    <col min="2819" max="2823" width="2.625" style="1249" customWidth="1"/>
    <col min="2824" max="2824" width="3.5" style="1249" customWidth="1"/>
    <col min="2825" max="2825" width="3" style="1249" customWidth="1"/>
    <col min="2826" max="2826" width="3" style="1249" bestFit="1" customWidth="1"/>
    <col min="2827" max="2845" width="2.625" style="1249"/>
    <col min="2846" max="2846" width="6.375" style="1249" customWidth="1"/>
    <col min="2847" max="2847" width="4.75" style="1249" customWidth="1"/>
    <col min="2848" max="2848" width="6" style="1249" customWidth="1"/>
    <col min="2849" max="2851" width="10.75" style="1249" customWidth="1"/>
    <col min="2852" max="2859" width="3.625" style="1249" customWidth="1"/>
    <col min="2860" max="3072" width="2.625" style="1249"/>
    <col min="3073" max="3073" width="2.625" style="1249" customWidth="1"/>
    <col min="3074" max="3074" width="3.875" style="1249" customWidth="1"/>
    <col min="3075" max="3079" width="2.625" style="1249" customWidth="1"/>
    <col min="3080" max="3080" width="3.5" style="1249" customWidth="1"/>
    <col min="3081" max="3081" width="3" style="1249" customWidth="1"/>
    <col min="3082" max="3082" width="3" style="1249" bestFit="1" customWidth="1"/>
    <col min="3083" max="3101" width="2.625" style="1249"/>
    <col min="3102" max="3102" width="6.375" style="1249" customWidth="1"/>
    <col min="3103" max="3103" width="4.75" style="1249" customWidth="1"/>
    <col min="3104" max="3104" width="6" style="1249" customWidth="1"/>
    <col min="3105" max="3107" width="10.75" style="1249" customWidth="1"/>
    <col min="3108" max="3115" width="3.625" style="1249" customWidth="1"/>
    <col min="3116" max="3328" width="2.625" style="1249"/>
    <col min="3329" max="3329" width="2.625" style="1249" customWidth="1"/>
    <col min="3330" max="3330" width="3.875" style="1249" customWidth="1"/>
    <col min="3331" max="3335" width="2.625" style="1249" customWidth="1"/>
    <col min="3336" max="3336" width="3.5" style="1249" customWidth="1"/>
    <col min="3337" max="3337" width="3" style="1249" customWidth="1"/>
    <col min="3338" max="3338" width="3" style="1249" bestFit="1" customWidth="1"/>
    <col min="3339" max="3357" width="2.625" style="1249"/>
    <col min="3358" max="3358" width="6.375" style="1249" customWidth="1"/>
    <col min="3359" max="3359" width="4.75" style="1249" customWidth="1"/>
    <col min="3360" max="3360" width="6" style="1249" customWidth="1"/>
    <col min="3361" max="3363" width="10.75" style="1249" customWidth="1"/>
    <col min="3364" max="3371" width="3.625" style="1249" customWidth="1"/>
    <col min="3372" max="3584" width="2.625" style="1249"/>
    <col min="3585" max="3585" width="2.625" style="1249" customWidth="1"/>
    <col min="3586" max="3586" width="3.875" style="1249" customWidth="1"/>
    <col min="3587" max="3591" width="2.625" style="1249" customWidth="1"/>
    <col min="3592" max="3592" width="3.5" style="1249" customWidth="1"/>
    <col min="3593" max="3593" width="3" style="1249" customWidth="1"/>
    <col min="3594" max="3594" width="3" style="1249" bestFit="1" customWidth="1"/>
    <col min="3595" max="3613" width="2.625" style="1249"/>
    <col min="3614" max="3614" width="6.375" style="1249" customWidth="1"/>
    <col min="3615" max="3615" width="4.75" style="1249" customWidth="1"/>
    <col min="3616" max="3616" width="6" style="1249" customWidth="1"/>
    <col min="3617" max="3619" width="10.75" style="1249" customWidth="1"/>
    <col min="3620" max="3627" width="3.625" style="1249" customWidth="1"/>
    <col min="3628" max="3840" width="2.625" style="1249"/>
    <col min="3841" max="3841" width="2.625" style="1249" customWidth="1"/>
    <col min="3842" max="3842" width="3.875" style="1249" customWidth="1"/>
    <col min="3843" max="3847" width="2.625" style="1249" customWidth="1"/>
    <col min="3848" max="3848" width="3.5" style="1249" customWidth="1"/>
    <col min="3849" max="3849" width="3" style="1249" customWidth="1"/>
    <col min="3850" max="3850" width="3" style="1249" bestFit="1" customWidth="1"/>
    <col min="3851" max="3869" width="2.625" style="1249"/>
    <col min="3870" max="3870" width="6.375" style="1249" customWidth="1"/>
    <col min="3871" max="3871" width="4.75" style="1249" customWidth="1"/>
    <col min="3872" max="3872" width="6" style="1249" customWidth="1"/>
    <col min="3873" max="3875" width="10.75" style="1249" customWidth="1"/>
    <col min="3876" max="3883" width="3.625" style="1249" customWidth="1"/>
    <col min="3884" max="4096" width="2.625" style="1249"/>
    <col min="4097" max="4097" width="2.625" style="1249" customWidth="1"/>
    <col min="4098" max="4098" width="3.875" style="1249" customWidth="1"/>
    <col min="4099" max="4103" width="2.625" style="1249" customWidth="1"/>
    <col min="4104" max="4104" width="3.5" style="1249" customWidth="1"/>
    <col min="4105" max="4105" width="3" style="1249" customWidth="1"/>
    <col min="4106" max="4106" width="3" style="1249" bestFit="1" customWidth="1"/>
    <col min="4107" max="4125" width="2.625" style="1249"/>
    <col min="4126" max="4126" width="6.375" style="1249" customWidth="1"/>
    <col min="4127" max="4127" width="4.75" style="1249" customWidth="1"/>
    <col min="4128" max="4128" width="6" style="1249" customWidth="1"/>
    <col min="4129" max="4131" width="10.75" style="1249" customWidth="1"/>
    <col min="4132" max="4139" width="3.625" style="1249" customWidth="1"/>
    <col min="4140" max="4352" width="2.625" style="1249"/>
    <col min="4353" max="4353" width="2.625" style="1249" customWidth="1"/>
    <col min="4354" max="4354" width="3.875" style="1249" customWidth="1"/>
    <col min="4355" max="4359" width="2.625" style="1249" customWidth="1"/>
    <col min="4360" max="4360" width="3.5" style="1249" customWidth="1"/>
    <col min="4361" max="4361" width="3" style="1249" customWidth="1"/>
    <col min="4362" max="4362" width="3" style="1249" bestFit="1" customWidth="1"/>
    <col min="4363" max="4381" width="2.625" style="1249"/>
    <col min="4382" max="4382" width="6.375" style="1249" customWidth="1"/>
    <col min="4383" max="4383" width="4.75" style="1249" customWidth="1"/>
    <col min="4384" max="4384" width="6" style="1249" customWidth="1"/>
    <col min="4385" max="4387" width="10.75" style="1249" customWidth="1"/>
    <col min="4388" max="4395" width="3.625" style="1249" customWidth="1"/>
    <col min="4396" max="4608" width="2.625" style="1249"/>
    <col min="4609" max="4609" width="2.625" style="1249" customWidth="1"/>
    <col min="4610" max="4610" width="3.875" style="1249" customWidth="1"/>
    <col min="4611" max="4615" width="2.625" style="1249" customWidth="1"/>
    <col min="4616" max="4616" width="3.5" style="1249" customWidth="1"/>
    <col min="4617" max="4617" width="3" style="1249" customWidth="1"/>
    <col min="4618" max="4618" width="3" style="1249" bestFit="1" customWidth="1"/>
    <col min="4619" max="4637" width="2.625" style="1249"/>
    <col min="4638" max="4638" width="6.375" style="1249" customWidth="1"/>
    <col min="4639" max="4639" width="4.75" style="1249" customWidth="1"/>
    <col min="4640" max="4640" width="6" style="1249" customWidth="1"/>
    <col min="4641" max="4643" width="10.75" style="1249" customWidth="1"/>
    <col min="4644" max="4651" width="3.625" style="1249" customWidth="1"/>
    <col min="4652" max="4864" width="2.625" style="1249"/>
    <col min="4865" max="4865" width="2.625" style="1249" customWidth="1"/>
    <col min="4866" max="4866" width="3.875" style="1249" customWidth="1"/>
    <col min="4867" max="4871" width="2.625" style="1249" customWidth="1"/>
    <col min="4872" max="4872" width="3.5" style="1249" customWidth="1"/>
    <col min="4873" max="4873" width="3" style="1249" customWidth="1"/>
    <col min="4874" max="4874" width="3" style="1249" bestFit="1" customWidth="1"/>
    <col min="4875" max="4893" width="2.625" style="1249"/>
    <col min="4894" max="4894" width="6.375" style="1249" customWidth="1"/>
    <col min="4895" max="4895" width="4.75" style="1249" customWidth="1"/>
    <col min="4896" max="4896" width="6" style="1249" customWidth="1"/>
    <col min="4897" max="4899" width="10.75" style="1249" customWidth="1"/>
    <col min="4900" max="4907" width="3.625" style="1249" customWidth="1"/>
    <col min="4908" max="5120" width="2.625" style="1249"/>
    <col min="5121" max="5121" width="2.625" style="1249" customWidth="1"/>
    <col min="5122" max="5122" width="3.875" style="1249" customWidth="1"/>
    <col min="5123" max="5127" width="2.625" style="1249" customWidth="1"/>
    <col min="5128" max="5128" width="3.5" style="1249" customWidth="1"/>
    <col min="5129" max="5129" width="3" style="1249" customWidth="1"/>
    <col min="5130" max="5130" width="3" style="1249" bestFit="1" customWidth="1"/>
    <col min="5131" max="5149" width="2.625" style="1249"/>
    <col min="5150" max="5150" width="6.375" style="1249" customWidth="1"/>
    <col min="5151" max="5151" width="4.75" style="1249" customWidth="1"/>
    <col min="5152" max="5152" width="6" style="1249" customWidth="1"/>
    <col min="5153" max="5155" width="10.75" style="1249" customWidth="1"/>
    <col min="5156" max="5163" width="3.625" style="1249" customWidth="1"/>
    <col min="5164" max="5376" width="2.625" style="1249"/>
    <col min="5377" max="5377" width="2.625" style="1249" customWidth="1"/>
    <col min="5378" max="5378" width="3.875" style="1249" customWidth="1"/>
    <col min="5379" max="5383" width="2.625" style="1249" customWidth="1"/>
    <col min="5384" max="5384" width="3.5" style="1249" customWidth="1"/>
    <col min="5385" max="5385" width="3" style="1249" customWidth="1"/>
    <col min="5386" max="5386" width="3" style="1249" bestFit="1" customWidth="1"/>
    <col min="5387" max="5405" width="2.625" style="1249"/>
    <col min="5406" max="5406" width="6.375" style="1249" customWidth="1"/>
    <col min="5407" max="5407" width="4.75" style="1249" customWidth="1"/>
    <col min="5408" max="5408" width="6" style="1249" customWidth="1"/>
    <col min="5409" max="5411" width="10.75" style="1249" customWidth="1"/>
    <col min="5412" max="5419" width="3.625" style="1249" customWidth="1"/>
    <col min="5420" max="5632" width="2.625" style="1249"/>
    <col min="5633" max="5633" width="2.625" style="1249" customWidth="1"/>
    <col min="5634" max="5634" width="3.875" style="1249" customWidth="1"/>
    <col min="5635" max="5639" width="2.625" style="1249" customWidth="1"/>
    <col min="5640" max="5640" width="3.5" style="1249" customWidth="1"/>
    <col min="5641" max="5641" width="3" style="1249" customWidth="1"/>
    <col min="5642" max="5642" width="3" style="1249" bestFit="1" customWidth="1"/>
    <col min="5643" max="5661" width="2.625" style="1249"/>
    <col min="5662" max="5662" width="6.375" style="1249" customWidth="1"/>
    <col min="5663" max="5663" width="4.75" style="1249" customWidth="1"/>
    <col min="5664" max="5664" width="6" style="1249" customWidth="1"/>
    <col min="5665" max="5667" width="10.75" style="1249" customWidth="1"/>
    <col min="5668" max="5675" width="3.625" style="1249" customWidth="1"/>
    <col min="5676" max="5888" width="2.625" style="1249"/>
    <col min="5889" max="5889" width="2.625" style="1249" customWidth="1"/>
    <col min="5890" max="5890" width="3.875" style="1249" customWidth="1"/>
    <col min="5891" max="5895" width="2.625" style="1249" customWidth="1"/>
    <col min="5896" max="5896" width="3.5" style="1249" customWidth="1"/>
    <col min="5897" max="5897" width="3" style="1249" customWidth="1"/>
    <col min="5898" max="5898" width="3" style="1249" bestFit="1" customWidth="1"/>
    <col min="5899" max="5917" width="2.625" style="1249"/>
    <col min="5918" max="5918" width="6.375" style="1249" customWidth="1"/>
    <col min="5919" max="5919" width="4.75" style="1249" customWidth="1"/>
    <col min="5920" max="5920" width="6" style="1249" customWidth="1"/>
    <col min="5921" max="5923" width="10.75" style="1249" customWidth="1"/>
    <col min="5924" max="5931" width="3.625" style="1249" customWidth="1"/>
    <col min="5932" max="6144" width="2.625" style="1249"/>
    <col min="6145" max="6145" width="2.625" style="1249" customWidth="1"/>
    <col min="6146" max="6146" width="3.875" style="1249" customWidth="1"/>
    <col min="6147" max="6151" width="2.625" style="1249" customWidth="1"/>
    <col min="6152" max="6152" width="3.5" style="1249" customWidth="1"/>
    <col min="6153" max="6153" width="3" style="1249" customWidth="1"/>
    <col min="6154" max="6154" width="3" style="1249" bestFit="1" customWidth="1"/>
    <col min="6155" max="6173" width="2.625" style="1249"/>
    <col min="6174" max="6174" width="6.375" style="1249" customWidth="1"/>
    <col min="6175" max="6175" width="4.75" style="1249" customWidth="1"/>
    <col min="6176" max="6176" width="6" style="1249" customWidth="1"/>
    <col min="6177" max="6179" width="10.75" style="1249" customWidth="1"/>
    <col min="6180" max="6187" width="3.625" style="1249" customWidth="1"/>
    <col min="6188" max="6400" width="2.625" style="1249"/>
    <col min="6401" max="6401" width="2.625" style="1249" customWidth="1"/>
    <col min="6402" max="6402" width="3.875" style="1249" customWidth="1"/>
    <col min="6403" max="6407" width="2.625" style="1249" customWidth="1"/>
    <col min="6408" max="6408" width="3.5" style="1249" customWidth="1"/>
    <col min="6409" max="6409" width="3" style="1249" customWidth="1"/>
    <col min="6410" max="6410" width="3" style="1249" bestFit="1" customWidth="1"/>
    <col min="6411" max="6429" width="2.625" style="1249"/>
    <col min="6430" max="6430" width="6.375" style="1249" customWidth="1"/>
    <col min="6431" max="6431" width="4.75" style="1249" customWidth="1"/>
    <col min="6432" max="6432" width="6" style="1249" customWidth="1"/>
    <col min="6433" max="6435" width="10.75" style="1249" customWidth="1"/>
    <col min="6436" max="6443" width="3.625" style="1249" customWidth="1"/>
    <col min="6444" max="6656" width="2.625" style="1249"/>
    <col min="6657" max="6657" width="2.625" style="1249" customWidth="1"/>
    <col min="6658" max="6658" width="3.875" style="1249" customWidth="1"/>
    <col min="6659" max="6663" width="2.625" style="1249" customWidth="1"/>
    <col min="6664" max="6664" width="3.5" style="1249" customWidth="1"/>
    <col min="6665" max="6665" width="3" style="1249" customWidth="1"/>
    <col min="6666" max="6666" width="3" style="1249" bestFit="1" customWidth="1"/>
    <col min="6667" max="6685" width="2.625" style="1249"/>
    <col min="6686" max="6686" width="6.375" style="1249" customWidth="1"/>
    <col min="6687" max="6687" width="4.75" style="1249" customWidth="1"/>
    <col min="6688" max="6688" width="6" style="1249" customWidth="1"/>
    <col min="6689" max="6691" width="10.75" style="1249" customWidth="1"/>
    <col min="6692" max="6699" width="3.625" style="1249" customWidth="1"/>
    <col min="6700" max="6912" width="2.625" style="1249"/>
    <col min="6913" max="6913" width="2.625" style="1249" customWidth="1"/>
    <col min="6914" max="6914" width="3.875" style="1249" customWidth="1"/>
    <col min="6915" max="6919" width="2.625" style="1249" customWidth="1"/>
    <col min="6920" max="6920" width="3.5" style="1249" customWidth="1"/>
    <col min="6921" max="6921" width="3" style="1249" customWidth="1"/>
    <col min="6922" max="6922" width="3" style="1249" bestFit="1" customWidth="1"/>
    <col min="6923" max="6941" width="2.625" style="1249"/>
    <col min="6942" max="6942" width="6.375" style="1249" customWidth="1"/>
    <col min="6943" max="6943" width="4.75" style="1249" customWidth="1"/>
    <col min="6944" max="6944" width="6" style="1249" customWidth="1"/>
    <col min="6945" max="6947" width="10.75" style="1249" customWidth="1"/>
    <col min="6948" max="6955" width="3.625" style="1249" customWidth="1"/>
    <col min="6956" max="7168" width="2.625" style="1249"/>
    <col min="7169" max="7169" width="2.625" style="1249" customWidth="1"/>
    <col min="7170" max="7170" width="3.875" style="1249" customWidth="1"/>
    <col min="7171" max="7175" width="2.625" style="1249" customWidth="1"/>
    <col min="7176" max="7176" width="3.5" style="1249" customWidth="1"/>
    <col min="7177" max="7177" width="3" style="1249" customWidth="1"/>
    <col min="7178" max="7178" width="3" style="1249" bestFit="1" customWidth="1"/>
    <col min="7179" max="7197" width="2.625" style="1249"/>
    <col min="7198" max="7198" width="6.375" style="1249" customWidth="1"/>
    <col min="7199" max="7199" width="4.75" style="1249" customWidth="1"/>
    <col min="7200" max="7200" width="6" style="1249" customWidth="1"/>
    <col min="7201" max="7203" width="10.75" style="1249" customWidth="1"/>
    <col min="7204" max="7211" width="3.625" style="1249" customWidth="1"/>
    <col min="7212" max="7424" width="2.625" style="1249"/>
    <col min="7425" max="7425" width="2.625" style="1249" customWidth="1"/>
    <col min="7426" max="7426" width="3.875" style="1249" customWidth="1"/>
    <col min="7427" max="7431" width="2.625" style="1249" customWidth="1"/>
    <col min="7432" max="7432" width="3.5" style="1249" customWidth="1"/>
    <col min="7433" max="7433" width="3" style="1249" customWidth="1"/>
    <col min="7434" max="7434" width="3" style="1249" bestFit="1" customWidth="1"/>
    <col min="7435" max="7453" width="2.625" style="1249"/>
    <col min="7454" max="7454" width="6.375" style="1249" customWidth="1"/>
    <col min="7455" max="7455" width="4.75" style="1249" customWidth="1"/>
    <col min="7456" max="7456" width="6" style="1249" customWidth="1"/>
    <col min="7457" max="7459" width="10.75" style="1249" customWidth="1"/>
    <col min="7460" max="7467" width="3.625" style="1249" customWidth="1"/>
    <col min="7468" max="7680" width="2.625" style="1249"/>
    <col min="7681" max="7681" width="2.625" style="1249" customWidth="1"/>
    <col min="7682" max="7682" width="3.875" style="1249" customWidth="1"/>
    <col min="7683" max="7687" width="2.625" style="1249" customWidth="1"/>
    <col min="7688" max="7688" width="3.5" style="1249" customWidth="1"/>
    <col min="7689" max="7689" width="3" style="1249" customWidth="1"/>
    <col min="7690" max="7690" width="3" style="1249" bestFit="1" customWidth="1"/>
    <col min="7691" max="7709" width="2.625" style="1249"/>
    <col min="7710" max="7710" width="6.375" style="1249" customWidth="1"/>
    <col min="7711" max="7711" width="4.75" style="1249" customWidth="1"/>
    <col min="7712" max="7712" width="6" style="1249" customWidth="1"/>
    <col min="7713" max="7715" width="10.75" style="1249" customWidth="1"/>
    <col min="7716" max="7723" width="3.625" style="1249" customWidth="1"/>
    <col min="7724" max="7936" width="2.625" style="1249"/>
    <col min="7937" max="7937" width="2.625" style="1249" customWidth="1"/>
    <col min="7938" max="7938" width="3.875" style="1249" customWidth="1"/>
    <col min="7939" max="7943" width="2.625" style="1249" customWidth="1"/>
    <col min="7944" max="7944" width="3.5" style="1249" customWidth="1"/>
    <col min="7945" max="7945" width="3" style="1249" customWidth="1"/>
    <col min="7946" max="7946" width="3" style="1249" bestFit="1" customWidth="1"/>
    <col min="7947" max="7965" width="2.625" style="1249"/>
    <col min="7966" max="7966" width="6.375" style="1249" customWidth="1"/>
    <col min="7967" max="7967" width="4.75" style="1249" customWidth="1"/>
    <col min="7968" max="7968" width="6" style="1249" customWidth="1"/>
    <col min="7969" max="7971" width="10.75" style="1249" customWidth="1"/>
    <col min="7972" max="7979" width="3.625" style="1249" customWidth="1"/>
    <col min="7980" max="8192" width="2.625" style="1249"/>
    <col min="8193" max="8193" width="2.625" style="1249" customWidth="1"/>
    <col min="8194" max="8194" width="3.875" style="1249" customWidth="1"/>
    <col min="8195" max="8199" width="2.625" style="1249" customWidth="1"/>
    <col min="8200" max="8200" width="3.5" style="1249" customWidth="1"/>
    <col min="8201" max="8201" width="3" style="1249" customWidth="1"/>
    <col min="8202" max="8202" width="3" style="1249" bestFit="1" customWidth="1"/>
    <col min="8203" max="8221" width="2.625" style="1249"/>
    <col min="8222" max="8222" width="6.375" style="1249" customWidth="1"/>
    <col min="8223" max="8223" width="4.75" style="1249" customWidth="1"/>
    <col min="8224" max="8224" width="6" style="1249" customWidth="1"/>
    <col min="8225" max="8227" width="10.75" style="1249" customWidth="1"/>
    <col min="8228" max="8235" width="3.625" style="1249" customWidth="1"/>
    <col min="8236" max="8448" width="2.625" style="1249"/>
    <col min="8449" max="8449" width="2.625" style="1249" customWidth="1"/>
    <col min="8450" max="8450" width="3.875" style="1249" customWidth="1"/>
    <col min="8451" max="8455" width="2.625" style="1249" customWidth="1"/>
    <col min="8456" max="8456" width="3.5" style="1249" customWidth="1"/>
    <col min="8457" max="8457" width="3" style="1249" customWidth="1"/>
    <col min="8458" max="8458" width="3" style="1249" bestFit="1" customWidth="1"/>
    <col min="8459" max="8477" width="2.625" style="1249"/>
    <col min="8478" max="8478" width="6.375" style="1249" customWidth="1"/>
    <col min="8479" max="8479" width="4.75" style="1249" customWidth="1"/>
    <col min="8480" max="8480" width="6" style="1249" customWidth="1"/>
    <col min="8481" max="8483" width="10.75" style="1249" customWidth="1"/>
    <col min="8484" max="8491" width="3.625" style="1249" customWidth="1"/>
    <col min="8492" max="8704" width="2.625" style="1249"/>
    <col min="8705" max="8705" width="2.625" style="1249" customWidth="1"/>
    <col min="8706" max="8706" width="3.875" style="1249" customWidth="1"/>
    <col min="8707" max="8711" width="2.625" style="1249" customWidth="1"/>
    <col min="8712" max="8712" width="3.5" style="1249" customWidth="1"/>
    <col min="8713" max="8713" width="3" style="1249" customWidth="1"/>
    <col min="8714" max="8714" width="3" style="1249" bestFit="1" customWidth="1"/>
    <col min="8715" max="8733" width="2.625" style="1249"/>
    <col min="8734" max="8734" width="6.375" style="1249" customWidth="1"/>
    <col min="8735" max="8735" width="4.75" style="1249" customWidth="1"/>
    <col min="8736" max="8736" width="6" style="1249" customWidth="1"/>
    <col min="8737" max="8739" width="10.75" style="1249" customWidth="1"/>
    <col min="8740" max="8747" width="3.625" style="1249" customWidth="1"/>
    <col min="8748" max="8960" width="2.625" style="1249"/>
    <col min="8961" max="8961" width="2.625" style="1249" customWidth="1"/>
    <col min="8962" max="8962" width="3.875" style="1249" customWidth="1"/>
    <col min="8963" max="8967" width="2.625" style="1249" customWidth="1"/>
    <col min="8968" max="8968" width="3.5" style="1249" customWidth="1"/>
    <col min="8969" max="8969" width="3" style="1249" customWidth="1"/>
    <col min="8970" max="8970" width="3" style="1249" bestFit="1" customWidth="1"/>
    <col min="8971" max="8989" width="2.625" style="1249"/>
    <col min="8990" max="8990" width="6.375" style="1249" customWidth="1"/>
    <col min="8991" max="8991" width="4.75" style="1249" customWidth="1"/>
    <col min="8992" max="8992" width="6" style="1249" customWidth="1"/>
    <col min="8993" max="8995" width="10.75" style="1249" customWidth="1"/>
    <col min="8996" max="9003" width="3.625" style="1249" customWidth="1"/>
    <col min="9004" max="9216" width="2.625" style="1249"/>
    <col min="9217" max="9217" width="2.625" style="1249" customWidth="1"/>
    <col min="9218" max="9218" width="3.875" style="1249" customWidth="1"/>
    <col min="9219" max="9223" width="2.625" style="1249" customWidth="1"/>
    <col min="9224" max="9224" width="3.5" style="1249" customWidth="1"/>
    <col min="9225" max="9225" width="3" style="1249" customWidth="1"/>
    <col min="9226" max="9226" width="3" style="1249" bestFit="1" customWidth="1"/>
    <col min="9227" max="9245" width="2.625" style="1249"/>
    <col min="9246" max="9246" width="6.375" style="1249" customWidth="1"/>
    <col min="9247" max="9247" width="4.75" style="1249" customWidth="1"/>
    <col min="9248" max="9248" width="6" style="1249" customWidth="1"/>
    <col min="9249" max="9251" width="10.75" style="1249" customWidth="1"/>
    <col min="9252" max="9259" width="3.625" style="1249" customWidth="1"/>
    <col min="9260" max="9472" width="2.625" style="1249"/>
    <col min="9473" max="9473" width="2.625" style="1249" customWidth="1"/>
    <col min="9474" max="9474" width="3.875" style="1249" customWidth="1"/>
    <col min="9475" max="9479" width="2.625" style="1249" customWidth="1"/>
    <col min="9480" max="9480" width="3.5" style="1249" customWidth="1"/>
    <col min="9481" max="9481" width="3" style="1249" customWidth="1"/>
    <col min="9482" max="9482" width="3" style="1249" bestFit="1" customWidth="1"/>
    <col min="9483" max="9501" width="2.625" style="1249"/>
    <col min="9502" max="9502" width="6.375" style="1249" customWidth="1"/>
    <col min="9503" max="9503" width="4.75" style="1249" customWidth="1"/>
    <col min="9504" max="9504" width="6" style="1249" customWidth="1"/>
    <col min="9505" max="9507" width="10.75" style="1249" customWidth="1"/>
    <col min="9508" max="9515" width="3.625" style="1249" customWidth="1"/>
    <col min="9516" max="9728" width="2.625" style="1249"/>
    <col min="9729" max="9729" width="2.625" style="1249" customWidth="1"/>
    <col min="9730" max="9730" width="3.875" style="1249" customWidth="1"/>
    <col min="9731" max="9735" width="2.625" style="1249" customWidth="1"/>
    <col min="9736" max="9736" width="3.5" style="1249" customWidth="1"/>
    <col min="9737" max="9737" width="3" style="1249" customWidth="1"/>
    <col min="9738" max="9738" width="3" style="1249" bestFit="1" customWidth="1"/>
    <col min="9739" max="9757" width="2.625" style="1249"/>
    <col min="9758" max="9758" width="6.375" style="1249" customWidth="1"/>
    <col min="9759" max="9759" width="4.75" style="1249" customWidth="1"/>
    <col min="9760" max="9760" width="6" style="1249" customWidth="1"/>
    <col min="9761" max="9763" width="10.75" style="1249" customWidth="1"/>
    <col min="9764" max="9771" width="3.625" style="1249" customWidth="1"/>
    <col min="9772" max="9984" width="2.625" style="1249"/>
    <col min="9985" max="9985" width="2.625" style="1249" customWidth="1"/>
    <col min="9986" max="9986" width="3.875" style="1249" customWidth="1"/>
    <col min="9987" max="9991" width="2.625" style="1249" customWidth="1"/>
    <col min="9992" max="9992" width="3.5" style="1249" customWidth="1"/>
    <col min="9993" max="9993" width="3" style="1249" customWidth="1"/>
    <col min="9994" max="9994" width="3" style="1249" bestFit="1" customWidth="1"/>
    <col min="9995" max="10013" width="2.625" style="1249"/>
    <col min="10014" max="10014" width="6.375" style="1249" customWidth="1"/>
    <col min="10015" max="10015" width="4.75" style="1249" customWidth="1"/>
    <col min="10016" max="10016" width="6" style="1249" customWidth="1"/>
    <col min="10017" max="10019" width="10.75" style="1249" customWidth="1"/>
    <col min="10020" max="10027" width="3.625" style="1249" customWidth="1"/>
    <col min="10028" max="10240" width="2.625" style="1249"/>
    <col min="10241" max="10241" width="2.625" style="1249" customWidth="1"/>
    <col min="10242" max="10242" width="3.875" style="1249" customWidth="1"/>
    <col min="10243" max="10247" width="2.625" style="1249" customWidth="1"/>
    <col min="10248" max="10248" width="3.5" style="1249" customWidth="1"/>
    <col min="10249" max="10249" width="3" style="1249" customWidth="1"/>
    <col min="10250" max="10250" width="3" style="1249" bestFit="1" customWidth="1"/>
    <col min="10251" max="10269" width="2.625" style="1249"/>
    <col min="10270" max="10270" width="6.375" style="1249" customWidth="1"/>
    <col min="10271" max="10271" width="4.75" style="1249" customWidth="1"/>
    <col min="10272" max="10272" width="6" style="1249" customWidth="1"/>
    <col min="10273" max="10275" width="10.75" style="1249" customWidth="1"/>
    <col min="10276" max="10283" width="3.625" style="1249" customWidth="1"/>
    <col min="10284" max="10496" width="2.625" style="1249"/>
    <col min="10497" max="10497" width="2.625" style="1249" customWidth="1"/>
    <col min="10498" max="10498" width="3.875" style="1249" customWidth="1"/>
    <col min="10499" max="10503" width="2.625" style="1249" customWidth="1"/>
    <col min="10504" max="10504" width="3.5" style="1249" customWidth="1"/>
    <col min="10505" max="10505" width="3" style="1249" customWidth="1"/>
    <col min="10506" max="10506" width="3" style="1249" bestFit="1" customWidth="1"/>
    <col min="10507" max="10525" width="2.625" style="1249"/>
    <col min="10526" max="10526" width="6.375" style="1249" customWidth="1"/>
    <col min="10527" max="10527" width="4.75" style="1249" customWidth="1"/>
    <col min="10528" max="10528" width="6" style="1249" customWidth="1"/>
    <col min="10529" max="10531" width="10.75" style="1249" customWidth="1"/>
    <col min="10532" max="10539" width="3.625" style="1249" customWidth="1"/>
    <col min="10540" max="10752" width="2.625" style="1249"/>
    <col min="10753" max="10753" width="2.625" style="1249" customWidth="1"/>
    <col min="10754" max="10754" width="3.875" style="1249" customWidth="1"/>
    <col min="10755" max="10759" width="2.625" style="1249" customWidth="1"/>
    <col min="10760" max="10760" width="3.5" style="1249" customWidth="1"/>
    <col min="10761" max="10761" width="3" style="1249" customWidth="1"/>
    <col min="10762" max="10762" width="3" style="1249" bestFit="1" customWidth="1"/>
    <col min="10763" max="10781" width="2.625" style="1249"/>
    <col min="10782" max="10782" width="6.375" style="1249" customWidth="1"/>
    <col min="10783" max="10783" width="4.75" style="1249" customWidth="1"/>
    <col min="10784" max="10784" width="6" style="1249" customWidth="1"/>
    <col min="10785" max="10787" width="10.75" style="1249" customWidth="1"/>
    <col min="10788" max="10795" width="3.625" style="1249" customWidth="1"/>
    <col min="10796" max="11008" width="2.625" style="1249"/>
    <col min="11009" max="11009" width="2.625" style="1249" customWidth="1"/>
    <col min="11010" max="11010" width="3.875" style="1249" customWidth="1"/>
    <col min="11011" max="11015" width="2.625" style="1249" customWidth="1"/>
    <col min="11016" max="11016" width="3.5" style="1249" customWidth="1"/>
    <col min="11017" max="11017" width="3" style="1249" customWidth="1"/>
    <col min="11018" max="11018" width="3" style="1249" bestFit="1" customWidth="1"/>
    <col min="11019" max="11037" width="2.625" style="1249"/>
    <col min="11038" max="11038" width="6.375" style="1249" customWidth="1"/>
    <col min="11039" max="11039" width="4.75" style="1249" customWidth="1"/>
    <col min="11040" max="11040" width="6" style="1249" customWidth="1"/>
    <col min="11041" max="11043" width="10.75" style="1249" customWidth="1"/>
    <col min="11044" max="11051" width="3.625" style="1249" customWidth="1"/>
    <col min="11052" max="11264" width="2.625" style="1249"/>
    <col min="11265" max="11265" width="2.625" style="1249" customWidth="1"/>
    <col min="11266" max="11266" width="3.875" style="1249" customWidth="1"/>
    <col min="11267" max="11271" width="2.625" style="1249" customWidth="1"/>
    <col min="11272" max="11272" width="3.5" style="1249" customWidth="1"/>
    <col min="11273" max="11273" width="3" style="1249" customWidth="1"/>
    <col min="11274" max="11274" width="3" style="1249" bestFit="1" customWidth="1"/>
    <col min="11275" max="11293" width="2.625" style="1249"/>
    <col min="11294" max="11294" width="6.375" style="1249" customWidth="1"/>
    <col min="11295" max="11295" width="4.75" style="1249" customWidth="1"/>
    <col min="11296" max="11296" width="6" style="1249" customWidth="1"/>
    <col min="11297" max="11299" width="10.75" style="1249" customWidth="1"/>
    <col min="11300" max="11307" width="3.625" style="1249" customWidth="1"/>
    <col min="11308" max="11520" width="2.625" style="1249"/>
    <col min="11521" max="11521" width="2.625" style="1249" customWidth="1"/>
    <col min="11522" max="11522" width="3.875" style="1249" customWidth="1"/>
    <col min="11523" max="11527" width="2.625" style="1249" customWidth="1"/>
    <col min="11528" max="11528" width="3.5" style="1249" customWidth="1"/>
    <col min="11529" max="11529" width="3" style="1249" customWidth="1"/>
    <col min="11530" max="11530" width="3" style="1249" bestFit="1" customWidth="1"/>
    <col min="11531" max="11549" width="2.625" style="1249"/>
    <col min="11550" max="11550" width="6.375" style="1249" customWidth="1"/>
    <col min="11551" max="11551" width="4.75" style="1249" customWidth="1"/>
    <col min="11552" max="11552" width="6" style="1249" customWidth="1"/>
    <col min="11553" max="11555" width="10.75" style="1249" customWidth="1"/>
    <col min="11556" max="11563" width="3.625" style="1249" customWidth="1"/>
    <col min="11564" max="11776" width="2.625" style="1249"/>
    <col min="11777" max="11777" width="2.625" style="1249" customWidth="1"/>
    <col min="11778" max="11778" width="3.875" style="1249" customWidth="1"/>
    <col min="11779" max="11783" width="2.625" style="1249" customWidth="1"/>
    <col min="11784" max="11784" width="3.5" style="1249" customWidth="1"/>
    <col min="11785" max="11785" width="3" style="1249" customWidth="1"/>
    <col min="11786" max="11786" width="3" style="1249" bestFit="1" customWidth="1"/>
    <col min="11787" max="11805" width="2.625" style="1249"/>
    <col min="11806" max="11806" width="6.375" style="1249" customWidth="1"/>
    <col min="11807" max="11807" width="4.75" style="1249" customWidth="1"/>
    <col min="11808" max="11808" width="6" style="1249" customWidth="1"/>
    <col min="11809" max="11811" width="10.75" style="1249" customWidth="1"/>
    <col min="11812" max="11819" width="3.625" style="1249" customWidth="1"/>
    <col min="11820" max="12032" width="2.625" style="1249"/>
    <col min="12033" max="12033" width="2.625" style="1249" customWidth="1"/>
    <col min="12034" max="12034" width="3.875" style="1249" customWidth="1"/>
    <col min="12035" max="12039" width="2.625" style="1249" customWidth="1"/>
    <col min="12040" max="12040" width="3.5" style="1249" customWidth="1"/>
    <col min="12041" max="12041" width="3" style="1249" customWidth="1"/>
    <col min="12042" max="12042" width="3" style="1249" bestFit="1" customWidth="1"/>
    <col min="12043" max="12061" width="2.625" style="1249"/>
    <col min="12062" max="12062" width="6.375" style="1249" customWidth="1"/>
    <col min="12063" max="12063" width="4.75" style="1249" customWidth="1"/>
    <col min="12064" max="12064" width="6" style="1249" customWidth="1"/>
    <col min="12065" max="12067" width="10.75" style="1249" customWidth="1"/>
    <col min="12068" max="12075" width="3.625" style="1249" customWidth="1"/>
    <col min="12076" max="12288" width="2.625" style="1249"/>
    <col min="12289" max="12289" width="2.625" style="1249" customWidth="1"/>
    <col min="12290" max="12290" width="3.875" style="1249" customWidth="1"/>
    <col min="12291" max="12295" width="2.625" style="1249" customWidth="1"/>
    <col min="12296" max="12296" width="3.5" style="1249" customWidth="1"/>
    <col min="12297" max="12297" width="3" style="1249" customWidth="1"/>
    <col min="12298" max="12298" width="3" style="1249" bestFit="1" customWidth="1"/>
    <col min="12299" max="12317" width="2.625" style="1249"/>
    <col min="12318" max="12318" width="6.375" style="1249" customWidth="1"/>
    <col min="12319" max="12319" width="4.75" style="1249" customWidth="1"/>
    <col min="12320" max="12320" width="6" style="1249" customWidth="1"/>
    <col min="12321" max="12323" width="10.75" style="1249" customWidth="1"/>
    <col min="12324" max="12331" width="3.625" style="1249" customWidth="1"/>
    <col min="12332" max="12544" width="2.625" style="1249"/>
    <col min="12545" max="12545" width="2.625" style="1249" customWidth="1"/>
    <col min="12546" max="12546" width="3.875" style="1249" customWidth="1"/>
    <col min="12547" max="12551" width="2.625" style="1249" customWidth="1"/>
    <col min="12552" max="12552" width="3.5" style="1249" customWidth="1"/>
    <col min="12553" max="12553" width="3" style="1249" customWidth="1"/>
    <col min="12554" max="12554" width="3" style="1249" bestFit="1" customWidth="1"/>
    <col min="12555" max="12573" width="2.625" style="1249"/>
    <col min="12574" max="12574" width="6.375" style="1249" customWidth="1"/>
    <col min="12575" max="12575" width="4.75" style="1249" customWidth="1"/>
    <col min="12576" max="12576" width="6" style="1249" customWidth="1"/>
    <col min="12577" max="12579" width="10.75" style="1249" customWidth="1"/>
    <col min="12580" max="12587" width="3.625" style="1249" customWidth="1"/>
    <col min="12588" max="12800" width="2.625" style="1249"/>
    <col min="12801" max="12801" width="2.625" style="1249" customWidth="1"/>
    <col min="12802" max="12802" width="3.875" style="1249" customWidth="1"/>
    <col min="12803" max="12807" width="2.625" style="1249" customWidth="1"/>
    <col min="12808" max="12808" width="3.5" style="1249" customWidth="1"/>
    <col min="12809" max="12809" width="3" style="1249" customWidth="1"/>
    <col min="12810" max="12810" width="3" style="1249" bestFit="1" customWidth="1"/>
    <col min="12811" max="12829" width="2.625" style="1249"/>
    <col min="12830" max="12830" width="6.375" style="1249" customWidth="1"/>
    <col min="12831" max="12831" width="4.75" style="1249" customWidth="1"/>
    <col min="12832" max="12832" width="6" style="1249" customWidth="1"/>
    <col min="12833" max="12835" width="10.75" style="1249" customWidth="1"/>
    <col min="12836" max="12843" width="3.625" style="1249" customWidth="1"/>
    <col min="12844" max="13056" width="2.625" style="1249"/>
    <col min="13057" max="13057" width="2.625" style="1249" customWidth="1"/>
    <col min="13058" max="13058" width="3.875" style="1249" customWidth="1"/>
    <col min="13059" max="13063" width="2.625" style="1249" customWidth="1"/>
    <col min="13064" max="13064" width="3.5" style="1249" customWidth="1"/>
    <col min="13065" max="13065" width="3" style="1249" customWidth="1"/>
    <col min="13066" max="13066" width="3" style="1249" bestFit="1" customWidth="1"/>
    <col min="13067" max="13085" width="2.625" style="1249"/>
    <col min="13086" max="13086" width="6.375" style="1249" customWidth="1"/>
    <col min="13087" max="13087" width="4.75" style="1249" customWidth="1"/>
    <col min="13088" max="13088" width="6" style="1249" customWidth="1"/>
    <col min="13089" max="13091" width="10.75" style="1249" customWidth="1"/>
    <col min="13092" max="13099" width="3.625" style="1249" customWidth="1"/>
    <col min="13100" max="13312" width="2.625" style="1249"/>
    <col min="13313" max="13313" width="2.625" style="1249" customWidth="1"/>
    <col min="13314" max="13314" width="3.875" style="1249" customWidth="1"/>
    <col min="13315" max="13319" width="2.625" style="1249" customWidth="1"/>
    <col min="13320" max="13320" width="3.5" style="1249" customWidth="1"/>
    <col min="13321" max="13321" width="3" style="1249" customWidth="1"/>
    <col min="13322" max="13322" width="3" style="1249" bestFit="1" customWidth="1"/>
    <col min="13323" max="13341" width="2.625" style="1249"/>
    <col min="13342" max="13342" width="6.375" style="1249" customWidth="1"/>
    <col min="13343" max="13343" width="4.75" style="1249" customWidth="1"/>
    <col min="13344" max="13344" width="6" style="1249" customWidth="1"/>
    <col min="13345" max="13347" width="10.75" style="1249" customWidth="1"/>
    <col min="13348" max="13355" width="3.625" style="1249" customWidth="1"/>
    <col min="13356" max="13568" width="2.625" style="1249"/>
    <col min="13569" max="13569" width="2.625" style="1249" customWidth="1"/>
    <col min="13570" max="13570" width="3.875" style="1249" customWidth="1"/>
    <col min="13571" max="13575" width="2.625" style="1249" customWidth="1"/>
    <col min="13576" max="13576" width="3.5" style="1249" customWidth="1"/>
    <col min="13577" max="13577" width="3" style="1249" customWidth="1"/>
    <col min="13578" max="13578" width="3" style="1249" bestFit="1" customWidth="1"/>
    <col min="13579" max="13597" width="2.625" style="1249"/>
    <col min="13598" max="13598" width="6.375" style="1249" customWidth="1"/>
    <col min="13599" max="13599" width="4.75" style="1249" customWidth="1"/>
    <col min="13600" max="13600" width="6" style="1249" customWidth="1"/>
    <col min="13601" max="13603" width="10.75" style="1249" customWidth="1"/>
    <col min="13604" max="13611" width="3.625" style="1249" customWidth="1"/>
    <col min="13612" max="13824" width="2.625" style="1249"/>
    <col min="13825" max="13825" width="2.625" style="1249" customWidth="1"/>
    <col min="13826" max="13826" width="3.875" style="1249" customWidth="1"/>
    <col min="13827" max="13831" width="2.625" style="1249" customWidth="1"/>
    <col min="13832" max="13832" width="3.5" style="1249" customWidth="1"/>
    <col min="13833" max="13833" width="3" style="1249" customWidth="1"/>
    <col min="13834" max="13834" width="3" style="1249" bestFit="1" customWidth="1"/>
    <col min="13835" max="13853" width="2.625" style="1249"/>
    <col min="13854" max="13854" width="6.375" style="1249" customWidth="1"/>
    <col min="13855" max="13855" width="4.75" style="1249" customWidth="1"/>
    <col min="13856" max="13856" width="6" style="1249" customWidth="1"/>
    <col min="13857" max="13859" width="10.75" style="1249" customWidth="1"/>
    <col min="13860" max="13867" width="3.625" style="1249" customWidth="1"/>
    <col min="13868" max="14080" width="2.625" style="1249"/>
    <col min="14081" max="14081" width="2.625" style="1249" customWidth="1"/>
    <col min="14082" max="14082" width="3.875" style="1249" customWidth="1"/>
    <col min="14083" max="14087" width="2.625" style="1249" customWidth="1"/>
    <col min="14088" max="14088" width="3.5" style="1249" customWidth="1"/>
    <col min="14089" max="14089" width="3" style="1249" customWidth="1"/>
    <col min="14090" max="14090" width="3" style="1249" bestFit="1" customWidth="1"/>
    <col min="14091" max="14109" width="2.625" style="1249"/>
    <col min="14110" max="14110" width="6.375" style="1249" customWidth="1"/>
    <col min="14111" max="14111" width="4.75" style="1249" customWidth="1"/>
    <col min="14112" max="14112" width="6" style="1249" customWidth="1"/>
    <col min="14113" max="14115" width="10.75" style="1249" customWidth="1"/>
    <col min="14116" max="14123" width="3.625" style="1249" customWidth="1"/>
    <col min="14124" max="14336" width="2.625" style="1249"/>
    <col min="14337" max="14337" width="2.625" style="1249" customWidth="1"/>
    <col min="14338" max="14338" width="3.875" style="1249" customWidth="1"/>
    <col min="14339" max="14343" width="2.625" style="1249" customWidth="1"/>
    <col min="14344" max="14344" width="3.5" style="1249" customWidth="1"/>
    <col min="14345" max="14345" width="3" style="1249" customWidth="1"/>
    <col min="14346" max="14346" width="3" style="1249" bestFit="1" customWidth="1"/>
    <col min="14347" max="14365" width="2.625" style="1249"/>
    <col min="14366" max="14366" width="6.375" style="1249" customWidth="1"/>
    <col min="14367" max="14367" width="4.75" style="1249" customWidth="1"/>
    <col min="14368" max="14368" width="6" style="1249" customWidth="1"/>
    <col min="14369" max="14371" width="10.75" style="1249" customWidth="1"/>
    <col min="14372" max="14379" width="3.625" style="1249" customWidth="1"/>
    <col min="14380" max="14592" width="2.625" style="1249"/>
    <col min="14593" max="14593" width="2.625" style="1249" customWidth="1"/>
    <col min="14594" max="14594" width="3.875" style="1249" customWidth="1"/>
    <col min="14595" max="14599" width="2.625" style="1249" customWidth="1"/>
    <col min="14600" max="14600" width="3.5" style="1249" customWidth="1"/>
    <col min="14601" max="14601" width="3" style="1249" customWidth="1"/>
    <col min="14602" max="14602" width="3" style="1249" bestFit="1" customWidth="1"/>
    <col min="14603" max="14621" width="2.625" style="1249"/>
    <col min="14622" max="14622" width="6.375" style="1249" customWidth="1"/>
    <col min="14623" max="14623" width="4.75" style="1249" customWidth="1"/>
    <col min="14624" max="14624" width="6" style="1249" customWidth="1"/>
    <col min="14625" max="14627" width="10.75" style="1249" customWidth="1"/>
    <col min="14628" max="14635" width="3.625" style="1249" customWidth="1"/>
    <col min="14636" max="14848" width="2.625" style="1249"/>
    <col min="14849" max="14849" width="2.625" style="1249" customWidth="1"/>
    <col min="14850" max="14850" width="3.875" style="1249" customWidth="1"/>
    <col min="14851" max="14855" width="2.625" style="1249" customWidth="1"/>
    <col min="14856" max="14856" width="3.5" style="1249" customWidth="1"/>
    <col min="14857" max="14857" width="3" style="1249" customWidth="1"/>
    <col min="14858" max="14858" width="3" style="1249" bestFit="1" customWidth="1"/>
    <col min="14859" max="14877" width="2.625" style="1249"/>
    <col min="14878" max="14878" width="6.375" style="1249" customWidth="1"/>
    <col min="14879" max="14879" width="4.75" style="1249" customWidth="1"/>
    <col min="14880" max="14880" width="6" style="1249" customWidth="1"/>
    <col min="14881" max="14883" width="10.75" style="1249" customWidth="1"/>
    <col min="14884" max="14891" width="3.625" style="1249" customWidth="1"/>
    <col min="14892" max="15104" width="2.625" style="1249"/>
    <col min="15105" max="15105" width="2.625" style="1249" customWidth="1"/>
    <col min="15106" max="15106" width="3.875" style="1249" customWidth="1"/>
    <col min="15107" max="15111" width="2.625" style="1249" customWidth="1"/>
    <col min="15112" max="15112" width="3.5" style="1249" customWidth="1"/>
    <col min="15113" max="15113" width="3" style="1249" customWidth="1"/>
    <col min="15114" max="15114" width="3" style="1249" bestFit="1" customWidth="1"/>
    <col min="15115" max="15133" width="2.625" style="1249"/>
    <col min="15134" max="15134" width="6.375" style="1249" customWidth="1"/>
    <col min="15135" max="15135" width="4.75" style="1249" customWidth="1"/>
    <col min="15136" max="15136" width="6" style="1249" customWidth="1"/>
    <col min="15137" max="15139" width="10.75" style="1249" customWidth="1"/>
    <col min="15140" max="15147" width="3.625" style="1249" customWidth="1"/>
    <col min="15148" max="15360" width="2.625" style="1249"/>
    <col min="15361" max="15361" width="2.625" style="1249" customWidth="1"/>
    <col min="15362" max="15362" width="3.875" style="1249" customWidth="1"/>
    <col min="15363" max="15367" width="2.625" style="1249" customWidth="1"/>
    <col min="15368" max="15368" width="3.5" style="1249" customWidth="1"/>
    <col min="15369" max="15369" width="3" style="1249" customWidth="1"/>
    <col min="15370" max="15370" width="3" style="1249" bestFit="1" customWidth="1"/>
    <col min="15371" max="15389" width="2.625" style="1249"/>
    <col min="15390" max="15390" width="6.375" style="1249" customWidth="1"/>
    <col min="15391" max="15391" width="4.75" style="1249" customWidth="1"/>
    <col min="15392" max="15392" width="6" style="1249" customWidth="1"/>
    <col min="15393" max="15395" width="10.75" style="1249" customWidth="1"/>
    <col min="15396" max="15403" width="3.625" style="1249" customWidth="1"/>
    <col min="15404" max="15616" width="2.625" style="1249"/>
    <col min="15617" max="15617" width="2.625" style="1249" customWidth="1"/>
    <col min="15618" max="15618" width="3.875" style="1249" customWidth="1"/>
    <col min="15619" max="15623" width="2.625" style="1249" customWidth="1"/>
    <col min="15624" max="15624" width="3.5" style="1249" customWidth="1"/>
    <col min="15625" max="15625" width="3" style="1249" customWidth="1"/>
    <col min="15626" max="15626" width="3" style="1249" bestFit="1" customWidth="1"/>
    <col min="15627" max="15645" width="2.625" style="1249"/>
    <col min="15646" max="15646" width="6.375" style="1249" customWidth="1"/>
    <col min="15647" max="15647" width="4.75" style="1249" customWidth="1"/>
    <col min="15648" max="15648" width="6" style="1249" customWidth="1"/>
    <col min="15649" max="15651" width="10.75" style="1249" customWidth="1"/>
    <col min="15652" max="15659" width="3.625" style="1249" customWidth="1"/>
    <col min="15660" max="15872" width="2.625" style="1249"/>
    <col min="15873" max="15873" width="2.625" style="1249" customWidth="1"/>
    <col min="15874" max="15874" width="3.875" style="1249" customWidth="1"/>
    <col min="15875" max="15879" width="2.625" style="1249" customWidth="1"/>
    <col min="15880" max="15880" width="3.5" style="1249" customWidth="1"/>
    <col min="15881" max="15881" width="3" style="1249" customWidth="1"/>
    <col min="15882" max="15882" width="3" style="1249" bestFit="1" customWidth="1"/>
    <col min="15883" max="15901" width="2.625" style="1249"/>
    <col min="15902" max="15902" width="6.375" style="1249" customWidth="1"/>
    <col min="15903" max="15903" width="4.75" style="1249" customWidth="1"/>
    <col min="15904" max="15904" width="6" style="1249" customWidth="1"/>
    <col min="15905" max="15907" width="10.75" style="1249" customWidth="1"/>
    <col min="15908" max="15915" width="3.625" style="1249" customWidth="1"/>
    <col min="15916" max="16128" width="2.625" style="1249"/>
    <col min="16129" max="16129" width="2.625" style="1249" customWidth="1"/>
    <col min="16130" max="16130" width="3.875" style="1249" customWidth="1"/>
    <col min="16131" max="16135" width="2.625" style="1249" customWidth="1"/>
    <col min="16136" max="16136" width="3.5" style="1249" customWidth="1"/>
    <col min="16137" max="16137" width="3" style="1249" customWidth="1"/>
    <col min="16138" max="16138" width="3" style="1249" bestFit="1" customWidth="1"/>
    <col min="16139" max="16157" width="2.625" style="1249"/>
    <col min="16158" max="16158" width="6.375" style="1249" customWidth="1"/>
    <col min="16159" max="16159" width="4.75" style="1249" customWidth="1"/>
    <col min="16160" max="16160" width="6" style="1249" customWidth="1"/>
    <col min="16161" max="16163" width="10.75" style="1249" customWidth="1"/>
    <col min="16164" max="16171" width="3.625" style="1249" customWidth="1"/>
    <col min="16172" max="16384" width="2.625" style="1249"/>
  </cols>
  <sheetData>
    <row r="1" spans="1:66" s="146" customFormat="1" ht="20.100000000000001" customHeight="1" thickBot="1">
      <c r="A1" s="1296"/>
      <c r="B1" s="3383" t="str">
        <f>'Bottom Parts Process'!B1:Q1</f>
        <v>PRODUCTION CONFIRMATION</v>
      </c>
      <c r="C1" s="3384"/>
      <c r="D1" s="3384"/>
      <c r="E1" s="3384"/>
      <c r="F1" s="3384"/>
      <c r="G1" s="3384"/>
      <c r="H1" s="3384"/>
      <c r="I1" s="3384"/>
      <c r="J1" s="3384"/>
      <c r="K1" s="3384"/>
      <c r="L1" s="3384"/>
      <c r="M1" s="3384"/>
      <c r="N1" s="3384"/>
      <c r="O1" s="3384"/>
      <c r="P1" s="3384"/>
      <c r="Q1" s="3385"/>
      <c r="R1" s="3386" t="s">
        <v>954</v>
      </c>
      <c r="S1" s="3387"/>
      <c r="T1" s="3387"/>
      <c r="U1" s="3387"/>
      <c r="V1" s="3387"/>
      <c r="W1" s="3387"/>
      <c r="X1" s="3387"/>
      <c r="Y1" s="3387"/>
      <c r="Z1" s="3387"/>
      <c r="AA1" s="3387"/>
      <c r="AB1" s="3387"/>
      <c r="AC1" s="3387"/>
      <c r="AD1" s="3387"/>
      <c r="AE1" s="3387"/>
      <c r="AF1" s="3387"/>
      <c r="AG1" s="3387"/>
      <c r="AH1" s="3387"/>
      <c r="AI1" s="3387"/>
      <c r="AJ1" s="3387"/>
      <c r="AK1" s="3387"/>
      <c r="AL1" s="3387"/>
      <c r="AM1" s="3387"/>
      <c r="AN1" s="3387"/>
      <c r="AO1" s="3387"/>
      <c r="AP1" s="3387"/>
      <c r="AQ1" s="3387"/>
      <c r="AR1" s="3387"/>
      <c r="AS1" s="3387"/>
      <c r="AT1" s="3387"/>
      <c r="AU1" s="3387"/>
      <c r="AV1" s="3387"/>
      <c r="AW1" s="1297"/>
      <c r="AX1" s="1297"/>
      <c r="AY1" s="1297"/>
      <c r="AZ1" s="1297"/>
      <c r="BA1" s="1297"/>
      <c r="BB1" s="1297"/>
      <c r="BC1" s="1297"/>
      <c r="BD1" s="1297"/>
      <c r="BE1" s="1297"/>
      <c r="BF1" s="1297"/>
      <c r="BG1" s="1297"/>
      <c r="BH1" s="1235"/>
      <c r="BI1" s="1235"/>
      <c r="BJ1" s="1235"/>
      <c r="BK1" s="1235"/>
      <c r="BL1" s="1235"/>
      <c r="BM1" s="1235"/>
      <c r="BN1" s="1298"/>
    </row>
    <row r="2" spans="1:66" s="146" customFormat="1" ht="20.100000000000001" customHeight="1">
      <c r="A2" s="628"/>
      <c r="B2" s="1299" t="s">
        <v>19</v>
      </c>
      <c r="C2" s="1300"/>
      <c r="D2" s="1300"/>
      <c r="E2" s="1300"/>
      <c r="F2" s="1300"/>
      <c r="G2" s="1300"/>
      <c r="H2" s="513" t="str">
        <f>'Bottom Parts Process'!H2</f>
        <v>Chuck Taylor All Star Street</v>
      </c>
      <c r="I2" s="513"/>
      <c r="J2" s="513"/>
      <c r="K2" s="513"/>
      <c r="L2" s="513"/>
      <c r="M2" s="513"/>
      <c r="N2" s="513"/>
      <c r="O2" s="469"/>
      <c r="P2" s="469"/>
      <c r="Q2" s="1057"/>
      <c r="R2" s="3388"/>
      <c r="S2" s="3389"/>
      <c r="T2" s="3389"/>
      <c r="U2" s="3389"/>
      <c r="V2" s="3389"/>
      <c r="W2" s="3389"/>
      <c r="X2" s="3389"/>
      <c r="Y2" s="3389"/>
      <c r="Z2" s="3389"/>
      <c r="AA2" s="3389"/>
      <c r="AB2" s="3389"/>
      <c r="AC2" s="3389"/>
      <c r="AD2" s="3389"/>
      <c r="AE2" s="3389"/>
      <c r="AF2" s="3389"/>
      <c r="AG2" s="3389"/>
      <c r="AH2" s="3389"/>
      <c r="AI2" s="3389"/>
      <c r="AJ2" s="3389"/>
      <c r="AK2" s="3389"/>
      <c r="AL2" s="3389"/>
      <c r="AM2" s="3389"/>
      <c r="AN2" s="3389"/>
      <c r="AO2" s="3389"/>
      <c r="AP2" s="3389"/>
      <c r="AQ2" s="3389"/>
      <c r="AR2" s="3389"/>
      <c r="AS2" s="3389"/>
      <c r="AT2" s="3389"/>
      <c r="AU2" s="3389"/>
      <c r="AV2" s="3389"/>
      <c r="AW2" s="150"/>
      <c r="AX2" s="150"/>
      <c r="AY2" s="150"/>
      <c r="AZ2" s="150"/>
      <c r="BA2" s="150"/>
      <c r="BB2" s="150"/>
      <c r="BC2" s="150"/>
      <c r="BD2" s="150"/>
      <c r="BE2" s="150"/>
      <c r="BF2" s="150"/>
      <c r="BG2" s="150"/>
      <c r="BH2" s="3390" t="s">
        <v>21</v>
      </c>
      <c r="BI2" s="3391"/>
      <c r="BJ2" s="3391"/>
      <c r="BK2" s="3392">
        <f>'Bottom Parts Process'!BO2+1</f>
        <v>20</v>
      </c>
      <c r="BL2" s="3391"/>
      <c r="BM2" s="3393"/>
      <c r="BN2" s="189"/>
    </row>
    <row r="3" spans="1:66" s="146" customFormat="1" ht="20.100000000000001" customHeight="1" thickBot="1">
      <c r="A3" s="628"/>
      <c r="B3" s="547" t="s">
        <v>96</v>
      </c>
      <c r="C3" s="548"/>
      <c r="D3" s="548"/>
      <c r="E3" s="548"/>
      <c r="F3" s="548"/>
      <c r="G3" s="548"/>
      <c r="H3" s="548"/>
      <c r="I3" s="548"/>
      <c r="J3" s="3394" t="str">
        <f>'Bottom Parts Process'!J3</f>
        <v>669288C/F</v>
      </c>
      <c r="K3" s="3394"/>
      <c r="L3" s="3394"/>
      <c r="M3" s="3394"/>
      <c r="N3" s="3394"/>
      <c r="O3" s="3394"/>
      <c r="P3" s="3394"/>
      <c r="Q3" s="3395"/>
      <c r="R3" s="3388"/>
      <c r="S3" s="3389"/>
      <c r="T3" s="3389"/>
      <c r="U3" s="3389"/>
      <c r="V3" s="3389"/>
      <c r="W3" s="3389"/>
      <c r="X3" s="3389"/>
      <c r="Y3" s="3389"/>
      <c r="Z3" s="3389"/>
      <c r="AA3" s="3389"/>
      <c r="AB3" s="3389"/>
      <c r="AC3" s="3389"/>
      <c r="AD3" s="3389"/>
      <c r="AE3" s="3389"/>
      <c r="AF3" s="3389"/>
      <c r="AG3" s="3389"/>
      <c r="AH3" s="3389"/>
      <c r="AI3" s="3389"/>
      <c r="AJ3" s="3389"/>
      <c r="AK3" s="3389"/>
      <c r="AL3" s="3389"/>
      <c r="AM3" s="3389"/>
      <c r="AN3" s="3389"/>
      <c r="AO3" s="3389"/>
      <c r="AP3" s="3389"/>
      <c r="AQ3" s="3389"/>
      <c r="AR3" s="3389"/>
      <c r="AS3" s="3389"/>
      <c r="AT3" s="3389"/>
      <c r="AU3" s="3389"/>
      <c r="AV3" s="3389"/>
      <c r="AW3" s="150"/>
      <c r="AX3" s="150"/>
      <c r="AY3" s="150"/>
      <c r="AZ3" s="150"/>
      <c r="BA3" s="150"/>
      <c r="BB3" s="150"/>
      <c r="BC3" s="150"/>
      <c r="BD3" s="150"/>
      <c r="BE3" s="150"/>
      <c r="BF3" s="150"/>
      <c r="BG3" s="150"/>
      <c r="BH3" s="1835"/>
      <c r="BI3" s="3144"/>
      <c r="BJ3" s="3144"/>
      <c r="BK3" s="3144"/>
      <c r="BL3" s="3144"/>
      <c r="BM3" s="2061"/>
      <c r="BN3" s="189"/>
    </row>
    <row r="4" spans="1:66" s="146" customFormat="1" ht="18" customHeight="1" thickBot="1">
      <c r="A4" s="628"/>
      <c r="B4" s="151"/>
      <c r="C4" s="151"/>
      <c r="D4" s="151"/>
      <c r="E4" s="151"/>
      <c r="F4" s="151"/>
      <c r="G4" s="151"/>
      <c r="H4" s="151"/>
      <c r="I4" s="151"/>
      <c r="J4" s="151"/>
      <c r="K4" s="151"/>
      <c r="L4" s="151"/>
      <c r="M4" s="151"/>
      <c r="N4" s="151"/>
      <c r="O4" s="151"/>
      <c r="P4" s="151"/>
      <c r="Q4" s="151"/>
      <c r="R4" s="151"/>
      <c r="S4" s="151"/>
      <c r="T4" s="151"/>
      <c r="U4" s="47"/>
      <c r="V4" s="47"/>
      <c r="W4" s="47"/>
      <c r="X4" s="47"/>
      <c r="Y4" s="47"/>
      <c r="Z4" s="47"/>
      <c r="AA4" s="47"/>
      <c r="AB4" s="47"/>
      <c r="AC4" s="47"/>
      <c r="AD4" s="47"/>
      <c r="AE4" s="47"/>
      <c r="AF4" s="47"/>
      <c r="AG4" s="47"/>
      <c r="AH4" s="47"/>
      <c r="AI4" s="47"/>
      <c r="AJ4" s="47"/>
      <c r="AK4" s="47"/>
      <c r="AL4" s="47"/>
      <c r="AM4" s="47"/>
      <c r="AN4" s="47"/>
      <c r="AO4" s="47"/>
      <c r="AP4" s="47"/>
      <c r="AQ4" s="47"/>
      <c r="AR4" s="47"/>
      <c r="AS4" s="3396" t="s">
        <v>955</v>
      </c>
      <c r="AT4" s="3397"/>
      <c r="AU4" s="3397"/>
      <c r="AV4" s="3397"/>
      <c r="AW4" s="3397"/>
      <c r="AX4" s="3397"/>
      <c r="AY4" s="3397"/>
      <c r="AZ4" s="3397"/>
      <c r="BA4" s="3397"/>
      <c r="BB4" s="3397"/>
      <c r="BC4" s="3397"/>
      <c r="BD4" s="3397"/>
      <c r="BE4" s="3397"/>
      <c r="BF4" s="3397"/>
      <c r="BG4" s="3397"/>
      <c r="BH4" s="3397"/>
      <c r="BI4" s="3398"/>
      <c r="BJ4" s="3402" t="s">
        <v>28</v>
      </c>
      <c r="BK4" s="3403"/>
      <c r="BL4" s="3403"/>
      <c r="BM4" s="3404"/>
      <c r="BN4" s="189"/>
    </row>
    <row r="5" spans="1:66" s="146" customFormat="1" ht="61.5" customHeight="1" thickBot="1">
      <c r="A5" s="628"/>
      <c r="B5" s="3540" t="s">
        <v>975</v>
      </c>
      <c r="C5" s="3541"/>
      <c r="D5" s="3541"/>
      <c r="E5" s="3541"/>
      <c r="F5" s="3541"/>
      <c r="G5" s="3541"/>
      <c r="H5" s="3541"/>
      <c r="I5" s="3541"/>
      <c r="J5" s="3541"/>
      <c r="K5" s="3541"/>
      <c r="L5" s="3541"/>
      <c r="M5" s="3542"/>
      <c r="N5" s="3408" t="s">
        <v>973</v>
      </c>
      <c r="O5" s="3409"/>
      <c r="P5" s="3409"/>
      <c r="Q5" s="3409"/>
      <c r="R5" s="3409"/>
      <c r="S5" s="3409"/>
      <c r="T5" s="3409"/>
      <c r="U5" s="3409"/>
      <c r="V5" s="3409"/>
      <c r="W5" s="3409"/>
      <c r="X5" s="3409"/>
      <c r="Y5" s="3409"/>
      <c r="Z5" s="3409"/>
      <c r="AA5" s="3409"/>
      <c r="AB5" s="3410"/>
      <c r="AC5" s="1274"/>
      <c r="AD5" s="1274"/>
      <c r="AE5" s="40"/>
      <c r="AF5" s="40"/>
      <c r="AG5" s="3411" t="s">
        <v>974</v>
      </c>
      <c r="AH5" s="3412"/>
      <c r="AI5" s="3415" t="s">
        <v>188</v>
      </c>
      <c r="AJ5" s="3416"/>
      <c r="AK5" s="3416"/>
      <c r="AL5" s="3417"/>
      <c r="AR5" s="47"/>
      <c r="AS5" s="3399"/>
      <c r="AT5" s="3400"/>
      <c r="AU5" s="3400"/>
      <c r="AV5" s="3400"/>
      <c r="AW5" s="3400"/>
      <c r="AX5" s="3400"/>
      <c r="AY5" s="3400"/>
      <c r="AZ5" s="3400"/>
      <c r="BA5" s="3400"/>
      <c r="BB5" s="3400"/>
      <c r="BC5" s="3400"/>
      <c r="BD5" s="3400"/>
      <c r="BE5" s="3400"/>
      <c r="BF5" s="3400"/>
      <c r="BG5" s="3400"/>
      <c r="BH5" s="3400"/>
      <c r="BI5" s="3401"/>
      <c r="BJ5" s="3405"/>
      <c r="BK5" s="3406"/>
      <c r="BL5" s="3406"/>
      <c r="BM5" s="3407"/>
      <c r="BN5" s="189"/>
    </row>
    <row r="6" spans="1:66" s="146" customFormat="1" ht="36" customHeight="1" thickBot="1">
      <c r="A6" s="628"/>
      <c r="B6" s="1301" t="s">
        <v>856</v>
      </c>
      <c r="C6" s="1302"/>
      <c r="D6" s="1302"/>
      <c r="E6" s="1302"/>
      <c r="F6" s="1302"/>
      <c r="G6" s="1302"/>
      <c r="H6" s="1302"/>
      <c r="I6" s="1302"/>
      <c r="J6" s="1302"/>
      <c r="K6" s="1302"/>
      <c r="L6" s="1302"/>
      <c r="M6" s="1302"/>
      <c r="N6" s="1303" t="s">
        <v>956</v>
      </c>
      <c r="O6" s="1302"/>
      <c r="P6" s="1302"/>
      <c r="Q6" s="1302"/>
      <c r="R6" s="1302"/>
      <c r="S6" s="1302"/>
      <c r="T6" s="1302"/>
      <c r="U6" s="1302"/>
      <c r="V6" s="1302"/>
      <c r="W6" s="1302"/>
      <c r="X6" s="1302"/>
      <c r="Y6" s="1302"/>
      <c r="Z6" s="1302"/>
      <c r="AA6" s="1302"/>
      <c r="AB6" s="1304"/>
      <c r="AC6" s="1274"/>
      <c r="AD6" s="1274"/>
      <c r="AE6" s="40"/>
      <c r="AF6" s="40"/>
      <c r="AG6" s="3413"/>
      <c r="AH6" s="3414"/>
      <c r="AI6" s="3418"/>
      <c r="AJ6" s="3419"/>
      <c r="AK6" s="3419"/>
      <c r="AL6" s="3420"/>
      <c r="AR6" s="47"/>
      <c r="AS6" s="251"/>
      <c r="AT6" s="1275"/>
      <c r="AU6" s="1275"/>
      <c r="AV6" s="1275"/>
      <c r="AW6" s="1275"/>
      <c r="AX6" s="47"/>
      <c r="AY6" s="47"/>
      <c r="AZ6" s="47"/>
      <c r="BA6" s="47"/>
      <c r="BB6" s="47"/>
      <c r="BC6" s="47"/>
      <c r="BD6" s="47"/>
      <c r="BE6" s="47"/>
      <c r="BF6" s="47"/>
      <c r="BG6" s="47"/>
      <c r="BH6" s="1305"/>
      <c r="BI6" s="1306"/>
      <c r="BJ6" s="3421" t="s">
        <v>976</v>
      </c>
      <c r="BK6" s="3422"/>
      <c r="BL6" s="3422"/>
      <c r="BM6" s="3423"/>
      <c r="BN6" s="189"/>
    </row>
    <row r="7" spans="1:66" s="146" customFormat="1" ht="21.95" customHeight="1" thickBot="1">
      <c r="A7" s="628"/>
      <c r="B7" s="937"/>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7"/>
      <c r="AS7" s="251"/>
      <c r="AT7" s="1275"/>
      <c r="AU7" s="1275"/>
      <c r="AV7" s="1275"/>
      <c r="AW7" s="1275"/>
      <c r="AX7" s="47"/>
      <c r="AY7" s="47"/>
      <c r="AZ7" s="47"/>
      <c r="BA7" s="47"/>
      <c r="BB7" s="47"/>
      <c r="BC7" s="47"/>
      <c r="BD7" s="47"/>
      <c r="BE7" s="47"/>
      <c r="BF7" s="47"/>
      <c r="BG7" s="47"/>
      <c r="BH7" s="47"/>
      <c r="BI7" s="1275"/>
      <c r="BJ7" s="3424"/>
      <c r="BK7" s="3425"/>
      <c r="BL7" s="3425"/>
      <c r="BM7" s="3426"/>
      <c r="BN7" s="189"/>
    </row>
    <row r="8" spans="1:66" s="146" customFormat="1" ht="21.95" customHeight="1">
      <c r="A8" s="628"/>
      <c r="B8" s="3427" t="s">
        <v>31</v>
      </c>
      <c r="C8" s="3429" t="s">
        <v>957</v>
      </c>
      <c r="D8" s="3403"/>
      <c r="E8" s="3403"/>
      <c r="F8" s="3403"/>
      <c r="G8" s="3403"/>
      <c r="H8" s="3403"/>
      <c r="I8" s="3403"/>
      <c r="J8" s="3403"/>
      <c r="K8" s="3403"/>
      <c r="L8" s="3403"/>
      <c r="M8" s="3403"/>
      <c r="N8" s="3403"/>
      <c r="O8" s="3403"/>
      <c r="P8" s="3403"/>
      <c r="Q8" s="3403"/>
      <c r="R8" s="3403"/>
      <c r="S8" s="3403"/>
      <c r="T8" s="3403"/>
      <c r="U8" s="3403"/>
      <c r="V8" s="3430"/>
      <c r="W8" s="3435" t="s">
        <v>958</v>
      </c>
      <c r="X8" s="3436"/>
      <c r="Y8" s="3436"/>
      <c r="Z8" s="3436"/>
      <c r="AA8" s="3436"/>
      <c r="AB8" s="3436"/>
      <c r="AC8" s="3436"/>
      <c r="AD8" s="3436"/>
      <c r="AE8" s="3436"/>
      <c r="AF8" s="3436"/>
      <c r="AG8" s="3436"/>
      <c r="AH8" s="3436"/>
      <c r="AI8" s="3436"/>
      <c r="AJ8" s="3436"/>
      <c r="AK8" s="3436"/>
      <c r="AL8" s="3436"/>
      <c r="AM8" s="3436"/>
      <c r="AN8" s="3436"/>
      <c r="AO8" s="3436"/>
      <c r="AP8" s="3436"/>
      <c r="AQ8" s="3437"/>
      <c r="AR8" s="47"/>
      <c r="AS8" s="251"/>
      <c r="AT8" s="47"/>
      <c r="AU8" s="47"/>
      <c r="AV8" s="47"/>
      <c r="AW8" s="47"/>
      <c r="AX8" s="47"/>
      <c r="AY8" s="47"/>
      <c r="AZ8" s="47"/>
      <c r="BA8" s="47"/>
      <c r="BB8" s="47"/>
      <c r="BC8" s="47"/>
      <c r="BD8" s="47"/>
      <c r="BE8" s="47"/>
      <c r="BF8" s="47"/>
      <c r="BG8" s="47"/>
      <c r="BH8" s="47"/>
      <c r="BI8" s="1275"/>
      <c r="BJ8" s="3438"/>
      <c r="BK8" s="3438"/>
      <c r="BL8" s="3438"/>
      <c r="BM8" s="3439"/>
      <c r="BN8" s="189"/>
    </row>
    <row r="9" spans="1:66" s="146" customFormat="1" ht="21.95" customHeight="1">
      <c r="A9" s="628"/>
      <c r="B9" s="2168"/>
      <c r="C9" s="3431"/>
      <c r="D9" s="1981"/>
      <c r="E9" s="1981"/>
      <c r="F9" s="1981"/>
      <c r="G9" s="1981"/>
      <c r="H9" s="1981"/>
      <c r="I9" s="1981"/>
      <c r="J9" s="1981"/>
      <c r="K9" s="1981"/>
      <c r="L9" s="1981"/>
      <c r="M9" s="1981"/>
      <c r="N9" s="1981"/>
      <c r="O9" s="1981"/>
      <c r="P9" s="1981"/>
      <c r="Q9" s="1981"/>
      <c r="R9" s="1981"/>
      <c r="S9" s="1981"/>
      <c r="T9" s="1981"/>
      <c r="U9" s="1981"/>
      <c r="V9" s="2130"/>
      <c r="W9" s="3440" t="s">
        <v>553</v>
      </c>
      <c r="X9" s="3441"/>
      <c r="Y9" s="3441"/>
      <c r="Z9" s="3441"/>
      <c r="AA9" s="3441"/>
      <c r="AB9" s="3441"/>
      <c r="AC9" s="3442"/>
      <c r="AD9" s="3440" t="s">
        <v>959</v>
      </c>
      <c r="AE9" s="3441"/>
      <c r="AF9" s="3448"/>
      <c r="AG9" s="3451" t="s">
        <v>40</v>
      </c>
      <c r="AH9" s="3454" t="s">
        <v>960</v>
      </c>
      <c r="AI9" s="3442"/>
      <c r="AJ9" s="3440" t="s">
        <v>520</v>
      </c>
      <c r="AK9" s="3441"/>
      <c r="AL9" s="3441"/>
      <c r="AM9" s="3442"/>
      <c r="AN9" s="3440" t="s">
        <v>548</v>
      </c>
      <c r="AO9" s="3441"/>
      <c r="AP9" s="3441"/>
      <c r="AQ9" s="3457"/>
      <c r="AR9" s="47"/>
      <c r="AS9" s="251"/>
      <c r="AT9" s="47"/>
      <c r="AU9" s="47"/>
      <c r="AV9" s="47"/>
      <c r="AW9" s="47"/>
      <c r="AX9" s="47"/>
      <c r="AY9" s="47"/>
      <c r="AZ9" s="47"/>
      <c r="BA9" s="47"/>
      <c r="BB9" s="47"/>
      <c r="BC9" s="47"/>
      <c r="BD9" s="47"/>
      <c r="BE9" s="47"/>
      <c r="BF9" s="47"/>
      <c r="BG9" s="47"/>
      <c r="BH9" s="47"/>
      <c r="BI9" s="1275"/>
      <c r="BJ9" s="1273"/>
      <c r="BK9" s="1273"/>
      <c r="BL9" s="1273"/>
      <c r="BM9" s="1272"/>
      <c r="BN9" s="189"/>
    </row>
    <row r="10" spans="1:66" s="146" customFormat="1" ht="21.95" customHeight="1">
      <c r="A10" s="628"/>
      <c r="B10" s="2168"/>
      <c r="C10" s="3431"/>
      <c r="D10" s="1981"/>
      <c r="E10" s="1981"/>
      <c r="F10" s="1981"/>
      <c r="G10" s="1981"/>
      <c r="H10" s="1981"/>
      <c r="I10" s="1981"/>
      <c r="J10" s="1981"/>
      <c r="K10" s="1981"/>
      <c r="L10" s="1981"/>
      <c r="M10" s="1981"/>
      <c r="N10" s="1981"/>
      <c r="O10" s="1981"/>
      <c r="P10" s="1981"/>
      <c r="Q10" s="1981"/>
      <c r="R10" s="1981"/>
      <c r="S10" s="1981"/>
      <c r="T10" s="1981"/>
      <c r="U10" s="1981"/>
      <c r="V10" s="2130"/>
      <c r="W10" s="3443"/>
      <c r="X10" s="1619"/>
      <c r="Y10" s="1619"/>
      <c r="Z10" s="1619"/>
      <c r="AA10" s="1619"/>
      <c r="AB10" s="1619"/>
      <c r="AC10" s="3444"/>
      <c r="AD10" s="3443"/>
      <c r="AE10" s="1619"/>
      <c r="AF10" s="3449"/>
      <c r="AG10" s="3452"/>
      <c r="AH10" s="3455"/>
      <c r="AI10" s="3444"/>
      <c r="AJ10" s="3443"/>
      <c r="AK10" s="1619"/>
      <c r="AL10" s="1619"/>
      <c r="AM10" s="3444"/>
      <c r="AN10" s="3443"/>
      <c r="AO10" s="1619"/>
      <c r="AP10" s="1619"/>
      <c r="AQ10" s="3458"/>
      <c r="AR10" s="47"/>
      <c r="AS10" s="251"/>
      <c r="AT10" s="47"/>
      <c r="AU10" s="47"/>
      <c r="AV10" s="47"/>
      <c r="AW10" s="47"/>
      <c r="AX10" s="47"/>
      <c r="AY10" s="47"/>
      <c r="AZ10" s="47"/>
      <c r="BA10" s="47"/>
      <c r="BB10" s="47"/>
      <c r="BC10" s="47"/>
      <c r="BD10" s="47"/>
      <c r="BE10" s="47"/>
      <c r="BF10" s="47"/>
      <c r="BG10" s="47"/>
      <c r="BH10" s="47"/>
      <c r="BI10" s="1275"/>
      <c r="BJ10" s="1275"/>
      <c r="BK10" s="1275"/>
      <c r="BL10" s="1275"/>
      <c r="BM10" s="1019"/>
      <c r="BN10" s="84"/>
    </row>
    <row r="11" spans="1:66" s="146" customFormat="1" ht="21.95" customHeight="1" thickBot="1">
      <c r="A11" s="628"/>
      <c r="B11" s="3428"/>
      <c r="C11" s="3432"/>
      <c r="D11" s="3433"/>
      <c r="E11" s="3433"/>
      <c r="F11" s="3433"/>
      <c r="G11" s="3433"/>
      <c r="H11" s="3433"/>
      <c r="I11" s="3433"/>
      <c r="J11" s="3433"/>
      <c r="K11" s="3433"/>
      <c r="L11" s="3433"/>
      <c r="M11" s="3433"/>
      <c r="N11" s="3433"/>
      <c r="O11" s="3433"/>
      <c r="P11" s="3433"/>
      <c r="Q11" s="3433"/>
      <c r="R11" s="3433"/>
      <c r="S11" s="3433"/>
      <c r="T11" s="3433"/>
      <c r="U11" s="3433"/>
      <c r="V11" s="3434"/>
      <c r="W11" s="3445"/>
      <c r="X11" s="3446"/>
      <c r="Y11" s="3446"/>
      <c r="Z11" s="3446"/>
      <c r="AA11" s="3446"/>
      <c r="AB11" s="3446"/>
      <c r="AC11" s="3447"/>
      <c r="AD11" s="3445"/>
      <c r="AE11" s="3446"/>
      <c r="AF11" s="3450"/>
      <c r="AG11" s="3453"/>
      <c r="AH11" s="3456"/>
      <c r="AI11" s="3447"/>
      <c r="AJ11" s="3445"/>
      <c r="AK11" s="3446"/>
      <c r="AL11" s="3446"/>
      <c r="AM11" s="3447"/>
      <c r="AN11" s="3445"/>
      <c r="AO11" s="3446"/>
      <c r="AP11" s="3446"/>
      <c r="AQ11" s="3459"/>
      <c r="AR11" s="47"/>
      <c r="AS11" s="251"/>
      <c r="AT11" s="1277"/>
      <c r="AU11" s="1277"/>
      <c r="AV11" s="1277"/>
      <c r="AW11" s="1277"/>
      <c r="AX11" s="1277"/>
      <c r="AY11" s="1277"/>
      <c r="AZ11" s="1277"/>
      <c r="BA11" s="1277"/>
      <c r="BB11" s="1277"/>
      <c r="BC11" s="1277"/>
      <c r="BD11" s="1277"/>
      <c r="BE11" s="1277"/>
      <c r="BF11" s="1277"/>
      <c r="BG11" s="1277"/>
      <c r="BH11" s="1277"/>
      <c r="BI11" s="1277"/>
      <c r="BJ11" s="1277"/>
      <c r="BK11" s="1277"/>
      <c r="BL11" s="1277"/>
      <c r="BM11" s="1307"/>
      <c r="BN11" s="84"/>
    </row>
    <row r="12" spans="1:66" s="146" customFormat="1" ht="21.95" customHeight="1">
      <c r="A12" s="628"/>
      <c r="B12" s="3460">
        <v>1</v>
      </c>
      <c r="C12" s="3462" t="s">
        <v>995</v>
      </c>
      <c r="D12" s="3463"/>
      <c r="E12" s="3463"/>
      <c r="F12" s="3463"/>
      <c r="G12" s="3463"/>
      <c r="H12" s="3463"/>
      <c r="I12" s="3463"/>
      <c r="J12" s="3463"/>
      <c r="K12" s="3463"/>
      <c r="L12" s="3463"/>
      <c r="M12" s="3463"/>
      <c r="N12" s="3463"/>
      <c r="O12" s="3463"/>
      <c r="P12" s="3463"/>
      <c r="Q12" s="3463"/>
      <c r="R12" s="3463"/>
      <c r="S12" s="3463"/>
      <c r="T12" s="3463"/>
      <c r="U12" s="3463"/>
      <c r="V12" s="3464"/>
      <c r="W12" s="3468"/>
      <c r="X12" s="3469"/>
      <c r="Y12" s="3469"/>
      <c r="Z12" s="3469"/>
      <c r="AA12" s="3469"/>
      <c r="AB12" s="3469"/>
      <c r="AC12" s="3470"/>
      <c r="AD12" s="1276"/>
      <c r="AE12" s="1276"/>
      <c r="AF12" s="1276"/>
      <c r="AG12" s="629"/>
      <c r="AH12" s="1276"/>
      <c r="AI12" s="1276"/>
      <c r="AJ12" s="3468"/>
      <c r="AK12" s="3469"/>
      <c r="AL12" s="3469"/>
      <c r="AM12" s="3470"/>
      <c r="AN12" s="3468"/>
      <c r="AO12" s="3469"/>
      <c r="AP12" s="3469"/>
      <c r="AQ12" s="3471"/>
      <c r="AR12" s="47"/>
      <c r="AS12" s="251"/>
      <c r="AT12" s="1277"/>
      <c r="AU12" s="1277"/>
      <c r="AV12" s="1277"/>
      <c r="AW12" s="1277"/>
      <c r="AX12" s="1277"/>
      <c r="AY12" s="1277"/>
      <c r="AZ12" s="1277"/>
      <c r="BA12" s="1277"/>
      <c r="BB12" s="1277"/>
      <c r="BC12" s="1277"/>
      <c r="BD12" s="1277"/>
      <c r="BE12" s="1277"/>
      <c r="BF12" s="1277"/>
      <c r="BG12" s="1277"/>
      <c r="BH12" s="1277"/>
      <c r="BI12" s="1277"/>
      <c r="BJ12" s="1277"/>
      <c r="BK12" s="1277"/>
      <c r="BL12" s="1277"/>
      <c r="BM12" s="1307"/>
      <c r="BN12" s="84"/>
    </row>
    <row r="13" spans="1:66" s="146" customFormat="1" ht="21.95" customHeight="1">
      <c r="A13" s="628"/>
      <c r="B13" s="3461"/>
      <c r="C13" s="3465"/>
      <c r="D13" s="3466"/>
      <c r="E13" s="3466"/>
      <c r="F13" s="3466"/>
      <c r="G13" s="3466"/>
      <c r="H13" s="3466"/>
      <c r="I13" s="3466"/>
      <c r="J13" s="3466"/>
      <c r="K13" s="3466"/>
      <c r="L13" s="3466"/>
      <c r="M13" s="3466"/>
      <c r="N13" s="3466"/>
      <c r="O13" s="3466"/>
      <c r="P13" s="3466"/>
      <c r="Q13" s="3466"/>
      <c r="R13" s="3466"/>
      <c r="S13" s="3466"/>
      <c r="T13" s="3466"/>
      <c r="U13" s="3466"/>
      <c r="V13" s="3467"/>
      <c r="W13" s="3472"/>
      <c r="X13" s="3473"/>
      <c r="Y13" s="3473"/>
      <c r="Z13" s="3473"/>
      <c r="AA13" s="3473"/>
      <c r="AB13" s="3473"/>
      <c r="AC13" s="3474"/>
      <c r="AD13" s="1278"/>
      <c r="AE13" s="1278"/>
      <c r="AF13" s="1278"/>
      <c r="AG13" s="630"/>
      <c r="AH13" s="1278"/>
      <c r="AI13" s="1278"/>
      <c r="AJ13" s="3472"/>
      <c r="AK13" s="3473"/>
      <c r="AL13" s="3473"/>
      <c r="AM13" s="3474"/>
      <c r="AN13" s="3472"/>
      <c r="AO13" s="3473"/>
      <c r="AP13" s="3473"/>
      <c r="AQ13" s="3475"/>
      <c r="AR13" s="47"/>
      <c r="AS13" s="251"/>
      <c r="AT13" s="1277"/>
      <c r="AU13" s="1277"/>
      <c r="AV13" s="1277"/>
      <c r="AW13" s="1277"/>
      <c r="AX13" s="1277"/>
      <c r="AY13" s="1277"/>
      <c r="AZ13" s="1277"/>
      <c r="BA13" s="1277"/>
      <c r="BB13" s="1277"/>
      <c r="BC13" s="1277"/>
      <c r="BD13" s="1277"/>
      <c r="BE13" s="1277"/>
      <c r="BF13" s="1277"/>
      <c r="BG13" s="1277"/>
      <c r="BH13" s="1277"/>
      <c r="BI13" s="1277"/>
      <c r="BJ13" s="1277"/>
      <c r="BK13" s="1277"/>
      <c r="BL13" s="1277"/>
      <c r="BM13" s="1307"/>
      <c r="BN13" s="84"/>
    </row>
    <row r="14" spans="1:66" s="146" customFormat="1" ht="38.25" customHeight="1">
      <c r="A14" s="628"/>
      <c r="B14" s="3476">
        <f>B12+1</f>
        <v>2</v>
      </c>
      <c r="C14" s="3478" t="s">
        <v>972</v>
      </c>
      <c r="D14" s="3479"/>
      <c r="E14" s="3479"/>
      <c r="F14" s="3479"/>
      <c r="G14" s="3479"/>
      <c r="H14" s="3479"/>
      <c r="I14" s="3479"/>
      <c r="J14" s="3479"/>
      <c r="K14" s="3479"/>
      <c r="L14" s="3479"/>
      <c r="M14" s="3479"/>
      <c r="N14" s="3479"/>
      <c r="O14" s="3479"/>
      <c r="P14" s="3479"/>
      <c r="Q14" s="3479"/>
      <c r="R14" s="3479"/>
      <c r="S14" s="3479"/>
      <c r="T14" s="3479"/>
      <c r="U14" s="3479"/>
      <c r="V14" s="3480"/>
      <c r="W14" s="3484"/>
      <c r="X14" s="3485"/>
      <c r="Y14" s="3485"/>
      <c r="Z14" s="3485"/>
      <c r="AA14" s="3485"/>
      <c r="AB14" s="3485"/>
      <c r="AC14" s="3486"/>
      <c r="AD14" s="1279"/>
      <c r="AE14" s="1279"/>
      <c r="AF14" s="1279"/>
      <c r="AG14" s="631"/>
      <c r="AH14" s="1279"/>
      <c r="AI14" s="1279"/>
      <c r="AJ14" s="3484"/>
      <c r="AK14" s="3485"/>
      <c r="AL14" s="3485"/>
      <c r="AM14" s="3486"/>
      <c r="AN14" s="3484"/>
      <c r="AO14" s="3485"/>
      <c r="AP14" s="3485"/>
      <c r="AQ14" s="3487"/>
      <c r="AR14" s="47"/>
      <c r="AS14" s="251"/>
      <c r="AT14" s="47"/>
      <c r="AU14" s="47"/>
      <c r="AV14" s="47"/>
      <c r="AW14" s="47"/>
      <c r="AX14" s="47"/>
      <c r="AY14" s="47"/>
      <c r="AZ14" s="47"/>
      <c r="BA14" s="47"/>
      <c r="BB14" s="47"/>
      <c r="BC14" s="47"/>
      <c r="BD14" s="47"/>
      <c r="BE14" s="47"/>
      <c r="BF14" s="47"/>
      <c r="BG14" s="47"/>
      <c r="BH14" s="47"/>
      <c r="BI14" s="1275"/>
      <c r="BJ14" s="3488"/>
      <c r="BK14" s="3488"/>
      <c r="BL14" s="3488"/>
      <c r="BM14" s="3489"/>
      <c r="BN14" s="84"/>
    </row>
    <row r="15" spans="1:66" s="146" customFormat="1" ht="21.95" customHeight="1">
      <c r="A15" s="628"/>
      <c r="B15" s="3477"/>
      <c r="C15" s="3481"/>
      <c r="D15" s="3482"/>
      <c r="E15" s="3482"/>
      <c r="F15" s="3482"/>
      <c r="G15" s="3482"/>
      <c r="H15" s="3482"/>
      <c r="I15" s="3482"/>
      <c r="J15" s="3482"/>
      <c r="K15" s="3482"/>
      <c r="L15" s="3482"/>
      <c r="M15" s="3482"/>
      <c r="N15" s="3482"/>
      <c r="O15" s="3482"/>
      <c r="P15" s="3482"/>
      <c r="Q15" s="3482"/>
      <c r="R15" s="3482"/>
      <c r="S15" s="3482"/>
      <c r="T15" s="3482"/>
      <c r="U15" s="3482"/>
      <c r="V15" s="3483"/>
      <c r="W15" s="3472"/>
      <c r="X15" s="3473"/>
      <c r="Y15" s="3473"/>
      <c r="Z15" s="3473"/>
      <c r="AA15" s="3473"/>
      <c r="AB15" s="3473"/>
      <c r="AC15" s="3474"/>
      <c r="AD15" s="1278"/>
      <c r="AE15" s="1278"/>
      <c r="AF15" s="1278"/>
      <c r="AG15" s="630"/>
      <c r="AH15" s="1278"/>
      <c r="AI15" s="1278"/>
      <c r="AJ15" s="3472"/>
      <c r="AK15" s="3473"/>
      <c r="AL15" s="3473"/>
      <c r="AM15" s="3474"/>
      <c r="AN15" s="3472"/>
      <c r="AO15" s="3473"/>
      <c r="AP15" s="3473"/>
      <c r="AQ15" s="3475"/>
      <c r="AR15" s="47"/>
      <c r="AS15" s="251"/>
      <c r="AT15" s="47"/>
      <c r="AU15" s="47"/>
      <c r="AV15" s="47"/>
      <c r="AW15" s="47"/>
      <c r="AX15" s="47"/>
      <c r="AY15" s="47"/>
      <c r="AZ15" s="47"/>
      <c r="BA15" s="47"/>
      <c r="BB15" s="47"/>
      <c r="BC15" s="47"/>
      <c r="BD15" s="47"/>
      <c r="BE15" s="47"/>
      <c r="BF15" s="47"/>
      <c r="BG15" s="47"/>
      <c r="BH15" s="47"/>
      <c r="BI15" s="47"/>
      <c r="BJ15" s="47"/>
      <c r="BK15" s="47"/>
      <c r="BL15" s="47"/>
      <c r="BM15" s="1019"/>
      <c r="BN15" s="84"/>
    </row>
    <row r="16" spans="1:66" s="146" customFormat="1" ht="21.95" customHeight="1">
      <c r="A16" s="628"/>
      <c r="B16" s="3499">
        <f>B14+1</f>
        <v>3</v>
      </c>
      <c r="C16" s="3478" t="s">
        <v>994</v>
      </c>
      <c r="D16" s="3500"/>
      <c r="E16" s="3500"/>
      <c r="F16" s="3500"/>
      <c r="G16" s="3500"/>
      <c r="H16" s="3500"/>
      <c r="I16" s="3500"/>
      <c r="J16" s="3500"/>
      <c r="K16" s="3500"/>
      <c r="L16" s="3500"/>
      <c r="M16" s="3500"/>
      <c r="N16" s="3500"/>
      <c r="O16" s="3500"/>
      <c r="P16" s="3500"/>
      <c r="Q16" s="3500"/>
      <c r="R16" s="3500"/>
      <c r="S16" s="3500"/>
      <c r="T16" s="3500"/>
      <c r="U16" s="3500"/>
      <c r="V16" s="3501"/>
      <c r="W16" s="3496">
        <v>297</v>
      </c>
      <c r="X16" s="3491"/>
      <c r="Y16" s="3491"/>
      <c r="Z16" s="3491"/>
      <c r="AA16" s="3491"/>
      <c r="AB16" s="3491"/>
      <c r="AC16" s="3492"/>
      <c r="AD16" s="3496" t="s">
        <v>97</v>
      </c>
      <c r="AE16" s="3491"/>
      <c r="AF16" s="3504"/>
      <c r="AG16" s="3506" t="s">
        <v>41</v>
      </c>
      <c r="AH16" s="3508" t="s">
        <v>97</v>
      </c>
      <c r="AI16" s="3509"/>
      <c r="AJ16" s="3490" t="s">
        <v>962</v>
      </c>
      <c r="AK16" s="3491"/>
      <c r="AL16" s="3491"/>
      <c r="AM16" s="3492"/>
      <c r="AN16" s="3496" t="s">
        <v>97</v>
      </c>
      <c r="AO16" s="3491"/>
      <c r="AP16" s="3491"/>
      <c r="AQ16" s="3497"/>
      <c r="AR16" s="40"/>
      <c r="AS16" s="628"/>
      <c r="AT16" s="40"/>
      <c r="AU16" s="40"/>
      <c r="AV16" s="40"/>
      <c r="AW16" s="40"/>
      <c r="AX16" s="40"/>
      <c r="AY16" s="40"/>
      <c r="AZ16" s="40"/>
      <c r="BA16" s="40"/>
      <c r="BB16" s="40"/>
      <c r="BC16" s="40"/>
      <c r="BD16" s="40"/>
      <c r="BE16" s="40"/>
      <c r="BF16" s="40"/>
      <c r="BG16" s="40"/>
      <c r="BH16" s="40"/>
      <c r="BI16" s="40"/>
      <c r="BJ16" s="40"/>
      <c r="BK16" s="40"/>
      <c r="BL16" s="40"/>
      <c r="BM16" s="84"/>
      <c r="BN16" s="84"/>
    </row>
    <row r="17" spans="1:66" s="146" customFormat="1" ht="21.95" customHeight="1">
      <c r="A17" s="628"/>
      <c r="B17" s="2165"/>
      <c r="C17" s="3502"/>
      <c r="D17" s="3466"/>
      <c r="E17" s="3466"/>
      <c r="F17" s="3466"/>
      <c r="G17" s="3466"/>
      <c r="H17" s="3466"/>
      <c r="I17" s="3466"/>
      <c r="J17" s="3466"/>
      <c r="K17" s="3466"/>
      <c r="L17" s="3466"/>
      <c r="M17" s="3466"/>
      <c r="N17" s="3466"/>
      <c r="O17" s="3466"/>
      <c r="P17" s="3466"/>
      <c r="Q17" s="3466"/>
      <c r="R17" s="3466"/>
      <c r="S17" s="3466"/>
      <c r="T17" s="3466"/>
      <c r="U17" s="3466"/>
      <c r="V17" s="3503"/>
      <c r="W17" s="3493"/>
      <c r="X17" s="3494"/>
      <c r="Y17" s="3494"/>
      <c r="Z17" s="3494"/>
      <c r="AA17" s="3494"/>
      <c r="AB17" s="3494"/>
      <c r="AC17" s="3495"/>
      <c r="AD17" s="3493"/>
      <c r="AE17" s="3494"/>
      <c r="AF17" s="3505"/>
      <c r="AG17" s="3507"/>
      <c r="AH17" s="3510"/>
      <c r="AI17" s="3511"/>
      <c r="AJ17" s="3493"/>
      <c r="AK17" s="3494"/>
      <c r="AL17" s="3494"/>
      <c r="AM17" s="3495"/>
      <c r="AN17" s="3493"/>
      <c r="AO17" s="3494"/>
      <c r="AP17" s="3494"/>
      <c r="AQ17" s="3498"/>
      <c r="AR17" s="40"/>
      <c r="AS17" s="628"/>
      <c r="AT17" s="40"/>
      <c r="AU17" s="40"/>
      <c r="AV17" s="40"/>
      <c r="AW17" s="40"/>
      <c r="AX17" s="40"/>
      <c r="AY17" s="40"/>
      <c r="AZ17" s="40"/>
      <c r="BA17" s="40"/>
      <c r="BB17" s="40"/>
      <c r="BC17" s="40"/>
      <c r="BD17" s="40"/>
      <c r="BE17" s="40"/>
      <c r="BF17" s="40"/>
      <c r="BG17" s="40"/>
      <c r="BH17" s="40"/>
      <c r="BI17" s="40"/>
      <c r="BJ17" s="40"/>
      <c r="BK17" s="40"/>
      <c r="BL17" s="40"/>
      <c r="BM17" s="84"/>
      <c r="BN17" s="84"/>
    </row>
    <row r="18" spans="1:66" s="146" customFormat="1" ht="21.95" customHeight="1">
      <c r="A18" s="628"/>
      <c r="B18" s="3499">
        <f>B16+1</f>
        <v>4</v>
      </c>
      <c r="C18" s="3478" t="s">
        <v>993</v>
      </c>
      <c r="D18" s="3500"/>
      <c r="E18" s="3500"/>
      <c r="F18" s="3500"/>
      <c r="G18" s="3500"/>
      <c r="H18" s="3500"/>
      <c r="I18" s="3500"/>
      <c r="J18" s="3500"/>
      <c r="K18" s="3500"/>
      <c r="L18" s="3500"/>
      <c r="M18" s="3500"/>
      <c r="N18" s="3500"/>
      <c r="O18" s="3500"/>
      <c r="P18" s="3500"/>
      <c r="Q18" s="3500"/>
      <c r="R18" s="3500"/>
      <c r="S18" s="3500"/>
      <c r="T18" s="3500"/>
      <c r="U18" s="3500"/>
      <c r="V18" s="3501"/>
      <c r="W18" s="3496">
        <v>297</v>
      </c>
      <c r="X18" s="3491"/>
      <c r="Y18" s="3491"/>
      <c r="Z18" s="3491"/>
      <c r="AA18" s="3491"/>
      <c r="AB18" s="3491"/>
      <c r="AC18" s="3492"/>
      <c r="AD18" s="3496" t="s">
        <v>97</v>
      </c>
      <c r="AE18" s="3491"/>
      <c r="AF18" s="3504"/>
      <c r="AG18" s="3506" t="s">
        <v>41</v>
      </c>
      <c r="AH18" s="3508" t="s">
        <v>97</v>
      </c>
      <c r="AI18" s="3509"/>
      <c r="AJ18" s="3490" t="s">
        <v>962</v>
      </c>
      <c r="AK18" s="3491"/>
      <c r="AL18" s="3491"/>
      <c r="AM18" s="3492"/>
      <c r="AN18" s="3496" t="s">
        <v>97</v>
      </c>
      <c r="AO18" s="3491"/>
      <c r="AP18" s="3491"/>
      <c r="AQ18" s="3497"/>
      <c r="AR18" s="40"/>
      <c r="AS18" s="628"/>
      <c r="AT18" s="40"/>
      <c r="AU18" s="40"/>
      <c r="AV18" s="40"/>
      <c r="AW18" s="40"/>
      <c r="AX18" s="40"/>
      <c r="AY18" s="40"/>
      <c r="AZ18" s="40"/>
      <c r="BA18" s="40"/>
      <c r="BB18" s="40"/>
      <c r="BC18" s="40"/>
      <c r="BD18" s="40"/>
      <c r="BE18" s="40"/>
      <c r="BF18" s="40"/>
      <c r="BG18" s="40"/>
      <c r="BH18" s="40"/>
      <c r="BI18" s="40"/>
      <c r="BJ18" s="40"/>
      <c r="BK18" s="40"/>
      <c r="BL18" s="40"/>
      <c r="BM18" s="84"/>
      <c r="BN18" s="84"/>
    </row>
    <row r="19" spans="1:66" s="146" customFormat="1" ht="21.95" customHeight="1">
      <c r="A19" s="628"/>
      <c r="B19" s="2165"/>
      <c r="C19" s="3502"/>
      <c r="D19" s="3466"/>
      <c r="E19" s="3466"/>
      <c r="F19" s="3466"/>
      <c r="G19" s="3466"/>
      <c r="H19" s="3466"/>
      <c r="I19" s="3466"/>
      <c r="J19" s="3466"/>
      <c r="K19" s="3466"/>
      <c r="L19" s="3466"/>
      <c r="M19" s="3466"/>
      <c r="N19" s="3466"/>
      <c r="O19" s="3466"/>
      <c r="P19" s="3466"/>
      <c r="Q19" s="3466"/>
      <c r="R19" s="3466"/>
      <c r="S19" s="3466"/>
      <c r="T19" s="3466"/>
      <c r="U19" s="3466"/>
      <c r="V19" s="3503"/>
      <c r="W19" s="3493"/>
      <c r="X19" s="3494"/>
      <c r="Y19" s="3494"/>
      <c r="Z19" s="3494"/>
      <c r="AA19" s="3494"/>
      <c r="AB19" s="3494"/>
      <c r="AC19" s="3495"/>
      <c r="AD19" s="3493"/>
      <c r="AE19" s="3494"/>
      <c r="AF19" s="3505"/>
      <c r="AG19" s="3507"/>
      <c r="AH19" s="3510"/>
      <c r="AI19" s="3511"/>
      <c r="AJ19" s="3493"/>
      <c r="AK19" s="3494"/>
      <c r="AL19" s="3494"/>
      <c r="AM19" s="3495"/>
      <c r="AN19" s="3493"/>
      <c r="AO19" s="3494"/>
      <c r="AP19" s="3494"/>
      <c r="AQ19" s="3498"/>
      <c r="AR19" s="40"/>
      <c r="AS19" s="628"/>
      <c r="AT19" s="40"/>
      <c r="AU19" s="40"/>
      <c r="AV19" s="40"/>
      <c r="AW19" s="40"/>
      <c r="AX19" s="40"/>
      <c r="AY19" s="40"/>
      <c r="AZ19" s="40"/>
      <c r="BA19" s="40"/>
      <c r="BB19" s="40"/>
      <c r="BC19" s="40"/>
      <c r="BD19" s="40"/>
      <c r="BE19" s="40"/>
      <c r="BF19" s="40"/>
      <c r="BG19" s="40"/>
      <c r="BH19" s="40"/>
      <c r="BI19" s="40"/>
      <c r="BJ19" s="40"/>
      <c r="BK19" s="40"/>
      <c r="BL19" s="40"/>
      <c r="BM19" s="84"/>
      <c r="BN19" s="84"/>
    </row>
    <row r="20" spans="1:66" s="146" customFormat="1" ht="21.95" customHeight="1">
      <c r="A20" s="628"/>
      <c r="B20" s="3499">
        <f>B18+1</f>
        <v>5</v>
      </c>
      <c r="C20" s="3478" t="s">
        <v>992</v>
      </c>
      <c r="D20" s="3500"/>
      <c r="E20" s="3500"/>
      <c r="F20" s="3500"/>
      <c r="G20" s="3500"/>
      <c r="H20" s="3500"/>
      <c r="I20" s="3500"/>
      <c r="J20" s="3500"/>
      <c r="K20" s="3500"/>
      <c r="L20" s="3500"/>
      <c r="M20" s="3500"/>
      <c r="N20" s="3500"/>
      <c r="O20" s="3500"/>
      <c r="P20" s="3500"/>
      <c r="Q20" s="3500"/>
      <c r="R20" s="3500"/>
      <c r="S20" s="3500"/>
      <c r="T20" s="3500"/>
      <c r="U20" s="3500"/>
      <c r="V20" s="3501"/>
      <c r="W20" s="3490" t="s">
        <v>990</v>
      </c>
      <c r="X20" s="3512"/>
      <c r="Y20" s="3512"/>
      <c r="Z20" s="3512"/>
      <c r="AA20" s="3512"/>
      <c r="AB20" s="3512"/>
      <c r="AC20" s="3509"/>
      <c r="AD20" s="3490" t="s">
        <v>961</v>
      </c>
      <c r="AE20" s="3512"/>
      <c r="AF20" s="3513"/>
      <c r="AG20" s="3506" t="s">
        <v>42</v>
      </c>
      <c r="AH20" s="3508" t="s">
        <v>97</v>
      </c>
      <c r="AI20" s="3509"/>
      <c r="AJ20" s="3490" t="s">
        <v>1038</v>
      </c>
      <c r="AK20" s="3491"/>
      <c r="AL20" s="3491"/>
      <c r="AM20" s="3492"/>
      <c r="AN20" s="3496">
        <v>200</v>
      </c>
      <c r="AO20" s="3491"/>
      <c r="AP20" s="3491"/>
      <c r="AQ20" s="3497"/>
      <c r="AR20" s="40"/>
      <c r="AS20" s="628"/>
      <c r="AT20" s="40"/>
      <c r="AU20" s="40"/>
      <c r="AV20" s="40"/>
      <c r="AW20" s="40"/>
      <c r="AX20" s="40"/>
      <c r="AY20" s="40"/>
      <c r="AZ20" s="40"/>
      <c r="BA20" s="40"/>
      <c r="BB20" s="40"/>
      <c r="BC20" s="40"/>
      <c r="BD20" s="40"/>
      <c r="BE20" s="40"/>
      <c r="BF20" s="40"/>
      <c r="BG20" s="40"/>
      <c r="BH20" s="40"/>
      <c r="BI20" s="40"/>
      <c r="BJ20" s="40"/>
      <c r="BK20" s="40"/>
      <c r="BL20" s="40"/>
      <c r="BM20" s="84"/>
      <c r="BN20" s="84"/>
    </row>
    <row r="21" spans="1:66" s="146" customFormat="1" ht="21.95" customHeight="1">
      <c r="A21" s="628"/>
      <c r="B21" s="2165"/>
      <c r="C21" s="3502"/>
      <c r="D21" s="3466"/>
      <c r="E21" s="3466"/>
      <c r="F21" s="3466"/>
      <c r="G21" s="3466"/>
      <c r="H21" s="3466"/>
      <c r="I21" s="3466"/>
      <c r="J21" s="3466"/>
      <c r="K21" s="3466"/>
      <c r="L21" s="3466"/>
      <c r="M21" s="3466"/>
      <c r="N21" s="3466"/>
      <c r="O21" s="3466"/>
      <c r="P21" s="3466"/>
      <c r="Q21" s="3466"/>
      <c r="R21" s="3466"/>
      <c r="S21" s="3466"/>
      <c r="T21" s="3466"/>
      <c r="U21" s="3466"/>
      <c r="V21" s="3503"/>
      <c r="W21" s="3514"/>
      <c r="X21" s="3515"/>
      <c r="Y21" s="3515"/>
      <c r="Z21" s="3515"/>
      <c r="AA21" s="3515"/>
      <c r="AB21" s="3515"/>
      <c r="AC21" s="3511"/>
      <c r="AD21" s="3514"/>
      <c r="AE21" s="3515"/>
      <c r="AF21" s="3516"/>
      <c r="AG21" s="3507"/>
      <c r="AH21" s="3510"/>
      <c r="AI21" s="3511"/>
      <c r="AJ21" s="3493"/>
      <c r="AK21" s="3494"/>
      <c r="AL21" s="3494"/>
      <c r="AM21" s="3495"/>
      <c r="AN21" s="3493"/>
      <c r="AO21" s="3494"/>
      <c r="AP21" s="3494"/>
      <c r="AQ21" s="3498"/>
      <c r="AR21" s="40"/>
      <c r="AS21" s="628"/>
      <c r="AT21" s="40"/>
      <c r="AU21" s="40"/>
      <c r="AV21" s="40"/>
      <c r="AW21" s="40"/>
      <c r="AX21" s="40"/>
      <c r="AY21" s="40"/>
      <c r="AZ21" s="40"/>
      <c r="BA21" s="40"/>
      <c r="BB21" s="40"/>
      <c r="BC21" s="40"/>
      <c r="BD21" s="40"/>
      <c r="BE21" s="40"/>
      <c r="BF21" s="40"/>
      <c r="BG21" s="40"/>
      <c r="BH21" s="40"/>
      <c r="BI21" s="40"/>
      <c r="BJ21" s="40"/>
      <c r="BK21" s="40"/>
      <c r="BL21" s="40"/>
      <c r="BM21" s="84"/>
      <c r="BN21" s="84"/>
    </row>
    <row r="22" spans="1:66" s="146" customFormat="1" ht="21.95" customHeight="1">
      <c r="A22" s="628"/>
      <c r="B22" s="3499">
        <f>B20+1</f>
        <v>6</v>
      </c>
      <c r="C22" s="3478" t="s">
        <v>991</v>
      </c>
      <c r="D22" s="3479"/>
      <c r="E22" s="3479"/>
      <c r="F22" s="3479"/>
      <c r="G22" s="3479"/>
      <c r="H22" s="3479"/>
      <c r="I22" s="3479"/>
      <c r="J22" s="3479"/>
      <c r="K22" s="3479"/>
      <c r="L22" s="3479"/>
      <c r="M22" s="3479"/>
      <c r="N22" s="3479"/>
      <c r="O22" s="3479"/>
      <c r="P22" s="3479"/>
      <c r="Q22" s="3479"/>
      <c r="R22" s="3479"/>
      <c r="S22" s="3479"/>
      <c r="T22" s="3479"/>
      <c r="U22" s="3479"/>
      <c r="V22" s="3480"/>
      <c r="W22" s="3496" t="s">
        <v>963</v>
      </c>
      <c r="X22" s="3491"/>
      <c r="Y22" s="3491"/>
      <c r="Z22" s="3491"/>
      <c r="AA22" s="3491"/>
      <c r="AB22" s="3491"/>
      <c r="AC22" s="3492"/>
      <c r="AD22" s="3490" t="s">
        <v>964</v>
      </c>
      <c r="AE22" s="3512"/>
      <c r="AF22" s="3513"/>
      <c r="AG22" s="3506" t="s">
        <v>42</v>
      </c>
      <c r="AH22" s="3508" t="s">
        <v>97</v>
      </c>
      <c r="AI22" s="3509"/>
      <c r="AJ22" s="3490" t="s">
        <v>1038</v>
      </c>
      <c r="AK22" s="3491"/>
      <c r="AL22" s="3491"/>
      <c r="AM22" s="3492"/>
      <c r="AN22" s="3496">
        <v>200</v>
      </c>
      <c r="AO22" s="3491"/>
      <c r="AP22" s="3491"/>
      <c r="AQ22" s="3497"/>
      <c r="AR22" s="40"/>
      <c r="AS22" s="628"/>
      <c r="AT22" s="3524" t="s">
        <v>965</v>
      </c>
      <c r="AU22" s="3524"/>
      <c r="AV22" s="3524"/>
      <c r="AW22" s="3524"/>
      <c r="AX22" s="3524"/>
      <c r="AY22" s="3524"/>
      <c r="AZ22" s="3524"/>
      <c r="BA22" s="3524"/>
      <c r="BB22" s="3524"/>
      <c r="BC22" s="3524"/>
      <c r="BD22" s="3524"/>
      <c r="BE22" s="3524"/>
      <c r="BF22" s="3524"/>
      <c r="BG22" s="3524"/>
      <c r="BH22" s="3524"/>
      <c r="BI22" s="3524"/>
      <c r="BJ22" s="3524"/>
      <c r="BK22" s="3524"/>
      <c r="BL22" s="3524"/>
      <c r="BM22" s="3525"/>
      <c r="BN22" s="84"/>
    </row>
    <row r="23" spans="1:66" s="146" customFormat="1" ht="21.95" customHeight="1">
      <c r="A23" s="628"/>
      <c r="B23" s="2165"/>
      <c r="C23" s="3481"/>
      <c r="D23" s="3482"/>
      <c r="E23" s="3482"/>
      <c r="F23" s="3482"/>
      <c r="G23" s="3482"/>
      <c r="H23" s="3482"/>
      <c r="I23" s="3482"/>
      <c r="J23" s="3482"/>
      <c r="K23" s="3482"/>
      <c r="L23" s="3482"/>
      <c r="M23" s="3482"/>
      <c r="N23" s="3482"/>
      <c r="O23" s="3482"/>
      <c r="P23" s="3482"/>
      <c r="Q23" s="3482"/>
      <c r="R23" s="3482"/>
      <c r="S23" s="3482"/>
      <c r="T23" s="3482"/>
      <c r="U23" s="3482"/>
      <c r="V23" s="3483"/>
      <c r="W23" s="3493"/>
      <c r="X23" s="3494"/>
      <c r="Y23" s="3494"/>
      <c r="Z23" s="3494"/>
      <c r="AA23" s="3494"/>
      <c r="AB23" s="3494"/>
      <c r="AC23" s="3495"/>
      <c r="AD23" s="3514"/>
      <c r="AE23" s="3515"/>
      <c r="AF23" s="3516"/>
      <c r="AG23" s="3507"/>
      <c r="AH23" s="3510"/>
      <c r="AI23" s="3511"/>
      <c r="AJ23" s="3493"/>
      <c r="AK23" s="3494"/>
      <c r="AL23" s="3494"/>
      <c r="AM23" s="3495"/>
      <c r="AN23" s="3493"/>
      <c r="AO23" s="3494"/>
      <c r="AP23" s="3494"/>
      <c r="AQ23" s="3498"/>
      <c r="AR23" s="40"/>
      <c r="AS23" s="628"/>
      <c r="AT23" s="3524"/>
      <c r="AU23" s="3524"/>
      <c r="AV23" s="3524"/>
      <c r="AW23" s="3524"/>
      <c r="AX23" s="3524"/>
      <c r="AY23" s="3524"/>
      <c r="AZ23" s="3524"/>
      <c r="BA23" s="3524"/>
      <c r="BB23" s="3524"/>
      <c r="BC23" s="3524"/>
      <c r="BD23" s="3524"/>
      <c r="BE23" s="3524"/>
      <c r="BF23" s="3524"/>
      <c r="BG23" s="3524"/>
      <c r="BH23" s="3524"/>
      <c r="BI23" s="3524"/>
      <c r="BJ23" s="3524"/>
      <c r="BK23" s="3524"/>
      <c r="BL23" s="3524"/>
      <c r="BM23" s="3525"/>
      <c r="BN23" s="84"/>
    </row>
    <row r="24" spans="1:66" s="146" customFormat="1" ht="21.95" customHeight="1">
      <c r="A24" s="628"/>
      <c r="B24" s="3499">
        <f>B22+1</f>
        <v>7</v>
      </c>
      <c r="C24" s="3526" t="s">
        <v>966</v>
      </c>
      <c r="D24" s="3500"/>
      <c r="E24" s="3500"/>
      <c r="F24" s="3500"/>
      <c r="G24" s="3500"/>
      <c r="H24" s="3500"/>
      <c r="I24" s="3500"/>
      <c r="J24" s="3500"/>
      <c r="K24" s="3500"/>
      <c r="L24" s="3500"/>
      <c r="M24" s="3500"/>
      <c r="N24" s="3500"/>
      <c r="O24" s="3500"/>
      <c r="P24" s="3500"/>
      <c r="Q24" s="3500"/>
      <c r="R24" s="3500"/>
      <c r="S24" s="3500"/>
      <c r="T24" s="3500"/>
      <c r="U24" s="3500"/>
      <c r="V24" s="3501"/>
      <c r="W24" s="3484"/>
      <c r="X24" s="3485"/>
      <c r="Y24" s="3485"/>
      <c r="Z24" s="3485"/>
      <c r="AA24" s="3485"/>
      <c r="AB24" s="3485"/>
      <c r="AC24" s="3486"/>
      <c r="AD24" s="1279"/>
      <c r="AE24" s="1279"/>
      <c r="AF24" s="1279"/>
      <c r="AG24" s="631"/>
      <c r="AH24" s="1279"/>
      <c r="AI24" s="1279"/>
      <c r="AJ24" s="3484"/>
      <c r="AK24" s="3485"/>
      <c r="AL24" s="3485"/>
      <c r="AM24" s="3486"/>
      <c r="AN24" s="3484"/>
      <c r="AO24" s="3485"/>
      <c r="AP24" s="3485"/>
      <c r="AQ24" s="3487"/>
      <c r="AR24" s="40"/>
      <c r="AS24" s="628"/>
      <c r="AT24" s="3524"/>
      <c r="AU24" s="3524"/>
      <c r="AV24" s="3524"/>
      <c r="AW24" s="3524"/>
      <c r="AX24" s="3524"/>
      <c r="AY24" s="3524"/>
      <c r="AZ24" s="3524"/>
      <c r="BA24" s="3524"/>
      <c r="BB24" s="3524"/>
      <c r="BC24" s="3524"/>
      <c r="BD24" s="3524"/>
      <c r="BE24" s="3524"/>
      <c r="BF24" s="3524"/>
      <c r="BG24" s="3524"/>
      <c r="BH24" s="3524"/>
      <c r="BI24" s="3524"/>
      <c r="BJ24" s="3524"/>
      <c r="BK24" s="3524"/>
      <c r="BL24" s="3524"/>
      <c r="BM24" s="3525"/>
      <c r="BN24" s="84"/>
    </row>
    <row r="25" spans="1:66" s="146" customFormat="1" ht="21.95" customHeight="1">
      <c r="A25" s="628"/>
      <c r="B25" s="2165"/>
      <c r="C25" s="3502"/>
      <c r="D25" s="3466"/>
      <c r="E25" s="3466"/>
      <c r="F25" s="3466"/>
      <c r="G25" s="3466"/>
      <c r="H25" s="3466"/>
      <c r="I25" s="3466"/>
      <c r="J25" s="3466"/>
      <c r="K25" s="3466"/>
      <c r="L25" s="3466"/>
      <c r="M25" s="3466"/>
      <c r="N25" s="3466"/>
      <c r="O25" s="3466"/>
      <c r="P25" s="3466"/>
      <c r="Q25" s="3466"/>
      <c r="R25" s="3466"/>
      <c r="S25" s="3466"/>
      <c r="T25" s="3466"/>
      <c r="U25" s="3466"/>
      <c r="V25" s="3503"/>
      <c r="W25" s="3472"/>
      <c r="X25" s="3473"/>
      <c r="Y25" s="3473"/>
      <c r="Z25" s="3473"/>
      <c r="AA25" s="3473"/>
      <c r="AB25" s="3473"/>
      <c r="AC25" s="3474"/>
      <c r="AD25" s="1278"/>
      <c r="AE25" s="1278"/>
      <c r="AF25" s="1278"/>
      <c r="AG25" s="630"/>
      <c r="AH25" s="1278"/>
      <c r="AI25" s="1278"/>
      <c r="AJ25" s="3472"/>
      <c r="AK25" s="3473"/>
      <c r="AL25" s="3473"/>
      <c r="AM25" s="3474"/>
      <c r="AN25" s="3472"/>
      <c r="AO25" s="3473"/>
      <c r="AP25" s="3473"/>
      <c r="AQ25" s="3475"/>
      <c r="AR25" s="40"/>
      <c r="AS25" s="628"/>
      <c r="AT25" s="3524"/>
      <c r="AU25" s="3524"/>
      <c r="AV25" s="3524"/>
      <c r="AW25" s="3524"/>
      <c r="AX25" s="3524"/>
      <c r="AY25" s="3524"/>
      <c r="AZ25" s="3524"/>
      <c r="BA25" s="3524"/>
      <c r="BB25" s="3524"/>
      <c r="BC25" s="3524"/>
      <c r="BD25" s="3524"/>
      <c r="BE25" s="3524"/>
      <c r="BF25" s="3524"/>
      <c r="BG25" s="3524"/>
      <c r="BH25" s="3524"/>
      <c r="BI25" s="3524"/>
      <c r="BJ25" s="3524"/>
      <c r="BK25" s="3524"/>
      <c r="BL25" s="3524"/>
      <c r="BM25" s="3525"/>
      <c r="BN25" s="84"/>
    </row>
    <row r="26" spans="1:66" s="146" customFormat="1" ht="21.95" customHeight="1">
      <c r="A26" s="628"/>
      <c r="B26" s="3499">
        <f>B24+1</f>
        <v>8</v>
      </c>
      <c r="C26" s="3517" t="s">
        <v>967</v>
      </c>
      <c r="D26" s="3518"/>
      <c r="E26" s="3518"/>
      <c r="F26" s="3518"/>
      <c r="G26" s="3518"/>
      <c r="H26" s="3518"/>
      <c r="I26" s="3518"/>
      <c r="J26" s="3518"/>
      <c r="K26" s="3518"/>
      <c r="L26" s="3518"/>
      <c r="M26" s="3518"/>
      <c r="N26" s="3518"/>
      <c r="O26" s="3518"/>
      <c r="P26" s="3518"/>
      <c r="Q26" s="3518"/>
      <c r="R26" s="3518"/>
      <c r="S26" s="3518"/>
      <c r="T26" s="3518"/>
      <c r="U26" s="3518"/>
      <c r="V26" s="3519"/>
      <c r="W26" s="3523"/>
      <c r="X26" s="3485"/>
      <c r="Y26" s="3485"/>
      <c r="Z26" s="3485"/>
      <c r="AA26" s="3485"/>
      <c r="AB26" s="3485"/>
      <c r="AC26" s="3486"/>
      <c r="AD26" s="1279"/>
      <c r="AE26" s="1279"/>
      <c r="AF26" s="1279"/>
      <c r="AG26" s="631"/>
      <c r="AH26" s="1279"/>
      <c r="AI26" s="1279"/>
      <c r="AJ26" s="3484"/>
      <c r="AK26" s="3485"/>
      <c r="AL26" s="3485"/>
      <c r="AM26" s="3486"/>
      <c r="AN26" s="3484"/>
      <c r="AO26" s="3485"/>
      <c r="AP26" s="3485"/>
      <c r="AQ26" s="3487"/>
      <c r="AR26" s="40"/>
      <c r="AS26" s="628"/>
      <c r="AT26" s="3524"/>
      <c r="AU26" s="3524"/>
      <c r="AV26" s="3524"/>
      <c r="AW26" s="3524"/>
      <c r="AX26" s="3524"/>
      <c r="AY26" s="3524"/>
      <c r="AZ26" s="3524"/>
      <c r="BA26" s="3524"/>
      <c r="BB26" s="3524"/>
      <c r="BC26" s="3524"/>
      <c r="BD26" s="3524"/>
      <c r="BE26" s="3524"/>
      <c r="BF26" s="3524"/>
      <c r="BG26" s="3524"/>
      <c r="BH26" s="3524"/>
      <c r="BI26" s="3524"/>
      <c r="BJ26" s="3524"/>
      <c r="BK26" s="3524"/>
      <c r="BL26" s="3524"/>
      <c r="BM26" s="3525"/>
      <c r="BN26" s="84"/>
    </row>
    <row r="27" spans="1:66" s="146" customFormat="1" ht="21.95" customHeight="1">
      <c r="A27" s="628"/>
      <c r="B27" s="2165"/>
      <c r="C27" s="3520"/>
      <c r="D27" s="3521"/>
      <c r="E27" s="3521"/>
      <c r="F27" s="3521"/>
      <c r="G27" s="3521"/>
      <c r="H27" s="3521"/>
      <c r="I27" s="3521"/>
      <c r="J27" s="3521"/>
      <c r="K27" s="3521"/>
      <c r="L27" s="3521"/>
      <c r="M27" s="3521"/>
      <c r="N27" s="3521"/>
      <c r="O27" s="3521"/>
      <c r="P27" s="3521"/>
      <c r="Q27" s="3521"/>
      <c r="R27" s="3521"/>
      <c r="S27" s="3521"/>
      <c r="T27" s="3521"/>
      <c r="U27" s="3521"/>
      <c r="V27" s="3522"/>
      <c r="W27" s="3472"/>
      <c r="X27" s="3473"/>
      <c r="Y27" s="3473"/>
      <c r="Z27" s="3473"/>
      <c r="AA27" s="3473"/>
      <c r="AB27" s="3473"/>
      <c r="AC27" s="3474"/>
      <c r="AD27" s="1278"/>
      <c r="AE27" s="1278"/>
      <c r="AF27" s="1278"/>
      <c r="AG27" s="630"/>
      <c r="AH27" s="1278"/>
      <c r="AI27" s="1278"/>
      <c r="AJ27" s="3472"/>
      <c r="AK27" s="3473"/>
      <c r="AL27" s="3473"/>
      <c r="AM27" s="3474"/>
      <c r="AN27" s="3472"/>
      <c r="AO27" s="3473"/>
      <c r="AP27" s="3473"/>
      <c r="AQ27" s="3475"/>
      <c r="AR27" s="40"/>
      <c r="AS27" s="628"/>
      <c r="AT27" s="3524"/>
      <c r="AU27" s="3524"/>
      <c r="AV27" s="3524"/>
      <c r="AW27" s="3524"/>
      <c r="AX27" s="3524"/>
      <c r="AY27" s="3524"/>
      <c r="AZ27" s="3524"/>
      <c r="BA27" s="3524"/>
      <c r="BB27" s="3524"/>
      <c r="BC27" s="3524"/>
      <c r="BD27" s="3524"/>
      <c r="BE27" s="3524"/>
      <c r="BF27" s="3524"/>
      <c r="BG27" s="3524"/>
      <c r="BH27" s="3524"/>
      <c r="BI27" s="3524"/>
      <c r="BJ27" s="3524"/>
      <c r="BK27" s="3524"/>
      <c r="BL27" s="3524"/>
      <c r="BM27" s="3525"/>
      <c r="BN27" s="84"/>
    </row>
    <row r="28" spans="1:66" s="146" customFormat="1" ht="21.95" customHeight="1">
      <c r="A28" s="628"/>
      <c r="B28" s="3499"/>
      <c r="C28" s="3527"/>
      <c r="D28" s="3485"/>
      <c r="E28" s="3485"/>
      <c r="F28" s="3485"/>
      <c r="G28" s="3485"/>
      <c r="H28" s="3485"/>
      <c r="I28" s="3485"/>
      <c r="J28" s="3485"/>
      <c r="K28" s="3485"/>
      <c r="L28" s="3485"/>
      <c r="M28" s="3485"/>
      <c r="N28" s="3485"/>
      <c r="O28" s="3485"/>
      <c r="P28" s="3485"/>
      <c r="Q28" s="3485"/>
      <c r="R28" s="3485"/>
      <c r="S28" s="3485"/>
      <c r="T28" s="3485"/>
      <c r="U28" s="3485"/>
      <c r="V28" s="3486"/>
      <c r="W28" s="3484"/>
      <c r="X28" s="3485"/>
      <c r="Y28" s="3485"/>
      <c r="Z28" s="3485"/>
      <c r="AA28" s="3485"/>
      <c r="AB28" s="3485"/>
      <c r="AC28" s="3486"/>
      <c r="AD28" s="1279"/>
      <c r="AE28" s="1279"/>
      <c r="AF28" s="1279"/>
      <c r="AG28" s="631"/>
      <c r="AH28" s="1279"/>
      <c r="AI28" s="1279"/>
      <c r="AJ28" s="3484"/>
      <c r="AK28" s="3485"/>
      <c r="AL28" s="3485"/>
      <c r="AM28" s="3486"/>
      <c r="AN28" s="3484"/>
      <c r="AO28" s="3485"/>
      <c r="AP28" s="3485"/>
      <c r="AQ28" s="3487"/>
      <c r="AR28" s="40"/>
      <c r="AS28" s="628"/>
      <c r="AT28" s="3524"/>
      <c r="AU28" s="3524"/>
      <c r="AV28" s="3524"/>
      <c r="AW28" s="3524"/>
      <c r="AX28" s="3524"/>
      <c r="AY28" s="3524"/>
      <c r="AZ28" s="3524"/>
      <c r="BA28" s="3524"/>
      <c r="BB28" s="3524"/>
      <c r="BC28" s="3524"/>
      <c r="BD28" s="3524"/>
      <c r="BE28" s="3524"/>
      <c r="BF28" s="3524"/>
      <c r="BG28" s="3524"/>
      <c r="BH28" s="3524"/>
      <c r="BI28" s="3524"/>
      <c r="BJ28" s="3524"/>
      <c r="BK28" s="3524"/>
      <c r="BL28" s="3524"/>
      <c r="BM28" s="3525"/>
      <c r="BN28" s="84"/>
    </row>
    <row r="29" spans="1:66" s="146" customFormat="1" ht="21.95" customHeight="1">
      <c r="A29" s="628"/>
      <c r="B29" s="2165"/>
      <c r="C29" s="3528"/>
      <c r="D29" s="3473"/>
      <c r="E29" s="3473"/>
      <c r="F29" s="3473"/>
      <c r="G29" s="3473"/>
      <c r="H29" s="3473"/>
      <c r="I29" s="3473"/>
      <c r="J29" s="3473"/>
      <c r="K29" s="3473"/>
      <c r="L29" s="3473"/>
      <c r="M29" s="3473"/>
      <c r="N29" s="3473"/>
      <c r="O29" s="3473"/>
      <c r="P29" s="3473"/>
      <c r="Q29" s="3473"/>
      <c r="R29" s="3473"/>
      <c r="S29" s="3473"/>
      <c r="T29" s="3473"/>
      <c r="U29" s="3473"/>
      <c r="V29" s="3474"/>
      <c r="W29" s="3472"/>
      <c r="X29" s="3473"/>
      <c r="Y29" s="3473"/>
      <c r="Z29" s="3473"/>
      <c r="AA29" s="3473"/>
      <c r="AB29" s="3473"/>
      <c r="AC29" s="3474"/>
      <c r="AD29" s="1278"/>
      <c r="AE29" s="1278"/>
      <c r="AF29" s="1278"/>
      <c r="AG29" s="630"/>
      <c r="AH29" s="1278"/>
      <c r="AI29" s="1278"/>
      <c r="AJ29" s="3472"/>
      <c r="AK29" s="3473"/>
      <c r="AL29" s="3473"/>
      <c r="AM29" s="3474"/>
      <c r="AN29" s="3472"/>
      <c r="AO29" s="3473"/>
      <c r="AP29" s="3473"/>
      <c r="AQ29" s="3475"/>
      <c r="AR29" s="40"/>
      <c r="AS29" s="628"/>
      <c r="AT29" s="3524"/>
      <c r="AU29" s="3524"/>
      <c r="AV29" s="3524"/>
      <c r="AW29" s="3524"/>
      <c r="AX29" s="3524"/>
      <c r="AY29" s="3524"/>
      <c r="AZ29" s="3524"/>
      <c r="BA29" s="3524"/>
      <c r="BB29" s="3524"/>
      <c r="BC29" s="3524"/>
      <c r="BD29" s="3524"/>
      <c r="BE29" s="3524"/>
      <c r="BF29" s="3524"/>
      <c r="BG29" s="3524"/>
      <c r="BH29" s="3524"/>
      <c r="BI29" s="3524"/>
      <c r="BJ29" s="3524"/>
      <c r="BK29" s="3524"/>
      <c r="BL29" s="3524"/>
      <c r="BM29" s="3525"/>
      <c r="BN29" s="84"/>
    </row>
    <row r="30" spans="1:66" s="146" customFormat="1" ht="21.95" customHeight="1">
      <c r="A30" s="628"/>
      <c r="B30" s="3499"/>
      <c r="C30" s="3537"/>
      <c r="D30" s="3530"/>
      <c r="E30" s="3530"/>
      <c r="F30" s="3530"/>
      <c r="G30" s="3530"/>
      <c r="H30" s="3530"/>
      <c r="I30" s="3530"/>
      <c r="J30" s="3530"/>
      <c r="K30" s="3530"/>
      <c r="L30" s="3530"/>
      <c r="M30" s="3530"/>
      <c r="N30" s="3530"/>
      <c r="O30" s="3530"/>
      <c r="P30" s="3530"/>
      <c r="Q30" s="3530"/>
      <c r="R30" s="3530"/>
      <c r="S30" s="3530"/>
      <c r="T30" s="3530"/>
      <c r="U30" s="3530"/>
      <c r="V30" s="3538"/>
      <c r="W30" s="3529"/>
      <c r="X30" s="3530"/>
      <c r="Y30" s="3530"/>
      <c r="Z30" s="3530"/>
      <c r="AA30" s="3530"/>
      <c r="AB30" s="3530"/>
      <c r="AC30" s="3538"/>
      <c r="AD30" s="1280"/>
      <c r="AE30" s="1280"/>
      <c r="AF30" s="1280"/>
      <c r="AG30" s="632"/>
      <c r="AH30" s="1280"/>
      <c r="AI30" s="1280"/>
      <c r="AJ30" s="3529"/>
      <c r="AK30" s="3530"/>
      <c r="AL30" s="3530"/>
      <c r="AM30" s="3538"/>
      <c r="AN30" s="3529"/>
      <c r="AO30" s="3530"/>
      <c r="AP30" s="3530"/>
      <c r="AQ30" s="3531"/>
      <c r="AR30" s="40"/>
      <c r="AS30" s="628"/>
      <c r="AT30" s="3524"/>
      <c r="AU30" s="3524"/>
      <c r="AV30" s="3524"/>
      <c r="AW30" s="3524"/>
      <c r="AX30" s="3524"/>
      <c r="AY30" s="3524"/>
      <c r="AZ30" s="3524"/>
      <c r="BA30" s="3524"/>
      <c r="BB30" s="3524"/>
      <c r="BC30" s="3524"/>
      <c r="BD30" s="3524"/>
      <c r="BE30" s="3524"/>
      <c r="BF30" s="3524"/>
      <c r="BG30" s="3524"/>
      <c r="BH30" s="3524"/>
      <c r="BI30" s="3524"/>
      <c r="BJ30" s="3524"/>
      <c r="BK30" s="3524"/>
      <c r="BL30" s="3524"/>
      <c r="BM30" s="3525"/>
      <c r="BN30" s="84"/>
    </row>
    <row r="31" spans="1:66" s="146" customFormat="1" ht="21.95" customHeight="1">
      <c r="A31" s="628"/>
      <c r="B31" s="2165"/>
      <c r="C31" s="3532"/>
      <c r="D31" s="3533"/>
      <c r="E31" s="3533"/>
      <c r="F31" s="3533"/>
      <c r="G31" s="3533"/>
      <c r="H31" s="3533"/>
      <c r="I31" s="3533"/>
      <c r="J31" s="3533"/>
      <c r="K31" s="3533"/>
      <c r="L31" s="3533"/>
      <c r="M31" s="3533"/>
      <c r="N31" s="3533"/>
      <c r="O31" s="3533"/>
      <c r="P31" s="3533"/>
      <c r="Q31" s="3533"/>
      <c r="R31" s="3533"/>
      <c r="S31" s="3533"/>
      <c r="T31" s="3533"/>
      <c r="U31" s="3533"/>
      <c r="V31" s="3534"/>
      <c r="W31" s="3535"/>
      <c r="X31" s="3533"/>
      <c r="Y31" s="3533"/>
      <c r="Z31" s="3533"/>
      <c r="AA31" s="3533"/>
      <c r="AB31" s="3533"/>
      <c r="AC31" s="3534"/>
      <c r="AD31" s="1281"/>
      <c r="AE31" s="1281"/>
      <c r="AF31" s="1281"/>
      <c r="AG31" s="633"/>
      <c r="AH31" s="1281"/>
      <c r="AI31" s="1281"/>
      <c r="AJ31" s="3535"/>
      <c r="AK31" s="3533"/>
      <c r="AL31" s="3533"/>
      <c r="AM31" s="3534"/>
      <c r="AN31" s="3535"/>
      <c r="AO31" s="3533"/>
      <c r="AP31" s="3533"/>
      <c r="AQ31" s="3536"/>
      <c r="AR31" s="40"/>
      <c r="AS31" s="628"/>
      <c r="AT31" s="3524"/>
      <c r="AU31" s="3524"/>
      <c r="AV31" s="3524"/>
      <c r="AW31" s="3524"/>
      <c r="AX31" s="3524"/>
      <c r="AY31" s="3524"/>
      <c r="AZ31" s="3524"/>
      <c r="BA31" s="3524"/>
      <c r="BB31" s="3524"/>
      <c r="BC31" s="3524"/>
      <c r="BD31" s="3524"/>
      <c r="BE31" s="3524"/>
      <c r="BF31" s="3524"/>
      <c r="BG31" s="3524"/>
      <c r="BH31" s="3524"/>
      <c r="BI31" s="3524"/>
      <c r="BJ31" s="3524"/>
      <c r="BK31" s="3524"/>
      <c r="BL31" s="3524"/>
      <c r="BM31" s="3525"/>
      <c r="BN31" s="84"/>
    </row>
    <row r="32" spans="1:66" s="146" customFormat="1" ht="21.95" customHeight="1">
      <c r="A32" s="628"/>
      <c r="B32" s="3499"/>
      <c r="C32" s="3537"/>
      <c r="D32" s="3530"/>
      <c r="E32" s="3530"/>
      <c r="F32" s="3530"/>
      <c r="G32" s="3530"/>
      <c r="H32" s="3530"/>
      <c r="I32" s="3530"/>
      <c r="J32" s="3530"/>
      <c r="K32" s="3530"/>
      <c r="L32" s="3530"/>
      <c r="M32" s="3530"/>
      <c r="N32" s="3530"/>
      <c r="O32" s="3530"/>
      <c r="P32" s="3530"/>
      <c r="Q32" s="3530"/>
      <c r="R32" s="3530"/>
      <c r="S32" s="3530"/>
      <c r="T32" s="3530"/>
      <c r="U32" s="3530"/>
      <c r="V32" s="3538"/>
      <c r="W32" s="3529"/>
      <c r="X32" s="3530"/>
      <c r="Y32" s="3530"/>
      <c r="Z32" s="3530"/>
      <c r="AA32" s="3530"/>
      <c r="AB32" s="3530"/>
      <c r="AC32" s="3538"/>
      <c r="AD32" s="1280"/>
      <c r="AE32" s="1280"/>
      <c r="AF32" s="1280"/>
      <c r="AG32" s="632"/>
      <c r="AH32" s="1280"/>
      <c r="AI32" s="1280"/>
      <c r="AJ32" s="3529"/>
      <c r="AK32" s="3530"/>
      <c r="AL32" s="3530"/>
      <c r="AM32" s="3538"/>
      <c r="AN32" s="3529"/>
      <c r="AO32" s="3530"/>
      <c r="AP32" s="3530"/>
      <c r="AQ32" s="3531"/>
      <c r="AR32" s="40"/>
      <c r="AS32" s="628"/>
      <c r="AT32" s="3524"/>
      <c r="AU32" s="3524"/>
      <c r="AV32" s="3524"/>
      <c r="AW32" s="3524"/>
      <c r="AX32" s="3524"/>
      <c r="AY32" s="3524"/>
      <c r="AZ32" s="3524"/>
      <c r="BA32" s="3524"/>
      <c r="BB32" s="3524"/>
      <c r="BC32" s="3524"/>
      <c r="BD32" s="3524"/>
      <c r="BE32" s="3524"/>
      <c r="BF32" s="3524"/>
      <c r="BG32" s="3524"/>
      <c r="BH32" s="3524"/>
      <c r="BI32" s="3524"/>
      <c r="BJ32" s="3524"/>
      <c r="BK32" s="3524"/>
      <c r="BL32" s="3524"/>
      <c r="BM32" s="3525"/>
      <c r="BN32" s="84"/>
    </row>
    <row r="33" spans="1:66" s="146" customFormat="1" ht="21.95" customHeight="1">
      <c r="A33" s="628"/>
      <c r="B33" s="2165"/>
      <c r="C33" s="3532"/>
      <c r="D33" s="3533"/>
      <c r="E33" s="3533"/>
      <c r="F33" s="3533"/>
      <c r="G33" s="3533"/>
      <c r="H33" s="3533"/>
      <c r="I33" s="3533"/>
      <c r="J33" s="3533"/>
      <c r="K33" s="3533"/>
      <c r="L33" s="3533"/>
      <c r="M33" s="3533"/>
      <c r="N33" s="3533"/>
      <c r="O33" s="3533"/>
      <c r="P33" s="3533"/>
      <c r="Q33" s="3533"/>
      <c r="R33" s="3533"/>
      <c r="S33" s="3533"/>
      <c r="T33" s="3533"/>
      <c r="U33" s="3533"/>
      <c r="V33" s="3534"/>
      <c r="W33" s="3535"/>
      <c r="X33" s="3533"/>
      <c r="Y33" s="3533"/>
      <c r="Z33" s="3533"/>
      <c r="AA33" s="3533"/>
      <c r="AB33" s="3533"/>
      <c r="AC33" s="3534"/>
      <c r="AD33" s="1281"/>
      <c r="AE33" s="1281"/>
      <c r="AF33" s="1281"/>
      <c r="AG33" s="633"/>
      <c r="AH33" s="1281"/>
      <c r="AI33" s="1281"/>
      <c r="AJ33" s="3535"/>
      <c r="AK33" s="3533"/>
      <c r="AL33" s="3533"/>
      <c r="AM33" s="3534"/>
      <c r="AN33" s="3535"/>
      <c r="AO33" s="3533"/>
      <c r="AP33" s="3533"/>
      <c r="AQ33" s="3536"/>
      <c r="AR33" s="40"/>
      <c r="AS33" s="628"/>
      <c r="AT33" s="3524"/>
      <c r="AU33" s="3524"/>
      <c r="AV33" s="3524"/>
      <c r="AW33" s="3524"/>
      <c r="AX33" s="3524"/>
      <c r="AY33" s="3524"/>
      <c r="AZ33" s="3524"/>
      <c r="BA33" s="3524"/>
      <c r="BB33" s="3524"/>
      <c r="BC33" s="3524"/>
      <c r="BD33" s="3524"/>
      <c r="BE33" s="3524"/>
      <c r="BF33" s="3524"/>
      <c r="BG33" s="3524"/>
      <c r="BH33" s="3524"/>
      <c r="BI33" s="3524"/>
      <c r="BJ33" s="3524"/>
      <c r="BK33" s="3524"/>
      <c r="BL33" s="3524"/>
      <c r="BM33" s="3525"/>
      <c r="BN33" s="84"/>
    </row>
    <row r="34" spans="1:66" s="146" customFormat="1" ht="3" customHeight="1">
      <c r="A34" s="628"/>
      <c r="B34" s="3499"/>
      <c r="C34" s="3537"/>
      <c r="D34" s="3530"/>
      <c r="E34" s="3530"/>
      <c r="F34" s="3530"/>
      <c r="G34" s="3530"/>
      <c r="H34" s="3530"/>
      <c r="I34" s="3530"/>
      <c r="J34" s="3530"/>
      <c r="K34" s="3530"/>
      <c r="L34" s="3530"/>
      <c r="M34" s="3530"/>
      <c r="N34" s="3530"/>
      <c r="O34" s="3530"/>
      <c r="P34" s="3530"/>
      <c r="Q34" s="3530"/>
      <c r="R34" s="3530"/>
      <c r="S34" s="3530"/>
      <c r="T34" s="3530"/>
      <c r="U34" s="3530"/>
      <c r="V34" s="3538"/>
      <c r="W34" s="3529"/>
      <c r="X34" s="3530"/>
      <c r="Y34" s="3530"/>
      <c r="Z34" s="3530"/>
      <c r="AA34" s="3530"/>
      <c r="AB34" s="3530"/>
      <c r="AC34" s="3538"/>
      <c r="AD34" s="1280"/>
      <c r="AE34" s="1280"/>
      <c r="AF34" s="1280"/>
      <c r="AG34" s="632"/>
      <c r="AH34" s="1280"/>
      <c r="AI34" s="1280"/>
      <c r="AJ34" s="3529"/>
      <c r="AK34" s="3530"/>
      <c r="AL34" s="3530"/>
      <c r="AM34" s="3538"/>
      <c r="AN34" s="3529"/>
      <c r="AO34" s="3530"/>
      <c r="AP34" s="3530"/>
      <c r="AQ34" s="3531"/>
      <c r="AR34" s="40"/>
      <c r="AS34" s="628"/>
      <c r="AT34" s="3524"/>
      <c r="AU34" s="3524"/>
      <c r="AV34" s="3524"/>
      <c r="AW34" s="3524"/>
      <c r="AX34" s="3524"/>
      <c r="AY34" s="3524"/>
      <c r="AZ34" s="3524"/>
      <c r="BA34" s="3524"/>
      <c r="BB34" s="3524"/>
      <c r="BC34" s="3524"/>
      <c r="BD34" s="3524"/>
      <c r="BE34" s="3524"/>
      <c r="BF34" s="3524"/>
      <c r="BG34" s="3524"/>
      <c r="BH34" s="3524"/>
      <c r="BI34" s="3524"/>
      <c r="BJ34" s="3524"/>
      <c r="BK34" s="3524"/>
      <c r="BL34" s="3524"/>
      <c r="BM34" s="3525"/>
      <c r="BN34" s="84"/>
    </row>
    <row r="35" spans="1:66" s="146" customFormat="1" ht="21.95" customHeight="1" thickBot="1">
      <c r="A35" s="628"/>
      <c r="B35" s="2165"/>
      <c r="C35" s="3532"/>
      <c r="D35" s="3533"/>
      <c r="E35" s="3533"/>
      <c r="F35" s="3533"/>
      <c r="G35" s="3533"/>
      <c r="H35" s="3533"/>
      <c r="I35" s="3533"/>
      <c r="J35" s="3533"/>
      <c r="K35" s="3533"/>
      <c r="L35" s="3533"/>
      <c r="M35" s="3533"/>
      <c r="N35" s="3533"/>
      <c r="O35" s="3533"/>
      <c r="P35" s="3533"/>
      <c r="Q35" s="3533"/>
      <c r="R35" s="3533"/>
      <c r="S35" s="3533"/>
      <c r="T35" s="3533"/>
      <c r="U35" s="3533"/>
      <c r="V35" s="3534"/>
      <c r="W35" s="3535"/>
      <c r="X35" s="3533"/>
      <c r="Y35" s="3533"/>
      <c r="Z35" s="3533"/>
      <c r="AA35" s="3533"/>
      <c r="AB35" s="3533"/>
      <c r="AC35" s="3534"/>
      <c r="AD35" s="1281"/>
      <c r="AE35" s="1281"/>
      <c r="AF35" s="1281"/>
      <c r="AG35" s="633"/>
      <c r="AH35" s="1281"/>
      <c r="AI35" s="1281"/>
      <c r="AJ35" s="3535"/>
      <c r="AK35" s="3533"/>
      <c r="AL35" s="3533"/>
      <c r="AM35" s="3534"/>
      <c r="AN35" s="3535"/>
      <c r="AO35" s="3533"/>
      <c r="AP35" s="3533"/>
      <c r="AQ35" s="3536"/>
      <c r="AR35" s="40"/>
      <c r="AS35" s="628"/>
      <c r="AT35" s="1282"/>
      <c r="AU35" s="1282"/>
      <c r="AV35" s="1282"/>
      <c r="AW35" s="1282"/>
      <c r="AX35" s="1282"/>
      <c r="AY35" s="1282"/>
      <c r="AZ35" s="1282"/>
      <c r="BA35" s="1282"/>
      <c r="BB35" s="1282"/>
      <c r="BC35" s="1282"/>
      <c r="BD35" s="1282"/>
      <c r="BE35" s="1282"/>
      <c r="BF35" s="1282"/>
      <c r="BG35" s="1282"/>
      <c r="BH35" s="1282"/>
      <c r="BI35" s="1282"/>
      <c r="BJ35" s="1282"/>
      <c r="BK35" s="1282"/>
      <c r="BL35" s="1282"/>
      <c r="BM35" s="1284"/>
      <c r="BN35" s="84"/>
    </row>
    <row r="36" spans="1:66" s="146" customFormat="1" ht="21.95" customHeight="1">
      <c r="A36" s="628"/>
      <c r="B36" s="3499"/>
      <c r="C36" s="3537"/>
      <c r="D36" s="3530"/>
      <c r="E36" s="3530"/>
      <c r="F36" s="3530"/>
      <c r="G36" s="3530"/>
      <c r="H36" s="3530"/>
      <c r="I36" s="3530"/>
      <c r="J36" s="3530"/>
      <c r="K36" s="3530"/>
      <c r="L36" s="3530"/>
      <c r="M36" s="3530"/>
      <c r="N36" s="3530"/>
      <c r="O36" s="3530"/>
      <c r="P36" s="3530"/>
      <c r="Q36" s="3530"/>
      <c r="R36" s="3530"/>
      <c r="S36" s="3530"/>
      <c r="T36" s="3530"/>
      <c r="U36" s="3530"/>
      <c r="V36" s="3538"/>
      <c r="W36" s="3529"/>
      <c r="X36" s="3530"/>
      <c r="Y36" s="3530"/>
      <c r="Z36" s="3530"/>
      <c r="AA36" s="3530"/>
      <c r="AB36" s="3530"/>
      <c r="AC36" s="3538"/>
      <c r="AD36" s="1280"/>
      <c r="AE36" s="1280"/>
      <c r="AF36" s="1280"/>
      <c r="AG36" s="632"/>
      <c r="AH36" s="1280"/>
      <c r="AI36" s="1280"/>
      <c r="AJ36" s="3529"/>
      <c r="AK36" s="3530"/>
      <c r="AL36" s="3530"/>
      <c r="AM36" s="3538"/>
      <c r="AN36" s="3529"/>
      <c r="AO36" s="3530"/>
      <c r="AP36" s="3530"/>
      <c r="AQ36" s="3531"/>
      <c r="AR36" s="40"/>
      <c r="AS36" s="628"/>
      <c r="AT36" s="1282"/>
      <c r="AU36" s="1282"/>
      <c r="AV36" s="1282"/>
      <c r="AW36" s="1282"/>
      <c r="AX36" s="1282"/>
      <c r="AY36" s="1282"/>
      <c r="AZ36" s="1282"/>
      <c r="BA36" s="1282"/>
      <c r="BB36" s="1296" t="s">
        <v>968</v>
      </c>
      <c r="BC36" s="1308"/>
      <c r="BD36" s="1235"/>
      <c r="BE36" s="1235"/>
      <c r="BF36" s="1235"/>
      <c r="BG36" s="1235"/>
      <c r="BH36" s="1235"/>
      <c r="BI36" s="1308"/>
      <c r="BJ36" s="1235">
        <f>COUNTIF(AG10:AI37,"=WB")</f>
        <v>2</v>
      </c>
      <c r="BK36" s="1270"/>
      <c r="BL36" s="1270"/>
      <c r="BM36" s="1309"/>
      <c r="BN36" s="84"/>
    </row>
    <row r="37" spans="1:66" s="146" customFormat="1" ht="21.95" customHeight="1" thickBot="1">
      <c r="A37" s="152"/>
      <c r="B37" s="2165"/>
      <c r="C37" s="3543"/>
      <c r="D37" s="3544"/>
      <c r="E37" s="3544"/>
      <c r="F37" s="3544"/>
      <c r="G37" s="3544"/>
      <c r="H37" s="3544"/>
      <c r="I37" s="3544"/>
      <c r="J37" s="3544"/>
      <c r="K37" s="3544"/>
      <c r="L37" s="3544"/>
      <c r="M37" s="3544"/>
      <c r="N37" s="3544"/>
      <c r="O37" s="3544"/>
      <c r="P37" s="3544"/>
      <c r="Q37" s="3544"/>
      <c r="R37" s="3544"/>
      <c r="S37" s="3544"/>
      <c r="T37" s="3544"/>
      <c r="U37" s="3544"/>
      <c r="V37" s="3545"/>
      <c r="W37" s="3546"/>
      <c r="X37" s="3544"/>
      <c r="Y37" s="3544"/>
      <c r="Z37" s="3544"/>
      <c r="AA37" s="3544"/>
      <c r="AB37" s="3544"/>
      <c r="AC37" s="3545"/>
      <c r="AD37" s="1283"/>
      <c r="AE37" s="1283"/>
      <c r="AF37" s="1283"/>
      <c r="AG37" s="634"/>
      <c r="AH37" s="1283"/>
      <c r="AI37" s="1283"/>
      <c r="AJ37" s="3546"/>
      <c r="AK37" s="3544"/>
      <c r="AL37" s="3544"/>
      <c r="AM37" s="3545"/>
      <c r="AN37" s="3546"/>
      <c r="AO37" s="3544"/>
      <c r="AP37" s="3544"/>
      <c r="AQ37" s="3547"/>
      <c r="AR37" s="84"/>
      <c r="AS37" s="1310"/>
      <c r="AT37" s="1310"/>
      <c r="AU37" s="40"/>
      <c r="AV37" s="40"/>
      <c r="AW37" s="40"/>
      <c r="AX37" s="40"/>
      <c r="AY37" s="40"/>
      <c r="AZ37" s="40"/>
      <c r="BA37" s="40"/>
      <c r="BB37" s="519" t="s">
        <v>969</v>
      </c>
      <c r="BC37" s="1311"/>
      <c r="BD37" s="1310"/>
      <c r="BE37" s="1310"/>
      <c r="BF37" s="1310"/>
      <c r="BG37" s="1310"/>
      <c r="BH37" s="1310"/>
      <c r="BJ37" s="1310">
        <f>COUNTIF(AG10:AI37,"=SB")</f>
        <v>2</v>
      </c>
      <c r="BK37" s="1310"/>
      <c r="BL37" s="1310"/>
      <c r="BM37" s="1034"/>
      <c r="BN37" s="84"/>
    </row>
    <row r="38" spans="1:66" s="151" customFormat="1" ht="21.95" customHeight="1" thickBot="1">
      <c r="A38" s="542"/>
      <c r="B38" s="1312" t="s">
        <v>970</v>
      </c>
      <c r="C38" s="1313"/>
      <c r="D38" s="1313"/>
      <c r="E38" s="1313"/>
      <c r="F38" s="1313"/>
      <c r="G38" s="1313"/>
      <c r="H38" s="1313"/>
      <c r="I38" s="1313"/>
      <c r="J38" s="1313"/>
      <c r="K38" s="1313"/>
      <c r="L38" s="1313"/>
      <c r="M38" s="1313"/>
      <c r="N38" s="1313"/>
      <c r="O38" s="1313"/>
      <c r="P38" s="1313"/>
      <c r="Q38" s="1313"/>
      <c r="R38" s="1313"/>
      <c r="S38" s="1313"/>
      <c r="T38" s="1313"/>
      <c r="U38" s="1313"/>
      <c r="V38" s="1313"/>
      <c r="W38" s="1313"/>
      <c r="X38" s="3539" t="s">
        <v>971</v>
      </c>
      <c r="Y38" s="3539"/>
      <c r="Z38" s="3539"/>
      <c r="AA38" s="3539"/>
      <c r="AB38" s="3539"/>
      <c r="AC38" s="3539"/>
      <c r="AD38" s="3539"/>
      <c r="AE38" s="3539"/>
      <c r="AF38" s="1313"/>
      <c r="AG38" s="1313"/>
      <c r="AH38" s="1314"/>
      <c r="AI38" s="1313" t="s">
        <v>111</v>
      </c>
      <c r="AJ38" s="1313"/>
      <c r="AK38" s="1313"/>
      <c r="AL38" s="1313"/>
      <c r="AM38" s="1313"/>
      <c r="AN38" s="1313"/>
      <c r="AO38" s="1313"/>
      <c r="AP38" s="1313"/>
      <c r="AQ38" s="1313"/>
      <c r="AR38" s="1313"/>
      <c r="AS38" s="1313"/>
      <c r="AT38" s="1313"/>
      <c r="AU38" s="1313"/>
      <c r="AV38" s="1313"/>
      <c r="AW38" s="1313"/>
      <c r="AX38" s="1313"/>
      <c r="AY38" s="1313"/>
      <c r="AZ38" s="1314"/>
      <c r="BA38" s="1313"/>
      <c r="BB38" s="1314" t="str">
        <f>'Bottom Parts Process'!BI43</f>
        <v>COMPILER: LIÊN/A-KT-WQ826</v>
      </c>
      <c r="BC38" s="1313"/>
      <c r="BD38" s="1313"/>
      <c r="BE38" s="1313"/>
      <c r="BF38" s="1313"/>
      <c r="BG38" s="1313"/>
      <c r="BH38" s="1313"/>
      <c r="BI38" s="1313"/>
      <c r="BJ38" s="1313"/>
      <c r="BK38" s="1313"/>
      <c r="BL38" s="1315"/>
      <c r="BM38" s="1315"/>
      <c r="BN38" s="1038"/>
    </row>
    <row r="242" spans="3:40">
      <c r="AN242" s="1316"/>
    </row>
    <row r="243" spans="3:40">
      <c r="AN243" s="1316"/>
    </row>
    <row r="244" spans="3:40">
      <c r="C244" s="1316"/>
      <c r="AN244" s="1316"/>
    </row>
    <row r="245" spans="3:40">
      <c r="AN245" s="1316"/>
    </row>
    <row r="246" spans="3:40">
      <c r="AN246" s="1316"/>
    </row>
    <row r="265" spans="40:40">
      <c r="AN265" s="1316"/>
    </row>
    <row r="266" spans="40:40">
      <c r="AN266" s="1316"/>
    </row>
    <row r="267" spans="40:40">
      <c r="AN267" s="1316"/>
    </row>
    <row r="268" spans="40:40">
      <c r="AN268" s="1316"/>
    </row>
    <row r="269" spans="40:40">
      <c r="AN269" s="1316"/>
    </row>
    <row r="288" spans="40:40" ht="120" customHeight="1">
      <c r="AN288" s="1316"/>
    </row>
    <row r="289" spans="40:40" ht="120" customHeight="1">
      <c r="AN289" s="1316"/>
    </row>
    <row r="290" spans="40:40" ht="120" customHeight="1">
      <c r="AN290" s="1316"/>
    </row>
    <row r="291" spans="40:40" ht="120" customHeight="1">
      <c r="AN291" s="1316"/>
    </row>
    <row r="292" spans="40:40" ht="120" customHeight="1">
      <c r="AN292" s="1316"/>
    </row>
  </sheetData>
  <mergeCells count="134">
    <mergeCell ref="X38:AE38"/>
    <mergeCell ref="B5:M5"/>
    <mergeCell ref="B36:B37"/>
    <mergeCell ref="C36:V36"/>
    <mergeCell ref="W36:AC36"/>
    <mergeCell ref="AJ36:AM36"/>
    <mergeCell ref="AN36:AQ36"/>
    <mergeCell ref="C37:V37"/>
    <mergeCell ref="W37:AC37"/>
    <mergeCell ref="AJ37:AM37"/>
    <mergeCell ref="AN37:AQ37"/>
    <mergeCell ref="B34:B35"/>
    <mergeCell ref="C34:V34"/>
    <mergeCell ref="W34:AC34"/>
    <mergeCell ref="AJ34:AM34"/>
    <mergeCell ref="AN34:AQ34"/>
    <mergeCell ref="C35:V35"/>
    <mergeCell ref="W35:AC35"/>
    <mergeCell ref="AJ35:AM35"/>
    <mergeCell ref="AN35:AQ35"/>
    <mergeCell ref="B32:B33"/>
    <mergeCell ref="C32:V32"/>
    <mergeCell ref="W32:AC32"/>
    <mergeCell ref="AJ32:AM32"/>
    <mergeCell ref="AJ29:AM29"/>
    <mergeCell ref="AN29:AQ29"/>
    <mergeCell ref="AN32:AQ32"/>
    <mergeCell ref="C33:V33"/>
    <mergeCell ref="W33:AC33"/>
    <mergeCell ref="AJ33:AM33"/>
    <mergeCell ref="AN33:AQ33"/>
    <mergeCell ref="B30:B31"/>
    <mergeCell ref="C30:V30"/>
    <mergeCell ref="W30:AC30"/>
    <mergeCell ref="AJ30:AM30"/>
    <mergeCell ref="AN30:AQ30"/>
    <mergeCell ref="C31:V31"/>
    <mergeCell ref="W31:AC31"/>
    <mergeCell ref="AJ31:AM31"/>
    <mergeCell ref="AN31:AQ31"/>
    <mergeCell ref="C26:V27"/>
    <mergeCell ref="W26:AC26"/>
    <mergeCell ref="AJ26:AM26"/>
    <mergeCell ref="AN26:AQ26"/>
    <mergeCell ref="W27:AC27"/>
    <mergeCell ref="AJ27:AM27"/>
    <mergeCell ref="AN27:AQ27"/>
    <mergeCell ref="AT22:BM34"/>
    <mergeCell ref="B24:B25"/>
    <mergeCell ref="C24:V25"/>
    <mergeCell ref="W24:AC24"/>
    <mergeCell ref="AJ24:AM24"/>
    <mergeCell ref="AN24:AQ24"/>
    <mergeCell ref="W25:AC25"/>
    <mergeCell ref="AJ25:AM25"/>
    <mergeCell ref="AN25:AQ25"/>
    <mergeCell ref="B26:B27"/>
    <mergeCell ref="B28:B29"/>
    <mergeCell ref="C28:V28"/>
    <mergeCell ref="W28:AC28"/>
    <mergeCell ref="AJ28:AM28"/>
    <mergeCell ref="AN28:AQ28"/>
    <mergeCell ref="C29:V29"/>
    <mergeCell ref="W29:AC29"/>
    <mergeCell ref="AJ20:AM21"/>
    <mergeCell ref="AN20:AQ21"/>
    <mergeCell ref="B22:B23"/>
    <mergeCell ref="C22:V23"/>
    <mergeCell ref="W22:AC23"/>
    <mergeCell ref="AD22:AF23"/>
    <mergeCell ref="AG22:AG23"/>
    <mergeCell ref="AH22:AI23"/>
    <mergeCell ref="AJ22:AM23"/>
    <mergeCell ref="AN22:AQ23"/>
    <mergeCell ref="B20:B21"/>
    <mergeCell ref="C20:V21"/>
    <mergeCell ref="W20:AC21"/>
    <mergeCell ref="AD20:AF21"/>
    <mergeCell ref="AG20:AG21"/>
    <mergeCell ref="AH20:AI21"/>
    <mergeCell ref="BJ14:BM14"/>
    <mergeCell ref="W15:AC15"/>
    <mergeCell ref="AJ15:AM15"/>
    <mergeCell ref="AN15:AQ15"/>
    <mergeCell ref="AJ16:AM17"/>
    <mergeCell ref="AN16:AQ17"/>
    <mergeCell ref="B18:B19"/>
    <mergeCell ref="C18:V19"/>
    <mergeCell ref="W18:AC19"/>
    <mergeCell ref="AD18:AF19"/>
    <mergeCell ref="AG18:AG19"/>
    <mergeCell ref="AH18:AI19"/>
    <mergeCell ref="AJ18:AM19"/>
    <mergeCell ref="AN18:AQ19"/>
    <mergeCell ref="B16:B17"/>
    <mergeCell ref="C16:V17"/>
    <mergeCell ref="W16:AC17"/>
    <mergeCell ref="AD16:AF17"/>
    <mergeCell ref="AG16:AG17"/>
    <mergeCell ref="AH16:AI17"/>
    <mergeCell ref="B12:B13"/>
    <mergeCell ref="C12:V13"/>
    <mergeCell ref="W12:AC12"/>
    <mergeCell ref="AJ12:AM12"/>
    <mergeCell ref="AN12:AQ12"/>
    <mergeCell ref="W13:AC13"/>
    <mergeCell ref="AJ13:AM13"/>
    <mergeCell ref="AN13:AQ13"/>
    <mergeCell ref="B14:B15"/>
    <mergeCell ref="C14:V15"/>
    <mergeCell ref="W14:AC14"/>
    <mergeCell ref="AJ14:AM14"/>
    <mergeCell ref="AN14:AQ14"/>
    <mergeCell ref="B8:B11"/>
    <mergeCell ref="C8:V11"/>
    <mergeCell ref="W8:AQ8"/>
    <mergeCell ref="BJ8:BM8"/>
    <mergeCell ref="W9:AC11"/>
    <mergeCell ref="AD9:AF11"/>
    <mergeCell ref="AG9:AG11"/>
    <mergeCell ref="AH9:AI11"/>
    <mergeCell ref="AJ9:AM11"/>
    <mergeCell ref="AN9:AQ11"/>
    <mergeCell ref="B1:Q1"/>
    <mergeCell ref="R1:AV3"/>
    <mergeCell ref="BH2:BJ3"/>
    <mergeCell ref="BK2:BM3"/>
    <mergeCell ref="J3:Q3"/>
    <mergeCell ref="AS4:BI5"/>
    <mergeCell ref="BJ4:BM5"/>
    <mergeCell ref="N5:AB5"/>
    <mergeCell ref="AG5:AH6"/>
    <mergeCell ref="AI5:AL6"/>
    <mergeCell ref="BJ6:BM7"/>
  </mergeCells>
  <phoneticPr fontId="53" type="noConversion"/>
  <printOptions horizontalCentered="1" verticalCentered="1"/>
  <pageMargins left="0.19685039370078741" right="0.19685039370078741" top="0.70866141732283472" bottom="0.47244094488188981" header="0.19685039370078741" footer="0.19685039370078741"/>
  <pageSetup paperSize="9" scale="60" orientation="landscape" r:id="rId1"/>
  <headerFooter alignWithMargins="0">
    <oddHeader>&amp;L&amp;16NIKE-CONVERSE, INC. Confidential&amp;RVer.16.0
PB:1-0</oddHeader>
    <oddFooter>&amp;C&amp;14&amp;A</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B57"/>
  <sheetViews>
    <sheetView showGridLines="0" view="pageBreakPreview" topLeftCell="C1" zoomScale="85" zoomScaleNormal="70" zoomScaleSheetLayoutView="85" workbookViewId="0">
      <selection activeCell="AC16" sqref="AC16"/>
    </sheetView>
  </sheetViews>
  <sheetFormatPr defaultColWidth="2.625" defaultRowHeight="14.25"/>
  <cols>
    <col min="1" max="1" width="2.625" style="77" customWidth="1"/>
    <col min="2" max="2" width="2.875" style="77" customWidth="1"/>
    <col min="3" max="15" width="2.375" style="77" customWidth="1"/>
    <col min="16" max="19" width="2.625" style="77" customWidth="1"/>
    <col min="20" max="49" width="2.875" style="77" customWidth="1"/>
    <col min="50" max="50" width="4.5" style="77" customWidth="1"/>
    <col min="51" max="65" width="2.875" style="77" customWidth="1"/>
    <col min="66" max="16384" width="2.625" style="77"/>
  </cols>
  <sheetData>
    <row r="1" spans="1:80" s="499" customFormat="1" ht="20.100000000000001" customHeight="1" thickBot="1">
      <c r="A1" s="30"/>
      <c r="B1" s="3558" t="str">
        <f>Index!B1</f>
        <v>PRODUCTION CONFIRMATION</v>
      </c>
      <c r="C1" s="3559"/>
      <c r="D1" s="3559"/>
      <c r="E1" s="3559"/>
      <c r="F1" s="3559"/>
      <c r="G1" s="3559"/>
      <c r="H1" s="3559"/>
      <c r="I1" s="3559"/>
      <c r="J1" s="3559"/>
      <c r="K1" s="3559"/>
      <c r="L1" s="3559"/>
      <c r="M1" s="3559"/>
      <c r="N1" s="3559"/>
      <c r="O1" s="3559"/>
      <c r="P1" s="3559"/>
      <c r="Q1" s="3560"/>
      <c r="R1" s="36"/>
      <c r="S1" s="3566" t="s">
        <v>510</v>
      </c>
      <c r="T1" s="3567"/>
      <c r="U1" s="3567"/>
      <c r="V1" s="3567"/>
      <c r="W1" s="3567"/>
      <c r="X1" s="3567"/>
      <c r="Y1" s="3567"/>
      <c r="Z1" s="3567"/>
      <c r="AA1" s="3567"/>
      <c r="AB1" s="3567"/>
      <c r="AC1" s="3567"/>
      <c r="AD1" s="3567"/>
      <c r="AE1" s="3567"/>
      <c r="AF1" s="3567"/>
      <c r="AG1" s="3567"/>
      <c r="AH1" s="3567"/>
      <c r="AI1" s="3567"/>
      <c r="AJ1" s="3567"/>
      <c r="AK1" s="3567"/>
      <c r="AL1" s="3567"/>
      <c r="AM1" s="3567"/>
      <c r="AN1" s="3567"/>
      <c r="AO1" s="3567"/>
      <c r="AP1" s="3567"/>
      <c r="AQ1" s="3567"/>
      <c r="AR1" s="3567"/>
      <c r="AS1" s="3567"/>
      <c r="AT1" s="3567"/>
      <c r="AU1" s="3567"/>
      <c r="AV1" s="3567"/>
      <c r="AW1" s="3567"/>
      <c r="AX1" s="3567"/>
      <c r="AY1" s="36"/>
      <c r="AZ1" s="36"/>
      <c r="BA1" s="36"/>
      <c r="BB1" s="36"/>
      <c r="BC1" s="36"/>
      <c r="BD1" s="36"/>
      <c r="BE1" s="36"/>
      <c r="BF1" s="36"/>
      <c r="BG1" s="101"/>
      <c r="BH1" s="36"/>
      <c r="BI1" s="36"/>
      <c r="BJ1" s="36"/>
      <c r="BK1" s="36"/>
      <c r="BL1" s="36"/>
      <c r="BM1" s="36"/>
      <c r="BN1" s="37"/>
    </row>
    <row r="2" spans="1:80" s="499" customFormat="1" ht="15.95" customHeight="1" thickBot="1">
      <c r="A2" s="92"/>
      <c r="B2" s="550" t="s">
        <v>19</v>
      </c>
      <c r="C2" s="551"/>
      <c r="D2" s="551"/>
      <c r="E2" s="552"/>
      <c r="F2" s="551"/>
      <c r="G2" s="551"/>
      <c r="H2" s="551" t="str">
        <f>Index!G2</f>
        <v>Chuck Taylor All Star Street</v>
      </c>
      <c r="I2" s="515"/>
      <c r="J2" s="515"/>
      <c r="K2" s="515"/>
      <c r="L2" s="515"/>
      <c r="M2" s="515"/>
      <c r="N2" s="515"/>
      <c r="O2" s="515"/>
      <c r="P2" s="515"/>
      <c r="Q2" s="553"/>
      <c r="R2" s="59"/>
      <c r="S2" s="3568"/>
      <c r="T2" s="3568"/>
      <c r="U2" s="3568"/>
      <c r="V2" s="3568"/>
      <c r="W2" s="3568"/>
      <c r="X2" s="3568"/>
      <c r="Y2" s="3568"/>
      <c r="Z2" s="3568"/>
      <c r="AA2" s="3568"/>
      <c r="AB2" s="3568"/>
      <c r="AC2" s="3568"/>
      <c r="AD2" s="3568"/>
      <c r="AE2" s="3568"/>
      <c r="AF2" s="3568"/>
      <c r="AG2" s="3568"/>
      <c r="AH2" s="3568"/>
      <c r="AI2" s="3568"/>
      <c r="AJ2" s="3568"/>
      <c r="AK2" s="3568"/>
      <c r="AL2" s="3568"/>
      <c r="AM2" s="3568"/>
      <c r="AN2" s="3568"/>
      <c r="AO2" s="3568"/>
      <c r="AP2" s="3568"/>
      <c r="AQ2" s="3568"/>
      <c r="AR2" s="3568"/>
      <c r="AS2" s="3568"/>
      <c r="AT2" s="3568"/>
      <c r="AU2" s="3568"/>
      <c r="AV2" s="3568"/>
      <c r="AW2" s="3568"/>
      <c r="AX2" s="3568"/>
      <c r="AY2" s="500"/>
      <c r="AZ2" s="51"/>
      <c r="BA2" s="500" t="s">
        <v>20</v>
      </c>
      <c r="BC2" s="500"/>
      <c r="BD2" s="20"/>
      <c r="BE2" s="20"/>
      <c r="BF2" s="59"/>
      <c r="BG2" s="216"/>
      <c r="BH2" s="2617" t="s">
        <v>21</v>
      </c>
      <c r="BI2" s="2619"/>
      <c r="BJ2" s="2619"/>
      <c r="BK2" s="3634">
        <f>'Bottom Silk Screen Process'!BK2+1</f>
        <v>21</v>
      </c>
      <c r="BL2" s="1834"/>
      <c r="BM2" s="2143"/>
      <c r="BN2" s="24"/>
    </row>
    <row r="3" spans="1:80" s="499" customFormat="1" ht="15.95" customHeight="1" thickBot="1">
      <c r="A3" s="92"/>
      <c r="B3" s="554" t="s">
        <v>96</v>
      </c>
      <c r="C3" s="530"/>
      <c r="D3" s="530"/>
      <c r="E3" s="764"/>
      <c r="F3" s="530"/>
      <c r="G3" s="530"/>
      <c r="H3" s="530"/>
      <c r="I3" s="530"/>
      <c r="J3" s="530"/>
      <c r="K3" s="530" t="str">
        <f>Index!I3</f>
        <v>669288C/F</v>
      </c>
      <c r="L3" s="530"/>
      <c r="M3" s="530"/>
      <c r="N3" s="530"/>
      <c r="O3" s="530"/>
      <c r="P3" s="530"/>
      <c r="Q3" s="556"/>
      <c r="R3" s="500"/>
      <c r="S3" s="3569"/>
      <c r="T3" s="3569"/>
      <c r="U3" s="3569"/>
      <c r="V3" s="3569"/>
      <c r="W3" s="3569"/>
      <c r="X3" s="3569"/>
      <c r="Y3" s="3570"/>
      <c r="Z3" s="3569"/>
      <c r="AA3" s="3569"/>
      <c r="AB3" s="3570"/>
      <c r="AC3" s="3569"/>
      <c r="AD3" s="3569"/>
      <c r="AE3" s="3569"/>
      <c r="AF3" s="3569"/>
      <c r="AG3" s="3569"/>
      <c r="AH3" s="3569"/>
      <c r="AI3" s="3569"/>
      <c r="AJ3" s="3570"/>
      <c r="AK3" s="3569"/>
      <c r="AL3" s="3569"/>
      <c r="AM3" s="3569"/>
      <c r="AN3" s="3569"/>
      <c r="AO3" s="3569"/>
      <c r="AP3" s="3569"/>
      <c r="AQ3" s="3569"/>
      <c r="AR3" s="3569"/>
      <c r="AS3" s="3569"/>
      <c r="AT3" s="3569"/>
      <c r="AU3" s="3569"/>
      <c r="AV3" s="3570"/>
      <c r="AW3" s="3570"/>
      <c r="AX3" s="3569"/>
      <c r="AY3" s="500"/>
      <c r="AZ3" s="500"/>
      <c r="BA3" s="500"/>
      <c r="BB3" s="500"/>
      <c r="BC3" s="500"/>
      <c r="BD3" s="500"/>
      <c r="BE3" s="500"/>
      <c r="BF3" s="503"/>
      <c r="BG3" s="198"/>
      <c r="BH3" s="2667"/>
      <c r="BI3" s="3633"/>
      <c r="BJ3" s="3633"/>
      <c r="BK3" s="2060"/>
      <c r="BL3" s="2060"/>
      <c r="BM3" s="2231"/>
      <c r="BN3" s="24"/>
    </row>
    <row r="4" spans="1:80" s="146" customFormat="1" ht="15.95" customHeight="1" thickBot="1">
      <c r="A4" s="111"/>
      <c r="B4" s="2133" t="s">
        <v>31</v>
      </c>
      <c r="C4" s="3021"/>
      <c r="D4" s="3021"/>
      <c r="E4" s="3020"/>
      <c r="F4" s="3555"/>
      <c r="G4" s="3554" t="s">
        <v>503</v>
      </c>
      <c r="H4" s="3021"/>
      <c r="I4" s="3021"/>
      <c r="J4" s="3021"/>
      <c r="K4" s="3021"/>
      <c r="L4" s="3021"/>
      <c r="M4" s="3021"/>
      <c r="N4" s="3021"/>
      <c r="O4" s="3021"/>
      <c r="P4" s="3021"/>
      <c r="Q4" s="3021"/>
      <c r="R4" s="3021"/>
      <c r="S4" s="3021"/>
      <c r="T4" s="3021"/>
      <c r="U4" s="3021"/>
      <c r="V4" s="3021"/>
      <c r="W4" s="3021"/>
      <c r="X4" s="3021"/>
      <c r="Y4" s="3020"/>
      <c r="Z4" s="3555"/>
      <c r="AA4" s="3554" t="s">
        <v>504</v>
      </c>
      <c r="AB4" s="3020"/>
      <c r="AC4" s="3021"/>
      <c r="AD4" s="3021"/>
      <c r="AE4" s="3021"/>
      <c r="AF4" s="3021"/>
      <c r="AG4" s="3021"/>
      <c r="AH4" s="3021"/>
      <c r="AI4" s="3021"/>
      <c r="AJ4" s="3020"/>
      <c r="AK4" s="3021"/>
      <c r="AL4" s="3021"/>
      <c r="AM4" s="3021"/>
      <c r="AN4" s="3021"/>
      <c r="AO4" s="3021"/>
      <c r="AP4" s="3021"/>
      <c r="AQ4" s="3555"/>
      <c r="AR4" s="3554" t="s">
        <v>505</v>
      </c>
      <c r="AS4" s="3021"/>
      <c r="AT4" s="3021"/>
      <c r="AU4" s="3021"/>
      <c r="AV4" s="3020"/>
      <c r="AW4" s="3020"/>
      <c r="AX4" s="3021"/>
      <c r="AY4" s="3555"/>
      <c r="AZ4" s="3554" t="s">
        <v>33</v>
      </c>
      <c r="BA4" s="3021"/>
      <c r="BB4" s="3021"/>
      <c r="BC4" s="3021"/>
      <c r="BD4" s="3021"/>
      <c r="BE4" s="3555"/>
      <c r="BF4" s="3554" t="s">
        <v>32</v>
      </c>
      <c r="BG4" s="3020"/>
      <c r="BH4" s="3021"/>
      <c r="BI4" s="3021"/>
      <c r="BJ4" s="3021"/>
      <c r="BK4" s="3021"/>
      <c r="BL4" s="3021"/>
      <c r="BM4" s="3022"/>
      <c r="BN4" s="84"/>
    </row>
    <row r="5" spans="1:80" s="146" customFormat="1" ht="15.95" customHeight="1">
      <c r="A5" s="111"/>
      <c r="B5" s="3593">
        <v>1</v>
      </c>
      <c r="C5" s="2306"/>
      <c r="D5" s="2306"/>
      <c r="E5" s="2306"/>
      <c r="F5" s="3594"/>
      <c r="G5" s="3595" t="s">
        <v>1039</v>
      </c>
      <c r="H5" s="2303"/>
      <c r="I5" s="2303"/>
      <c r="J5" s="2303"/>
      <c r="K5" s="2303"/>
      <c r="L5" s="2303"/>
      <c r="M5" s="2303"/>
      <c r="N5" s="2303"/>
      <c r="O5" s="2303"/>
      <c r="P5" s="2303"/>
      <c r="Q5" s="2303"/>
      <c r="R5" s="2303"/>
      <c r="S5" s="2303"/>
      <c r="T5" s="2303"/>
      <c r="U5" s="2303"/>
      <c r="V5" s="2303"/>
      <c r="W5" s="2303"/>
      <c r="X5" s="2303"/>
      <c r="Y5" s="2303"/>
      <c r="Z5" s="2304"/>
      <c r="AA5" s="3596" t="s">
        <v>266</v>
      </c>
      <c r="AB5" s="2306"/>
      <c r="AC5" s="2306"/>
      <c r="AD5" s="2306"/>
      <c r="AE5" s="2306"/>
      <c r="AF5" s="2306"/>
      <c r="AG5" s="2306"/>
      <c r="AH5" s="2306"/>
      <c r="AI5" s="2306"/>
      <c r="AJ5" s="2306"/>
      <c r="AK5" s="2306"/>
      <c r="AL5" s="2306"/>
      <c r="AM5" s="2306"/>
      <c r="AN5" s="2306"/>
      <c r="AO5" s="2306"/>
      <c r="AP5" s="2306"/>
      <c r="AQ5" s="3594"/>
      <c r="AR5" s="3596" t="s">
        <v>269</v>
      </c>
      <c r="AS5" s="2306"/>
      <c r="AT5" s="2306"/>
      <c r="AU5" s="2306"/>
      <c r="AV5" s="2306"/>
      <c r="AW5" s="2306"/>
      <c r="AX5" s="2306"/>
      <c r="AY5" s="3594"/>
      <c r="AZ5" s="3596" t="s">
        <v>267</v>
      </c>
      <c r="BA5" s="2306"/>
      <c r="BB5" s="2306"/>
      <c r="BC5" s="2306"/>
      <c r="BD5" s="2306"/>
      <c r="BE5" s="3594"/>
      <c r="BF5" s="3596" t="s">
        <v>268</v>
      </c>
      <c r="BG5" s="2306"/>
      <c r="BH5" s="2306"/>
      <c r="BI5" s="2306"/>
      <c r="BJ5" s="2306"/>
      <c r="BK5" s="2306"/>
      <c r="BL5" s="2306"/>
      <c r="BM5" s="2307"/>
      <c r="BN5" s="84"/>
      <c r="BP5" s="3596" t="s">
        <v>267</v>
      </c>
      <c r="BQ5" s="2306"/>
      <c r="BR5" s="2306"/>
      <c r="BS5" s="2306"/>
      <c r="BT5" s="2306"/>
      <c r="BU5" s="3594"/>
      <c r="BV5" s="3596" t="s">
        <v>268</v>
      </c>
      <c r="BW5" s="2306"/>
      <c r="BX5" s="2306"/>
      <c r="BY5" s="2306"/>
      <c r="BZ5" s="2306"/>
      <c r="CA5" s="2306"/>
      <c r="CB5" s="2307"/>
    </row>
    <row r="6" spans="1:80" s="146" customFormat="1" ht="15.95" customHeight="1">
      <c r="A6" s="111"/>
      <c r="B6" s="3556"/>
      <c r="C6" s="2331"/>
      <c r="D6" s="2331"/>
      <c r="E6" s="2331"/>
      <c r="F6" s="2332"/>
      <c r="G6" s="3557"/>
      <c r="H6" s="2331"/>
      <c r="I6" s="2331"/>
      <c r="J6" s="2331"/>
      <c r="K6" s="2331"/>
      <c r="L6" s="2331"/>
      <c r="M6" s="2331"/>
      <c r="N6" s="2331"/>
      <c r="O6" s="2331"/>
      <c r="P6" s="2331"/>
      <c r="Q6" s="2331"/>
      <c r="R6" s="2331"/>
      <c r="S6" s="2331"/>
      <c r="T6" s="2331"/>
      <c r="U6" s="2331"/>
      <c r="V6" s="2331"/>
      <c r="W6" s="2331"/>
      <c r="X6" s="2331"/>
      <c r="Y6" s="2331"/>
      <c r="Z6" s="2332"/>
      <c r="AA6" s="3557"/>
      <c r="AB6" s="2331"/>
      <c r="AC6" s="2331"/>
      <c r="AD6" s="2331"/>
      <c r="AE6" s="2331"/>
      <c r="AF6" s="2331"/>
      <c r="AG6" s="2331"/>
      <c r="AH6" s="2331"/>
      <c r="AI6" s="2331"/>
      <c r="AJ6" s="2331"/>
      <c r="AK6" s="2331"/>
      <c r="AL6" s="2331"/>
      <c r="AM6" s="2331"/>
      <c r="AN6" s="2331"/>
      <c r="AO6" s="2331"/>
      <c r="AP6" s="2331"/>
      <c r="AQ6" s="2332"/>
      <c r="AR6" s="3557"/>
      <c r="AS6" s="2331"/>
      <c r="AT6" s="2331"/>
      <c r="AU6" s="2331"/>
      <c r="AV6" s="2331"/>
      <c r="AW6" s="2331"/>
      <c r="AX6" s="2331"/>
      <c r="AY6" s="2332"/>
      <c r="AZ6" s="3557"/>
      <c r="BA6" s="2331"/>
      <c r="BB6" s="2331"/>
      <c r="BC6" s="2331"/>
      <c r="BD6" s="2331"/>
      <c r="BE6" s="2332"/>
      <c r="BF6" s="3557"/>
      <c r="BG6" s="2331"/>
      <c r="BH6" s="2331"/>
      <c r="BI6" s="2331"/>
      <c r="BJ6" s="2331"/>
      <c r="BK6" s="2331"/>
      <c r="BL6" s="2331"/>
      <c r="BM6" s="2333"/>
      <c r="BN6" s="84"/>
    </row>
    <row r="7" spans="1:80" s="146" customFormat="1" ht="15.95" customHeight="1">
      <c r="A7" s="111"/>
      <c r="B7" s="3556"/>
      <c r="C7" s="2331"/>
      <c r="D7" s="2331"/>
      <c r="E7" s="2331"/>
      <c r="F7" s="2332"/>
      <c r="G7" s="3557"/>
      <c r="H7" s="2331"/>
      <c r="I7" s="2331"/>
      <c r="J7" s="2331"/>
      <c r="K7" s="2331"/>
      <c r="L7" s="2331"/>
      <c r="M7" s="2331"/>
      <c r="N7" s="2331"/>
      <c r="O7" s="2331"/>
      <c r="P7" s="2331"/>
      <c r="Q7" s="2331"/>
      <c r="R7" s="2331"/>
      <c r="S7" s="2331"/>
      <c r="T7" s="2331"/>
      <c r="U7" s="2331"/>
      <c r="V7" s="2331"/>
      <c r="W7" s="2331"/>
      <c r="X7" s="2331"/>
      <c r="Y7" s="2331"/>
      <c r="Z7" s="2332"/>
      <c r="AA7" s="3557"/>
      <c r="AB7" s="2331"/>
      <c r="AC7" s="2331"/>
      <c r="AD7" s="2331"/>
      <c r="AE7" s="2331"/>
      <c r="AF7" s="2331"/>
      <c r="AG7" s="2331"/>
      <c r="AH7" s="2331"/>
      <c r="AI7" s="2331"/>
      <c r="AJ7" s="2331"/>
      <c r="AK7" s="2331"/>
      <c r="AL7" s="2331"/>
      <c r="AM7" s="2331"/>
      <c r="AN7" s="2331"/>
      <c r="AO7" s="2331"/>
      <c r="AP7" s="2331"/>
      <c r="AQ7" s="2332"/>
      <c r="AR7" s="3557"/>
      <c r="AS7" s="2331"/>
      <c r="AT7" s="2331"/>
      <c r="AU7" s="2331"/>
      <c r="AV7" s="2331"/>
      <c r="AW7" s="2331"/>
      <c r="AX7" s="2331"/>
      <c r="AY7" s="2332"/>
      <c r="AZ7" s="3557"/>
      <c r="BA7" s="2331"/>
      <c r="BB7" s="2331"/>
      <c r="BC7" s="2331"/>
      <c r="BD7" s="2331"/>
      <c r="BE7" s="2332"/>
      <c r="BF7" s="3557"/>
      <c r="BG7" s="2331"/>
      <c r="BH7" s="2331"/>
      <c r="BI7" s="2331"/>
      <c r="BJ7" s="2331"/>
      <c r="BK7" s="2331"/>
      <c r="BL7" s="2331"/>
      <c r="BM7" s="2333"/>
      <c r="BN7" s="84"/>
    </row>
    <row r="8" spans="1:80" s="146" customFormat="1" ht="15.95" customHeight="1">
      <c r="A8" s="111"/>
      <c r="B8" s="3556"/>
      <c r="C8" s="2331"/>
      <c r="D8" s="2331"/>
      <c r="E8" s="2331"/>
      <c r="F8" s="2332"/>
      <c r="G8" s="3557"/>
      <c r="H8" s="2331"/>
      <c r="I8" s="2331"/>
      <c r="J8" s="2331"/>
      <c r="K8" s="2331"/>
      <c r="L8" s="2331"/>
      <c r="M8" s="2331"/>
      <c r="N8" s="2331"/>
      <c r="O8" s="2331"/>
      <c r="P8" s="2331"/>
      <c r="Q8" s="2331"/>
      <c r="R8" s="2331"/>
      <c r="S8" s="2331"/>
      <c r="T8" s="2331"/>
      <c r="U8" s="2331"/>
      <c r="V8" s="2331"/>
      <c r="W8" s="2331"/>
      <c r="X8" s="2331"/>
      <c r="Y8" s="2331"/>
      <c r="Z8" s="2332"/>
      <c r="AA8" s="3557"/>
      <c r="AB8" s="2331"/>
      <c r="AC8" s="2331"/>
      <c r="AD8" s="2331"/>
      <c r="AE8" s="2331"/>
      <c r="AF8" s="2331"/>
      <c r="AG8" s="2331"/>
      <c r="AH8" s="2331"/>
      <c r="AI8" s="2331"/>
      <c r="AJ8" s="2331"/>
      <c r="AK8" s="2331"/>
      <c r="AL8" s="2331"/>
      <c r="AM8" s="2331"/>
      <c r="AN8" s="2331"/>
      <c r="AO8" s="2331"/>
      <c r="AP8" s="2331"/>
      <c r="AQ8" s="2332"/>
      <c r="AR8" s="3557"/>
      <c r="AS8" s="2331"/>
      <c r="AT8" s="2331"/>
      <c r="AU8" s="2331"/>
      <c r="AV8" s="2331"/>
      <c r="AW8" s="2331"/>
      <c r="AX8" s="2331"/>
      <c r="AY8" s="2332"/>
      <c r="AZ8" s="3557"/>
      <c r="BA8" s="2331"/>
      <c r="BB8" s="2331"/>
      <c r="BC8" s="2331"/>
      <c r="BD8" s="2331"/>
      <c r="BE8" s="2332"/>
      <c r="BF8" s="3557"/>
      <c r="BG8" s="2331"/>
      <c r="BH8" s="2331"/>
      <c r="BI8" s="2331"/>
      <c r="BJ8" s="2331"/>
      <c r="BK8" s="2331"/>
      <c r="BL8" s="2331"/>
      <c r="BM8" s="2333"/>
      <c r="BN8" s="84"/>
    </row>
    <row r="9" spans="1:80" s="146" customFormat="1" ht="15.95" customHeight="1">
      <c r="A9" s="111"/>
      <c r="B9" s="3556"/>
      <c r="C9" s="2331"/>
      <c r="D9" s="2331"/>
      <c r="E9" s="2331"/>
      <c r="F9" s="2332"/>
      <c r="G9" s="3599"/>
      <c r="H9" s="3600"/>
      <c r="I9" s="3600"/>
      <c r="J9" s="3600"/>
      <c r="K9" s="3600"/>
      <c r="L9" s="3600"/>
      <c r="M9" s="3600"/>
      <c r="N9" s="3600"/>
      <c r="O9" s="3600"/>
      <c r="P9" s="3600"/>
      <c r="Q9" s="3600"/>
      <c r="R9" s="3600"/>
      <c r="S9" s="3600"/>
      <c r="T9" s="3600"/>
      <c r="U9" s="3600"/>
      <c r="V9" s="3600"/>
      <c r="W9" s="3600"/>
      <c r="X9" s="3600"/>
      <c r="Y9" s="3600"/>
      <c r="Z9" s="3601"/>
      <c r="AA9" s="3599"/>
      <c r="AB9" s="3600"/>
      <c r="AC9" s="3600"/>
      <c r="AD9" s="3600"/>
      <c r="AE9" s="3600"/>
      <c r="AF9" s="3600"/>
      <c r="AG9" s="3600"/>
      <c r="AH9" s="3600"/>
      <c r="AI9" s="3600"/>
      <c r="AJ9" s="3600"/>
      <c r="AK9" s="3600"/>
      <c r="AL9" s="3600"/>
      <c r="AM9" s="3600"/>
      <c r="AN9" s="3600"/>
      <c r="AO9" s="3600"/>
      <c r="AP9" s="3600"/>
      <c r="AQ9" s="3601"/>
      <c r="AR9" s="3599"/>
      <c r="AS9" s="3600"/>
      <c r="AT9" s="3600"/>
      <c r="AU9" s="3600"/>
      <c r="AV9" s="3600"/>
      <c r="AW9" s="3600"/>
      <c r="AX9" s="3600"/>
      <c r="AY9" s="3601"/>
      <c r="AZ9" s="3599"/>
      <c r="BA9" s="3600"/>
      <c r="BB9" s="3600"/>
      <c r="BC9" s="3600"/>
      <c r="BD9" s="3600"/>
      <c r="BE9" s="3601"/>
      <c r="BF9" s="3599"/>
      <c r="BG9" s="3600"/>
      <c r="BH9" s="3600"/>
      <c r="BI9" s="3600"/>
      <c r="BJ9" s="3600"/>
      <c r="BK9" s="3600"/>
      <c r="BL9" s="3600"/>
      <c r="BM9" s="3602"/>
      <c r="BN9" s="84"/>
    </row>
    <row r="10" spans="1:80" s="146" customFormat="1" ht="15.95" customHeight="1" thickBot="1">
      <c r="A10" s="111"/>
      <c r="B10" s="3561"/>
      <c r="C10" s="3562"/>
      <c r="D10" s="3562"/>
      <c r="E10" s="3562"/>
      <c r="F10" s="1905"/>
      <c r="G10" s="3563"/>
      <c r="H10" s="3564"/>
      <c r="I10" s="3564"/>
      <c r="J10" s="3564"/>
      <c r="K10" s="3564"/>
      <c r="L10" s="3564"/>
      <c r="M10" s="3564"/>
      <c r="N10" s="3564"/>
      <c r="O10" s="3564"/>
      <c r="P10" s="3564"/>
      <c r="Q10" s="3564"/>
      <c r="R10" s="3564"/>
      <c r="S10" s="3564"/>
      <c r="T10" s="3564"/>
      <c r="U10" s="3564"/>
      <c r="V10" s="3564"/>
      <c r="W10" s="3564"/>
      <c r="X10" s="3564"/>
      <c r="Y10" s="3564"/>
      <c r="Z10" s="3565"/>
      <c r="AA10" s="3563"/>
      <c r="AB10" s="3564"/>
      <c r="AC10" s="3564"/>
      <c r="AD10" s="3564"/>
      <c r="AE10" s="3564"/>
      <c r="AF10" s="3564"/>
      <c r="AG10" s="3564"/>
      <c r="AH10" s="3564"/>
      <c r="AI10" s="3564"/>
      <c r="AJ10" s="3564"/>
      <c r="AK10" s="3564"/>
      <c r="AL10" s="3564"/>
      <c r="AM10" s="3564"/>
      <c r="AN10" s="3564"/>
      <c r="AO10" s="3564"/>
      <c r="AP10" s="3564"/>
      <c r="AQ10" s="3565"/>
      <c r="AR10" s="3563"/>
      <c r="AS10" s="3564"/>
      <c r="AT10" s="3564"/>
      <c r="AU10" s="3564"/>
      <c r="AV10" s="3564"/>
      <c r="AW10" s="3564"/>
      <c r="AX10" s="3564"/>
      <c r="AY10" s="3565"/>
      <c r="AZ10" s="3563"/>
      <c r="BA10" s="3564"/>
      <c r="BB10" s="3564"/>
      <c r="BC10" s="3564"/>
      <c r="BD10" s="3564"/>
      <c r="BE10" s="3565"/>
      <c r="BF10" s="3563"/>
      <c r="BG10" s="3564"/>
      <c r="BH10" s="3564"/>
      <c r="BI10" s="3564"/>
      <c r="BJ10" s="3564"/>
      <c r="BK10" s="3564"/>
      <c r="BL10" s="3564"/>
      <c r="BM10" s="3590"/>
      <c r="BN10" s="84"/>
    </row>
    <row r="11" spans="1:80" s="146" customFormat="1" ht="15.95" customHeight="1">
      <c r="A11" s="111"/>
      <c r="B11" s="1100"/>
      <c r="C11" s="1072"/>
      <c r="D11" s="1072"/>
      <c r="E11" s="1072"/>
      <c r="F11" s="1072"/>
      <c r="G11" s="346"/>
      <c r="H11" s="346"/>
      <c r="I11" s="346"/>
      <c r="J11" s="346"/>
      <c r="K11" s="346"/>
      <c r="L11" s="346"/>
      <c r="M11" s="346"/>
      <c r="N11" s="346"/>
      <c r="O11" s="346"/>
      <c r="P11" s="346"/>
      <c r="Q11" s="346"/>
      <c r="R11" s="346"/>
      <c r="S11" s="346"/>
      <c r="T11" s="346"/>
      <c r="U11" s="346"/>
      <c r="V11" s="346"/>
      <c r="W11" s="346"/>
      <c r="X11" s="346"/>
      <c r="Y11" s="346"/>
      <c r="Z11" s="346"/>
      <c r="AA11" s="346"/>
      <c r="AB11" s="346"/>
      <c r="AC11" s="346"/>
      <c r="AD11" s="346"/>
      <c r="AE11" s="346"/>
      <c r="AF11" s="346"/>
      <c r="AG11" s="346"/>
      <c r="AH11" s="346"/>
      <c r="AI11" s="346"/>
      <c r="AJ11" s="346"/>
      <c r="AK11" s="346"/>
      <c r="AL11" s="346"/>
      <c r="AM11" s="346"/>
      <c r="AN11" s="346"/>
      <c r="AO11" s="346"/>
      <c r="AP11" s="346"/>
      <c r="AQ11" s="346"/>
      <c r="AR11" s="346"/>
      <c r="AS11" s="346"/>
      <c r="AT11" s="346"/>
      <c r="AU11" s="346"/>
      <c r="AV11" s="346"/>
      <c r="AW11" s="346"/>
      <c r="AX11" s="346"/>
      <c r="AY11" s="346"/>
      <c r="AZ11" s="346"/>
      <c r="BA11" s="346"/>
      <c r="BB11" s="346"/>
      <c r="BC11" s="346"/>
      <c r="BD11" s="346"/>
      <c r="BE11" s="346"/>
      <c r="BF11" s="346"/>
      <c r="BG11" s="346"/>
      <c r="BH11" s="346"/>
      <c r="BI11" s="346"/>
      <c r="BJ11" s="346"/>
      <c r="BK11" s="346"/>
      <c r="BL11" s="346"/>
      <c r="BM11" s="347"/>
      <c r="BN11" s="84"/>
    </row>
    <row r="12" spans="1:80" s="146" customFormat="1" ht="23.25" customHeight="1">
      <c r="A12" s="111"/>
      <c r="B12" s="331"/>
      <c r="C12" s="3571" t="s">
        <v>506</v>
      </c>
      <c r="D12" s="3572"/>
      <c r="E12" s="3573"/>
      <c r="F12" s="3572"/>
      <c r="G12" s="3572"/>
      <c r="H12" s="3572"/>
      <c r="I12" s="3572"/>
      <c r="J12" s="3572"/>
      <c r="K12" s="3572"/>
      <c r="L12" s="3572"/>
      <c r="M12" s="3572"/>
      <c r="N12" s="3572"/>
      <c r="O12" s="3572"/>
      <c r="P12" s="3572"/>
      <c r="Q12" s="3572"/>
      <c r="R12" s="3572"/>
      <c r="S12" s="3572"/>
      <c r="T12" s="3572"/>
      <c r="U12" s="3572"/>
      <c r="V12" s="3572"/>
      <c r="W12" s="3572"/>
      <c r="X12" s="3572"/>
      <c r="Y12" s="3573"/>
      <c r="Z12" s="3572"/>
      <c r="AA12" s="3572"/>
      <c r="AB12" s="3573"/>
      <c r="AC12" s="3572"/>
      <c r="AD12" s="3572"/>
      <c r="AE12" s="3572"/>
      <c r="AF12" s="3572"/>
      <c r="AG12" s="3572"/>
      <c r="AH12" s="3572"/>
      <c r="AI12" s="3572"/>
      <c r="AJ12" s="3573"/>
      <c r="AK12" s="3572"/>
      <c r="AL12" s="3574"/>
      <c r="AM12" s="3575" t="s">
        <v>507</v>
      </c>
      <c r="AN12" s="3576"/>
      <c r="AO12" s="3576"/>
      <c r="AP12" s="3576"/>
      <c r="AQ12" s="3576"/>
      <c r="AR12" s="3576"/>
      <c r="AS12" s="3576"/>
      <c r="AT12" s="3576"/>
      <c r="AU12" s="3576"/>
      <c r="AV12" s="3576"/>
      <c r="AW12" s="3576"/>
      <c r="AX12" s="3576"/>
      <c r="AY12" s="3576"/>
      <c r="AZ12" s="3576"/>
      <c r="BA12" s="3576"/>
      <c r="BB12" s="3576"/>
      <c r="BC12" s="3576"/>
      <c r="BD12" s="3576"/>
      <c r="BE12" s="3576"/>
      <c r="BF12" s="3576"/>
      <c r="BG12" s="3576"/>
      <c r="BH12" s="3576"/>
      <c r="BI12" s="3576"/>
      <c r="BJ12" s="3576"/>
      <c r="BK12" s="3576"/>
      <c r="BL12" s="3577"/>
      <c r="BM12" s="1092"/>
      <c r="BN12" s="84"/>
    </row>
    <row r="13" spans="1:80" s="499" customFormat="1" ht="15.95" customHeight="1">
      <c r="A13" s="92"/>
      <c r="B13" s="338"/>
      <c r="C13" s="339"/>
      <c r="D13" s="506"/>
      <c r="E13" s="506"/>
      <c r="F13" s="506"/>
      <c r="G13" s="506"/>
      <c r="H13" s="506"/>
      <c r="I13" s="506"/>
      <c r="J13" s="506"/>
      <c r="K13" s="506"/>
      <c r="L13" s="506"/>
      <c r="M13" s="506"/>
      <c r="N13" s="506"/>
      <c r="O13" s="506"/>
      <c r="P13" s="506"/>
      <c r="Q13" s="506"/>
      <c r="R13" s="506"/>
      <c r="S13" s="506"/>
      <c r="T13" s="506"/>
      <c r="U13" s="506"/>
      <c r="V13" s="506"/>
      <c r="W13" s="506"/>
      <c r="X13" s="506"/>
      <c r="Y13" s="506"/>
      <c r="Z13" s="506"/>
      <c r="AA13" s="506"/>
      <c r="AB13" s="506"/>
      <c r="AC13" s="506"/>
      <c r="AD13" s="506"/>
      <c r="AE13" s="506"/>
      <c r="AF13" s="506"/>
      <c r="AG13" s="340"/>
      <c r="AH13" s="340"/>
      <c r="AI13" s="340"/>
      <c r="AJ13" s="341"/>
      <c r="AK13" s="340"/>
      <c r="AL13" s="342"/>
      <c r="AM13" s="506"/>
      <c r="AN13" s="506"/>
      <c r="AO13" s="506"/>
      <c r="AP13" s="506"/>
      <c r="AQ13" s="506"/>
      <c r="AR13" s="506"/>
      <c r="AS13" s="506"/>
      <c r="AT13" s="506"/>
      <c r="AU13" s="506"/>
      <c r="AV13" s="506"/>
      <c r="AW13" s="506"/>
      <c r="AX13" s="506"/>
      <c r="AY13" s="506"/>
      <c r="AZ13" s="506"/>
      <c r="BA13" s="506"/>
      <c r="BB13" s="506"/>
      <c r="BC13" s="506"/>
      <c r="BD13" s="506"/>
      <c r="BE13" s="506"/>
      <c r="BF13" s="506"/>
      <c r="BG13" s="506"/>
      <c r="BH13" s="506"/>
      <c r="BI13" s="506"/>
      <c r="BJ13" s="506"/>
      <c r="BK13" s="506"/>
      <c r="BL13" s="343"/>
      <c r="BM13" s="98"/>
      <c r="BN13" s="24"/>
    </row>
    <row r="14" spans="1:80" s="499" customFormat="1" ht="15.95" customHeight="1">
      <c r="A14" s="92"/>
      <c r="B14" s="338"/>
      <c r="C14" s="339"/>
      <c r="D14" s="506"/>
      <c r="E14" s="506"/>
      <c r="F14" s="506"/>
      <c r="G14" s="506"/>
      <c r="H14" s="506"/>
      <c r="I14" s="506"/>
      <c r="J14" s="506"/>
      <c r="K14" s="506"/>
      <c r="L14" s="506"/>
      <c r="M14" s="506"/>
      <c r="N14" s="506"/>
      <c r="O14" s="506"/>
      <c r="P14" s="506"/>
      <c r="Q14" s="506"/>
      <c r="R14" s="506"/>
      <c r="S14" s="506"/>
      <c r="T14" s="506"/>
      <c r="U14" s="506"/>
      <c r="V14" s="506"/>
      <c r="W14" s="506"/>
      <c r="X14" s="506"/>
      <c r="Y14" s="506"/>
      <c r="Z14" s="506"/>
      <c r="AA14" s="506"/>
      <c r="AB14" s="506"/>
      <c r="AC14" s="506"/>
      <c r="AD14" s="506"/>
      <c r="AE14" s="506"/>
      <c r="AF14" s="506"/>
      <c r="AG14" s="508"/>
      <c r="AH14" s="508"/>
      <c r="AI14" s="508"/>
      <c r="AJ14" s="508"/>
      <c r="AK14" s="508"/>
      <c r="AL14" s="343"/>
      <c r="AM14" s="506"/>
      <c r="AN14" s="506"/>
      <c r="AO14" s="506"/>
      <c r="AP14" s="506"/>
      <c r="AQ14" s="506"/>
      <c r="AR14" s="506"/>
      <c r="AS14" s="506"/>
      <c r="AT14" s="506"/>
      <c r="AU14" s="506"/>
      <c r="AV14" s="506"/>
      <c r="AW14" s="506"/>
      <c r="AX14" s="506"/>
      <c r="AY14" s="506"/>
      <c r="AZ14" s="506"/>
      <c r="BA14" s="506"/>
      <c r="BB14" s="506"/>
      <c r="BC14" s="506"/>
      <c r="BD14" s="506"/>
      <c r="BE14" s="506"/>
      <c r="BF14" s="506"/>
      <c r="BG14" s="506"/>
      <c r="BH14" s="506"/>
      <c r="BI14" s="506"/>
      <c r="BJ14" s="506"/>
      <c r="BK14" s="506"/>
      <c r="BL14" s="343"/>
      <c r="BM14" s="98"/>
      <c r="BN14" s="24"/>
    </row>
    <row r="15" spans="1:80" s="499" customFormat="1" ht="15.95" customHeight="1">
      <c r="A15" s="92"/>
      <c r="B15" s="338"/>
      <c r="C15" s="339"/>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8"/>
      <c r="AH15" s="508"/>
      <c r="AI15" s="508"/>
      <c r="AJ15" s="508"/>
      <c r="AK15" s="508"/>
      <c r="AL15" s="343"/>
      <c r="AM15" s="506"/>
      <c r="AN15" s="506"/>
      <c r="AO15" s="506"/>
      <c r="AP15" s="506"/>
      <c r="AQ15" s="506"/>
      <c r="AR15" s="506"/>
      <c r="AS15" s="506"/>
      <c r="AT15" s="506"/>
      <c r="AU15" s="506"/>
      <c r="AV15" s="506"/>
      <c r="AW15" s="506"/>
      <c r="AX15" s="506"/>
      <c r="AY15" s="506"/>
      <c r="AZ15" s="506"/>
      <c r="BA15" s="506"/>
      <c r="BB15" s="506"/>
      <c r="BC15" s="506"/>
      <c r="BD15" s="506"/>
      <c r="BE15" s="506"/>
      <c r="BF15" s="506"/>
      <c r="BG15" s="506"/>
      <c r="BH15" s="506"/>
      <c r="BI15" s="506"/>
      <c r="BJ15" s="506"/>
      <c r="BK15" s="506"/>
      <c r="BL15" s="343"/>
      <c r="BM15" s="98"/>
      <c r="BN15" s="24"/>
    </row>
    <row r="16" spans="1:80" s="499" customFormat="1" ht="15.95" customHeight="1">
      <c r="A16" s="92"/>
      <c r="B16" s="338"/>
      <c r="C16" s="339"/>
      <c r="D16" s="506"/>
      <c r="E16" s="506"/>
      <c r="F16" s="506"/>
      <c r="G16" s="506"/>
      <c r="H16" s="506"/>
      <c r="I16" s="506"/>
      <c r="J16" s="506"/>
      <c r="K16" s="506"/>
      <c r="L16" s="506"/>
      <c r="M16" s="506"/>
      <c r="N16" s="506"/>
      <c r="O16" s="506"/>
      <c r="P16" s="506"/>
      <c r="Q16" s="506"/>
      <c r="R16" s="506"/>
      <c r="S16" s="506"/>
      <c r="T16" s="506"/>
      <c r="U16" s="506"/>
      <c r="V16" s="506"/>
      <c r="W16" s="506"/>
      <c r="X16" s="506"/>
      <c r="Y16" s="506"/>
      <c r="Z16" s="506"/>
      <c r="AA16" s="506"/>
      <c r="AB16" s="506"/>
      <c r="AC16" s="506"/>
      <c r="AD16" s="506"/>
      <c r="AE16" s="506"/>
      <c r="AF16" s="506"/>
      <c r="AG16" s="508"/>
      <c r="AH16" s="508"/>
      <c r="AI16" s="508"/>
      <c r="AJ16" s="508"/>
      <c r="AK16" s="508"/>
      <c r="AL16" s="343"/>
      <c r="AM16" s="506"/>
      <c r="AN16" s="506"/>
      <c r="AO16" s="506"/>
      <c r="AP16" s="506"/>
      <c r="AQ16" s="506"/>
      <c r="AR16" s="506"/>
      <c r="AS16" s="506"/>
      <c r="AT16" s="506"/>
      <c r="AU16" s="506"/>
      <c r="AV16" s="506"/>
      <c r="AW16" s="506"/>
      <c r="AX16" s="506"/>
      <c r="AY16" s="506"/>
      <c r="AZ16" s="506"/>
      <c r="BA16" s="506"/>
      <c r="BB16" s="506"/>
      <c r="BC16" s="506"/>
      <c r="BD16" s="506"/>
      <c r="BE16" s="506"/>
      <c r="BF16" s="506"/>
      <c r="BG16" s="506"/>
      <c r="BH16" s="506"/>
      <c r="BI16" s="506"/>
      <c r="BJ16" s="506"/>
      <c r="BK16" s="506"/>
      <c r="BL16" s="343"/>
      <c r="BM16" s="98"/>
      <c r="BN16" s="24"/>
    </row>
    <row r="17" spans="1:70" s="499" customFormat="1" ht="15.95" customHeight="1">
      <c r="A17" s="92"/>
      <c r="B17" s="338"/>
      <c r="C17" s="339"/>
      <c r="D17" s="506"/>
      <c r="E17" s="506"/>
      <c r="F17" s="506"/>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8"/>
      <c r="AH17" s="508"/>
      <c r="AI17" s="508"/>
      <c r="AJ17" s="508"/>
      <c r="AK17" s="508"/>
      <c r="AL17" s="343"/>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343"/>
      <c r="BM17" s="98"/>
      <c r="BN17" s="24"/>
    </row>
    <row r="18" spans="1:70" s="499" customFormat="1" ht="15.95" customHeight="1">
      <c r="A18" s="92"/>
      <c r="B18" s="338"/>
      <c r="C18" s="339"/>
      <c r="D18" s="506"/>
      <c r="E18" s="506"/>
      <c r="F18" s="506"/>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8"/>
      <c r="AH18" s="508"/>
      <c r="AI18" s="508"/>
      <c r="AJ18" s="508"/>
      <c r="AK18" s="508"/>
      <c r="AL18" s="343"/>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343"/>
      <c r="BM18" s="98"/>
      <c r="BN18" s="24"/>
    </row>
    <row r="19" spans="1:70" s="499" customFormat="1" ht="15.95" customHeight="1">
      <c r="A19" s="92"/>
      <c r="B19" s="338"/>
      <c r="C19" s="339"/>
      <c r="D19" s="506"/>
      <c r="E19" s="506"/>
      <c r="F19" s="506"/>
      <c r="G19" s="506"/>
      <c r="H19" s="506"/>
      <c r="I19" s="506"/>
      <c r="J19" s="506"/>
      <c r="K19" s="506"/>
      <c r="L19" s="506"/>
      <c r="M19" s="506"/>
      <c r="N19" s="506"/>
      <c r="O19" s="506"/>
      <c r="P19" s="506"/>
      <c r="Q19" s="506"/>
      <c r="R19" s="506"/>
      <c r="S19" s="506"/>
      <c r="T19" s="506"/>
      <c r="U19" s="506"/>
      <c r="V19" s="506"/>
      <c r="W19" s="506"/>
      <c r="X19" s="506"/>
      <c r="Y19" s="506"/>
      <c r="Z19" s="506"/>
      <c r="AA19" s="506"/>
      <c r="AB19" s="506"/>
      <c r="AC19" s="506"/>
      <c r="AD19" s="506"/>
      <c r="AE19" s="506"/>
      <c r="AF19" s="506"/>
      <c r="AG19" s="508"/>
      <c r="AH19" s="508"/>
      <c r="AI19" s="508"/>
      <c r="AJ19" s="508"/>
      <c r="AK19" s="508"/>
      <c r="AL19" s="343"/>
      <c r="AM19" s="506"/>
      <c r="AN19" s="506"/>
      <c r="AO19" s="506"/>
      <c r="AP19" s="506"/>
      <c r="AQ19" s="506"/>
      <c r="AR19" s="506"/>
      <c r="AS19" s="506"/>
      <c r="AT19" s="506"/>
      <c r="AU19" s="506"/>
      <c r="AV19" s="506"/>
      <c r="AW19" s="506"/>
      <c r="AX19" s="506"/>
      <c r="AY19" s="506"/>
      <c r="AZ19" s="506"/>
      <c r="BA19" s="506"/>
      <c r="BB19" s="506"/>
      <c r="BC19" s="506"/>
      <c r="BD19" s="506"/>
      <c r="BE19" s="506"/>
      <c r="BF19" s="506"/>
      <c r="BG19" s="506"/>
      <c r="BH19" s="506"/>
      <c r="BI19" s="506"/>
      <c r="BJ19" s="506"/>
      <c r="BK19" s="506"/>
      <c r="BL19" s="343"/>
      <c r="BM19" s="98"/>
      <c r="BN19" s="24"/>
    </row>
    <row r="20" spans="1:70" s="499" customFormat="1" ht="15.95" customHeight="1">
      <c r="A20" s="92"/>
      <c r="B20" s="338"/>
      <c r="C20" s="339"/>
      <c r="D20" s="506"/>
      <c r="E20" s="506"/>
      <c r="F20" s="506"/>
      <c r="G20" s="506"/>
      <c r="H20" s="506"/>
      <c r="I20" s="506"/>
      <c r="J20" s="506"/>
      <c r="K20" s="506"/>
      <c r="L20" s="506"/>
      <c r="M20" s="506"/>
      <c r="N20" s="506"/>
      <c r="O20" s="506"/>
      <c r="P20" s="506"/>
      <c r="Q20" s="506"/>
      <c r="R20" s="506"/>
      <c r="S20" s="506"/>
      <c r="T20" s="506"/>
      <c r="U20" s="506"/>
      <c r="V20" s="506"/>
      <c r="W20" s="506"/>
      <c r="X20" s="506"/>
      <c r="Y20" s="506"/>
      <c r="Z20" s="506"/>
      <c r="AA20" s="506"/>
      <c r="AB20" s="506"/>
      <c r="AC20" s="506"/>
      <c r="AD20" s="506"/>
      <c r="AE20" s="506"/>
      <c r="AF20" s="506"/>
      <c r="AG20" s="508"/>
      <c r="AH20" s="508"/>
      <c r="AI20" s="508"/>
      <c r="AJ20" s="508"/>
      <c r="AK20" s="508"/>
      <c r="AL20" s="343"/>
      <c r="AM20" s="506"/>
      <c r="AN20" s="506"/>
      <c r="AO20" s="506"/>
      <c r="AP20" s="506"/>
      <c r="AQ20" s="506"/>
      <c r="AR20" s="506"/>
      <c r="AS20" s="506"/>
      <c r="AT20" s="506"/>
      <c r="AU20" s="506"/>
      <c r="AV20" s="506"/>
      <c r="AW20" s="506"/>
      <c r="AX20" s="506"/>
      <c r="AY20" s="506"/>
      <c r="AZ20" s="506"/>
      <c r="BA20" s="506"/>
      <c r="BB20" s="506"/>
      <c r="BC20" s="506"/>
      <c r="BD20" s="506"/>
      <c r="BE20" s="506"/>
      <c r="BF20" s="506"/>
      <c r="BG20" s="506"/>
      <c r="BH20" s="506"/>
      <c r="BI20" s="506"/>
      <c r="BJ20" s="506"/>
      <c r="BK20" s="506"/>
      <c r="BL20" s="343"/>
      <c r="BM20" s="98"/>
      <c r="BN20" s="24"/>
    </row>
    <row r="21" spans="1:70" s="499" customFormat="1" ht="15.95" customHeight="1">
      <c r="A21" s="92"/>
      <c r="B21" s="338"/>
      <c r="C21" s="339"/>
      <c r="D21" s="506"/>
      <c r="E21" s="506"/>
      <c r="F21" s="506"/>
      <c r="G21" s="506"/>
      <c r="H21" s="506"/>
      <c r="I21" s="506"/>
      <c r="J21" s="506"/>
      <c r="K21" s="506"/>
      <c r="L21" s="506"/>
      <c r="M21" s="506"/>
      <c r="N21" s="506"/>
      <c r="O21" s="506"/>
      <c r="P21" s="506"/>
      <c r="Q21" s="506"/>
      <c r="R21" s="506"/>
      <c r="S21" s="506"/>
      <c r="T21" s="506"/>
      <c r="U21" s="506"/>
      <c r="V21" s="506"/>
      <c r="W21" s="506"/>
      <c r="X21" s="506"/>
      <c r="Y21" s="506"/>
      <c r="Z21" s="506"/>
      <c r="AA21" s="506"/>
      <c r="AB21" s="506"/>
      <c r="AC21" s="506"/>
      <c r="AD21" s="506"/>
      <c r="AE21" s="506"/>
      <c r="AF21" s="506"/>
      <c r="AG21" s="508"/>
      <c r="AH21" s="508"/>
      <c r="AI21" s="508"/>
      <c r="AJ21" s="508"/>
      <c r="AK21" s="508"/>
      <c r="AL21" s="343"/>
      <c r="AM21" s="506"/>
      <c r="AN21" s="506"/>
      <c r="AO21" s="506"/>
      <c r="AP21" s="506"/>
      <c r="AQ21" s="506"/>
      <c r="AR21" s="506"/>
      <c r="AS21" s="506"/>
      <c r="AT21" s="506"/>
      <c r="AU21" s="506"/>
      <c r="AV21" s="506"/>
      <c r="AW21" s="506"/>
      <c r="AX21" s="506"/>
      <c r="AY21" s="506"/>
      <c r="AZ21" s="506"/>
      <c r="BA21" s="506"/>
      <c r="BB21" s="506"/>
      <c r="BC21" s="506"/>
      <c r="BD21" s="506"/>
      <c r="BE21" s="506"/>
      <c r="BF21" s="506"/>
      <c r="BG21" s="506"/>
      <c r="BH21" s="506"/>
      <c r="BI21" s="506"/>
      <c r="BJ21" s="506"/>
      <c r="BK21" s="506"/>
      <c r="BL21" s="343"/>
      <c r="BM21" s="98"/>
      <c r="BN21" s="24"/>
    </row>
    <row r="22" spans="1:70" s="499" customFormat="1" ht="15.95" customHeight="1">
      <c r="A22" s="92"/>
      <c r="B22" s="338"/>
      <c r="C22" s="339"/>
      <c r="D22" s="506"/>
      <c r="E22" s="506"/>
      <c r="F22" s="506"/>
      <c r="G22" s="506"/>
      <c r="H22" s="506"/>
      <c r="I22" s="506"/>
      <c r="J22" s="506"/>
      <c r="K22" s="506"/>
      <c r="L22" s="506"/>
      <c r="M22" s="506"/>
      <c r="N22" s="506"/>
      <c r="O22" s="506"/>
      <c r="P22" s="506"/>
      <c r="Q22" s="506"/>
      <c r="R22" s="506"/>
      <c r="S22" s="506"/>
      <c r="T22" s="506"/>
      <c r="U22" s="506"/>
      <c r="V22" s="506"/>
      <c r="W22" s="506"/>
      <c r="X22" s="506"/>
      <c r="Y22" s="506"/>
      <c r="Z22" s="506"/>
      <c r="AA22" s="506"/>
      <c r="AB22" s="506"/>
      <c r="AC22" s="506"/>
      <c r="AD22" s="506"/>
      <c r="AE22" s="506"/>
      <c r="AF22" s="506"/>
      <c r="AG22" s="508"/>
      <c r="AH22" s="508"/>
      <c r="AI22" s="508"/>
      <c r="AJ22" s="508"/>
      <c r="AK22" s="508"/>
      <c r="AL22" s="343"/>
      <c r="AM22" s="506"/>
      <c r="AN22" s="506"/>
      <c r="AO22" s="506"/>
      <c r="AP22" s="506"/>
      <c r="AQ22" s="506"/>
      <c r="AR22" s="506"/>
      <c r="AS22" s="506"/>
      <c r="AT22" s="506"/>
      <c r="AU22" s="506"/>
      <c r="AV22" s="506"/>
      <c r="AW22" s="506"/>
      <c r="AX22" s="506"/>
      <c r="AY22" s="506"/>
      <c r="AZ22" s="506"/>
      <c r="BA22" s="506"/>
      <c r="BB22" s="506"/>
      <c r="BC22" s="506"/>
      <c r="BD22" s="506"/>
      <c r="BE22" s="506"/>
      <c r="BF22" s="506"/>
      <c r="BG22" s="506"/>
      <c r="BH22" s="506"/>
      <c r="BI22" s="506"/>
      <c r="BJ22" s="506"/>
      <c r="BK22" s="506"/>
      <c r="BL22" s="343"/>
      <c r="BM22" s="98"/>
      <c r="BN22" s="24"/>
    </row>
    <row r="23" spans="1:70" s="499" customFormat="1" ht="15.95" customHeight="1">
      <c r="A23" s="92"/>
      <c r="B23" s="338"/>
      <c r="C23" s="339"/>
      <c r="D23" s="506"/>
      <c r="E23" s="506"/>
      <c r="F23" s="506"/>
      <c r="G23" s="506"/>
      <c r="H23" s="506"/>
      <c r="I23" s="506"/>
      <c r="J23" s="506"/>
      <c r="K23" s="506"/>
      <c r="L23" s="506"/>
      <c r="M23" s="506"/>
      <c r="N23" s="506"/>
      <c r="O23" s="506"/>
      <c r="P23" s="506"/>
      <c r="Q23" s="506"/>
      <c r="R23" s="506"/>
      <c r="S23" s="506"/>
      <c r="T23" s="506"/>
      <c r="U23" s="506"/>
      <c r="V23" s="506"/>
      <c r="W23" s="506"/>
      <c r="X23" s="506"/>
      <c r="Y23" s="506"/>
      <c r="Z23" s="506"/>
      <c r="AA23" s="506"/>
      <c r="AB23" s="506"/>
      <c r="AC23" s="506"/>
      <c r="AD23" s="506"/>
      <c r="AE23" s="506"/>
      <c r="AF23" s="506"/>
      <c r="AG23" s="508"/>
      <c r="AH23" s="508"/>
      <c r="AI23" s="508"/>
      <c r="AJ23" s="508"/>
      <c r="AK23" s="508"/>
      <c r="AL23" s="343"/>
      <c r="AM23" s="506"/>
      <c r="AN23" s="506"/>
      <c r="AO23" s="506"/>
      <c r="AP23" s="506"/>
      <c r="AQ23" s="506"/>
      <c r="AR23" s="506"/>
      <c r="AS23" s="506"/>
      <c r="AT23" s="506"/>
      <c r="AU23" s="506"/>
      <c r="AV23" s="506"/>
      <c r="AW23" s="506"/>
      <c r="AX23" s="506"/>
      <c r="AY23" s="506"/>
      <c r="AZ23" s="506"/>
      <c r="BA23" s="506"/>
      <c r="BB23" s="506"/>
      <c r="BC23" s="506"/>
      <c r="BD23" s="506"/>
      <c r="BE23" s="506"/>
      <c r="BF23" s="506"/>
      <c r="BG23" s="506"/>
      <c r="BH23" s="506"/>
      <c r="BI23" s="506"/>
      <c r="BJ23" s="506"/>
      <c r="BK23" s="506"/>
      <c r="BL23" s="343"/>
      <c r="BM23" s="98"/>
      <c r="BN23" s="24"/>
    </row>
    <row r="24" spans="1:70" s="499" customFormat="1" ht="15.95" customHeight="1">
      <c r="A24" s="92"/>
      <c r="B24" s="338"/>
      <c r="C24" s="339"/>
      <c r="D24" s="506"/>
      <c r="E24" s="506"/>
      <c r="F24" s="506"/>
      <c r="G24" s="506"/>
      <c r="H24" s="506"/>
      <c r="I24" s="506"/>
      <c r="J24" s="506"/>
      <c r="K24" s="506"/>
      <c r="L24" s="506"/>
      <c r="M24" s="506"/>
      <c r="N24" s="506"/>
      <c r="O24" s="506"/>
      <c r="P24" s="506"/>
      <c r="Q24" s="506"/>
      <c r="R24" s="506"/>
      <c r="S24" s="506"/>
      <c r="T24" s="506"/>
      <c r="U24" s="506"/>
      <c r="V24" s="506"/>
      <c r="W24" s="506"/>
      <c r="X24" s="506"/>
      <c r="Y24" s="506"/>
      <c r="Z24" s="506"/>
      <c r="AA24" s="506"/>
      <c r="AB24" s="506"/>
      <c r="AC24" s="506"/>
      <c r="AD24" s="506"/>
      <c r="AE24" s="506"/>
      <c r="AF24" s="506"/>
      <c r="AG24" s="508"/>
      <c r="AH24" s="508"/>
      <c r="AI24" s="508"/>
      <c r="AJ24" s="508"/>
      <c r="AK24" s="508"/>
      <c r="AL24" s="343"/>
      <c r="AM24" s="506"/>
      <c r="AN24" s="506"/>
      <c r="AO24" s="506"/>
      <c r="AP24" s="506"/>
      <c r="AQ24" s="506"/>
      <c r="AR24" s="506"/>
      <c r="AS24" s="506"/>
      <c r="AT24" s="506"/>
      <c r="AU24" s="506"/>
      <c r="AV24" s="506"/>
      <c r="AW24" s="506"/>
      <c r="AX24" s="506"/>
      <c r="AY24" s="506"/>
      <c r="AZ24" s="506"/>
      <c r="BA24" s="506"/>
      <c r="BB24" s="506"/>
      <c r="BC24" s="506"/>
      <c r="BD24" s="506"/>
      <c r="BE24" s="506"/>
      <c r="BF24" s="506"/>
      <c r="BG24" s="506"/>
      <c r="BH24" s="506"/>
      <c r="BI24" s="506"/>
      <c r="BJ24" s="506"/>
      <c r="BK24" s="506"/>
      <c r="BL24" s="343"/>
      <c r="BM24" s="98"/>
      <c r="BN24" s="24"/>
      <c r="BR24" s="77"/>
    </row>
    <row r="25" spans="1:70" s="499" customFormat="1" ht="15.95" customHeight="1">
      <c r="A25" s="92"/>
      <c r="B25" s="338"/>
      <c r="C25" s="339"/>
      <c r="D25" s="506"/>
      <c r="E25" s="506"/>
      <c r="F25" s="506"/>
      <c r="G25" s="506"/>
      <c r="H25" s="506"/>
      <c r="I25" s="506"/>
      <c r="J25" s="506"/>
      <c r="K25" s="506"/>
      <c r="L25" s="506"/>
      <c r="M25" s="506"/>
      <c r="N25" s="506"/>
      <c r="O25" s="506"/>
      <c r="P25" s="506"/>
      <c r="Q25" s="506"/>
      <c r="R25" s="506"/>
      <c r="S25" s="506"/>
      <c r="T25" s="506"/>
      <c r="U25" s="506"/>
      <c r="V25" s="506"/>
      <c r="W25" s="506"/>
      <c r="X25" s="506"/>
      <c r="Y25" s="506"/>
      <c r="Z25" s="506"/>
      <c r="AA25" s="506"/>
      <c r="AB25" s="506"/>
      <c r="AC25" s="506"/>
      <c r="AD25" s="506"/>
      <c r="AE25" s="506"/>
      <c r="AF25" s="506"/>
      <c r="AG25" s="508"/>
      <c r="AH25" s="508"/>
      <c r="AI25" s="508"/>
      <c r="AJ25" s="508"/>
      <c r="AK25" s="508"/>
      <c r="AL25" s="343"/>
      <c r="AM25" s="506"/>
      <c r="AN25" s="506"/>
      <c r="AO25" s="506"/>
      <c r="AP25" s="506"/>
      <c r="AQ25" s="506"/>
      <c r="AR25" s="506"/>
      <c r="AS25" s="506"/>
      <c r="AT25" s="506"/>
      <c r="AU25" s="506"/>
      <c r="AV25" s="506"/>
      <c r="AW25" s="506"/>
      <c r="AX25" s="506"/>
      <c r="AY25" s="506"/>
      <c r="AZ25" s="506"/>
      <c r="BA25" s="506"/>
      <c r="BB25" s="506"/>
      <c r="BC25" s="506"/>
      <c r="BD25" s="506"/>
      <c r="BE25" s="506"/>
      <c r="BF25" s="506"/>
      <c r="BG25" s="506"/>
      <c r="BH25" s="506"/>
      <c r="BI25" s="506"/>
      <c r="BJ25" s="506"/>
      <c r="BK25" s="506"/>
      <c r="BL25" s="343"/>
      <c r="BM25" s="98"/>
      <c r="BN25" s="24"/>
    </row>
    <row r="26" spans="1:70" s="499" customFormat="1" ht="15.95" customHeight="1">
      <c r="A26" s="92"/>
      <c r="B26" s="338"/>
      <c r="C26" s="339"/>
      <c r="D26" s="506"/>
      <c r="E26" s="506"/>
      <c r="F26" s="506"/>
      <c r="G26" s="506"/>
      <c r="H26" s="506"/>
      <c r="I26" s="506"/>
      <c r="J26" s="506"/>
      <c r="K26" s="506"/>
      <c r="L26" s="506"/>
      <c r="M26" s="506"/>
      <c r="N26" s="506"/>
      <c r="O26" s="506"/>
      <c r="P26" s="506"/>
      <c r="Q26" s="506"/>
      <c r="R26" s="506"/>
      <c r="S26" s="506"/>
      <c r="T26" s="506"/>
      <c r="U26" s="506"/>
      <c r="V26" s="506"/>
      <c r="W26" s="506"/>
      <c r="X26" s="506"/>
      <c r="Y26" s="506"/>
      <c r="Z26" s="506"/>
      <c r="AA26" s="506"/>
      <c r="AB26" s="506"/>
      <c r="AC26" s="506"/>
      <c r="AD26" s="506"/>
      <c r="AE26" s="506"/>
      <c r="AF26" s="506"/>
      <c r="AG26" s="508"/>
      <c r="AH26" s="508"/>
      <c r="AI26" s="508"/>
      <c r="AJ26" s="508"/>
      <c r="AK26" s="508"/>
      <c r="AL26" s="343"/>
      <c r="AM26" s="506"/>
      <c r="AN26" s="506"/>
      <c r="AO26" s="506"/>
      <c r="AP26" s="506"/>
      <c r="AQ26" s="506"/>
      <c r="AR26" s="506"/>
      <c r="AS26" s="506"/>
      <c r="AT26" s="506"/>
      <c r="AU26" s="506"/>
      <c r="AV26" s="506"/>
      <c r="AW26" s="506"/>
      <c r="AX26" s="506"/>
      <c r="AY26" s="506"/>
      <c r="AZ26" s="506"/>
      <c r="BA26" s="506"/>
      <c r="BB26" s="506"/>
      <c r="BC26" s="506"/>
      <c r="BD26" s="506"/>
      <c r="BE26" s="506"/>
      <c r="BF26" s="506"/>
      <c r="BG26" s="506"/>
      <c r="BH26" s="506"/>
      <c r="BI26" s="506"/>
      <c r="BJ26" s="506"/>
      <c r="BK26" s="506"/>
      <c r="BL26" s="343"/>
      <c r="BM26" s="98"/>
      <c r="BN26" s="24"/>
    </row>
    <row r="27" spans="1:70" s="499" customFormat="1" ht="15.95" customHeight="1">
      <c r="A27" s="92"/>
      <c r="B27" s="338"/>
      <c r="C27" s="339"/>
      <c r="D27" s="506"/>
      <c r="E27" s="506"/>
      <c r="F27" s="506"/>
      <c r="G27" s="506"/>
      <c r="H27" s="506"/>
      <c r="I27" s="506"/>
      <c r="J27" s="506"/>
      <c r="K27" s="506"/>
      <c r="L27" s="506"/>
      <c r="M27" s="506"/>
      <c r="N27" s="506"/>
      <c r="O27" s="506"/>
      <c r="P27" s="506"/>
      <c r="Q27" s="506"/>
      <c r="R27" s="506"/>
      <c r="S27" s="506"/>
      <c r="T27" s="506"/>
      <c r="U27" s="506"/>
      <c r="V27" s="506"/>
      <c r="W27" s="506"/>
      <c r="X27" s="506"/>
      <c r="Y27" s="506"/>
      <c r="Z27" s="506"/>
      <c r="AA27" s="506"/>
      <c r="AB27" s="506"/>
      <c r="AC27" s="506"/>
      <c r="AD27" s="506"/>
      <c r="AE27" s="506"/>
      <c r="AF27" s="506"/>
      <c r="AG27" s="508"/>
      <c r="AH27" s="508"/>
      <c r="AI27" s="508"/>
      <c r="AJ27" s="508"/>
      <c r="AK27" s="508"/>
      <c r="AL27" s="343"/>
      <c r="AM27" s="506"/>
      <c r="AN27" s="506"/>
      <c r="AO27" s="506"/>
      <c r="AP27" s="506"/>
      <c r="AQ27" s="506"/>
      <c r="AR27" s="506"/>
      <c r="AS27" s="506"/>
      <c r="AT27" s="506"/>
      <c r="AU27" s="506"/>
      <c r="AV27" s="506"/>
      <c r="AW27" s="506"/>
      <c r="AX27" s="506"/>
      <c r="AY27" s="506"/>
      <c r="AZ27" s="506"/>
      <c r="BA27" s="506"/>
      <c r="BB27" s="506"/>
      <c r="BC27" s="506"/>
      <c r="BD27" s="506"/>
      <c r="BE27" s="506"/>
      <c r="BF27" s="506"/>
      <c r="BG27" s="506"/>
      <c r="BH27" s="506"/>
      <c r="BI27" s="506"/>
      <c r="BJ27" s="506"/>
      <c r="BK27" s="506"/>
      <c r="BL27" s="343"/>
      <c r="BM27" s="98"/>
      <c r="BN27" s="24"/>
    </row>
    <row r="28" spans="1:70" s="499" customFormat="1" ht="15.95" customHeight="1">
      <c r="A28" s="92"/>
      <c r="B28" s="338"/>
      <c r="C28" s="339"/>
      <c r="D28" s="506"/>
      <c r="E28" s="506"/>
      <c r="F28" s="506"/>
      <c r="G28" s="506"/>
      <c r="H28" s="506"/>
      <c r="I28" s="506"/>
      <c r="J28" s="506"/>
      <c r="K28" s="506"/>
      <c r="L28" s="506"/>
      <c r="M28" s="506"/>
      <c r="N28" s="506"/>
      <c r="O28" s="506"/>
      <c r="P28" s="506"/>
      <c r="Q28" s="506"/>
      <c r="R28" s="506"/>
      <c r="S28" s="506"/>
      <c r="T28" s="506"/>
      <c r="U28" s="506"/>
      <c r="V28" s="506"/>
      <c r="W28" s="506"/>
      <c r="X28" s="506"/>
      <c r="Y28" s="506"/>
      <c r="Z28" s="506"/>
      <c r="AA28" s="506"/>
      <c r="AB28" s="506"/>
      <c r="AC28" s="506"/>
      <c r="AD28" s="506"/>
      <c r="AE28" s="506"/>
      <c r="AF28" s="506"/>
      <c r="AG28" s="508"/>
      <c r="AH28" s="508"/>
      <c r="AI28" s="508"/>
      <c r="AJ28" s="508"/>
      <c r="AK28" s="508"/>
      <c r="AL28" s="343"/>
      <c r="AM28" s="506"/>
      <c r="AN28" s="506"/>
      <c r="AO28" s="506"/>
      <c r="AP28" s="506"/>
      <c r="AQ28" s="506"/>
      <c r="AR28" s="506"/>
      <c r="AS28" s="506"/>
      <c r="AT28" s="506"/>
      <c r="AU28" s="506"/>
      <c r="AV28" s="506"/>
      <c r="AW28" s="506"/>
      <c r="AX28" s="506"/>
      <c r="AY28" s="506"/>
      <c r="AZ28" s="506"/>
      <c r="BA28" s="506"/>
      <c r="BB28" s="506"/>
      <c r="BC28" s="506"/>
      <c r="BD28" s="506"/>
      <c r="BE28" s="506"/>
      <c r="BF28" s="506"/>
      <c r="BG28" s="506"/>
      <c r="BH28" s="506"/>
      <c r="BI28" s="506"/>
      <c r="BJ28" s="506"/>
      <c r="BK28" s="506"/>
      <c r="BL28" s="343"/>
      <c r="BM28" s="98"/>
      <c r="BN28" s="24"/>
    </row>
    <row r="29" spans="1:70" s="499" customFormat="1" ht="15.95" customHeight="1">
      <c r="A29" s="92"/>
      <c r="B29" s="338"/>
      <c r="C29" s="339"/>
      <c r="D29" s="506"/>
      <c r="E29" s="506"/>
      <c r="F29" s="506"/>
      <c r="G29" s="506"/>
      <c r="H29" s="506"/>
      <c r="I29" s="506"/>
      <c r="J29" s="506"/>
      <c r="K29" s="506"/>
      <c r="L29" s="506"/>
      <c r="M29" s="506"/>
      <c r="N29" s="506"/>
      <c r="O29" s="506"/>
      <c r="P29" s="506"/>
      <c r="Q29" s="506"/>
      <c r="R29" s="506"/>
      <c r="S29" s="506"/>
      <c r="T29" s="506"/>
      <c r="U29" s="506"/>
      <c r="V29" s="506"/>
      <c r="W29" s="506"/>
      <c r="X29" s="506"/>
      <c r="Y29" s="506"/>
      <c r="Z29" s="506"/>
      <c r="AA29" s="506"/>
      <c r="AB29" s="506"/>
      <c r="AC29" s="506"/>
      <c r="AD29" s="506"/>
      <c r="AE29" s="506"/>
      <c r="AF29" s="506"/>
      <c r="AG29" s="508"/>
      <c r="AH29" s="508"/>
      <c r="AI29" s="508"/>
      <c r="AJ29" s="508"/>
      <c r="AK29" s="508"/>
      <c r="AL29" s="343"/>
      <c r="AM29" s="506"/>
      <c r="AN29" s="506"/>
      <c r="AO29" s="506"/>
      <c r="AP29" s="506"/>
      <c r="AQ29" s="506"/>
      <c r="AR29" s="506"/>
      <c r="AS29" s="506"/>
      <c r="AT29" s="506"/>
      <c r="AU29" s="506"/>
      <c r="AV29" s="506"/>
      <c r="AW29" s="506"/>
      <c r="AX29" s="506"/>
      <c r="AY29" s="506"/>
      <c r="AZ29" s="506"/>
      <c r="BA29" s="506"/>
      <c r="BB29" s="506"/>
      <c r="BC29" s="506"/>
      <c r="BD29" s="506"/>
      <c r="BE29" s="506"/>
      <c r="BF29" s="506"/>
      <c r="BG29" s="506"/>
      <c r="BH29" s="506"/>
      <c r="BI29" s="506"/>
      <c r="BJ29" s="506"/>
      <c r="BK29" s="506"/>
      <c r="BL29" s="343"/>
      <c r="BM29" s="98"/>
      <c r="BN29" s="24"/>
    </row>
    <row r="30" spans="1:70" s="499" customFormat="1" ht="15.95" customHeight="1">
      <c r="A30" s="92"/>
      <c r="B30" s="338"/>
      <c r="C30" s="339"/>
      <c r="D30" s="506"/>
      <c r="E30" s="506"/>
      <c r="F30" s="506"/>
      <c r="G30" s="506"/>
      <c r="H30" s="506"/>
      <c r="I30" s="506"/>
      <c r="J30" s="506"/>
      <c r="K30" s="506"/>
      <c r="L30" s="506"/>
      <c r="M30" s="506"/>
      <c r="N30" s="506"/>
      <c r="O30" s="506"/>
      <c r="P30" s="506"/>
      <c r="Q30" s="506"/>
      <c r="R30" s="506"/>
      <c r="S30" s="506"/>
      <c r="T30" s="506"/>
      <c r="U30" s="506"/>
      <c r="V30" s="506"/>
      <c r="W30" s="506"/>
      <c r="X30" s="506"/>
      <c r="Y30" s="506"/>
      <c r="Z30" s="506"/>
      <c r="AA30" s="506"/>
      <c r="AB30" s="506"/>
      <c r="AC30" s="506"/>
      <c r="AD30" s="506"/>
      <c r="AE30" s="506"/>
      <c r="AF30" s="506"/>
      <c r="AG30" s="508"/>
      <c r="AH30" s="508"/>
      <c r="AI30" s="508"/>
      <c r="AJ30" s="508"/>
      <c r="AK30" s="508"/>
      <c r="AL30" s="343"/>
      <c r="AM30" s="506"/>
      <c r="AN30" s="506"/>
      <c r="AO30" s="506"/>
      <c r="AP30" s="506"/>
      <c r="AQ30" s="506"/>
      <c r="AR30" s="506"/>
      <c r="AS30" s="506"/>
      <c r="AT30" s="506"/>
      <c r="AU30" s="506"/>
      <c r="AV30" s="506"/>
      <c r="AW30" s="506"/>
      <c r="AX30" s="506"/>
      <c r="AY30" s="506"/>
      <c r="AZ30" s="506"/>
      <c r="BA30" s="506"/>
      <c r="BB30" s="506"/>
      <c r="BC30" s="506"/>
      <c r="BD30" s="506"/>
      <c r="BE30" s="506"/>
      <c r="BF30" s="506"/>
      <c r="BG30" s="506"/>
      <c r="BH30" s="506"/>
      <c r="BI30" s="506"/>
      <c r="BJ30" s="506"/>
      <c r="BK30" s="506"/>
      <c r="BL30" s="343"/>
      <c r="BM30" s="98"/>
      <c r="BN30" s="24"/>
    </row>
    <row r="31" spans="1:70" s="499" customFormat="1" ht="15.95" customHeight="1">
      <c r="A31" s="92"/>
      <c r="B31" s="338"/>
      <c r="C31" s="339"/>
      <c r="D31" s="506"/>
      <c r="E31" s="506"/>
      <c r="F31" s="506"/>
      <c r="G31" s="506"/>
      <c r="H31" s="506"/>
      <c r="I31" s="506"/>
      <c r="J31" s="506"/>
      <c r="K31" s="506"/>
      <c r="L31" s="506"/>
      <c r="M31" s="506"/>
      <c r="N31" s="506"/>
      <c r="O31" s="506"/>
      <c r="P31" s="506"/>
      <c r="Q31" s="506"/>
      <c r="R31" s="506"/>
      <c r="S31" s="506"/>
      <c r="T31" s="506"/>
      <c r="U31" s="506"/>
      <c r="V31" s="506"/>
      <c r="W31" s="506"/>
      <c r="X31" s="506"/>
      <c r="Y31" s="506"/>
      <c r="Z31" s="506"/>
      <c r="AA31" s="506"/>
      <c r="AB31" s="506"/>
      <c r="AC31" s="506"/>
      <c r="AD31" s="506"/>
      <c r="AE31" s="506"/>
      <c r="AF31" s="506"/>
      <c r="AG31" s="508"/>
      <c r="AH31" s="508"/>
      <c r="AI31" s="508"/>
      <c r="AJ31" s="508"/>
      <c r="AK31" s="508"/>
      <c r="AL31" s="343"/>
      <c r="AM31" s="506"/>
      <c r="AN31" s="506"/>
      <c r="AO31" s="506"/>
      <c r="AP31" s="506"/>
      <c r="AQ31" s="506"/>
      <c r="AR31" s="506"/>
      <c r="AS31" s="506"/>
      <c r="AT31" s="506"/>
      <c r="AU31" s="506"/>
      <c r="AV31" s="506"/>
      <c r="AW31" s="506"/>
      <c r="AX31" s="506"/>
      <c r="AY31" s="506"/>
      <c r="AZ31" s="506"/>
      <c r="BA31" s="506"/>
      <c r="BB31" s="506"/>
      <c r="BC31" s="506"/>
      <c r="BD31" s="506"/>
      <c r="BE31" s="506"/>
      <c r="BF31" s="506"/>
      <c r="BG31" s="506"/>
      <c r="BH31" s="506"/>
      <c r="BI31" s="506"/>
      <c r="BJ31" s="506"/>
      <c r="BK31" s="506"/>
      <c r="BL31" s="343"/>
      <c r="BM31" s="98"/>
      <c r="BN31" s="24"/>
    </row>
    <row r="32" spans="1:70" s="499" customFormat="1" ht="15.95" customHeight="1">
      <c r="A32" s="92"/>
      <c r="B32" s="338"/>
      <c r="C32" s="339"/>
      <c r="D32" s="506"/>
      <c r="E32" s="506"/>
      <c r="F32" s="506"/>
      <c r="G32" s="506"/>
      <c r="H32" s="506"/>
      <c r="I32" s="506"/>
      <c r="J32" s="506"/>
      <c r="K32" s="506"/>
      <c r="L32" s="506"/>
      <c r="M32" s="506"/>
      <c r="N32" s="506"/>
      <c r="O32" s="506"/>
      <c r="P32" s="506"/>
      <c r="Q32" s="506"/>
      <c r="R32" s="506"/>
      <c r="S32" s="506"/>
      <c r="T32" s="506"/>
      <c r="U32" s="506"/>
      <c r="V32" s="506"/>
      <c r="W32" s="506"/>
      <c r="X32" s="506"/>
      <c r="Y32" s="506"/>
      <c r="Z32" s="506"/>
      <c r="AA32" s="506"/>
      <c r="AB32" s="506"/>
      <c r="AC32" s="506"/>
      <c r="AD32" s="506"/>
      <c r="AE32" s="506"/>
      <c r="AF32" s="506"/>
      <c r="AG32" s="508"/>
      <c r="AH32" s="508"/>
      <c r="AI32" s="508"/>
      <c r="AJ32" s="508"/>
      <c r="AK32" s="508"/>
      <c r="AL32" s="343"/>
      <c r="AM32" s="506"/>
      <c r="AN32" s="506"/>
      <c r="AO32" s="506"/>
      <c r="AP32" s="506"/>
      <c r="AQ32" s="506"/>
      <c r="AR32" s="506"/>
      <c r="AS32" s="506"/>
      <c r="AT32" s="506"/>
      <c r="AU32" s="506"/>
      <c r="AV32" s="506"/>
      <c r="AW32" s="506"/>
      <c r="AX32" s="506"/>
      <c r="AY32" s="506"/>
      <c r="AZ32" s="506"/>
      <c r="BA32" s="506"/>
      <c r="BB32" s="506"/>
      <c r="BC32" s="506"/>
      <c r="BD32" s="506"/>
      <c r="BE32" s="506"/>
      <c r="BF32" s="506"/>
      <c r="BG32" s="506"/>
      <c r="BH32" s="506"/>
      <c r="BI32" s="506"/>
      <c r="BJ32" s="506"/>
      <c r="BK32" s="506"/>
      <c r="BL32" s="343"/>
      <c r="BM32" s="98"/>
      <c r="BN32" s="24"/>
    </row>
    <row r="33" spans="1:66" s="499" customFormat="1" ht="15.95" customHeight="1">
      <c r="A33" s="92"/>
      <c r="B33" s="338"/>
      <c r="C33" s="339"/>
      <c r="D33" s="506"/>
      <c r="E33" s="506"/>
      <c r="F33" s="506"/>
      <c r="G33" s="506"/>
      <c r="H33" s="506"/>
      <c r="I33" s="506"/>
      <c r="J33" s="506"/>
      <c r="K33" s="506"/>
      <c r="M33" s="506"/>
      <c r="N33" s="506"/>
      <c r="O33" s="506"/>
      <c r="P33" s="506"/>
      <c r="Q33" s="506"/>
      <c r="R33" s="506"/>
      <c r="S33" s="506"/>
      <c r="T33" s="506"/>
      <c r="U33" s="506"/>
      <c r="V33" s="506"/>
      <c r="W33" s="506"/>
      <c r="X33" s="506"/>
      <c r="Y33" s="506"/>
      <c r="Z33" s="506"/>
      <c r="AA33" s="506"/>
      <c r="AB33" s="506"/>
      <c r="AC33" s="506"/>
      <c r="AD33" s="506"/>
      <c r="AE33" s="506"/>
      <c r="AF33" s="506"/>
      <c r="AG33" s="508"/>
      <c r="AH33" s="508"/>
      <c r="AI33" s="508"/>
      <c r="AJ33" s="508"/>
      <c r="AK33" s="508"/>
      <c r="AL33" s="343"/>
      <c r="AM33" s="506"/>
      <c r="AN33" s="506"/>
      <c r="AO33" s="506"/>
      <c r="AP33" s="506"/>
      <c r="AQ33" s="506"/>
      <c r="AR33" s="506"/>
      <c r="AS33" s="506"/>
      <c r="AT33" s="506"/>
      <c r="AU33" s="506"/>
      <c r="AV33" s="506"/>
      <c r="AW33" s="506"/>
      <c r="AX33" s="506"/>
      <c r="AY33" s="506"/>
      <c r="AZ33" s="506"/>
      <c r="BA33" s="506"/>
      <c r="BB33" s="506"/>
      <c r="BC33" s="506"/>
      <c r="BD33" s="506"/>
      <c r="BE33" s="506"/>
      <c r="BF33" s="506"/>
      <c r="BG33" s="506"/>
      <c r="BH33" s="506"/>
      <c r="BI33" s="506"/>
      <c r="BJ33" s="506"/>
      <c r="BK33" s="506"/>
      <c r="BL33" s="343"/>
      <c r="BM33" s="98"/>
      <c r="BN33" s="24"/>
    </row>
    <row r="34" spans="1:66" s="499" customFormat="1" ht="15.95" customHeight="1">
      <c r="A34" s="92"/>
      <c r="B34" s="338"/>
      <c r="C34" s="118"/>
      <c r="D34" s="116"/>
      <c r="E34" s="116"/>
      <c r="F34" s="116"/>
      <c r="G34" s="116"/>
      <c r="H34" s="11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7"/>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7"/>
      <c r="BM34" s="98"/>
      <c r="BN34" s="24"/>
    </row>
    <row r="35" spans="1:66" s="499" customFormat="1" ht="15.95" customHeight="1" thickBot="1">
      <c r="A35" s="92"/>
      <c r="B35" s="250"/>
      <c r="C35" s="69"/>
      <c r="D35" s="69"/>
      <c r="E35" s="137"/>
      <c r="F35" s="69"/>
      <c r="G35" s="69"/>
      <c r="H35" s="69"/>
      <c r="I35" s="69"/>
      <c r="J35" s="69"/>
      <c r="K35" s="69"/>
      <c r="L35" s="69"/>
      <c r="M35" s="69"/>
      <c r="N35" s="69"/>
      <c r="O35" s="69"/>
      <c r="P35" s="69"/>
      <c r="Q35" s="69"/>
      <c r="R35" s="69"/>
      <c r="S35" s="69"/>
      <c r="T35" s="69"/>
      <c r="U35" s="69"/>
      <c r="V35" s="69"/>
      <c r="W35" s="69"/>
      <c r="X35" s="69"/>
      <c r="Y35" s="137"/>
      <c r="Z35" s="69"/>
      <c r="AA35" s="69"/>
      <c r="AB35" s="137"/>
      <c r="AC35" s="69"/>
      <c r="AD35" s="69"/>
      <c r="AE35" s="69"/>
      <c r="AF35" s="69"/>
      <c r="AG35" s="69"/>
      <c r="AH35" s="69"/>
      <c r="AI35" s="69"/>
      <c r="AJ35" s="137"/>
      <c r="AK35" s="69"/>
      <c r="AL35" s="69"/>
      <c r="AM35" s="69"/>
      <c r="AN35" s="69"/>
      <c r="AO35" s="69"/>
      <c r="AP35" s="69"/>
      <c r="AQ35" s="69"/>
      <c r="AR35" s="69"/>
      <c r="AS35" s="69"/>
      <c r="AT35" s="69"/>
      <c r="AU35" s="69"/>
      <c r="AV35" s="137"/>
      <c r="AW35" s="137"/>
      <c r="AX35" s="69"/>
      <c r="AY35" s="69"/>
      <c r="AZ35" s="69"/>
      <c r="BA35" s="69"/>
      <c r="BB35" s="69"/>
      <c r="BC35" s="69"/>
      <c r="BD35" s="69"/>
      <c r="BE35" s="69"/>
      <c r="BF35" s="69"/>
      <c r="BG35" s="137"/>
      <c r="BH35" s="69"/>
      <c r="BI35" s="69"/>
      <c r="BJ35" s="69"/>
      <c r="BK35" s="69"/>
      <c r="BL35" s="69"/>
      <c r="BM35" s="119"/>
      <c r="BN35" s="24"/>
    </row>
    <row r="36" spans="1:66" s="499" customFormat="1" ht="20.25" customHeight="1">
      <c r="A36" s="92"/>
      <c r="B36" s="2246" t="s">
        <v>34</v>
      </c>
      <c r="C36" s="2247"/>
      <c r="D36" s="2247"/>
      <c r="E36" s="1926"/>
      <c r="F36" s="2247"/>
      <c r="G36" s="3548"/>
      <c r="H36" s="2246" t="s">
        <v>508</v>
      </c>
      <c r="I36" s="2247"/>
      <c r="J36" s="2247"/>
      <c r="K36" s="2247"/>
      <c r="L36" s="2247"/>
      <c r="M36" s="2247"/>
      <c r="N36" s="2247"/>
      <c r="O36" s="3548"/>
      <c r="P36" s="3582" t="s">
        <v>100</v>
      </c>
      <c r="Q36" s="3583"/>
      <c r="R36" s="3583"/>
      <c r="S36" s="3584"/>
      <c r="T36" s="3588" t="s">
        <v>509</v>
      </c>
      <c r="U36" s="2513"/>
      <c r="V36" s="2513"/>
      <c r="W36" s="2513"/>
      <c r="X36" s="2513"/>
      <c r="Y36" s="2513"/>
      <c r="Z36" s="2513"/>
      <c r="AA36" s="2513"/>
      <c r="AB36" s="2513"/>
      <c r="AC36" s="2513"/>
      <c r="AD36" s="2513"/>
      <c r="AE36" s="2513"/>
      <c r="AF36" s="2513"/>
      <c r="AG36" s="2513"/>
      <c r="AH36" s="2513"/>
      <c r="AI36" s="2513"/>
      <c r="AJ36" s="2513"/>
      <c r="AK36" s="2513"/>
      <c r="AL36" s="2513"/>
      <c r="AM36" s="2513"/>
      <c r="AN36" s="2513"/>
      <c r="AO36" s="2513"/>
      <c r="AP36" s="2513"/>
      <c r="AQ36" s="2513"/>
      <c r="AR36" s="2513"/>
      <c r="AS36" s="2513"/>
      <c r="AT36" s="2513"/>
      <c r="AU36" s="2513"/>
      <c r="AV36" s="2513"/>
      <c r="AW36" s="2513"/>
      <c r="AX36" s="2513"/>
      <c r="AY36" s="2513"/>
      <c r="AZ36" s="2513"/>
      <c r="BA36" s="2513"/>
      <c r="BB36" s="2513"/>
      <c r="BC36" s="2513"/>
      <c r="BD36" s="2513"/>
      <c r="BE36" s="2513"/>
      <c r="BF36" s="2513"/>
      <c r="BG36" s="2513"/>
      <c r="BH36" s="2513"/>
      <c r="BI36" s="2513"/>
      <c r="BJ36" s="2513"/>
      <c r="BK36" s="2513"/>
      <c r="BL36" s="2513"/>
      <c r="BM36" s="3589"/>
      <c r="BN36" s="24"/>
    </row>
    <row r="37" spans="1:66" s="499" customFormat="1" ht="15.95" customHeight="1" thickBot="1">
      <c r="A37" s="92"/>
      <c r="B37" s="3549"/>
      <c r="C37" s="3550"/>
      <c r="D37" s="3550"/>
      <c r="E37" s="3093"/>
      <c r="F37" s="3550"/>
      <c r="G37" s="3551"/>
      <c r="H37" s="3549"/>
      <c r="I37" s="3550"/>
      <c r="J37" s="3550"/>
      <c r="K37" s="3550"/>
      <c r="L37" s="3550"/>
      <c r="M37" s="3550"/>
      <c r="N37" s="3550"/>
      <c r="O37" s="3551"/>
      <c r="P37" s="3585"/>
      <c r="Q37" s="3586"/>
      <c r="R37" s="3586"/>
      <c r="S37" s="3587"/>
      <c r="T37" s="3605" t="s">
        <v>14</v>
      </c>
      <c r="U37" s="3581"/>
      <c r="V37" s="3578">
        <v>11</v>
      </c>
      <c r="W37" s="3579"/>
      <c r="X37" s="3578" t="s">
        <v>16</v>
      </c>
      <c r="Y37" s="3579"/>
      <c r="Z37" s="3578">
        <v>12</v>
      </c>
      <c r="AA37" s="3579"/>
      <c r="AB37" s="3578" t="s">
        <v>148</v>
      </c>
      <c r="AC37" s="3579"/>
      <c r="AD37" s="3578">
        <v>13</v>
      </c>
      <c r="AE37" s="3579"/>
      <c r="AF37" s="3578" t="s">
        <v>152</v>
      </c>
      <c r="AG37" s="3579"/>
      <c r="AH37" s="3580">
        <v>1</v>
      </c>
      <c r="AI37" s="3581"/>
      <c r="AJ37" s="3580" t="s">
        <v>153</v>
      </c>
      <c r="AK37" s="3581"/>
      <c r="AL37" s="3580">
        <v>2</v>
      </c>
      <c r="AM37" s="3581"/>
      <c r="AN37" s="3580" t="s">
        <v>154</v>
      </c>
      <c r="AO37" s="3581"/>
      <c r="AP37" s="3580">
        <v>3</v>
      </c>
      <c r="AQ37" s="3581"/>
      <c r="AR37" s="3580" t="s">
        <v>104</v>
      </c>
      <c r="AS37" s="3581"/>
      <c r="AT37" s="3580">
        <v>4</v>
      </c>
      <c r="AU37" s="3581"/>
      <c r="AV37" s="3580" t="s">
        <v>103</v>
      </c>
      <c r="AW37" s="3581"/>
      <c r="AX37" s="3580">
        <v>5</v>
      </c>
      <c r="AY37" s="3581"/>
      <c r="AZ37" s="3580" t="s">
        <v>44</v>
      </c>
      <c r="BA37" s="3581"/>
      <c r="BB37" s="3580">
        <v>6</v>
      </c>
      <c r="BC37" s="3597"/>
      <c r="BD37" s="3598"/>
      <c r="BE37" s="3598"/>
      <c r="BF37" s="3598"/>
      <c r="BG37" s="3598"/>
      <c r="BH37" s="3613"/>
      <c r="BI37" s="3613"/>
      <c r="BJ37" s="3591"/>
      <c r="BK37" s="3592"/>
      <c r="BL37" s="344"/>
      <c r="BM37" s="249"/>
      <c r="BN37" s="24"/>
    </row>
    <row r="38" spans="1:66" s="499" customFormat="1" ht="15.95" customHeight="1">
      <c r="A38" s="92"/>
      <c r="B38" s="3653">
        <v>1</v>
      </c>
      <c r="C38" s="3025"/>
      <c r="D38" s="3025"/>
      <c r="E38" s="3024"/>
      <c r="F38" s="3025"/>
      <c r="G38" s="3654"/>
      <c r="H38" s="3655"/>
      <c r="I38" s="3025"/>
      <c r="J38" s="3025"/>
      <c r="K38" s="3025"/>
      <c r="L38" s="3025"/>
      <c r="M38" s="3025"/>
      <c r="N38" s="3025"/>
      <c r="O38" s="3654"/>
      <c r="P38" s="3655" t="s">
        <v>99</v>
      </c>
      <c r="Q38" s="3025"/>
      <c r="R38" s="3025"/>
      <c r="S38" s="3656"/>
      <c r="T38" s="3615">
        <f>125/2</f>
        <v>62.5</v>
      </c>
      <c r="U38" s="3612"/>
      <c r="V38" s="3611">
        <f>127/2</f>
        <v>63.5</v>
      </c>
      <c r="W38" s="3612"/>
      <c r="X38" s="3611">
        <f>129/2</f>
        <v>64.5</v>
      </c>
      <c r="Y38" s="3612"/>
      <c r="Z38" s="3611">
        <f>133/2</f>
        <v>66.5</v>
      </c>
      <c r="AA38" s="3612"/>
      <c r="AB38" s="3611">
        <f>140/2</f>
        <v>70</v>
      </c>
      <c r="AC38" s="3612"/>
      <c r="AD38" s="3651">
        <f>145/2</f>
        <v>72.5</v>
      </c>
      <c r="AE38" s="3652"/>
      <c r="AF38" s="3611">
        <f>148/2</f>
        <v>74</v>
      </c>
      <c r="AG38" s="3604"/>
      <c r="AH38" s="3603">
        <f>152/2</f>
        <v>76</v>
      </c>
      <c r="AI38" s="3604"/>
      <c r="AJ38" s="3603">
        <f>155/2</f>
        <v>77.5</v>
      </c>
      <c r="AK38" s="3604"/>
      <c r="AL38" s="3603">
        <f>164/2</f>
        <v>82</v>
      </c>
      <c r="AM38" s="3604"/>
      <c r="AN38" s="3603">
        <f>166/2</f>
        <v>83</v>
      </c>
      <c r="AO38" s="3604"/>
      <c r="AP38" s="3603">
        <f>175/2</f>
        <v>87.5</v>
      </c>
      <c r="AQ38" s="3612"/>
      <c r="AR38" s="3606">
        <f>'Outsole Pressing Process'!AU18/2</f>
        <v>87.6</v>
      </c>
      <c r="AS38" s="3607"/>
      <c r="AT38" s="3606">
        <f>'Outsole Pressing Process'!AU19/2</f>
        <v>89.2</v>
      </c>
      <c r="AU38" s="3607"/>
      <c r="AV38" s="3606">
        <f>'Outsole Pressing Process'!AU20/2</f>
        <v>91.8</v>
      </c>
      <c r="AW38" s="3607"/>
      <c r="AX38" s="3606">
        <f>'Outsole Pressing Process'!AU21/2</f>
        <v>93.9</v>
      </c>
      <c r="AY38" s="3607"/>
      <c r="AZ38" s="3606">
        <f>'Outsole Pressing Process'!AU22/2</f>
        <v>95.5</v>
      </c>
      <c r="BA38" s="3607"/>
      <c r="BB38" s="3606">
        <f>'Outsole Pressing Process'!AU23/2</f>
        <v>98.1</v>
      </c>
      <c r="BC38" s="3607"/>
      <c r="BD38" s="3608"/>
      <c r="BE38" s="2236"/>
      <c r="BF38" s="3608"/>
      <c r="BG38" s="2236"/>
      <c r="BH38" s="3638"/>
      <c r="BI38" s="3638"/>
      <c r="BJ38" s="3646"/>
      <c r="BK38" s="3646"/>
      <c r="BL38" s="3647"/>
      <c r="BM38" s="3648"/>
      <c r="BN38" s="24"/>
    </row>
    <row r="39" spans="1:66" s="499" customFormat="1" ht="15.95" customHeight="1">
      <c r="A39" s="92"/>
      <c r="B39" s="2605"/>
      <c r="C39" s="1914"/>
      <c r="D39" s="1914"/>
      <c r="E39" s="3008"/>
      <c r="F39" s="1914"/>
      <c r="G39" s="2183"/>
      <c r="H39" s="3007"/>
      <c r="I39" s="1914"/>
      <c r="J39" s="1914"/>
      <c r="K39" s="1914"/>
      <c r="L39" s="1914"/>
      <c r="M39" s="1914"/>
      <c r="N39" s="1914"/>
      <c r="O39" s="2183"/>
      <c r="P39" s="3007" t="s">
        <v>98</v>
      </c>
      <c r="Q39" s="1914"/>
      <c r="R39" s="1914"/>
      <c r="S39" s="1916"/>
      <c r="T39" s="3649">
        <v>66.5</v>
      </c>
      <c r="U39" s="3622"/>
      <c r="V39" s="3621">
        <v>67.5</v>
      </c>
      <c r="W39" s="3621"/>
      <c r="X39" s="3621">
        <v>68.5</v>
      </c>
      <c r="Y39" s="3621"/>
      <c r="Z39" s="3622">
        <v>70.5</v>
      </c>
      <c r="AA39" s="3621"/>
      <c r="AB39" s="3621">
        <v>74</v>
      </c>
      <c r="AC39" s="3621"/>
      <c r="AD39" s="3621">
        <v>77</v>
      </c>
      <c r="AE39" s="3621"/>
      <c r="AF39" s="3623">
        <v>78.5</v>
      </c>
      <c r="AG39" s="3610"/>
      <c r="AH39" s="3609">
        <v>80.5</v>
      </c>
      <c r="AI39" s="3610"/>
      <c r="AJ39" s="3609">
        <v>82</v>
      </c>
      <c r="AK39" s="3610"/>
      <c r="AL39" s="3609">
        <v>85.5</v>
      </c>
      <c r="AM39" s="3610"/>
      <c r="AN39" s="3609">
        <v>88</v>
      </c>
      <c r="AO39" s="3610"/>
      <c r="AP39" s="3609">
        <v>91</v>
      </c>
      <c r="AQ39" s="3622"/>
      <c r="AR39" s="3598">
        <f>'Outsole Pressing Process'!AQ18/2</f>
        <v>91.15</v>
      </c>
      <c r="AS39" s="3598"/>
      <c r="AT39" s="3598">
        <f>'Outsole Pressing Process'!AQ19/2</f>
        <v>93.3</v>
      </c>
      <c r="AU39" s="3598"/>
      <c r="AV39" s="3598">
        <f>'Outsole Pressing Process'!AQ20/2</f>
        <v>95.45</v>
      </c>
      <c r="AW39" s="3598"/>
      <c r="AX39" s="3598">
        <f>'Outsole Pressing Process'!AQ21/2</f>
        <v>97.6</v>
      </c>
      <c r="AY39" s="3598"/>
      <c r="AZ39" s="3598">
        <f>'Outsole Pressing Process'!AQ22/2</f>
        <v>99.75</v>
      </c>
      <c r="BA39" s="3598"/>
      <c r="BB39" s="3598">
        <f>'Outsole Pressing Process'!AQ23/2</f>
        <v>101.9</v>
      </c>
      <c r="BC39" s="3598"/>
      <c r="BD39" s="3598"/>
      <c r="BE39" s="3598"/>
      <c r="BF39" s="3598"/>
      <c r="BG39" s="3598"/>
      <c r="BH39" s="3638"/>
      <c r="BI39" s="3638"/>
      <c r="BJ39" s="3645"/>
      <c r="BK39" s="3645"/>
      <c r="BL39" s="1916"/>
      <c r="BM39" s="3642"/>
      <c r="BN39" s="24"/>
    </row>
    <row r="40" spans="1:66" s="499" customFormat="1" ht="15.95" customHeight="1">
      <c r="A40" s="92"/>
      <c r="B40" s="2605">
        <v>2</v>
      </c>
      <c r="C40" s="1914"/>
      <c r="D40" s="1914"/>
      <c r="E40" s="3008"/>
      <c r="F40" s="1914"/>
      <c r="G40" s="2183"/>
      <c r="H40" s="3007"/>
      <c r="I40" s="1914"/>
      <c r="J40" s="1914"/>
      <c r="K40" s="1914"/>
      <c r="L40" s="1914"/>
      <c r="M40" s="1914"/>
      <c r="N40" s="1914"/>
      <c r="O40" s="2183"/>
      <c r="P40" s="3631" t="s">
        <v>99</v>
      </c>
      <c r="Q40" s="1929"/>
      <c r="R40" s="1929"/>
      <c r="S40" s="3632"/>
      <c r="T40" s="3552"/>
      <c r="U40" s="3553"/>
      <c r="V40" s="3630"/>
      <c r="W40" s="3630"/>
      <c r="X40" s="3616"/>
      <c r="Y40" s="3616"/>
      <c r="Z40" s="1943"/>
      <c r="AA40" s="2332"/>
      <c r="AB40" s="3620"/>
      <c r="AC40" s="3619"/>
      <c r="AD40" s="3557"/>
      <c r="AE40" s="2332"/>
      <c r="AF40" s="3557"/>
      <c r="AG40" s="2332"/>
      <c r="AH40" s="3557"/>
      <c r="AI40" s="2332"/>
      <c r="AJ40" s="3620"/>
      <c r="AK40" s="3619"/>
      <c r="AL40" s="3620"/>
      <c r="AM40" s="3619"/>
      <c r="AN40" s="3620"/>
      <c r="AO40" s="3619"/>
      <c r="AP40" s="3557"/>
      <c r="AQ40" s="3657"/>
      <c r="AR40" s="3598"/>
      <c r="AS40" s="3598"/>
      <c r="AT40" s="3598"/>
      <c r="AU40" s="3598"/>
      <c r="AV40" s="3598"/>
      <c r="AW40" s="3598"/>
      <c r="AX40" s="3598"/>
      <c r="AY40" s="3598"/>
      <c r="AZ40" s="3598"/>
      <c r="BA40" s="3598"/>
      <c r="BB40" s="3598"/>
      <c r="BC40" s="3598"/>
      <c r="BD40" s="3598"/>
      <c r="BE40" s="3598"/>
      <c r="BF40" s="3598"/>
      <c r="BG40" s="3598"/>
      <c r="BH40" s="3638"/>
      <c r="BI40" s="3638"/>
      <c r="BJ40" s="3645"/>
      <c r="BK40" s="3645"/>
      <c r="BL40" s="1916"/>
      <c r="BM40" s="3642"/>
      <c r="BN40" s="24"/>
    </row>
    <row r="41" spans="1:66" s="499" customFormat="1" ht="15.95" customHeight="1">
      <c r="A41" s="92"/>
      <c r="B41" s="2605"/>
      <c r="C41" s="1914"/>
      <c r="D41" s="1914"/>
      <c r="E41" s="3008"/>
      <c r="F41" s="1914"/>
      <c r="G41" s="2183"/>
      <c r="H41" s="3007"/>
      <c r="I41" s="1914"/>
      <c r="J41" s="1914"/>
      <c r="K41" s="1914"/>
      <c r="L41" s="1914"/>
      <c r="M41" s="1914"/>
      <c r="N41" s="1914"/>
      <c r="O41" s="2183"/>
      <c r="P41" s="3007" t="s">
        <v>98</v>
      </c>
      <c r="Q41" s="1914"/>
      <c r="R41" s="1914"/>
      <c r="S41" s="1916"/>
      <c r="T41" s="3552"/>
      <c r="U41" s="3553"/>
      <c r="V41" s="3630"/>
      <c r="W41" s="3630"/>
      <c r="X41" s="3617"/>
      <c r="Y41" s="3617"/>
      <c r="Z41" s="3618"/>
      <c r="AA41" s="3619"/>
      <c r="AB41" s="3620"/>
      <c r="AC41" s="3619"/>
      <c r="AD41" s="3557"/>
      <c r="AE41" s="2332"/>
      <c r="AF41" s="3557"/>
      <c r="AG41" s="2332"/>
      <c r="AH41" s="3557"/>
      <c r="AI41" s="2332"/>
      <c r="AJ41" s="3620"/>
      <c r="AK41" s="3619"/>
      <c r="AL41" s="3620"/>
      <c r="AM41" s="3619"/>
      <c r="AN41" s="3620"/>
      <c r="AO41" s="3619"/>
      <c r="AP41" s="3620"/>
      <c r="AQ41" s="3658"/>
      <c r="AR41" s="3598"/>
      <c r="AS41" s="3598"/>
      <c r="AT41" s="3598"/>
      <c r="AU41" s="3598"/>
      <c r="AV41" s="3598"/>
      <c r="AW41" s="3598"/>
      <c r="AX41" s="3598"/>
      <c r="AY41" s="3598"/>
      <c r="AZ41" s="3598"/>
      <c r="BA41" s="3598"/>
      <c r="BB41" s="3598"/>
      <c r="BC41" s="3598"/>
      <c r="BD41" s="3598"/>
      <c r="BE41" s="3598"/>
      <c r="BF41" s="3598"/>
      <c r="BG41" s="3598"/>
      <c r="BH41" s="3638"/>
      <c r="BI41" s="3638"/>
      <c r="BJ41" s="3645"/>
      <c r="BK41" s="3645"/>
      <c r="BL41" s="3643"/>
      <c r="BM41" s="3644"/>
      <c r="BN41" s="24"/>
    </row>
    <row r="42" spans="1:66" s="499" customFormat="1" ht="15.95" customHeight="1">
      <c r="A42" s="92"/>
      <c r="B42" s="2605">
        <v>3</v>
      </c>
      <c r="C42" s="1914"/>
      <c r="D42" s="1914"/>
      <c r="E42" s="3008"/>
      <c r="F42" s="1914"/>
      <c r="G42" s="2183"/>
      <c r="H42" s="3007"/>
      <c r="I42" s="1914"/>
      <c r="J42" s="1914"/>
      <c r="K42" s="1914"/>
      <c r="L42" s="1914"/>
      <c r="M42" s="1914"/>
      <c r="N42" s="1914"/>
      <c r="O42" s="2183"/>
      <c r="P42" s="3631" t="s">
        <v>99</v>
      </c>
      <c r="Q42" s="1929"/>
      <c r="R42" s="1929"/>
      <c r="S42" s="3632"/>
      <c r="T42" s="3552"/>
      <c r="U42" s="3553"/>
      <c r="V42" s="3630"/>
      <c r="W42" s="3630"/>
      <c r="X42" s="3616"/>
      <c r="Y42" s="3616"/>
      <c r="Z42" s="1943"/>
      <c r="AA42" s="2332"/>
      <c r="AB42" s="3557"/>
      <c r="AC42" s="2332"/>
      <c r="AD42" s="3557"/>
      <c r="AE42" s="2332"/>
      <c r="AF42" s="3557"/>
      <c r="AG42" s="2332"/>
      <c r="AH42" s="3557"/>
      <c r="AI42" s="2332"/>
      <c r="AJ42" s="3557"/>
      <c r="AK42" s="2332"/>
      <c r="AL42" s="3557"/>
      <c r="AM42" s="2332"/>
      <c r="AN42" s="3557"/>
      <c r="AO42" s="2332"/>
      <c r="AP42" s="3557"/>
      <c r="AQ42" s="3657"/>
      <c r="AR42" s="3598"/>
      <c r="AS42" s="3598"/>
      <c r="AT42" s="3598"/>
      <c r="AU42" s="3598"/>
      <c r="AV42" s="3598"/>
      <c r="AW42" s="3598"/>
      <c r="AX42" s="3598"/>
      <c r="AY42" s="3598"/>
      <c r="AZ42" s="3598"/>
      <c r="BA42" s="3598"/>
      <c r="BB42" s="3598"/>
      <c r="BC42" s="3598"/>
      <c r="BD42" s="3598"/>
      <c r="BE42" s="3598"/>
      <c r="BF42" s="3598"/>
      <c r="BG42" s="3598"/>
      <c r="BH42" s="3638"/>
      <c r="BI42" s="3638"/>
      <c r="BJ42" s="3639"/>
      <c r="BK42" s="3639"/>
      <c r="BL42" s="1916"/>
      <c r="BM42" s="3642"/>
      <c r="BN42" s="24"/>
    </row>
    <row r="43" spans="1:66" s="499" customFormat="1" ht="15.95" customHeight="1">
      <c r="A43" s="92"/>
      <c r="B43" s="2605"/>
      <c r="C43" s="1914"/>
      <c r="D43" s="1914"/>
      <c r="E43" s="3008"/>
      <c r="F43" s="1914"/>
      <c r="G43" s="2183"/>
      <c r="H43" s="3007"/>
      <c r="I43" s="1914"/>
      <c r="J43" s="1914"/>
      <c r="K43" s="1914"/>
      <c r="L43" s="1914"/>
      <c r="M43" s="1914"/>
      <c r="N43" s="1914"/>
      <c r="O43" s="2183"/>
      <c r="P43" s="3007" t="s">
        <v>98</v>
      </c>
      <c r="Q43" s="1914"/>
      <c r="R43" s="1914"/>
      <c r="S43" s="1916"/>
      <c r="T43" s="3552"/>
      <c r="U43" s="3553"/>
      <c r="V43" s="3628"/>
      <c r="W43" s="3628"/>
      <c r="X43" s="3650"/>
      <c r="Y43" s="3650"/>
      <c r="Z43" s="1943"/>
      <c r="AA43" s="2332"/>
      <c r="AB43" s="3557"/>
      <c r="AC43" s="2332"/>
      <c r="AD43" s="3557"/>
      <c r="AE43" s="2332"/>
      <c r="AF43" s="3557"/>
      <c r="AG43" s="2332"/>
      <c r="AH43" s="3557"/>
      <c r="AI43" s="2332"/>
      <c r="AJ43" s="3557"/>
      <c r="AK43" s="2332"/>
      <c r="AL43" s="3557"/>
      <c r="AM43" s="2332"/>
      <c r="AN43" s="3557"/>
      <c r="AO43" s="2332"/>
      <c r="AP43" s="3557"/>
      <c r="AQ43" s="3657"/>
      <c r="AR43" s="3598"/>
      <c r="AS43" s="3598"/>
      <c r="AT43" s="3598"/>
      <c r="AU43" s="3598"/>
      <c r="AV43" s="3598"/>
      <c r="AW43" s="3598"/>
      <c r="AX43" s="3598"/>
      <c r="AY43" s="3598"/>
      <c r="AZ43" s="3598"/>
      <c r="BA43" s="3598"/>
      <c r="BB43" s="3598"/>
      <c r="BC43" s="3598"/>
      <c r="BD43" s="3598"/>
      <c r="BE43" s="3598"/>
      <c r="BF43" s="3598"/>
      <c r="BG43" s="3598"/>
      <c r="BH43" s="3638"/>
      <c r="BI43" s="3638"/>
      <c r="BJ43" s="3639"/>
      <c r="BK43" s="3639"/>
      <c r="BL43" s="1916"/>
      <c r="BM43" s="3642"/>
      <c r="BN43" s="24"/>
    </row>
    <row r="44" spans="1:66" s="499" customFormat="1" ht="15.95" customHeight="1" thickBot="1">
      <c r="A44" s="92"/>
      <c r="B44" s="1906"/>
      <c r="C44" s="1907"/>
      <c r="D44" s="1907"/>
      <c r="E44" s="3016"/>
      <c r="F44" s="1907"/>
      <c r="G44" s="3017"/>
      <c r="H44" s="433"/>
      <c r="I44" s="433"/>
      <c r="J44" s="433"/>
      <c r="K44" s="433"/>
      <c r="L44" s="433"/>
      <c r="M44" s="433"/>
      <c r="N44" s="433"/>
      <c r="O44" s="359"/>
      <c r="P44" s="3549"/>
      <c r="Q44" s="3550"/>
      <c r="R44" s="3550"/>
      <c r="S44" s="3093"/>
      <c r="T44" s="3649"/>
      <c r="U44" s="3622"/>
      <c r="V44" s="3629"/>
      <c r="W44" s="3629"/>
      <c r="X44" s="3629"/>
      <c r="Y44" s="3629"/>
      <c r="Z44" s="3623"/>
      <c r="AA44" s="3610"/>
      <c r="AB44" s="3609"/>
      <c r="AC44" s="3610"/>
      <c r="AD44" s="3609"/>
      <c r="AE44" s="3610"/>
      <c r="AF44" s="3609"/>
      <c r="AG44" s="3610"/>
      <c r="AH44" s="3609"/>
      <c r="AI44" s="3610"/>
      <c r="AJ44" s="3609"/>
      <c r="AK44" s="3610"/>
      <c r="AL44" s="3609"/>
      <c r="AM44" s="3610"/>
      <c r="AN44" s="3609"/>
      <c r="AO44" s="3610"/>
      <c r="AP44" s="3609"/>
      <c r="AQ44" s="3622"/>
      <c r="AR44" s="3598"/>
      <c r="AS44" s="3598"/>
      <c r="AT44" s="3598"/>
      <c r="AU44" s="3598"/>
      <c r="AV44" s="3598"/>
      <c r="AW44" s="3598"/>
      <c r="AX44" s="3598"/>
      <c r="AY44" s="3598"/>
      <c r="AZ44" s="3598"/>
      <c r="BA44" s="3598"/>
      <c r="BB44" s="3598"/>
      <c r="BC44" s="3598"/>
      <c r="BD44" s="3598"/>
      <c r="BE44" s="3598"/>
      <c r="BF44" s="3598"/>
      <c r="BG44" s="3598"/>
      <c r="BH44" s="3638"/>
      <c r="BI44" s="3638"/>
      <c r="BJ44" s="3639"/>
      <c r="BK44" s="3639"/>
      <c r="BL44" s="3640"/>
      <c r="BM44" s="3641"/>
      <c r="BN44" s="24"/>
    </row>
    <row r="45" spans="1:66" s="499" customFormat="1" ht="15.95" customHeight="1" thickBot="1">
      <c r="A45" s="38"/>
      <c r="B45" s="3624" t="s">
        <v>106</v>
      </c>
      <c r="C45" s="3625"/>
      <c r="D45" s="3625"/>
      <c r="E45" s="3625"/>
      <c r="F45" s="3625"/>
      <c r="G45" s="3625"/>
      <c r="H45" s="3625"/>
      <c r="I45" s="3625"/>
      <c r="J45" s="3625"/>
      <c r="K45" s="3625"/>
      <c r="L45" s="3625"/>
      <c r="M45" s="3625"/>
      <c r="N45" s="3625"/>
      <c r="O45" s="3625"/>
      <c r="P45" s="3625"/>
      <c r="Q45" s="3625"/>
      <c r="R45" s="3625"/>
      <c r="S45" s="3626"/>
      <c r="T45" s="3627">
        <f>T38*2</f>
        <v>125</v>
      </c>
      <c r="U45" s="3614"/>
      <c r="V45" s="3614">
        <f>V38*2</f>
        <v>127</v>
      </c>
      <c r="W45" s="3614"/>
      <c r="X45" s="3614">
        <f>X38*2</f>
        <v>129</v>
      </c>
      <c r="Y45" s="3614"/>
      <c r="Z45" s="3614">
        <f>Z38*2</f>
        <v>133</v>
      </c>
      <c r="AA45" s="3614"/>
      <c r="AB45" s="3614">
        <f>AB38*2</f>
        <v>140</v>
      </c>
      <c r="AC45" s="3614"/>
      <c r="AD45" s="3614">
        <f>AD38*2</f>
        <v>145</v>
      </c>
      <c r="AE45" s="3614"/>
      <c r="AF45" s="3614">
        <f>AF38*2</f>
        <v>148</v>
      </c>
      <c r="AG45" s="3614"/>
      <c r="AH45" s="3614">
        <f>AH38*2</f>
        <v>152</v>
      </c>
      <c r="AI45" s="3614"/>
      <c r="AJ45" s="3614">
        <f>AJ38*2</f>
        <v>155</v>
      </c>
      <c r="AK45" s="3614"/>
      <c r="AL45" s="3614">
        <f>AL38*2</f>
        <v>164</v>
      </c>
      <c r="AM45" s="3614"/>
      <c r="AN45" s="3614">
        <f>AN38*2</f>
        <v>166</v>
      </c>
      <c r="AO45" s="3614"/>
      <c r="AP45" s="3614">
        <f>AP38*2</f>
        <v>175</v>
      </c>
      <c r="AQ45" s="3614"/>
      <c r="AR45" s="3614">
        <f>AR38*2</f>
        <v>175.2</v>
      </c>
      <c r="AS45" s="3614"/>
      <c r="AT45" s="3614">
        <f>AT38*2</f>
        <v>178.4</v>
      </c>
      <c r="AU45" s="3614"/>
      <c r="AV45" s="3614">
        <f>AV38*2</f>
        <v>183.6</v>
      </c>
      <c r="AW45" s="3614"/>
      <c r="AX45" s="3614">
        <f>AX38*2</f>
        <v>187.8</v>
      </c>
      <c r="AY45" s="3614"/>
      <c r="AZ45" s="3614">
        <f>AZ38*2</f>
        <v>191</v>
      </c>
      <c r="BA45" s="3614"/>
      <c r="BB45" s="3614">
        <f>BB38*2</f>
        <v>196.2</v>
      </c>
      <c r="BC45" s="3614"/>
      <c r="BD45" s="3636"/>
      <c r="BE45" s="3637"/>
      <c r="BF45" s="3636"/>
      <c r="BG45" s="3637"/>
      <c r="BH45" s="3635"/>
      <c r="BI45" s="3635"/>
      <c r="BJ45" s="3636"/>
      <c r="BK45" s="3637"/>
      <c r="BL45" s="345"/>
      <c r="BM45" s="233"/>
      <c r="BN45" s="24"/>
    </row>
    <row r="46" spans="1:66" s="52" customFormat="1" ht="15.95" customHeight="1" thickBot="1">
      <c r="A46" s="1129"/>
      <c r="B46" s="220" t="s">
        <v>101</v>
      </c>
      <c r="C46" s="114"/>
      <c r="D46" s="114"/>
      <c r="E46" s="133"/>
      <c r="F46" s="114"/>
      <c r="G46" s="114"/>
      <c r="H46" s="114"/>
      <c r="I46" s="114"/>
      <c r="J46" s="114"/>
      <c r="K46" s="114"/>
      <c r="L46" s="114"/>
      <c r="M46" s="114"/>
      <c r="N46" s="114"/>
      <c r="O46" s="114"/>
      <c r="P46" s="114"/>
      <c r="Q46" s="114"/>
      <c r="R46" s="114"/>
      <c r="S46" s="114"/>
      <c r="T46" s="114"/>
      <c r="U46" s="114"/>
      <c r="V46" s="114"/>
      <c r="W46" s="114"/>
      <c r="X46" s="114"/>
      <c r="Y46" s="133"/>
      <c r="Z46" s="114"/>
      <c r="AA46" s="114"/>
      <c r="AB46" s="133"/>
      <c r="AC46" s="114"/>
      <c r="AD46" s="114"/>
      <c r="AE46" s="124" t="s">
        <v>102</v>
      </c>
      <c r="AF46" s="124"/>
      <c r="AG46" s="114"/>
      <c r="AH46" s="124"/>
      <c r="AI46" s="114"/>
      <c r="AJ46" s="133"/>
      <c r="AK46" s="114"/>
      <c r="AL46" s="124"/>
      <c r="AM46" s="114"/>
      <c r="AN46" s="114"/>
      <c r="AO46" s="114"/>
      <c r="AP46" s="114"/>
      <c r="AQ46" s="114"/>
      <c r="AR46" s="114"/>
      <c r="AS46" s="114"/>
      <c r="AT46" s="114"/>
      <c r="AU46" s="114"/>
      <c r="AV46" s="133"/>
      <c r="AW46" s="133"/>
      <c r="AX46" s="114"/>
      <c r="AY46" s="114"/>
      <c r="AZ46" s="114"/>
      <c r="BA46" s="114"/>
      <c r="BB46" s="114"/>
      <c r="BC46" s="114"/>
      <c r="BD46" s="114"/>
      <c r="BE46" s="114" t="str">
        <f>'Bottom Silk Screen Process'!BB38</f>
        <v>COMPILER: LIÊN/A-KT-WQ826</v>
      </c>
      <c r="BF46" s="124"/>
      <c r="BG46" s="126"/>
      <c r="BH46" s="114"/>
      <c r="BI46" s="124"/>
      <c r="BJ46" s="114"/>
      <c r="BK46" s="114"/>
      <c r="BL46" s="114"/>
      <c r="BM46" s="114"/>
      <c r="BN46" s="359"/>
    </row>
    <row r="49" spans="7:20" ht="15">
      <c r="G49" s="1619"/>
      <c r="H49" s="1619"/>
      <c r="I49" s="1619"/>
      <c r="J49" s="1619"/>
      <c r="K49" s="1619"/>
      <c r="L49" s="1619"/>
      <c r="M49" s="1619"/>
      <c r="N49" s="1619"/>
      <c r="O49" s="1619"/>
      <c r="P49" s="1619"/>
      <c r="Q49" s="1619"/>
      <c r="R49" s="1619"/>
      <c r="S49" s="1619"/>
      <c r="T49" s="1619"/>
    </row>
    <row r="50" spans="7:20" ht="15">
      <c r="G50" s="1619"/>
      <c r="H50" s="1619"/>
      <c r="I50" s="1619"/>
      <c r="J50" s="1619"/>
      <c r="K50" s="1619"/>
      <c r="L50" s="1619"/>
      <c r="M50" s="1619"/>
      <c r="N50" s="1619"/>
      <c r="O50" s="1619"/>
      <c r="P50" s="1619"/>
      <c r="Q50" s="1619"/>
      <c r="R50" s="1619"/>
      <c r="S50" s="1619"/>
      <c r="T50" s="1619"/>
    </row>
    <row r="51" spans="7:20" ht="15">
      <c r="G51" s="1619"/>
      <c r="H51" s="1619"/>
      <c r="I51" s="1619"/>
      <c r="J51" s="1619"/>
      <c r="K51" s="1619"/>
      <c r="L51" s="1619"/>
      <c r="M51" s="1619"/>
      <c r="N51" s="1619"/>
      <c r="O51" s="1619"/>
      <c r="P51" s="1619"/>
      <c r="Q51" s="1619"/>
      <c r="R51" s="1619"/>
      <c r="S51" s="1619"/>
      <c r="T51" s="1619"/>
    </row>
    <row r="52" spans="7:20" ht="15">
      <c r="G52" s="1619"/>
      <c r="H52" s="1619"/>
      <c r="I52" s="1619"/>
      <c r="J52" s="1619"/>
      <c r="K52" s="1619"/>
      <c r="L52" s="1619"/>
      <c r="M52" s="1619"/>
      <c r="N52" s="1619"/>
      <c r="O52" s="1619"/>
      <c r="P52" s="1619"/>
      <c r="Q52" s="1619"/>
      <c r="R52" s="1619"/>
      <c r="S52" s="1619"/>
      <c r="T52" s="1619"/>
    </row>
    <row r="53" spans="7:20" ht="15">
      <c r="G53" s="1619"/>
      <c r="H53" s="1619"/>
      <c r="I53" s="1619"/>
      <c r="J53" s="1619"/>
      <c r="K53" s="1619"/>
      <c r="L53" s="1619"/>
      <c r="M53" s="1619"/>
      <c r="N53" s="1619"/>
      <c r="O53" s="1619"/>
      <c r="P53" s="1619"/>
      <c r="Q53" s="1619"/>
      <c r="R53" s="1619"/>
      <c r="S53" s="1619"/>
      <c r="T53" s="1619"/>
    </row>
    <row r="54" spans="7:20" ht="15">
      <c r="G54" s="1619"/>
      <c r="H54" s="1619"/>
      <c r="I54" s="1619"/>
      <c r="J54" s="1619"/>
      <c r="K54" s="1619"/>
      <c r="L54" s="1619"/>
      <c r="M54" s="1619"/>
      <c r="N54" s="1619"/>
      <c r="O54" s="1619"/>
      <c r="P54" s="1619"/>
      <c r="Q54" s="1619"/>
      <c r="R54" s="1619"/>
      <c r="S54" s="1619"/>
      <c r="T54" s="1619"/>
    </row>
    <row r="55" spans="7:20" ht="15">
      <c r="G55" s="1619"/>
      <c r="H55" s="1619"/>
      <c r="I55" s="1619"/>
      <c r="J55" s="1619"/>
      <c r="K55" s="1619"/>
      <c r="L55" s="1619"/>
      <c r="M55" s="1619"/>
      <c r="N55" s="1619"/>
      <c r="O55" s="1619"/>
      <c r="P55" s="1619"/>
      <c r="Q55" s="1619"/>
      <c r="R55" s="1619"/>
      <c r="S55" s="1619"/>
      <c r="T55" s="1619"/>
    </row>
    <row r="56" spans="7:20" ht="15">
      <c r="G56" s="1619"/>
      <c r="H56" s="1619"/>
      <c r="I56" s="1619"/>
      <c r="J56" s="1619"/>
      <c r="K56" s="1619"/>
      <c r="L56" s="1619"/>
      <c r="M56" s="1619"/>
      <c r="N56" s="1619"/>
      <c r="O56" s="1619"/>
      <c r="P56" s="1619"/>
      <c r="Q56" s="1619"/>
      <c r="R56" s="1619"/>
      <c r="S56" s="1619"/>
      <c r="T56" s="1619"/>
    </row>
    <row r="57" spans="7:20">
      <c r="G57" s="1157"/>
      <c r="H57" s="1157"/>
      <c r="I57" s="1157"/>
      <c r="J57" s="1157"/>
      <c r="K57" s="1157"/>
      <c r="L57" s="1157"/>
      <c r="M57" s="1157"/>
      <c r="N57" s="1157"/>
      <c r="O57" s="1157"/>
      <c r="P57" s="1157"/>
      <c r="Q57" s="1157"/>
      <c r="R57" s="1157"/>
      <c r="S57" s="1157"/>
      <c r="T57" s="1157"/>
    </row>
  </sheetData>
  <mergeCells count="336">
    <mergeCell ref="BP5:BU5"/>
    <mergeCell ref="BV5:CB5"/>
    <mergeCell ref="Q55:R55"/>
    <mergeCell ref="S55:T55"/>
    <mergeCell ref="G56:H56"/>
    <mergeCell ref="I56:J56"/>
    <mergeCell ref="K56:L56"/>
    <mergeCell ref="M56:N56"/>
    <mergeCell ref="O56:P56"/>
    <mergeCell ref="Q56:R56"/>
    <mergeCell ref="S56:T56"/>
    <mergeCell ref="G55:H55"/>
    <mergeCell ref="I55:J55"/>
    <mergeCell ref="K55:L55"/>
    <mergeCell ref="M55:N55"/>
    <mergeCell ref="O55:P55"/>
    <mergeCell ref="Q53:R53"/>
    <mergeCell ref="S53:T53"/>
    <mergeCell ref="G54:H54"/>
    <mergeCell ref="I54:J54"/>
    <mergeCell ref="K54:L54"/>
    <mergeCell ref="M54:N54"/>
    <mergeCell ref="O54:P54"/>
    <mergeCell ref="Q54:R54"/>
    <mergeCell ref="S54:T54"/>
    <mergeCell ref="G53:H53"/>
    <mergeCell ref="I53:J53"/>
    <mergeCell ref="K53:L53"/>
    <mergeCell ref="M53:N53"/>
    <mergeCell ref="O53:P53"/>
    <mergeCell ref="Q51:R51"/>
    <mergeCell ref="S51:T51"/>
    <mergeCell ref="G52:H52"/>
    <mergeCell ref="I52:J52"/>
    <mergeCell ref="K52:L52"/>
    <mergeCell ref="M52:N52"/>
    <mergeCell ref="O52:P52"/>
    <mergeCell ref="Q52:R52"/>
    <mergeCell ref="S52:T52"/>
    <mergeCell ref="G51:H51"/>
    <mergeCell ref="I51:J51"/>
    <mergeCell ref="K51:L51"/>
    <mergeCell ref="M51:N51"/>
    <mergeCell ref="O51:P51"/>
    <mergeCell ref="Q49:R49"/>
    <mergeCell ref="S49:T49"/>
    <mergeCell ref="G50:H50"/>
    <mergeCell ref="I50:J50"/>
    <mergeCell ref="K50:L50"/>
    <mergeCell ref="M50:N50"/>
    <mergeCell ref="O50:P50"/>
    <mergeCell ref="Q50:R50"/>
    <mergeCell ref="S50:T50"/>
    <mergeCell ref="G49:H49"/>
    <mergeCell ref="I49:J49"/>
    <mergeCell ref="K49:L49"/>
    <mergeCell ref="M49:N49"/>
    <mergeCell ref="O49:P49"/>
    <mergeCell ref="BF43:BG43"/>
    <mergeCell ref="BF44:BG44"/>
    <mergeCell ref="X45:Y45"/>
    <mergeCell ref="Z45:AA45"/>
    <mergeCell ref="AB45:AC45"/>
    <mergeCell ref="AJ45:AK45"/>
    <mergeCell ref="AL45:AM45"/>
    <mergeCell ref="AN45:AO45"/>
    <mergeCell ref="AP45:AQ45"/>
    <mergeCell ref="AR45:AS45"/>
    <mergeCell ref="AT45:AU45"/>
    <mergeCell ref="AV45:AW45"/>
    <mergeCell ref="AX45:AY45"/>
    <mergeCell ref="AZ45:BA45"/>
    <mergeCell ref="BB45:BC45"/>
    <mergeCell ref="BD45:BE45"/>
    <mergeCell ref="BF45:BG45"/>
    <mergeCell ref="BB43:BC43"/>
    <mergeCell ref="AF45:AG45"/>
    <mergeCell ref="AH45:AI45"/>
    <mergeCell ref="BB44:BC44"/>
    <mergeCell ref="AX43:AY43"/>
    <mergeCell ref="AX44:AY44"/>
    <mergeCell ref="AJ44:AK44"/>
    <mergeCell ref="AV38:AW38"/>
    <mergeCell ref="AV39:AW39"/>
    <mergeCell ref="AV40:AW40"/>
    <mergeCell ref="AV41:AW41"/>
    <mergeCell ref="AV42:AW42"/>
    <mergeCell ref="AV43:AW43"/>
    <mergeCell ref="AV44:AW44"/>
    <mergeCell ref="BD40:BE40"/>
    <mergeCell ref="BD41:BE41"/>
    <mergeCell ref="BD42:BE42"/>
    <mergeCell ref="BD43:BE43"/>
    <mergeCell ref="BD44:BE44"/>
    <mergeCell ref="BB38:BC38"/>
    <mergeCell ref="BB39:BC39"/>
    <mergeCell ref="BB40:BC40"/>
    <mergeCell ref="BB41:BC41"/>
    <mergeCell ref="BB42:BC42"/>
    <mergeCell ref="AZ38:BA38"/>
    <mergeCell ref="BD38:BE38"/>
    <mergeCell ref="BD39:BE39"/>
    <mergeCell ref="AR39:AS39"/>
    <mergeCell ref="AR40:AS40"/>
    <mergeCell ref="AR41:AS41"/>
    <mergeCell ref="AR42:AS42"/>
    <mergeCell ref="AR43:AS43"/>
    <mergeCell ref="AR44:AS44"/>
    <mergeCell ref="AZ40:BA40"/>
    <mergeCell ref="AZ41:BA41"/>
    <mergeCell ref="AZ42:BA42"/>
    <mergeCell ref="AZ43:BA43"/>
    <mergeCell ref="AZ44:BA44"/>
    <mergeCell ref="AX42:AY42"/>
    <mergeCell ref="AT43:AU43"/>
    <mergeCell ref="AT44:AU44"/>
    <mergeCell ref="AZ39:BA39"/>
    <mergeCell ref="AT42:AU42"/>
    <mergeCell ref="AL44:AM44"/>
    <mergeCell ref="AN39:AO39"/>
    <mergeCell ref="AN40:AO40"/>
    <mergeCell ref="AN41:AO41"/>
    <mergeCell ref="AN42:AO42"/>
    <mergeCell ref="AN43:AO43"/>
    <mergeCell ref="AN44:AO44"/>
    <mergeCell ref="AP40:AQ40"/>
    <mergeCell ref="AP41:AQ41"/>
    <mergeCell ref="AP42:AQ42"/>
    <mergeCell ref="AP43:AQ43"/>
    <mergeCell ref="AP44:AQ44"/>
    <mergeCell ref="H41:O41"/>
    <mergeCell ref="H39:O39"/>
    <mergeCell ref="B40:G40"/>
    <mergeCell ref="H40:O40"/>
    <mergeCell ref="B38:G38"/>
    <mergeCell ref="H38:O38"/>
    <mergeCell ref="B39:G39"/>
    <mergeCell ref="P38:S38"/>
    <mergeCell ref="P39:S39"/>
    <mergeCell ref="AB39:AC39"/>
    <mergeCell ref="X37:Y37"/>
    <mergeCell ref="X43:Y43"/>
    <mergeCell ref="Z43:AA43"/>
    <mergeCell ref="AB43:AC43"/>
    <mergeCell ref="AL40:AM40"/>
    <mergeCell ref="AL41:AM41"/>
    <mergeCell ref="AL42:AM42"/>
    <mergeCell ref="AL43:AM43"/>
    <mergeCell ref="AB42:AC42"/>
    <mergeCell ref="AJ39:AK39"/>
    <mergeCell ref="AD38:AE38"/>
    <mergeCell ref="AF38:AG38"/>
    <mergeCell ref="AH38:AI38"/>
    <mergeCell ref="AB41:AC41"/>
    <mergeCell ref="AD41:AE41"/>
    <mergeCell ref="AD40:AE40"/>
    <mergeCell ref="BH38:BI38"/>
    <mergeCell ref="P44:S44"/>
    <mergeCell ref="AF41:AG41"/>
    <mergeCell ref="AH41:AI41"/>
    <mergeCell ref="AF40:AG40"/>
    <mergeCell ref="T42:U42"/>
    <mergeCell ref="T44:U44"/>
    <mergeCell ref="T39:U39"/>
    <mergeCell ref="T43:U43"/>
    <mergeCell ref="X44:Y44"/>
    <mergeCell ref="Z44:AA44"/>
    <mergeCell ref="AB44:AC44"/>
    <mergeCell ref="AD44:AE44"/>
    <mergeCell ref="P42:S42"/>
    <mergeCell ref="P43:S43"/>
    <mergeCell ref="AJ41:AK41"/>
    <mergeCell ref="AJ43:AK43"/>
    <mergeCell ref="AF43:AG43"/>
    <mergeCell ref="AH43:AI43"/>
    <mergeCell ref="AL38:AM38"/>
    <mergeCell ref="X38:Y38"/>
    <mergeCell ref="X39:Y39"/>
    <mergeCell ref="Z38:AA38"/>
    <mergeCell ref="Z39:AA39"/>
    <mergeCell ref="BH2:BJ3"/>
    <mergeCell ref="BK2:BM3"/>
    <mergeCell ref="BH45:BI45"/>
    <mergeCell ref="BJ45:BK45"/>
    <mergeCell ref="BH44:BI44"/>
    <mergeCell ref="BJ44:BK44"/>
    <mergeCell ref="BL44:BM44"/>
    <mergeCell ref="BH42:BI42"/>
    <mergeCell ref="BJ42:BK42"/>
    <mergeCell ref="BL42:BM42"/>
    <mergeCell ref="BH43:BI43"/>
    <mergeCell ref="BJ43:BK43"/>
    <mergeCell ref="BL43:BM43"/>
    <mergeCell ref="BL40:BM40"/>
    <mergeCell ref="BL41:BM41"/>
    <mergeCell ref="BH40:BI40"/>
    <mergeCell ref="BJ40:BK40"/>
    <mergeCell ref="BH41:BI41"/>
    <mergeCell ref="BJ41:BK41"/>
    <mergeCell ref="BJ38:BK38"/>
    <mergeCell ref="BL38:BM38"/>
    <mergeCell ref="BJ39:BK39"/>
    <mergeCell ref="BL39:BM39"/>
    <mergeCell ref="BH39:BI39"/>
    <mergeCell ref="B43:G43"/>
    <mergeCell ref="H43:O43"/>
    <mergeCell ref="AD43:AE43"/>
    <mergeCell ref="AD42:AE42"/>
    <mergeCell ref="AF42:AG42"/>
    <mergeCell ref="AH40:AI40"/>
    <mergeCell ref="AJ40:AK40"/>
    <mergeCell ref="B45:S45"/>
    <mergeCell ref="T45:U45"/>
    <mergeCell ref="V43:W43"/>
    <mergeCell ref="V44:W44"/>
    <mergeCell ref="V40:W40"/>
    <mergeCell ref="B42:G42"/>
    <mergeCell ref="H42:O42"/>
    <mergeCell ref="P40:S40"/>
    <mergeCell ref="P41:S41"/>
    <mergeCell ref="B44:G44"/>
    <mergeCell ref="V45:W45"/>
    <mergeCell ref="V42:W42"/>
    <mergeCell ref="V41:W41"/>
    <mergeCell ref="AH42:AI42"/>
    <mergeCell ref="X42:Y42"/>
    <mergeCell ref="Z42:AA42"/>
    <mergeCell ref="B41:G41"/>
    <mergeCell ref="BH37:BI37"/>
    <mergeCell ref="AD45:AE45"/>
    <mergeCell ref="T41:U41"/>
    <mergeCell ref="T38:U38"/>
    <mergeCell ref="AF44:AG44"/>
    <mergeCell ref="AH44:AI44"/>
    <mergeCell ref="BF40:BG40"/>
    <mergeCell ref="BF41:BG41"/>
    <mergeCell ref="AT40:AU40"/>
    <mergeCell ref="AT41:AU41"/>
    <mergeCell ref="AX40:AY40"/>
    <mergeCell ref="AX41:AY41"/>
    <mergeCell ref="AJ42:AK42"/>
    <mergeCell ref="X40:Y40"/>
    <mergeCell ref="X41:Y41"/>
    <mergeCell ref="Z40:AA40"/>
    <mergeCell ref="Z41:AA41"/>
    <mergeCell ref="AB40:AC40"/>
    <mergeCell ref="V38:W38"/>
    <mergeCell ref="V39:W39"/>
    <mergeCell ref="AP38:AQ38"/>
    <mergeCell ref="AP39:AQ39"/>
    <mergeCell ref="AD39:AE39"/>
    <mergeCell ref="AF39:AG39"/>
    <mergeCell ref="BF42:BG42"/>
    <mergeCell ref="AJ38:AK38"/>
    <mergeCell ref="AT37:AU37"/>
    <mergeCell ref="AV37:AW37"/>
    <mergeCell ref="AJ37:AK37"/>
    <mergeCell ref="AL37:AM37"/>
    <mergeCell ref="AN37:AO37"/>
    <mergeCell ref="AP37:AQ37"/>
    <mergeCell ref="T37:U37"/>
    <mergeCell ref="AX37:AY37"/>
    <mergeCell ref="AZ37:BA37"/>
    <mergeCell ref="AB37:AC37"/>
    <mergeCell ref="AR37:AS37"/>
    <mergeCell ref="AT38:AU38"/>
    <mergeCell ref="AT39:AU39"/>
    <mergeCell ref="AX38:AY38"/>
    <mergeCell ref="AX39:AY39"/>
    <mergeCell ref="BF38:BG38"/>
    <mergeCell ref="BF39:BG39"/>
    <mergeCell ref="AH39:AI39"/>
    <mergeCell ref="AL39:AM39"/>
    <mergeCell ref="AN38:AO38"/>
    <mergeCell ref="AR38:AS38"/>
    <mergeCell ref="AB38:AC38"/>
    <mergeCell ref="BJ37:BK37"/>
    <mergeCell ref="AZ4:BE4"/>
    <mergeCell ref="BF4:BM4"/>
    <mergeCell ref="B5:F5"/>
    <mergeCell ref="G5:Z5"/>
    <mergeCell ref="AA5:AQ5"/>
    <mergeCell ref="AR5:AY5"/>
    <mergeCell ref="AZ5:BE5"/>
    <mergeCell ref="BF5:BM5"/>
    <mergeCell ref="AA6:AQ6"/>
    <mergeCell ref="AR6:AY6"/>
    <mergeCell ref="AZ6:BE6"/>
    <mergeCell ref="BF6:BM6"/>
    <mergeCell ref="BB37:BC37"/>
    <mergeCell ref="BD37:BE37"/>
    <mergeCell ref="BF37:BG37"/>
    <mergeCell ref="Z37:AA37"/>
    <mergeCell ref="B9:F9"/>
    <mergeCell ref="G9:Z9"/>
    <mergeCell ref="AA9:AQ9"/>
    <mergeCell ref="AR9:AY9"/>
    <mergeCell ref="AZ9:BE9"/>
    <mergeCell ref="BF9:BM9"/>
    <mergeCell ref="AA7:AQ7"/>
    <mergeCell ref="AR7:AY7"/>
    <mergeCell ref="AZ7:BE7"/>
    <mergeCell ref="BF7:BM7"/>
    <mergeCell ref="AA8:AQ8"/>
    <mergeCell ref="AR8:AY8"/>
    <mergeCell ref="AZ8:BE8"/>
    <mergeCell ref="BF8:BM8"/>
    <mergeCell ref="T36:BM36"/>
    <mergeCell ref="AA10:AQ10"/>
    <mergeCell ref="AR10:AY10"/>
    <mergeCell ref="AZ10:BE10"/>
    <mergeCell ref="BF10:BM10"/>
    <mergeCell ref="B36:G37"/>
    <mergeCell ref="H36:O37"/>
    <mergeCell ref="T40:U40"/>
    <mergeCell ref="AA4:AQ4"/>
    <mergeCell ref="AR4:AY4"/>
    <mergeCell ref="B7:F7"/>
    <mergeCell ref="G7:Z7"/>
    <mergeCell ref="B1:Q1"/>
    <mergeCell ref="B4:F4"/>
    <mergeCell ref="G4:Z4"/>
    <mergeCell ref="B6:F6"/>
    <mergeCell ref="G6:Z6"/>
    <mergeCell ref="B8:F8"/>
    <mergeCell ref="G8:Z8"/>
    <mergeCell ref="B10:F10"/>
    <mergeCell ref="G10:Z10"/>
    <mergeCell ref="S1:AX3"/>
    <mergeCell ref="C12:AL12"/>
    <mergeCell ref="AM12:BL12"/>
    <mergeCell ref="V37:W37"/>
    <mergeCell ref="AD37:AE37"/>
    <mergeCell ref="AF37:AG37"/>
    <mergeCell ref="AH37:AI37"/>
    <mergeCell ref="P36:S37"/>
  </mergeCells>
  <phoneticPr fontId="53" type="noConversion"/>
  <printOptions horizontalCentered="1" verticalCentered="1"/>
  <pageMargins left="0.196850393700787" right="0.196850393700787" top="0.39370078740157499" bottom="0.39370078740157499" header="0.196850393700787" footer="0.196850393700787"/>
  <pageSetup paperSize="9" scale="70" orientation="landscape" r:id="rId1"/>
  <headerFooter alignWithMargins="0">
    <oddHeader>&amp;LNIKE-CONVERSE, INC. Confidential&amp;RVer.16.0
PB:1-0</oddHeader>
    <oddFooter>&amp;COutsole Specificatian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G47"/>
  <sheetViews>
    <sheetView showGridLines="0" view="pageBreakPreview" topLeftCell="A13" zoomScale="77" zoomScaleNormal="60" zoomScaleSheetLayoutView="77" workbookViewId="0">
      <selection activeCell="AE26" sqref="AE26:AK27"/>
    </sheetView>
  </sheetViews>
  <sheetFormatPr defaultColWidth="2.625" defaultRowHeight="14.25"/>
  <cols>
    <col min="1" max="1" width="2.625" style="151" customWidth="1"/>
    <col min="2" max="2" width="4.625" style="151" customWidth="1"/>
    <col min="3" max="16" width="2.75" style="151" customWidth="1"/>
    <col min="17" max="23" width="3.125" style="151" customWidth="1"/>
    <col min="24" max="24" width="4.375" style="151" customWidth="1"/>
    <col min="25" max="26" width="3.125" style="151" customWidth="1"/>
    <col min="27" max="27" width="4.5" style="151" customWidth="1"/>
    <col min="28" max="29" width="3.125" style="151" customWidth="1"/>
    <col min="30" max="30" width="4" style="151" customWidth="1"/>
    <col min="31" max="58" width="3.125" style="151" customWidth="1"/>
    <col min="59" max="16384" width="2.625" style="151"/>
  </cols>
  <sheetData>
    <row r="1" spans="1:59" s="146" customFormat="1" ht="18.75" customHeight="1" thickBot="1">
      <c r="A1" s="893"/>
      <c r="B1" s="3667" t="str">
        <f>'Outsole Specification'!B1:Q1</f>
        <v>PRODUCTION CONFIRMATION</v>
      </c>
      <c r="C1" s="3668"/>
      <c r="D1" s="3668"/>
      <c r="E1" s="3668"/>
      <c r="F1" s="3668"/>
      <c r="G1" s="3668"/>
      <c r="H1" s="3668"/>
      <c r="I1" s="3668"/>
      <c r="J1" s="3668"/>
      <c r="K1" s="3668"/>
      <c r="L1" s="3668"/>
      <c r="M1" s="3668"/>
      <c r="N1" s="3668"/>
      <c r="O1" s="3668"/>
      <c r="P1" s="3669"/>
      <c r="Q1" s="2427" t="s">
        <v>511</v>
      </c>
      <c r="R1" s="2427"/>
      <c r="S1" s="2427"/>
      <c r="T1" s="2427"/>
      <c r="U1" s="2427"/>
      <c r="V1" s="2427"/>
      <c r="W1" s="2427"/>
      <c r="X1" s="2427"/>
      <c r="Y1" s="2427"/>
      <c r="Z1" s="2427"/>
      <c r="AA1" s="2427"/>
      <c r="AB1" s="2427"/>
      <c r="AC1" s="2427"/>
      <c r="AD1" s="2427"/>
      <c r="AE1" s="2427"/>
      <c r="AF1" s="2427"/>
      <c r="AG1" s="2427"/>
      <c r="AH1" s="2427"/>
      <c r="AI1" s="2427"/>
      <c r="AJ1" s="2427"/>
      <c r="AK1" s="2427"/>
      <c r="AL1" s="2427"/>
      <c r="AM1" s="2427"/>
      <c r="AN1" s="2427"/>
      <c r="AO1" s="2427"/>
      <c r="AP1" s="2427"/>
      <c r="AQ1" s="2427"/>
      <c r="AR1" s="2427"/>
      <c r="AS1" s="2427"/>
      <c r="AT1" s="2427"/>
      <c r="AU1" s="2427"/>
      <c r="AV1" s="545"/>
      <c r="AW1" s="545"/>
      <c r="AX1" s="545"/>
      <c r="AY1" s="545"/>
      <c r="AZ1" s="545"/>
      <c r="BA1" s="559"/>
      <c r="BB1" s="559"/>
      <c r="BC1" s="559"/>
      <c r="BD1" s="559"/>
      <c r="BE1" s="559"/>
      <c r="BF1" s="559"/>
      <c r="BG1" s="894"/>
    </row>
    <row r="2" spans="1:59" s="146" customFormat="1" ht="18.75" customHeight="1">
      <c r="A2" s="502"/>
      <c r="B2" s="895" t="s">
        <v>19</v>
      </c>
      <c r="C2" s="896"/>
      <c r="D2" s="896"/>
      <c r="E2" s="896"/>
      <c r="F2" s="896"/>
      <c r="G2" s="896" t="str">
        <f>'Outsole Specification'!H2</f>
        <v>Chuck Taylor All Star Street</v>
      </c>
      <c r="H2" s="187"/>
      <c r="I2" s="187"/>
      <c r="J2" s="187"/>
      <c r="K2" s="187"/>
      <c r="L2" s="187"/>
      <c r="M2" s="187"/>
      <c r="N2" s="187"/>
      <c r="O2" s="187"/>
      <c r="P2" s="897"/>
      <c r="Q2" s="2510"/>
      <c r="R2" s="2510"/>
      <c r="S2" s="2510"/>
      <c r="T2" s="2510"/>
      <c r="U2" s="2510"/>
      <c r="V2" s="2510"/>
      <c r="W2" s="2510"/>
      <c r="X2" s="2510"/>
      <c r="Y2" s="2510"/>
      <c r="Z2" s="2510"/>
      <c r="AA2" s="2510"/>
      <c r="AB2" s="2510"/>
      <c r="AC2" s="2510"/>
      <c r="AD2" s="2510"/>
      <c r="AE2" s="2510"/>
      <c r="AF2" s="2510"/>
      <c r="AG2" s="2510"/>
      <c r="AH2" s="2510"/>
      <c r="AI2" s="2510"/>
      <c r="AJ2" s="2510"/>
      <c r="AK2" s="2510"/>
      <c r="AL2" s="2510"/>
      <c r="AM2" s="2510"/>
      <c r="AN2" s="2510"/>
      <c r="AO2" s="2510"/>
      <c r="AP2" s="2510"/>
      <c r="AQ2" s="2510"/>
      <c r="AR2" s="2510"/>
      <c r="AS2" s="2510"/>
      <c r="AT2" s="2510"/>
      <c r="AU2" s="2510"/>
      <c r="AV2" s="219"/>
      <c r="AW2" s="219"/>
      <c r="AX2" s="219"/>
      <c r="AY2" s="219"/>
      <c r="AZ2" s="219"/>
      <c r="BA2" s="2272" t="s">
        <v>21</v>
      </c>
      <c r="BB2" s="1834"/>
      <c r="BC2" s="1834"/>
      <c r="BD2" s="3670">
        <f>'Outsole Specification'!BK2+1</f>
        <v>22</v>
      </c>
      <c r="BE2" s="1834"/>
      <c r="BF2" s="2143"/>
      <c r="BG2" s="84"/>
    </row>
    <row r="3" spans="1:59" s="146" customFormat="1" ht="18.75" customHeight="1" thickBot="1">
      <c r="A3" s="502"/>
      <c r="B3" s="190" t="s">
        <v>96</v>
      </c>
      <c r="C3" s="898"/>
      <c r="D3" s="898"/>
      <c r="E3" s="898"/>
      <c r="F3" s="898"/>
      <c r="G3" s="898"/>
      <c r="H3" s="898"/>
      <c r="I3" s="3671" t="str">
        <f>'Outsole Specification'!K3</f>
        <v>669288C/F</v>
      </c>
      <c r="J3" s="3671"/>
      <c r="K3" s="3671"/>
      <c r="L3" s="3671"/>
      <c r="M3" s="3671"/>
      <c r="N3" s="3671"/>
      <c r="O3" s="3671"/>
      <c r="P3" s="3672"/>
      <c r="Q3" s="2510"/>
      <c r="R3" s="2510"/>
      <c r="S3" s="2510"/>
      <c r="T3" s="2510"/>
      <c r="U3" s="2510"/>
      <c r="V3" s="2510"/>
      <c r="W3" s="2510"/>
      <c r="X3" s="2510"/>
      <c r="Y3" s="2510"/>
      <c r="Z3" s="2510"/>
      <c r="AA3" s="2510"/>
      <c r="AB3" s="2510"/>
      <c r="AC3" s="2510"/>
      <c r="AD3" s="2510"/>
      <c r="AE3" s="2510"/>
      <c r="AF3" s="2510"/>
      <c r="AG3" s="2510"/>
      <c r="AH3" s="2510"/>
      <c r="AI3" s="2510"/>
      <c r="AJ3" s="2510"/>
      <c r="AK3" s="2510"/>
      <c r="AL3" s="2510"/>
      <c r="AM3" s="2510"/>
      <c r="AN3" s="2510"/>
      <c r="AO3" s="2510"/>
      <c r="AP3" s="2510"/>
      <c r="AQ3" s="2510"/>
      <c r="AR3" s="2510"/>
      <c r="AS3" s="2510"/>
      <c r="AT3" s="2510"/>
      <c r="AU3" s="2510"/>
      <c r="AV3" s="219"/>
      <c r="AW3" s="219"/>
      <c r="AX3" s="219"/>
      <c r="AY3" s="219"/>
      <c r="AZ3" s="219"/>
      <c r="BA3" s="1835"/>
      <c r="BB3" s="2060"/>
      <c r="BC3" s="2060"/>
      <c r="BD3" s="2060"/>
      <c r="BE3" s="2060"/>
      <c r="BF3" s="2231"/>
      <c r="BG3" s="84"/>
    </row>
    <row r="4" spans="1:59" s="146" customFormat="1" ht="24.75" customHeight="1">
      <c r="A4" s="502"/>
      <c r="B4" s="3673" t="s">
        <v>31</v>
      </c>
      <c r="C4" s="3675" t="s">
        <v>512</v>
      </c>
      <c r="D4" s="1963"/>
      <c r="E4" s="1963"/>
      <c r="F4" s="1963"/>
      <c r="G4" s="1963"/>
      <c r="H4" s="1963"/>
      <c r="I4" s="1963"/>
      <c r="J4" s="1963"/>
      <c r="K4" s="1963"/>
      <c r="L4" s="1963"/>
      <c r="M4" s="1963"/>
      <c r="N4" s="1963"/>
      <c r="O4" s="1963"/>
      <c r="P4" s="1963"/>
      <c r="Q4" s="1963"/>
      <c r="R4" s="1963"/>
      <c r="S4" s="1963"/>
      <c r="T4" s="1963"/>
      <c r="U4" s="1964"/>
      <c r="V4" s="3596" t="s">
        <v>513</v>
      </c>
      <c r="W4" s="2306"/>
      <c r="X4" s="2306"/>
      <c r="Y4" s="2306"/>
      <c r="Z4" s="2306"/>
      <c r="AA4" s="2306"/>
      <c r="AB4" s="2306"/>
      <c r="AC4" s="2306"/>
      <c r="AD4" s="3594"/>
      <c r="AE4" s="3677" t="s">
        <v>514</v>
      </c>
      <c r="AF4" s="2107"/>
      <c r="AG4" s="2107"/>
      <c r="AH4" s="2107"/>
      <c r="AI4" s="2107"/>
      <c r="AJ4" s="2107"/>
      <c r="AK4" s="3662"/>
      <c r="AL4" s="1092"/>
      <c r="AM4" s="3659" t="s">
        <v>48</v>
      </c>
      <c r="AN4" s="2107"/>
      <c r="AO4" s="2107"/>
      <c r="AP4" s="3660"/>
      <c r="AQ4" s="3659" t="s">
        <v>515</v>
      </c>
      <c r="AR4" s="2107"/>
      <c r="AS4" s="2107"/>
      <c r="AT4" s="3660"/>
      <c r="AU4" s="3659" t="s">
        <v>516</v>
      </c>
      <c r="AV4" s="2107"/>
      <c r="AW4" s="2107"/>
      <c r="AX4" s="3662"/>
      <c r="AY4" s="3664" t="s">
        <v>517</v>
      </c>
      <c r="AZ4" s="2107"/>
      <c r="BA4" s="2107"/>
      <c r="BB4" s="3660"/>
      <c r="BC4" s="3659" t="s">
        <v>518</v>
      </c>
      <c r="BD4" s="2107"/>
      <c r="BE4" s="2107"/>
      <c r="BF4" s="3662"/>
      <c r="BG4" s="84"/>
    </row>
    <row r="5" spans="1:59" s="146" customFormat="1" ht="46.5" customHeight="1" thickBot="1">
      <c r="A5" s="502"/>
      <c r="B5" s="3674"/>
      <c r="C5" s="3676"/>
      <c r="D5" s="3206"/>
      <c r="E5" s="3206"/>
      <c r="F5" s="3206"/>
      <c r="G5" s="3206"/>
      <c r="H5" s="3206"/>
      <c r="I5" s="3206"/>
      <c r="J5" s="3206"/>
      <c r="K5" s="3206"/>
      <c r="L5" s="3206"/>
      <c r="M5" s="3206"/>
      <c r="N5" s="3206"/>
      <c r="O5" s="3206"/>
      <c r="P5" s="3206"/>
      <c r="Q5" s="3206"/>
      <c r="R5" s="3206"/>
      <c r="S5" s="3206"/>
      <c r="T5" s="3206"/>
      <c r="U5" s="3351"/>
      <c r="V5" s="3666" t="s">
        <v>519</v>
      </c>
      <c r="W5" s="1904"/>
      <c r="X5" s="1905"/>
      <c r="Y5" s="3666" t="s">
        <v>520</v>
      </c>
      <c r="Z5" s="1904"/>
      <c r="AA5" s="1905"/>
      <c r="AB5" s="3666" t="s">
        <v>521</v>
      </c>
      <c r="AC5" s="1904"/>
      <c r="AD5" s="1905"/>
      <c r="AE5" s="3678"/>
      <c r="AF5" s="3358"/>
      <c r="AG5" s="3358"/>
      <c r="AH5" s="3358"/>
      <c r="AI5" s="3358"/>
      <c r="AJ5" s="3358"/>
      <c r="AK5" s="3359"/>
      <c r="AL5" s="1092"/>
      <c r="AM5" s="2109"/>
      <c r="AN5" s="2961"/>
      <c r="AO5" s="2961"/>
      <c r="AP5" s="3661"/>
      <c r="AQ5" s="2109"/>
      <c r="AR5" s="2961"/>
      <c r="AS5" s="2961"/>
      <c r="AT5" s="3661"/>
      <c r="AU5" s="2109"/>
      <c r="AV5" s="2961"/>
      <c r="AW5" s="2961"/>
      <c r="AX5" s="3663"/>
      <c r="AY5" s="3665"/>
      <c r="AZ5" s="2961"/>
      <c r="BA5" s="2961"/>
      <c r="BB5" s="3661"/>
      <c r="BC5" s="2109"/>
      <c r="BD5" s="2961"/>
      <c r="BE5" s="2961"/>
      <c r="BF5" s="3663"/>
      <c r="BG5" s="84"/>
    </row>
    <row r="6" spans="1:59" s="146" customFormat="1" ht="15.95" customHeight="1">
      <c r="A6" s="502"/>
      <c r="B6" s="3706">
        <v>1</v>
      </c>
      <c r="C6" s="3707" t="s">
        <v>502</v>
      </c>
      <c r="D6" s="3708"/>
      <c r="E6" s="3708"/>
      <c r="F6" s="3708"/>
      <c r="G6" s="3708"/>
      <c r="H6" s="3708"/>
      <c r="I6" s="3708"/>
      <c r="J6" s="3708"/>
      <c r="K6" s="3708"/>
      <c r="L6" s="3708"/>
      <c r="M6" s="3708"/>
      <c r="N6" s="3708"/>
      <c r="O6" s="3708"/>
      <c r="P6" s="3708"/>
      <c r="Q6" s="3708"/>
      <c r="R6" s="3708"/>
      <c r="S6" s="3708"/>
      <c r="T6" s="3708"/>
      <c r="U6" s="3709"/>
      <c r="V6" s="3675"/>
      <c r="W6" s="3710"/>
      <c r="X6" s="3711"/>
      <c r="Y6" s="3675"/>
      <c r="Z6" s="3710"/>
      <c r="AA6" s="3711"/>
      <c r="AB6" s="3675"/>
      <c r="AC6" s="3710"/>
      <c r="AD6" s="3711"/>
      <c r="AE6" s="3712"/>
      <c r="AF6" s="3713"/>
      <c r="AG6" s="3713"/>
      <c r="AH6" s="3713"/>
      <c r="AI6" s="3713"/>
      <c r="AJ6" s="3713"/>
      <c r="AK6" s="3714"/>
      <c r="AL6" s="1091"/>
      <c r="AM6" s="3690">
        <v>10.5</v>
      </c>
      <c r="AN6" s="3691"/>
      <c r="AO6" s="3691"/>
      <c r="AP6" s="3692"/>
      <c r="AQ6" s="3693">
        <v>133</v>
      </c>
      <c r="AR6" s="3694"/>
      <c r="AS6" s="3694"/>
      <c r="AT6" s="3695"/>
      <c r="AU6" s="3693">
        <v>125</v>
      </c>
      <c r="AV6" s="3694"/>
      <c r="AW6" s="3694"/>
      <c r="AX6" s="3695"/>
      <c r="AY6" s="3684">
        <f t="shared" ref="AY6:AY17" si="0">IF(AND(ISNUMBER(AQ6),ISNUMBER(AU6)),AQ6-AU6,"")</f>
        <v>8</v>
      </c>
      <c r="AZ6" s="3685"/>
      <c r="BA6" s="3685"/>
      <c r="BB6" s="3686"/>
      <c r="BC6" s="3687">
        <f t="shared" ref="BC6:BC17" si="1">IF(AND(AY6&lt;&gt;"",AQ6&lt;&gt;"",AY6&lt;&gt;0,AQ6&lt;&gt;0),AY6/AQ6,"")</f>
        <v>6.0150375939849621E-2</v>
      </c>
      <c r="BD6" s="3688"/>
      <c r="BE6" s="3688"/>
      <c r="BF6" s="3689"/>
      <c r="BG6" s="84"/>
    </row>
    <row r="7" spans="1:59" s="146" customFormat="1" ht="15.95" customHeight="1">
      <c r="A7" s="502"/>
      <c r="B7" s="3158"/>
      <c r="C7" s="3698"/>
      <c r="D7" s="3327"/>
      <c r="E7" s="3327"/>
      <c r="F7" s="3327"/>
      <c r="G7" s="3327"/>
      <c r="H7" s="3327"/>
      <c r="I7" s="3327"/>
      <c r="J7" s="3327"/>
      <c r="K7" s="3327"/>
      <c r="L7" s="3327"/>
      <c r="M7" s="3327"/>
      <c r="N7" s="3327"/>
      <c r="O7" s="3327"/>
      <c r="P7" s="3327"/>
      <c r="Q7" s="3327"/>
      <c r="R7" s="3327"/>
      <c r="S7" s="3327"/>
      <c r="T7" s="3327"/>
      <c r="U7" s="3699"/>
      <c r="V7" s="3703"/>
      <c r="W7" s="3046"/>
      <c r="X7" s="3704"/>
      <c r="Y7" s="3703"/>
      <c r="Z7" s="3046"/>
      <c r="AA7" s="3704"/>
      <c r="AB7" s="3703"/>
      <c r="AC7" s="3046"/>
      <c r="AD7" s="3704"/>
      <c r="AE7" s="3703"/>
      <c r="AF7" s="3046"/>
      <c r="AG7" s="3046"/>
      <c r="AH7" s="3046"/>
      <c r="AI7" s="3046"/>
      <c r="AJ7" s="3046"/>
      <c r="AK7" s="3160"/>
      <c r="AL7" s="1091"/>
      <c r="AM7" s="3679" t="s">
        <v>253</v>
      </c>
      <c r="AN7" s="3680"/>
      <c r="AO7" s="3680"/>
      <c r="AP7" s="1956"/>
      <c r="AQ7" s="3681">
        <v>135</v>
      </c>
      <c r="AR7" s="3682"/>
      <c r="AS7" s="3682"/>
      <c r="AT7" s="3683"/>
      <c r="AU7" s="3681">
        <v>127</v>
      </c>
      <c r="AV7" s="3682"/>
      <c r="AW7" s="3682"/>
      <c r="AX7" s="3683"/>
      <c r="AY7" s="3684">
        <f t="shared" si="0"/>
        <v>8</v>
      </c>
      <c r="AZ7" s="3685"/>
      <c r="BA7" s="3685"/>
      <c r="BB7" s="3686"/>
      <c r="BC7" s="3687">
        <f t="shared" si="1"/>
        <v>5.9259259259259262E-2</v>
      </c>
      <c r="BD7" s="3688"/>
      <c r="BE7" s="3688"/>
      <c r="BF7" s="3689"/>
      <c r="BG7" s="84"/>
    </row>
    <row r="8" spans="1:59" s="146" customFormat="1" ht="15.95" customHeight="1">
      <c r="A8" s="502"/>
      <c r="B8" s="3157">
        <v>2</v>
      </c>
      <c r="C8" s="3696" t="s">
        <v>532</v>
      </c>
      <c r="D8" s="2608"/>
      <c r="E8" s="2608"/>
      <c r="F8" s="2608"/>
      <c r="G8" s="2608"/>
      <c r="H8" s="2608"/>
      <c r="I8" s="2608"/>
      <c r="J8" s="2608"/>
      <c r="K8" s="2608"/>
      <c r="L8" s="2608"/>
      <c r="M8" s="2608"/>
      <c r="N8" s="2608"/>
      <c r="O8" s="2608"/>
      <c r="P8" s="2608"/>
      <c r="Q8" s="2608"/>
      <c r="R8" s="2608"/>
      <c r="S8" s="2608"/>
      <c r="T8" s="2608"/>
      <c r="U8" s="3697"/>
      <c r="V8" s="3700" t="s">
        <v>254</v>
      </c>
      <c r="W8" s="3701"/>
      <c r="X8" s="3702"/>
      <c r="Y8" s="3700" t="s">
        <v>174</v>
      </c>
      <c r="Z8" s="3701"/>
      <c r="AA8" s="3702"/>
      <c r="AB8" s="3700" t="s">
        <v>255</v>
      </c>
      <c r="AC8" s="3701"/>
      <c r="AD8" s="3702"/>
      <c r="AE8" s="3700"/>
      <c r="AF8" s="3701"/>
      <c r="AG8" s="3701"/>
      <c r="AH8" s="3701"/>
      <c r="AI8" s="3701"/>
      <c r="AJ8" s="3701"/>
      <c r="AK8" s="3705"/>
      <c r="AL8" s="1091"/>
      <c r="AM8" s="3679">
        <v>11.5</v>
      </c>
      <c r="AN8" s="3680"/>
      <c r="AO8" s="3680"/>
      <c r="AP8" s="1956"/>
      <c r="AQ8" s="3681">
        <v>137</v>
      </c>
      <c r="AR8" s="3682"/>
      <c r="AS8" s="3682"/>
      <c r="AT8" s="3683"/>
      <c r="AU8" s="3681">
        <v>129</v>
      </c>
      <c r="AV8" s="3682"/>
      <c r="AW8" s="3682"/>
      <c r="AX8" s="3683"/>
      <c r="AY8" s="3684">
        <f t="shared" si="0"/>
        <v>8</v>
      </c>
      <c r="AZ8" s="3685"/>
      <c r="BA8" s="3685"/>
      <c r="BB8" s="3686"/>
      <c r="BC8" s="3687">
        <f t="shared" si="1"/>
        <v>5.8394160583941604E-2</v>
      </c>
      <c r="BD8" s="3688"/>
      <c r="BE8" s="3688"/>
      <c r="BF8" s="3689"/>
      <c r="BG8" s="84"/>
    </row>
    <row r="9" spans="1:59" s="146" customFormat="1" ht="15.95" customHeight="1">
      <c r="A9" s="502"/>
      <c r="B9" s="3158"/>
      <c r="C9" s="3698"/>
      <c r="D9" s="3327"/>
      <c r="E9" s="3327"/>
      <c r="F9" s="3327"/>
      <c r="G9" s="3327"/>
      <c r="H9" s="3327"/>
      <c r="I9" s="3327"/>
      <c r="J9" s="3327"/>
      <c r="K9" s="3327"/>
      <c r="L9" s="3327"/>
      <c r="M9" s="3327"/>
      <c r="N9" s="3327"/>
      <c r="O9" s="3327"/>
      <c r="P9" s="3327"/>
      <c r="Q9" s="3327"/>
      <c r="R9" s="3327"/>
      <c r="S9" s="3327"/>
      <c r="T9" s="3327"/>
      <c r="U9" s="3699"/>
      <c r="V9" s="3703"/>
      <c r="W9" s="3046"/>
      <c r="X9" s="3704"/>
      <c r="Y9" s="3703"/>
      <c r="Z9" s="3046"/>
      <c r="AA9" s="3704"/>
      <c r="AB9" s="3703"/>
      <c r="AC9" s="3046"/>
      <c r="AD9" s="3704"/>
      <c r="AE9" s="3703"/>
      <c r="AF9" s="3046"/>
      <c r="AG9" s="3046"/>
      <c r="AH9" s="3046"/>
      <c r="AI9" s="3046"/>
      <c r="AJ9" s="3046"/>
      <c r="AK9" s="3160"/>
      <c r="AL9" s="1091"/>
      <c r="AM9" s="3679" t="s">
        <v>196</v>
      </c>
      <c r="AN9" s="3680"/>
      <c r="AO9" s="3680"/>
      <c r="AP9" s="1956"/>
      <c r="AQ9" s="3681">
        <v>141</v>
      </c>
      <c r="AR9" s="3682"/>
      <c r="AS9" s="3682"/>
      <c r="AT9" s="3683"/>
      <c r="AU9" s="3681">
        <v>133</v>
      </c>
      <c r="AV9" s="3682"/>
      <c r="AW9" s="3682"/>
      <c r="AX9" s="3683"/>
      <c r="AY9" s="3684">
        <f t="shared" si="0"/>
        <v>8</v>
      </c>
      <c r="AZ9" s="3685"/>
      <c r="BA9" s="3685"/>
      <c r="BB9" s="3686"/>
      <c r="BC9" s="3687">
        <f t="shared" si="1"/>
        <v>5.6737588652482268E-2</v>
      </c>
      <c r="BD9" s="3688"/>
      <c r="BE9" s="3688"/>
      <c r="BF9" s="3689"/>
      <c r="BG9" s="84"/>
    </row>
    <row r="10" spans="1:59" s="146" customFormat="1" ht="15.95" customHeight="1">
      <c r="A10" s="502"/>
      <c r="B10" s="3157">
        <v>3</v>
      </c>
      <c r="C10" s="3696" t="s">
        <v>499</v>
      </c>
      <c r="D10" s="2608"/>
      <c r="E10" s="2608"/>
      <c r="F10" s="2608"/>
      <c r="G10" s="2608"/>
      <c r="H10" s="2608"/>
      <c r="I10" s="2608"/>
      <c r="J10" s="2608"/>
      <c r="K10" s="2608"/>
      <c r="L10" s="2608"/>
      <c r="M10" s="2608"/>
      <c r="N10" s="2608"/>
      <c r="O10" s="2608"/>
      <c r="P10" s="2608"/>
      <c r="Q10" s="2608"/>
      <c r="R10" s="2608"/>
      <c r="S10" s="2608"/>
      <c r="T10" s="2608"/>
      <c r="U10" s="3697"/>
      <c r="V10" s="3700" t="s">
        <v>256</v>
      </c>
      <c r="W10" s="3701"/>
      <c r="X10" s="3702"/>
      <c r="Y10" s="3700" t="s">
        <v>142</v>
      </c>
      <c r="Z10" s="3701"/>
      <c r="AA10" s="3702"/>
      <c r="AB10" s="3700"/>
      <c r="AC10" s="3701"/>
      <c r="AD10" s="3702"/>
      <c r="AE10" s="3700"/>
      <c r="AF10" s="3701"/>
      <c r="AG10" s="3701"/>
      <c r="AH10" s="3701"/>
      <c r="AI10" s="3701"/>
      <c r="AJ10" s="3701"/>
      <c r="AK10" s="3705"/>
      <c r="AL10" s="1091"/>
      <c r="AM10" s="3679">
        <v>12.5</v>
      </c>
      <c r="AN10" s="3680"/>
      <c r="AO10" s="3680"/>
      <c r="AP10" s="1956"/>
      <c r="AQ10" s="3681">
        <v>145</v>
      </c>
      <c r="AR10" s="3682"/>
      <c r="AS10" s="3682"/>
      <c r="AT10" s="3683"/>
      <c r="AU10" s="3681">
        <v>137</v>
      </c>
      <c r="AV10" s="3682"/>
      <c r="AW10" s="3682"/>
      <c r="AX10" s="3683"/>
      <c r="AY10" s="3684">
        <f t="shared" si="0"/>
        <v>8</v>
      </c>
      <c r="AZ10" s="3685"/>
      <c r="BA10" s="3685"/>
      <c r="BB10" s="3686"/>
      <c r="BC10" s="3687">
        <f t="shared" si="1"/>
        <v>5.5172413793103448E-2</v>
      </c>
      <c r="BD10" s="3688"/>
      <c r="BE10" s="3688"/>
      <c r="BF10" s="3689"/>
      <c r="BG10" s="84"/>
    </row>
    <row r="11" spans="1:59" s="146" customFormat="1" ht="15.95" customHeight="1">
      <c r="A11" s="502"/>
      <c r="B11" s="3158"/>
      <c r="C11" s="3698"/>
      <c r="D11" s="3327"/>
      <c r="E11" s="3327"/>
      <c r="F11" s="3327"/>
      <c r="G11" s="3327"/>
      <c r="H11" s="3327"/>
      <c r="I11" s="3327"/>
      <c r="J11" s="3327"/>
      <c r="K11" s="3327"/>
      <c r="L11" s="3327"/>
      <c r="M11" s="3327"/>
      <c r="N11" s="3327"/>
      <c r="O11" s="3327"/>
      <c r="P11" s="3327"/>
      <c r="Q11" s="3327"/>
      <c r="R11" s="3327"/>
      <c r="S11" s="3327"/>
      <c r="T11" s="3327"/>
      <c r="U11" s="3699"/>
      <c r="V11" s="3703"/>
      <c r="W11" s="3046"/>
      <c r="X11" s="3704"/>
      <c r="Y11" s="3703"/>
      <c r="Z11" s="3046"/>
      <c r="AA11" s="3704"/>
      <c r="AB11" s="3703"/>
      <c r="AC11" s="3046"/>
      <c r="AD11" s="3704"/>
      <c r="AE11" s="3703"/>
      <c r="AF11" s="3046"/>
      <c r="AG11" s="3046"/>
      <c r="AH11" s="3046"/>
      <c r="AI11" s="3046"/>
      <c r="AJ11" s="3046"/>
      <c r="AK11" s="3160"/>
      <c r="AL11" s="1091"/>
      <c r="AM11" s="3679" t="s">
        <v>171</v>
      </c>
      <c r="AN11" s="3680"/>
      <c r="AO11" s="3680"/>
      <c r="AP11" s="1956"/>
      <c r="AQ11" s="3681">
        <v>148</v>
      </c>
      <c r="AR11" s="3682"/>
      <c r="AS11" s="3682"/>
      <c r="AT11" s="3683"/>
      <c r="AU11" s="3681">
        <v>142</v>
      </c>
      <c r="AV11" s="3682"/>
      <c r="AW11" s="3682"/>
      <c r="AX11" s="3683"/>
      <c r="AY11" s="3684">
        <f t="shared" si="0"/>
        <v>6</v>
      </c>
      <c r="AZ11" s="3685"/>
      <c r="BA11" s="3685"/>
      <c r="BB11" s="3686"/>
      <c r="BC11" s="3687">
        <f t="shared" si="1"/>
        <v>4.0540540540540543E-2</v>
      </c>
      <c r="BD11" s="3688"/>
      <c r="BE11" s="3688"/>
      <c r="BF11" s="3689"/>
      <c r="BG11" s="84"/>
    </row>
    <row r="12" spans="1:59" s="146" customFormat="1" ht="15.95" customHeight="1">
      <c r="A12" s="502"/>
      <c r="B12" s="3157">
        <v>4</v>
      </c>
      <c r="C12" s="3696" t="s">
        <v>522</v>
      </c>
      <c r="D12" s="2608"/>
      <c r="E12" s="2608"/>
      <c r="F12" s="2608"/>
      <c r="G12" s="2608"/>
      <c r="H12" s="2608"/>
      <c r="I12" s="2608"/>
      <c r="J12" s="2608"/>
      <c r="K12" s="2608"/>
      <c r="L12" s="2608"/>
      <c r="M12" s="2608"/>
      <c r="N12" s="2608"/>
      <c r="O12" s="2608"/>
      <c r="P12" s="2608"/>
      <c r="Q12" s="2608"/>
      <c r="R12" s="2608"/>
      <c r="S12" s="2608"/>
      <c r="T12" s="2608"/>
      <c r="U12" s="3697"/>
      <c r="V12" s="3700" t="s">
        <v>257</v>
      </c>
      <c r="W12" s="3701"/>
      <c r="X12" s="3702"/>
      <c r="Y12" s="3700"/>
      <c r="Z12" s="3701"/>
      <c r="AA12" s="3702"/>
      <c r="AB12" s="3700"/>
      <c r="AC12" s="3701"/>
      <c r="AD12" s="3702"/>
      <c r="AE12" s="3700"/>
      <c r="AF12" s="3701"/>
      <c r="AG12" s="3701"/>
      <c r="AH12" s="3701"/>
      <c r="AI12" s="3701"/>
      <c r="AJ12" s="3701"/>
      <c r="AK12" s="3705"/>
      <c r="AL12" s="1091"/>
      <c r="AM12" s="3679">
        <v>13.5</v>
      </c>
      <c r="AN12" s="3680"/>
      <c r="AO12" s="3680"/>
      <c r="AP12" s="1956"/>
      <c r="AQ12" s="3681">
        <v>154</v>
      </c>
      <c r="AR12" s="3682"/>
      <c r="AS12" s="3682"/>
      <c r="AT12" s="3683"/>
      <c r="AU12" s="3681">
        <v>145</v>
      </c>
      <c r="AV12" s="3682"/>
      <c r="AW12" s="3682"/>
      <c r="AX12" s="3683"/>
      <c r="AY12" s="3684">
        <f t="shared" si="0"/>
        <v>9</v>
      </c>
      <c r="AZ12" s="3685"/>
      <c r="BA12" s="3685"/>
      <c r="BB12" s="3686"/>
      <c r="BC12" s="3687">
        <f t="shared" si="1"/>
        <v>5.844155844155844E-2</v>
      </c>
      <c r="BD12" s="3688"/>
      <c r="BE12" s="3688"/>
      <c r="BF12" s="3689"/>
      <c r="BG12" s="84"/>
    </row>
    <row r="13" spans="1:59" s="146" customFormat="1" ht="15.95" customHeight="1">
      <c r="A13" s="502"/>
      <c r="B13" s="3158"/>
      <c r="C13" s="3698"/>
      <c r="D13" s="3327"/>
      <c r="E13" s="3327"/>
      <c r="F13" s="3327"/>
      <c r="G13" s="3327"/>
      <c r="H13" s="3327"/>
      <c r="I13" s="3327"/>
      <c r="J13" s="3327"/>
      <c r="K13" s="3327"/>
      <c r="L13" s="3327"/>
      <c r="M13" s="3327"/>
      <c r="N13" s="3327"/>
      <c r="O13" s="3327"/>
      <c r="P13" s="3327"/>
      <c r="Q13" s="3327"/>
      <c r="R13" s="3327"/>
      <c r="S13" s="3327"/>
      <c r="T13" s="3327"/>
      <c r="U13" s="3699"/>
      <c r="V13" s="3703"/>
      <c r="W13" s="3046"/>
      <c r="X13" s="3704"/>
      <c r="Y13" s="3703"/>
      <c r="Z13" s="3046"/>
      <c r="AA13" s="3704"/>
      <c r="AB13" s="3703"/>
      <c r="AC13" s="3046"/>
      <c r="AD13" s="3704"/>
      <c r="AE13" s="3703"/>
      <c r="AF13" s="3046"/>
      <c r="AG13" s="3046"/>
      <c r="AH13" s="3046"/>
      <c r="AI13" s="3046"/>
      <c r="AJ13" s="3046"/>
      <c r="AK13" s="3160"/>
      <c r="AL13" s="1091"/>
      <c r="AM13" s="3679" t="s">
        <v>258</v>
      </c>
      <c r="AN13" s="3680"/>
      <c r="AO13" s="3680"/>
      <c r="AP13" s="1956"/>
      <c r="AQ13" s="3681">
        <v>158</v>
      </c>
      <c r="AR13" s="3682"/>
      <c r="AS13" s="3682"/>
      <c r="AT13" s="3683"/>
      <c r="AU13" s="3681">
        <v>149</v>
      </c>
      <c r="AV13" s="3682"/>
      <c r="AW13" s="3682"/>
      <c r="AX13" s="3683"/>
      <c r="AY13" s="3684">
        <f t="shared" si="0"/>
        <v>9</v>
      </c>
      <c r="AZ13" s="3685"/>
      <c r="BA13" s="3685"/>
      <c r="BB13" s="3686"/>
      <c r="BC13" s="3687">
        <f t="shared" si="1"/>
        <v>5.6962025316455694E-2</v>
      </c>
      <c r="BD13" s="3688"/>
      <c r="BE13" s="3688"/>
      <c r="BF13" s="3689"/>
      <c r="BG13" s="84"/>
    </row>
    <row r="14" spans="1:59" s="146" customFormat="1" ht="15.95" customHeight="1">
      <c r="A14" s="502"/>
      <c r="B14" s="3157">
        <v>5</v>
      </c>
      <c r="C14" s="3696" t="s">
        <v>529</v>
      </c>
      <c r="D14" s="2608"/>
      <c r="E14" s="2608"/>
      <c r="F14" s="2608"/>
      <c r="G14" s="2608"/>
      <c r="H14" s="2608"/>
      <c r="I14" s="2608"/>
      <c r="J14" s="2608"/>
      <c r="K14" s="2608"/>
      <c r="L14" s="2608"/>
      <c r="M14" s="2608"/>
      <c r="N14" s="2608"/>
      <c r="O14" s="2608"/>
      <c r="P14" s="2608"/>
      <c r="Q14" s="2608"/>
      <c r="R14" s="2608"/>
      <c r="S14" s="2608"/>
      <c r="T14" s="2608"/>
      <c r="U14" s="3697"/>
      <c r="V14" s="3700"/>
      <c r="W14" s="3701"/>
      <c r="X14" s="3702"/>
      <c r="Y14" s="3700"/>
      <c r="Z14" s="3701"/>
      <c r="AA14" s="3702"/>
      <c r="AB14" s="3700"/>
      <c r="AC14" s="3701"/>
      <c r="AD14" s="3702"/>
      <c r="AE14" s="3700"/>
      <c r="AF14" s="3701"/>
      <c r="AG14" s="3701"/>
      <c r="AH14" s="3701"/>
      <c r="AI14" s="3701"/>
      <c r="AJ14" s="3701"/>
      <c r="AK14" s="3705"/>
      <c r="AL14" s="1091"/>
      <c r="AM14" s="3679">
        <v>1.5</v>
      </c>
      <c r="AN14" s="3680"/>
      <c r="AO14" s="3680"/>
      <c r="AP14" s="1956"/>
      <c r="AQ14" s="3681">
        <v>161.4</v>
      </c>
      <c r="AR14" s="3682"/>
      <c r="AS14" s="3682"/>
      <c r="AT14" s="3683"/>
      <c r="AU14" s="3681">
        <v>152</v>
      </c>
      <c r="AV14" s="3682"/>
      <c r="AW14" s="3682"/>
      <c r="AX14" s="3683"/>
      <c r="AY14" s="3684">
        <f t="shared" si="0"/>
        <v>9.4000000000000057</v>
      </c>
      <c r="AZ14" s="3685"/>
      <c r="BA14" s="3685"/>
      <c r="BB14" s="3686"/>
      <c r="BC14" s="3687">
        <f t="shared" si="1"/>
        <v>5.8240396530359388E-2</v>
      </c>
      <c r="BD14" s="3688"/>
      <c r="BE14" s="3688"/>
      <c r="BF14" s="3689"/>
      <c r="BG14" s="84"/>
    </row>
    <row r="15" spans="1:59" s="146" customFormat="1" ht="15.95" customHeight="1">
      <c r="A15" s="502"/>
      <c r="B15" s="3158"/>
      <c r="C15" s="3698"/>
      <c r="D15" s="3327"/>
      <c r="E15" s="3327"/>
      <c r="F15" s="3327"/>
      <c r="G15" s="3327"/>
      <c r="H15" s="3327"/>
      <c r="I15" s="3327"/>
      <c r="J15" s="3327"/>
      <c r="K15" s="3327"/>
      <c r="L15" s="3327"/>
      <c r="M15" s="3327"/>
      <c r="N15" s="3327"/>
      <c r="O15" s="3327"/>
      <c r="P15" s="3327"/>
      <c r="Q15" s="3327"/>
      <c r="R15" s="3327"/>
      <c r="S15" s="3327"/>
      <c r="T15" s="3327"/>
      <c r="U15" s="3699"/>
      <c r="V15" s="3703"/>
      <c r="W15" s="3046"/>
      <c r="X15" s="3704"/>
      <c r="Y15" s="3703"/>
      <c r="Z15" s="3046"/>
      <c r="AA15" s="3704"/>
      <c r="AB15" s="3703"/>
      <c r="AC15" s="3046"/>
      <c r="AD15" s="3704"/>
      <c r="AE15" s="3703"/>
      <c r="AF15" s="3046"/>
      <c r="AG15" s="3046"/>
      <c r="AH15" s="3046"/>
      <c r="AI15" s="3046"/>
      <c r="AJ15" s="3046"/>
      <c r="AK15" s="3160"/>
      <c r="AL15" s="1091"/>
      <c r="AM15" s="3679" t="s">
        <v>197</v>
      </c>
      <c r="AN15" s="3680"/>
      <c r="AO15" s="3680"/>
      <c r="AP15" s="1956"/>
      <c r="AQ15" s="3681">
        <v>163.80000000000001</v>
      </c>
      <c r="AR15" s="3682"/>
      <c r="AS15" s="3682"/>
      <c r="AT15" s="3683"/>
      <c r="AU15" s="3681">
        <v>156.6</v>
      </c>
      <c r="AV15" s="3682"/>
      <c r="AW15" s="3682"/>
      <c r="AX15" s="3683"/>
      <c r="AY15" s="3684">
        <f t="shared" si="0"/>
        <v>7.2000000000000171</v>
      </c>
      <c r="AZ15" s="3685"/>
      <c r="BA15" s="3685"/>
      <c r="BB15" s="3686"/>
      <c r="BC15" s="3687">
        <f t="shared" si="1"/>
        <v>4.3956043956044057E-2</v>
      </c>
      <c r="BD15" s="3688"/>
      <c r="BE15" s="3688"/>
      <c r="BF15" s="3689"/>
      <c r="BG15" s="84"/>
    </row>
    <row r="16" spans="1:59" s="146" customFormat="1" ht="15.95" customHeight="1">
      <c r="A16" s="502"/>
      <c r="B16" s="3157">
        <v>6</v>
      </c>
      <c r="C16" s="3696" t="s">
        <v>523</v>
      </c>
      <c r="D16" s="2608"/>
      <c r="E16" s="2608"/>
      <c r="F16" s="2608"/>
      <c r="G16" s="2608"/>
      <c r="H16" s="2608"/>
      <c r="I16" s="2608"/>
      <c r="J16" s="2608"/>
      <c r="K16" s="2608"/>
      <c r="L16" s="2608"/>
      <c r="M16" s="2608"/>
      <c r="N16" s="2608"/>
      <c r="O16" s="2608"/>
      <c r="P16" s="2608"/>
      <c r="Q16" s="2608"/>
      <c r="R16" s="2608"/>
      <c r="S16" s="2608"/>
      <c r="T16" s="2608"/>
      <c r="U16" s="3697"/>
      <c r="V16" s="3700"/>
      <c r="W16" s="3701"/>
      <c r="X16" s="3702"/>
      <c r="Y16" s="3700" t="s">
        <v>203</v>
      </c>
      <c r="Z16" s="3701"/>
      <c r="AA16" s="3702"/>
      <c r="AB16" s="3700"/>
      <c r="AC16" s="3701"/>
      <c r="AD16" s="3702"/>
      <c r="AE16" s="3700"/>
      <c r="AF16" s="3701"/>
      <c r="AG16" s="3701"/>
      <c r="AH16" s="3701"/>
      <c r="AI16" s="3701"/>
      <c r="AJ16" s="3701"/>
      <c r="AK16" s="3705"/>
      <c r="AL16" s="1091"/>
      <c r="AM16" s="3679">
        <v>2.5</v>
      </c>
      <c r="AN16" s="3680"/>
      <c r="AO16" s="3680"/>
      <c r="AP16" s="1956"/>
      <c r="AQ16" s="3681">
        <v>170.7</v>
      </c>
      <c r="AR16" s="3682"/>
      <c r="AS16" s="3682"/>
      <c r="AT16" s="3683"/>
      <c r="AU16" s="3681">
        <v>163.80000000000001</v>
      </c>
      <c r="AV16" s="3682"/>
      <c r="AW16" s="3682"/>
      <c r="AX16" s="3683"/>
      <c r="AY16" s="3684">
        <f t="shared" si="0"/>
        <v>6.8999999999999773</v>
      </c>
      <c r="AZ16" s="3685"/>
      <c r="BA16" s="3685"/>
      <c r="BB16" s="3686"/>
      <c r="BC16" s="3687">
        <f t="shared" si="1"/>
        <v>4.0421792618629042E-2</v>
      </c>
      <c r="BD16" s="3688"/>
      <c r="BE16" s="3688"/>
      <c r="BF16" s="3689"/>
      <c r="BG16" s="84"/>
    </row>
    <row r="17" spans="1:59" s="146" customFormat="1" ht="15.95" customHeight="1">
      <c r="A17" s="502"/>
      <c r="B17" s="3158"/>
      <c r="C17" s="3698"/>
      <c r="D17" s="3327"/>
      <c r="E17" s="3327"/>
      <c r="F17" s="3327"/>
      <c r="G17" s="3327"/>
      <c r="H17" s="3327"/>
      <c r="I17" s="3327"/>
      <c r="J17" s="3327"/>
      <c r="K17" s="3327"/>
      <c r="L17" s="3327"/>
      <c r="M17" s="3327"/>
      <c r="N17" s="3327"/>
      <c r="O17" s="3327"/>
      <c r="P17" s="3327"/>
      <c r="Q17" s="3327"/>
      <c r="R17" s="3327"/>
      <c r="S17" s="3327"/>
      <c r="T17" s="3327"/>
      <c r="U17" s="3699"/>
      <c r="V17" s="3703"/>
      <c r="W17" s="3046"/>
      <c r="X17" s="3704"/>
      <c r="Y17" s="3703"/>
      <c r="Z17" s="3046"/>
      <c r="AA17" s="3704"/>
      <c r="AB17" s="3703"/>
      <c r="AC17" s="3046"/>
      <c r="AD17" s="3704"/>
      <c r="AE17" s="3703"/>
      <c r="AF17" s="3046"/>
      <c r="AG17" s="3046"/>
      <c r="AH17" s="3046"/>
      <c r="AI17" s="3046"/>
      <c r="AJ17" s="3046"/>
      <c r="AK17" s="3160"/>
      <c r="AL17" s="1091"/>
      <c r="AM17" s="3679" t="s">
        <v>194</v>
      </c>
      <c r="AN17" s="3680"/>
      <c r="AO17" s="3680"/>
      <c r="AP17" s="1956"/>
      <c r="AQ17" s="3681">
        <v>174.1</v>
      </c>
      <c r="AR17" s="3682"/>
      <c r="AS17" s="3682"/>
      <c r="AT17" s="3683"/>
      <c r="AU17" s="3681">
        <v>168</v>
      </c>
      <c r="AV17" s="3682"/>
      <c r="AW17" s="3682"/>
      <c r="AX17" s="3683"/>
      <c r="AY17" s="3684">
        <f t="shared" si="0"/>
        <v>6.0999999999999943</v>
      </c>
      <c r="AZ17" s="3685"/>
      <c r="BA17" s="3685"/>
      <c r="BB17" s="3686"/>
      <c r="BC17" s="3687">
        <f t="shared" si="1"/>
        <v>3.5037334865020073E-2</v>
      </c>
      <c r="BD17" s="3688"/>
      <c r="BE17" s="3688"/>
      <c r="BF17" s="3689"/>
      <c r="BG17" s="84"/>
    </row>
    <row r="18" spans="1:59" s="146" customFormat="1" ht="15.95" customHeight="1">
      <c r="A18" s="502"/>
      <c r="B18" s="3157">
        <v>7</v>
      </c>
      <c r="C18" s="3696" t="s">
        <v>979</v>
      </c>
      <c r="D18" s="2608"/>
      <c r="E18" s="2608"/>
      <c r="F18" s="2608"/>
      <c r="G18" s="2608"/>
      <c r="H18" s="2608"/>
      <c r="I18" s="2608"/>
      <c r="J18" s="2608"/>
      <c r="K18" s="2608"/>
      <c r="L18" s="2608"/>
      <c r="M18" s="2608"/>
      <c r="N18" s="2608"/>
      <c r="O18" s="2608"/>
      <c r="P18" s="2608"/>
      <c r="Q18" s="2608"/>
      <c r="R18" s="2608"/>
      <c r="S18" s="2608"/>
      <c r="T18" s="2608"/>
      <c r="U18" s="3697"/>
      <c r="V18" s="3700" t="s">
        <v>256</v>
      </c>
      <c r="W18" s="3701"/>
      <c r="X18" s="3702"/>
      <c r="Y18" s="3700"/>
      <c r="Z18" s="3701"/>
      <c r="AA18" s="3702"/>
      <c r="AB18" s="3700"/>
      <c r="AC18" s="3701"/>
      <c r="AD18" s="3702"/>
      <c r="AE18" s="3700"/>
      <c r="AF18" s="3701"/>
      <c r="AG18" s="3701"/>
      <c r="AH18" s="3701"/>
      <c r="AI18" s="3701"/>
      <c r="AJ18" s="3701"/>
      <c r="AK18" s="3705"/>
      <c r="AL18" s="1091"/>
      <c r="AM18" s="3679">
        <v>3.5</v>
      </c>
      <c r="AN18" s="3680"/>
      <c r="AO18" s="3680"/>
      <c r="AP18" s="1956"/>
      <c r="AQ18" s="3681">
        <v>182.3</v>
      </c>
      <c r="AR18" s="3682"/>
      <c r="AS18" s="3682"/>
      <c r="AT18" s="3683"/>
      <c r="AU18" s="3681">
        <v>175.2</v>
      </c>
      <c r="AV18" s="3682"/>
      <c r="AW18" s="3682"/>
      <c r="AX18" s="3683"/>
      <c r="AY18" s="3684">
        <f t="shared" ref="AY18" si="2">IF(AND(ISNUMBER(AQ18),ISNUMBER(AU18)),AQ18-AU18,"")</f>
        <v>7.1000000000000227</v>
      </c>
      <c r="AZ18" s="3685"/>
      <c r="BA18" s="3685"/>
      <c r="BB18" s="3686"/>
      <c r="BC18" s="3687">
        <f t="shared" ref="BC18" si="3">IF(AND(AY18&lt;&gt;"",AQ18&lt;&gt;"",AY18&lt;&gt;0,AQ18&lt;&gt;0),AY18/AQ18,"")</f>
        <v>3.8946791003839944E-2</v>
      </c>
      <c r="BD18" s="3688"/>
      <c r="BE18" s="3688"/>
      <c r="BF18" s="3689"/>
      <c r="BG18" s="84"/>
    </row>
    <row r="19" spans="1:59" s="146" customFormat="1" ht="15.95" customHeight="1">
      <c r="A19" s="502"/>
      <c r="B19" s="3158"/>
      <c r="C19" s="3698"/>
      <c r="D19" s="3327"/>
      <c r="E19" s="3327"/>
      <c r="F19" s="3327"/>
      <c r="G19" s="3327"/>
      <c r="H19" s="3327"/>
      <c r="I19" s="3327"/>
      <c r="J19" s="3327"/>
      <c r="K19" s="3327"/>
      <c r="L19" s="3327"/>
      <c r="M19" s="3327"/>
      <c r="N19" s="3327"/>
      <c r="O19" s="3327"/>
      <c r="P19" s="3327"/>
      <c r="Q19" s="3327"/>
      <c r="R19" s="3327"/>
      <c r="S19" s="3327"/>
      <c r="T19" s="3327"/>
      <c r="U19" s="3699"/>
      <c r="V19" s="3703"/>
      <c r="W19" s="3046"/>
      <c r="X19" s="3704"/>
      <c r="Y19" s="3703"/>
      <c r="Z19" s="3046"/>
      <c r="AA19" s="3704"/>
      <c r="AB19" s="3703"/>
      <c r="AC19" s="3046"/>
      <c r="AD19" s="3704"/>
      <c r="AE19" s="3703"/>
      <c r="AF19" s="3046"/>
      <c r="AG19" s="3046"/>
      <c r="AH19" s="3046"/>
      <c r="AI19" s="3046"/>
      <c r="AJ19" s="3046"/>
      <c r="AK19" s="3160"/>
      <c r="AL19" s="1091"/>
      <c r="AM19" s="3679" t="s">
        <v>259</v>
      </c>
      <c r="AN19" s="3680"/>
      <c r="AO19" s="3680"/>
      <c r="AP19" s="1956"/>
      <c r="AQ19" s="3681">
        <v>186.6</v>
      </c>
      <c r="AR19" s="3682"/>
      <c r="AS19" s="3682"/>
      <c r="AT19" s="3683"/>
      <c r="AU19" s="3681">
        <v>178.4</v>
      </c>
      <c r="AV19" s="3682"/>
      <c r="AW19" s="3682"/>
      <c r="AX19" s="3683"/>
      <c r="AY19" s="3684">
        <f t="shared" ref="AY19" si="4">IF(AND(ISNUMBER(AQ19),ISNUMBER(AU19)),AQ19-AU19,"")</f>
        <v>8.1999999999999886</v>
      </c>
      <c r="AZ19" s="3685"/>
      <c r="BA19" s="3685"/>
      <c r="BB19" s="3686"/>
      <c r="BC19" s="3687">
        <f t="shared" ref="BC19" si="5">IF(AND(AY19&lt;&gt;"",AQ19&lt;&gt;"",AY19&lt;&gt;0,AQ19&lt;&gt;0),AY19/AQ19,"")</f>
        <v>4.3944265809217516E-2</v>
      </c>
      <c r="BD19" s="3688"/>
      <c r="BE19" s="3688"/>
      <c r="BF19" s="3689"/>
      <c r="BG19" s="84"/>
    </row>
    <row r="20" spans="1:59" s="146" customFormat="1" ht="15.95" customHeight="1">
      <c r="A20" s="502"/>
      <c r="B20" s="3157">
        <v>8</v>
      </c>
      <c r="C20" s="3696" t="s">
        <v>978</v>
      </c>
      <c r="D20" s="2608"/>
      <c r="E20" s="2608"/>
      <c r="F20" s="2608"/>
      <c r="G20" s="2608"/>
      <c r="H20" s="2608"/>
      <c r="I20" s="2608"/>
      <c r="J20" s="2608"/>
      <c r="K20" s="2608"/>
      <c r="L20" s="2608"/>
      <c r="M20" s="2608"/>
      <c r="N20" s="2608"/>
      <c r="O20" s="2608"/>
      <c r="P20" s="2608"/>
      <c r="Q20" s="2608"/>
      <c r="R20" s="2608"/>
      <c r="S20" s="2608"/>
      <c r="T20" s="2608"/>
      <c r="U20" s="3697"/>
      <c r="V20" s="3700" t="s">
        <v>200</v>
      </c>
      <c r="W20" s="3701"/>
      <c r="X20" s="3702"/>
      <c r="Y20" s="3700"/>
      <c r="Z20" s="3701"/>
      <c r="AA20" s="3702"/>
      <c r="AB20" s="3700"/>
      <c r="AC20" s="3701"/>
      <c r="AD20" s="3702"/>
      <c r="AE20" s="3700"/>
      <c r="AF20" s="3701"/>
      <c r="AG20" s="3701"/>
      <c r="AH20" s="3701"/>
      <c r="AI20" s="3701"/>
      <c r="AJ20" s="3701"/>
      <c r="AK20" s="3705"/>
      <c r="AL20" s="1091"/>
      <c r="AM20" s="3679">
        <v>4.5</v>
      </c>
      <c r="AN20" s="3680"/>
      <c r="AO20" s="3680"/>
      <c r="AP20" s="1956"/>
      <c r="AQ20" s="3681">
        <v>190.9</v>
      </c>
      <c r="AR20" s="3682"/>
      <c r="AS20" s="3682"/>
      <c r="AT20" s="3683"/>
      <c r="AU20" s="3681">
        <v>183.6</v>
      </c>
      <c r="AV20" s="3682"/>
      <c r="AW20" s="3682"/>
      <c r="AX20" s="3683"/>
      <c r="AY20" s="3684">
        <f t="shared" ref="AY20" si="6">IF(AND(ISNUMBER(AQ20),ISNUMBER(AU20)),AQ20-AU20,"")</f>
        <v>7.3000000000000114</v>
      </c>
      <c r="AZ20" s="3685"/>
      <c r="BA20" s="3685"/>
      <c r="BB20" s="3686"/>
      <c r="BC20" s="3687">
        <f t="shared" ref="BC20" si="7">IF(AND(AY20&lt;&gt;"",AQ20&lt;&gt;"",AY20&lt;&gt;0,AQ20&lt;&gt;0),AY20/AQ20,"")</f>
        <v>3.8239916186485132E-2</v>
      </c>
      <c r="BD20" s="3688"/>
      <c r="BE20" s="3688"/>
      <c r="BF20" s="3689"/>
      <c r="BG20" s="84"/>
    </row>
    <row r="21" spans="1:59" s="146" customFormat="1" ht="15.95" customHeight="1">
      <c r="A21" s="502"/>
      <c r="B21" s="3158"/>
      <c r="C21" s="3698"/>
      <c r="D21" s="3327"/>
      <c r="E21" s="3327"/>
      <c r="F21" s="3327"/>
      <c r="G21" s="3327"/>
      <c r="H21" s="3327"/>
      <c r="I21" s="3327"/>
      <c r="J21" s="3327"/>
      <c r="K21" s="3327"/>
      <c r="L21" s="3327"/>
      <c r="M21" s="3327"/>
      <c r="N21" s="3327"/>
      <c r="O21" s="3327"/>
      <c r="P21" s="3327"/>
      <c r="Q21" s="3327"/>
      <c r="R21" s="3327"/>
      <c r="S21" s="3327"/>
      <c r="T21" s="3327"/>
      <c r="U21" s="3699"/>
      <c r="V21" s="3703"/>
      <c r="W21" s="3046"/>
      <c r="X21" s="3704"/>
      <c r="Y21" s="3703"/>
      <c r="Z21" s="3046"/>
      <c r="AA21" s="3704"/>
      <c r="AB21" s="3703"/>
      <c r="AC21" s="3046"/>
      <c r="AD21" s="3704"/>
      <c r="AE21" s="3703"/>
      <c r="AF21" s="3046"/>
      <c r="AG21" s="3046"/>
      <c r="AH21" s="3046"/>
      <c r="AI21" s="3046"/>
      <c r="AJ21" s="3046"/>
      <c r="AK21" s="3160"/>
      <c r="AL21" s="1091"/>
      <c r="AM21" s="3679" t="s">
        <v>260</v>
      </c>
      <c r="AN21" s="3680"/>
      <c r="AO21" s="3680"/>
      <c r="AP21" s="1956"/>
      <c r="AQ21" s="3681">
        <v>195.2</v>
      </c>
      <c r="AR21" s="3682"/>
      <c r="AS21" s="3682"/>
      <c r="AT21" s="3683"/>
      <c r="AU21" s="3681">
        <v>187.8</v>
      </c>
      <c r="AV21" s="3682"/>
      <c r="AW21" s="3682"/>
      <c r="AX21" s="3683"/>
      <c r="AY21" s="3684">
        <f t="shared" ref="AY21" si="8">IF(AND(ISNUMBER(AQ21),ISNUMBER(AU21)),AQ21-AU21,"")</f>
        <v>7.3999999999999773</v>
      </c>
      <c r="AZ21" s="3685"/>
      <c r="BA21" s="3685"/>
      <c r="BB21" s="3686"/>
      <c r="BC21" s="3687">
        <f t="shared" ref="BC21" si="9">IF(AND(AY21&lt;&gt;"",AQ21&lt;&gt;"",AY21&lt;&gt;0,AQ21&lt;&gt;0),AY21/AQ21,"")</f>
        <v>3.7909836065573653E-2</v>
      </c>
      <c r="BD21" s="3688"/>
      <c r="BE21" s="3688"/>
      <c r="BF21" s="3689"/>
      <c r="BG21" s="84"/>
    </row>
    <row r="22" spans="1:59" s="146" customFormat="1" ht="15.95" customHeight="1">
      <c r="A22" s="502"/>
      <c r="B22" s="3157">
        <v>9</v>
      </c>
      <c r="C22" s="3696" t="s">
        <v>977</v>
      </c>
      <c r="D22" s="2608"/>
      <c r="E22" s="2608"/>
      <c r="F22" s="2608"/>
      <c r="G22" s="2608"/>
      <c r="H22" s="2608"/>
      <c r="I22" s="2608"/>
      <c r="J22" s="2608"/>
      <c r="K22" s="2608"/>
      <c r="L22" s="2608"/>
      <c r="M22" s="2608"/>
      <c r="N22" s="2608"/>
      <c r="O22" s="2608"/>
      <c r="P22" s="2608"/>
      <c r="Q22" s="2608"/>
      <c r="R22" s="2608"/>
      <c r="S22" s="2608"/>
      <c r="T22" s="2608"/>
      <c r="U22" s="3697"/>
      <c r="V22" s="3725" t="s">
        <v>1293</v>
      </c>
      <c r="W22" s="2733"/>
      <c r="X22" s="3726"/>
      <c r="Y22" s="3700"/>
      <c r="Z22" s="3701"/>
      <c r="AA22" s="3702"/>
      <c r="AB22" s="3700"/>
      <c r="AC22" s="3701"/>
      <c r="AD22" s="3702"/>
      <c r="AE22" s="3700"/>
      <c r="AF22" s="3701"/>
      <c r="AG22" s="3701"/>
      <c r="AH22" s="3701"/>
      <c r="AI22" s="3701"/>
      <c r="AJ22" s="3701"/>
      <c r="AK22" s="3705"/>
      <c r="AL22" s="1091"/>
      <c r="AM22" s="3679">
        <v>5.5</v>
      </c>
      <c r="AN22" s="3680"/>
      <c r="AO22" s="3680"/>
      <c r="AP22" s="1956"/>
      <c r="AQ22" s="3681">
        <v>199.5</v>
      </c>
      <c r="AR22" s="3682"/>
      <c r="AS22" s="3682"/>
      <c r="AT22" s="3683"/>
      <c r="AU22" s="3681">
        <v>191</v>
      </c>
      <c r="AV22" s="3682"/>
      <c r="AW22" s="3682"/>
      <c r="AX22" s="3683"/>
      <c r="AY22" s="3684">
        <f t="shared" ref="AY22" si="10">IF(AND(ISNUMBER(AQ22),ISNUMBER(AU22)),AQ22-AU22,"")</f>
        <v>8.5</v>
      </c>
      <c r="AZ22" s="3685"/>
      <c r="BA22" s="3685"/>
      <c r="BB22" s="3686"/>
      <c r="BC22" s="3687">
        <f t="shared" ref="BC22" si="11">IF(AND(AY22&lt;&gt;"",AQ22&lt;&gt;"",AY22&lt;&gt;0,AQ22&lt;&gt;0),AY22/AQ22,"")</f>
        <v>4.2606516290726815E-2</v>
      </c>
      <c r="BD22" s="3688"/>
      <c r="BE22" s="3688"/>
      <c r="BF22" s="3689"/>
      <c r="BG22" s="84"/>
    </row>
    <row r="23" spans="1:59" s="146" customFormat="1" ht="21.75" customHeight="1">
      <c r="A23" s="502"/>
      <c r="B23" s="3158"/>
      <c r="C23" s="3698"/>
      <c r="D23" s="3327"/>
      <c r="E23" s="3327"/>
      <c r="F23" s="3327"/>
      <c r="G23" s="3327"/>
      <c r="H23" s="3327"/>
      <c r="I23" s="3327"/>
      <c r="J23" s="3327"/>
      <c r="K23" s="3327"/>
      <c r="L23" s="3327"/>
      <c r="M23" s="3327"/>
      <c r="N23" s="3327"/>
      <c r="O23" s="3327"/>
      <c r="P23" s="3327"/>
      <c r="Q23" s="3327"/>
      <c r="R23" s="3327"/>
      <c r="S23" s="3327"/>
      <c r="T23" s="3327"/>
      <c r="U23" s="3699"/>
      <c r="V23" s="3727"/>
      <c r="W23" s="2736"/>
      <c r="X23" s="3728"/>
      <c r="Y23" s="3703"/>
      <c r="Z23" s="3046"/>
      <c r="AA23" s="3704"/>
      <c r="AB23" s="3703"/>
      <c r="AC23" s="3046"/>
      <c r="AD23" s="3704"/>
      <c r="AE23" s="3703"/>
      <c r="AF23" s="3046"/>
      <c r="AG23" s="3046"/>
      <c r="AH23" s="3046"/>
      <c r="AI23" s="3046"/>
      <c r="AJ23" s="3046"/>
      <c r="AK23" s="3160"/>
      <c r="AL23" s="1091"/>
      <c r="AM23" s="3679" t="s">
        <v>261</v>
      </c>
      <c r="AN23" s="3680"/>
      <c r="AO23" s="3680"/>
      <c r="AP23" s="1956"/>
      <c r="AQ23" s="3681">
        <v>203.8</v>
      </c>
      <c r="AR23" s="3682"/>
      <c r="AS23" s="3682"/>
      <c r="AT23" s="3683"/>
      <c r="AU23" s="3681">
        <v>196.2</v>
      </c>
      <c r="AV23" s="3682"/>
      <c r="AW23" s="3682"/>
      <c r="AX23" s="3683"/>
      <c r="AY23" s="3684">
        <f t="shared" ref="AY23" si="12">IF(AND(ISNUMBER(AQ23),ISNUMBER(AU23)),AQ23-AU23,"")</f>
        <v>7.6000000000000227</v>
      </c>
      <c r="AZ23" s="3685"/>
      <c r="BA23" s="3685"/>
      <c r="BB23" s="3686"/>
      <c r="BC23" s="3687">
        <f t="shared" ref="BC23" si="13">IF(AND(AY23&lt;&gt;"",AQ23&lt;&gt;"",AY23&lt;&gt;0,AQ23&lt;&gt;0),AY23/AQ23,"")</f>
        <v>3.7291462217860755E-2</v>
      </c>
      <c r="BD23" s="3688"/>
      <c r="BE23" s="3688"/>
      <c r="BF23" s="3689"/>
      <c r="BG23" s="84"/>
    </row>
    <row r="24" spans="1:59" s="146" customFormat="1" ht="15.95" customHeight="1">
      <c r="A24" s="502"/>
      <c r="B24" s="3157">
        <v>10</v>
      </c>
      <c r="C24" s="3696" t="s">
        <v>500</v>
      </c>
      <c r="D24" s="2608"/>
      <c r="E24" s="2608"/>
      <c r="F24" s="2608"/>
      <c r="G24" s="2608"/>
      <c r="H24" s="2608"/>
      <c r="I24" s="2608"/>
      <c r="J24" s="2608"/>
      <c r="K24" s="2608"/>
      <c r="L24" s="2608"/>
      <c r="M24" s="2608"/>
      <c r="N24" s="2608"/>
      <c r="O24" s="2608"/>
      <c r="P24" s="2608"/>
      <c r="Q24" s="2608"/>
      <c r="R24" s="2608"/>
      <c r="S24" s="2608"/>
      <c r="T24" s="2608"/>
      <c r="U24" s="3697"/>
      <c r="V24" s="3700" t="s">
        <v>262</v>
      </c>
      <c r="W24" s="3701" t="s">
        <v>186</v>
      </c>
      <c r="X24" s="3702"/>
      <c r="Y24" s="3700" t="s">
        <v>201</v>
      </c>
      <c r="Z24" s="3701" t="s">
        <v>201</v>
      </c>
      <c r="AA24" s="3702"/>
      <c r="AB24" s="3700"/>
      <c r="AC24" s="3701"/>
      <c r="AD24" s="3702"/>
      <c r="AE24" s="3700"/>
      <c r="AF24" s="3701"/>
      <c r="AG24" s="3701"/>
      <c r="AH24" s="3701"/>
      <c r="AI24" s="3701"/>
      <c r="AJ24" s="3701"/>
      <c r="AK24" s="3705"/>
      <c r="AL24" s="1091"/>
      <c r="AM24" s="3679"/>
      <c r="AN24" s="3680"/>
      <c r="AO24" s="3680"/>
      <c r="AP24" s="1956"/>
      <c r="AQ24" s="3715"/>
      <c r="AR24" s="3680"/>
      <c r="AS24" s="3680"/>
      <c r="AT24" s="1956"/>
      <c r="AU24" s="3715"/>
      <c r="AV24" s="3680"/>
      <c r="AW24" s="3680"/>
      <c r="AX24" s="1956"/>
      <c r="AY24" s="3684"/>
      <c r="AZ24" s="3685"/>
      <c r="BA24" s="3685"/>
      <c r="BB24" s="3686"/>
      <c r="BC24" s="3687"/>
      <c r="BD24" s="3688"/>
      <c r="BE24" s="3688"/>
      <c r="BF24" s="3689"/>
      <c r="BG24" s="84"/>
    </row>
    <row r="25" spans="1:59" s="146" customFormat="1" ht="15.95" customHeight="1">
      <c r="A25" s="502"/>
      <c r="B25" s="3158"/>
      <c r="C25" s="3698"/>
      <c r="D25" s="3327"/>
      <c r="E25" s="3327"/>
      <c r="F25" s="3327"/>
      <c r="G25" s="3327"/>
      <c r="H25" s="3327"/>
      <c r="I25" s="3327"/>
      <c r="J25" s="3327"/>
      <c r="K25" s="3327"/>
      <c r="L25" s="3327"/>
      <c r="M25" s="3327"/>
      <c r="N25" s="3327"/>
      <c r="O25" s="3327"/>
      <c r="P25" s="3327"/>
      <c r="Q25" s="3327"/>
      <c r="R25" s="3327"/>
      <c r="S25" s="3327"/>
      <c r="T25" s="3327"/>
      <c r="U25" s="3699"/>
      <c r="V25" s="3703"/>
      <c r="W25" s="3046"/>
      <c r="X25" s="3704"/>
      <c r="Y25" s="3703"/>
      <c r="Z25" s="3046"/>
      <c r="AA25" s="3704"/>
      <c r="AB25" s="3703"/>
      <c r="AC25" s="3046"/>
      <c r="AD25" s="3704"/>
      <c r="AE25" s="3703"/>
      <c r="AF25" s="3046"/>
      <c r="AG25" s="3046"/>
      <c r="AH25" s="3046"/>
      <c r="AI25" s="3046"/>
      <c r="AJ25" s="3046"/>
      <c r="AK25" s="3160"/>
      <c r="AL25" s="1091"/>
      <c r="AM25" s="3679"/>
      <c r="AN25" s="3680"/>
      <c r="AO25" s="3680"/>
      <c r="AP25" s="1956"/>
      <c r="AQ25" s="3715"/>
      <c r="AR25" s="3680"/>
      <c r="AS25" s="3680"/>
      <c r="AT25" s="1956"/>
      <c r="AU25" s="3715"/>
      <c r="AV25" s="3680"/>
      <c r="AW25" s="3680"/>
      <c r="AX25" s="1956"/>
      <c r="AY25" s="3684" t="str">
        <f t="shared" ref="AY25:AY28" si="14">IF(AND(ISNUMBER(AQ25),ISNUMBER(AU25)),AQ25-AU25,"")</f>
        <v/>
      </c>
      <c r="AZ25" s="3685"/>
      <c r="BA25" s="3685"/>
      <c r="BB25" s="3686"/>
      <c r="BC25" s="3687" t="str">
        <f t="shared" ref="BC25:BC28" si="15">IF(AND(AY25&lt;&gt;"",AQ25&lt;&gt;"",AY25&lt;&gt;0,AQ25&lt;&gt;0),AY25/AQ25,"")</f>
        <v/>
      </c>
      <c r="BD25" s="3688"/>
      <c r="BE25" s="3688"/>
      <c r="BF25" s="3689"/>
      <c r="BG25" s="84"/>
    </row>
    <row r="26" spans="1:59" s="146" customFormat="1" ht="15.95" customHeight="1">
      <c r="A26" s="502"/>
      <c r="B26" s="3157">
        <v>11</v>
      </c>
      <c r="C26" s="3696" t="s">
        <v>980</v>
      </c>
      <c r="D26" s="2608"/>
      <c r="E26" s="2608"/>
      <c r="F26" s="2608"/>
      <c r="G26" s="2608"/>
      <c r="H26" s="2608"/>
      <c r="I26" s="2608"/>
      <c r="J26" s="2608"/>
      <c r="K26" s="2608"/>
      <c r="L26" s="2608"/>
      <c r="M26" s="2608"/>
      <c r="N26" s="2608"/>
      <c r="O26" s="2608"/>
      <c r="P26" s="2608"/>
      <c r="Q26" s="2608"/>
      <c r="R26" s="2608"/>
      <c r="S26" s="2608"/>
      <c r="T26" s="2608"/>
      <c r="U26" s="3697"/>
      <c r="V26" s="3700" t="s">
        <v>262</v>
      </c>
      <c r="W26" s="3701" t="s">
        <v>186</v>
      </c>
      <c r="X26" s="3702"/>
      <c r="Y26" s="3700" t="s">
        <v>202</v>
      </c>
      <c r="Z26" s="3701" t="s">
        <v>202</v>
      </c>
      <c r="AA26" s="3702"/>
      <c r="AB26" s="3700"/>
      <c r="AC26" s="3701"/>
      <c r="AD26" s="3702"/>
      <c r="AE26" s="3700"/>
      <c r="AF26" s="3701"/>
      <c r="AG26" s="3701"/>
      <c r="AH26" s="3701"/>
      <c r="AI26" s="3701"/>
      <c r="AJ26" s="3701"/>
      <c r="AK26" s="3705"/>
      <c r="AL26" s="1091"/>
      <c r="AM26" s="3679"/>
      <c r="AN26" s="3680"/>
      <c r="AO26" s="3680"/>
      <c r="AP26" s="1956"/>
      <c r="AQ26" s="3715"/>
      <c r="AR26" s="3680"/>
      <c r="AS26" s="3680"/>
      <c r="AT26" s="1956"/>
      <c r="AU26" s="3715"/>
      <c r="AV26" s="3680"/>
      <c r="AW26" s="3680"/>
      <c r="AX26" s="1956"/>
      <c r="AY26" s="3684" t="str">
        <f t="shared" si="14"/>
        <v/>
      </c>
      <c r="AZ26" s="3685"/>
      <c r="BA26" s="3685"/>
      <c r="BB26" s="3686"/>
      <c r="BC26" s="3687" t="str">
        <f t="shared" si="15"/>
        <v/>
      </c>
      <c r="BD26" s="3688"/>
      <c r="BE26" s="3688"/>
      <c r="BF26" s="3689"/>
      <c r="BG26" s="84"/>
    </row>
    <row r="27" spans="1:59" s="146" customFormat="1" ht="15.95" customHeight="1">
      <c r="A27" s="502"/>
      <c r="B27" s="3158"/>
      <c r="C27" s="3698"/>
      <c r="D27" s="3327"/>
      <c r="E27" s="3327"/>
      <c r="F27" s="3327"/>
      <c r="G27" s="3327"/>
      <c r="H27" s="3327"/>
      <c r="I27" s="3327"/>
      <c r="J27" s="3327"/>
      <c r="K27" s="3327"/>
      <c r="L27" s="3327"/>
      <c r="M27" s="3327"/>
      <c r="N27" s="3327"/>
      <c r="O27" s="3327"/>
      <c r="P27" s="3327"/>
      <c r="Q27" s="3327"/>
      <c r="R27" s="3327"/>
      <c r="S27" s="3327"/>
      <c r="T27" s="3327"/>
      <c r="U27" s="3699"/>
      <c r="V27" s="3703"/>
      <c r="W27" s="3046"/>
      <c r="X27" s="3704"/>
      <c r="Y27" s="3703"/>
      <c r="Z27" s="3046"/>
      <c r="AA27" s="3704"/>
      <c r="AB27" s="3703"/>
      <c r="AC27" s="3046"/>
      <c r="AD27" s="3704"/>
      <c r="AE27" s="3703"/>
      <c r="AF27" s="3046"/>
      <c r="AG27" s="3046"/>
      <c r="AH27" s="3046"/>
      <c r="AI27" s="3046"/>
      <c r="AJ27" s="3046"/>
      <c r="AK27" s="3160"/>
      <c r="AL27" s="1091"/>
      <c r="AM27" s="3679"/>
      <c r="AN27" s="3680"/>
      <c r="AO27" s="3680"/>
      <c r="AP27" s="1956"/>
      <c r="AQ27" s="3715"/>
      <c r="AR27" s="3680"/>
      <c r="AS27" s="3680"/>
      <c r="AT27" s="1956"/>
      <c r="AU27" s="3715"/>
      <c r="AV27" s="3680"/>
      <c r="AW27" s="3680"/>
      <c r="AX27" s="1956"/>
      <c r="AY27" s="3684" t="str">
        <f t="shared" si="14"/>
        <v/>
      </c>
      <c r="AZ27" s="3685"/>
      <c r="BA27" s="3685"/>
      <c r="BB27" s="3686"/>
      <c r="BC27" s="3687" t="str">
        <f t="shared" si="15"/>
        <v/>
      </c>
      <c r="BD27" s="3688"/>
      <c r="BE27" s="3688"/>
      <c r="BF27" s="3689"/>
      <c r="BG27" s="84"/>
    </row>
    <row r="28" spans="1:59" s="146" customFormat="1" ht="15.95" customHeight="1" thickBot="1">
      <c r="A28" s="502"/>
      <c r="B28" s="3157">
        <v>12</v>
      </c>
      <c r="C28" s="3696" t="s">
        <v>524</v>
      </c>
      <c r="D28" s="2608"/>
      <c r="E28" s="2608"/>
      <c r="F28" s="2608"/>
      <c r="G28" s="2608"/>
      <c r="H28" s="2608"/>
      <c r="I28" s="2608"/>
      <c r="J28" s="2608"/>
      <c r="K28" s="2608"/>
      <c r="L28" s="2608"/>
      <c r="M28" s="2608"/>
      <c r="N28" s="2608"/>
      <c r="O28" s="2608"/>
      <c r="P28" s="2608"/>
      <c r="Q28" s="2608"/>
      <c r="R28" s="2608"/>
      <c r="S28" s="2608"/>
      <c r="T28" s="2608"/>
      <c r="U28" s="3697"/>
      <c r="V28" s="3700"/>
      <c r="W28" s="3701"/>
      <c r="X28" s="3702"/>
      <c r="Y28" s="3700"/>
      <c r="Z28" s="3701"/>
      <c r="AA28" s="3702"/>
      <c r="AB28" s="3700"/>
      <c r="AC28" s="3701"/>
      <c r="AD28" s="3702"/>
      <c r="AE28" s="3700"/>
      <c r="AF28" s="3701"/>
      <c r="AG28" s="3701"/>
      <c r="AH28" s="3701"/>
      <c r="AI28" s="3701"/>
      <c r="AJ28" s="3701"/>
      <c r="AK28" s="3705"/>
      <c r="AL28" s="1091"/>
      <c r="AM28" s="3729"/>
      <c r="AN28" s="3717"/>
      <c r="AO28" s="3717"/>
      <c r="AP28" s="3718"/>
      <c r="AQ28" s="3716"/>
      <c r="AR28" s="3717"/>
      <c r="AS28" s="3717"/>
      <c r="AT28" s="3718"/>
      <c r="AU28" s="3716"/>
      <c r="AV28" s="3717"/>
      <c r="AW28" s="3717"/>
      <c r="AX28" s="3718"/>
      <c r="AY28" s="3719" t="str">
        <f t="shared" si="14"/>
        <v/>
      </c>
      <c r="AZ28" s="3720"/>
      <c r="BA28" s="3720"/>
      <c r="BB28" s="3721"/>
      <c r="BC28" s="3722" t="str">
        <f t="shared" si="15"/>
        <v/>
      </c>
      <c r="BD28" s="3723"/>
      <c r="BE28" s="3723"/>
      <c r="BF28" s="3724"/>
      <c r="BG28" s="84"/>
    </row>
    <row r="29" spans="1:59" s="146" customFormat="1" ht="15.95" customHeight="1">
      <c r="A29" s="502"/>
      <c r="B29" s="3158"/>
      <c r="C29" s="3698"/>
      <c r="D29" s="3327"/>
      <c r="E29" s="3327"/>
      <c r="F29" s="3327"/>
      <c r="G29" s="3327"/>
      <c r="H29" s="3327"/>
      <c r="I29" s="3327"/>
      <c r="J29" s="3327"/>
      <c r="K29" s="3327"/>
      <c r="L29" s="3327"/>
      <c r="M29" s="3327"/>
      <c r="N29" s="3327"/>
      <c r="O29" s="3327"/>
      <c r="P29" s="3327"/>
      <c r="Q29" s="3327"/>
      <c r="R29" s="3327"/>
      <c r="S29" s="3327"/>
      <c r="T29" s="3327"/>
      <c r="U29" s="3699"/>
      <c r="V29" s="3703"/>
      <c r="W29" s="3046"/>
      <c r="X29" s="3704"/>
      <c r="Y29" s="3703"/>
      <c r="Z29" s="3046"/>
      <c r="AA29" s="3704"/>
      <c r="AB29" s="3703"/>
      <c r="AC29" s="3046"/>
      <c r="AD29" s="3704"/>
      <c r="AE29" s="3703"/>
      <c r="AF29" s="3046"/>
      <c r="AG29" s="3046"/>
      <c r="AH29" s="3046"/>
      <c r="AI29" s="3046"/>
      <c r="AJ29" s="3046"/>
      <c r="AK29" s="3160"/>
      <c r="AL29" s="1091"/>
      <c r="AM29" s="40"/>
      <c r="AN29" s="40"/>
      <c r="AO29" s="40"/>
      <c r="AP29" s="40"/>
      <c r="AQ29" s="40"/>
      <c r="AR29" s="40"/>
      <c r="AS29" s="40"/>
      <c r="AT29" s="40"/>
      <c r="AU29" s="40"/>
      <c r="AV29" s="40"/>
      <c r="AW29" s="40"/>
      <c r="AX29" s="40"/>
      <c r="AY29" s="40"/>
      <c r="AZ29" s="40"/>
      <c r="BA29" s="40"/>
      <c r="BB29" s="40"/>
      <c r="BC29" s="40"/>
      <c r="BD29" s="40"/>
      <c r="BE29" s="40"/>
      <c r="BF29" s="40"/>
      <c r="BG29" s="84"/>
    </row>
    <row r="30" spans="1:59" s="146" customFormat="1" ht="15.95" customHeight="1">
      <c r="A30" s="502"/>
      <c r="B30" s="3157">
        <v>13</v>
      </c>
      <c r="C30" s="3696" t="s">
        <v>525</v>
      </c>
      <c r="D30" s="2608"/>
      <c r="E30" s="2608"/>
      <c r="F30" s="2608"/>
      <c r="G30" s="2608"/>
      <c r="H30" s="2608"/>
      <c r="I30" s="2608"/>
      <c r="J30" s="2608"/>
      <c r="K30" s="2608"/>
      <c r="L30" s="2608"/>
      <c r="M30" s="2608"/>
      <c r="N30" s="2608"/>
      <c r="O30" s="2608"/>
      <c r="P30" s="2608"/>
      <c r="Q30" s="2608"/>
      <c r="R30" s="2608"/>
      <c r="S30" s="2608"/>
      <c r="T30" s="2608"/>
      <c r="U30" s="3697"/>
      <c r="V30" s="3700" t="s">
        <v>187</v>
      </c>
      <c r="W30" s="3701"/>
      <c r="X30" s="3702"/>
      <c r="Y30" s="3700" t="s">
        <v>142</v>
      </c>
      <c r="Z30" s="3701"/>
      <c r="AA30" s="3702"/>
      <c r="AB30" s="3700" t="s">
        <v>263</v>
      </c>
      <c r="AC30" s="3701"/>
      <c r="AD30" s="3702"/>
      <c r="AE30" s="3700"/>
      <c r="AF30" s="3701"/>
      <c r="AG30" s="3701"/>
      <c r="AH30" s="3701"/>
      <c r="AI30" s="3701"/>
      <c r="AJ30" s="3701"/>
      <c r="AK30" s="3705"/>
      <c r="AL30" s="1091"/>
      <c r="AM30" s="40"/>
      <c r="AN30" s="40"/>
      <c r="AO30" s="40"/>
      <c r="AP30" s="40"/>
      <c r="AQ30" s="40"/>
      <c r="AR30" s="40"/>
      <c r="AS30" s="40"/>
      <c r="AT30" s="40"/>
      <c r="AU30" s="40"/>
      <c r="AV30" s="40"/>
      <c r="AW30" s="40"/>
      <c r="AX30" s="40"/>
      <c r="AY30" s="40"/>
      <c r="AZ30" s="40"/>
      <c r="BA30" s="40"/>
      <c r="BB30" s="40"/>
      <c r="BC30" s="40"/>
      <c r="BD30" s="40"/>
      <c r="BE30" s="40"/>
      <c r="BF30" s="40"/>
      <c r="BG30" s="84"/>
    </row>
    <row r="31" spans="1:59" s="146" customFormat="1" ht="15.95" customHeight="1" thickBot="1">
      <c r="A31" s="502"/>
      <c r="B31" s="3158"/>
      <c r="C31" s="3698"/>
      <c r="D31" s="3327"/>
      <c r="E31" s="3327"/>
      <c r="F31" s="3327"/>
      <c r="G31" s="3327"/>
      <c r="H31" s="3327"/>
      <c r="I31" s="3327"/>
      <c r="J31" s="3327"/>
      <c r="K31" s="3327"/>
      <c r="L31" s="3327"/>
      <c r="M31" s="3327"/>
      <c r="N31" s="3327"/>
      <c r="O31" s="3327"/>
      <c r="P31" s="3327"/>
      <c r="Q31" s="3327"/>
      <c r="R31" s="3327"/>
      <c r="S31" s="3327"/>
      <c r="T31" s="3327"/>
      <c r="U31" s="3699"/>
      <c r="V31" s="3703"/>
      <c r="W31" s="3046"/>
      <c r="X31" s="3704"/>
      <c r="Y31" s="3703"/>
      <c r="Z31" s="3046"/>
      <c r="AA31" s="3704"/>
      <c r="AB31" s="3703"/>
      <c r="AC31" s="3046"/>
      <c r="AD31" s="3704"/>
      <c r="AE31" s="3703"/>
      <c r="AF31" s="3046"/>
      <c r="AG31" s="3046"/>
      <c r="AH31" s="3046"/>
      <c r="AI31" s="3046"/>
      <c r="AJ31" s="3046"/>
      <c r="AK31" s="3160"/>
      <c r="AL31" s="1091"/>
      <c r="AM31" s="40"/>
      <c r="AN31" s="40"/>
      <c r="AO31" s="40"/>
      <c r="AP31" s="40"/>
      <c r="AQ31" s="40"/>
      <c r="AR31" s="40"/>
      <c r="AS31" s="40"/>
      <c r="AT31" s="40"/>
      <c r="AU31" s="40"/>
      <c r="AV31" s="40"/>
      <c r="AW31" s="40"/>
      <c r="AX31" s="40"/>
      <c r="AY31" s="40"/>
      <c r="AZ31" s="40"/>
      <c r="BA31" s="40"/>
      <c r="BB31" s="40"/>
      <c r="BC31" s="40"/>
      <c r="BD31" s="40"/>
      <c r="BE31" s="40"/>
      <c r="BF31" s="40"/>
      <c r="BG31" s="84"/>
    </row>
    <row r="32" spans="1:59" s="146" customFormat="1" ht="15.95" customHeight="1">
      <c r="A32" s="502"/>
      <c r="B32" s="3157">
        <v>14</v>
      </c>
      <c r="C32" s="3696" t="s">
        <v>526</v>
      </c>
      <c r="D32" s="2608"/>
      <c r="E32" s="2608"/>
      <c r="F32" s="2608"/>
      <c r="G32" s="2608"/>
      <c r="H32" s="2608"/>
      <c r="I32" s="2608"/>
      <c r="J32" s="2608"/>
      <c r="K32" s="2608"/>
      <c r="L32" s="2608"/>
      <c r="M32" s="2608"/>
      <c r="N32" s="2608"/>
      <c r="O32" s="2608"/>
      <c r="P32" s="2608"/>
      <c r="Q32" s="2608"/>
      <c r="R32" s="2608"/>
      <c r="S32" s="2608"/>
      <c r="T32" s="2608"/>
      <c r="U32" s="3697"/>
      <c r="V32" s="3700"/>
      <c r="W32" s="3701"/>
      <c r="X32" s="3702"/>
      <c r="Y32" s="3700"/>
      <c r="Z32" s="3701"/>
      <c r="AA32" s="3702"/>
      <c r="AB32" s="3700"/>
      <c r="AC32" s="3701"/>
      <c r="AD32" s="3702"/>
      <c r="AE32" s="3700"/>
      <c r="AF32" s="3701"/>
      <c r="AG32" s="3701"/>
      <c r="AH32" s="3701"/>
      <c r="AI32" s="3701"/>
      <c r="AJ32" s="3701"/>
      <c r="AK32" s="3705"/>
      <c r="AL32" s="1091"/>
      <c r="AM32" s="899"/>
      <c r="AN32" s="559"/>
      <c r="AO32" s="559"/>
      <c r="AP32" s="559"/>
      <c r="AQ32" s="559"/>
      <c r="AR32" s="559"/>
      <c r="AS32" s="559"/>
      <c r="AT32" s="559"/>
      <c r="AU32" s="559"/>
      <c r="AV32" s="559"/>
      <c r="AW32" s="559"/>
      <c r="AX32" s="559"/>
      <c r="AY32" s="559"/>
      <c r="AZ32" s="559"/>
      <c r="BA32" s="559"/>
      <c r="BB32" s="559"/>
      <c r="BC32" s="559"/>
      <c r="BD32" s="559"/>
      <c r="BE32" s="559"/>
      <c r="BF32" s="900"/>
      <c r="BG32" s="84"/>
    </row>
    <row r="33" spans="1:59" s="146" customFormat="1" ht="15.95" customHeight="1" thickBot="1">
      <c r="A33" s="502"/>
      <c r="B33" s="3158"/>
      <c r="C33" s="3698"/>
      <c r="D33" s="3327"/>
      <c r="E33" s="3327"/>
      <c r="F33" s="3327"/>
      <c r="G33" s="3327"/>
      <c r="H33" s="3327"/>
      <c r="I33" s="3327"/>
      <c r="J33" s="3327"/>
      <c r="K33" s="3327"/>
      <c r="L33" s="3327"/>
      <c r="M33" s="3327"/>
      <c r="N33" s="3327"/>
      <c r="O33" s="3327"/>
      <c r="P33" s="3327"/>
      <c r="Q33" s="3327"/>
      <c r="R33" s="3327"/>
      <c r="S33" s="3327"/>
      <c r="T33" s="3327"/>
      <c r="U33" s="3699"/>
      <c r="V33" s="3703"/>
      <c r="W33" s="3046"/>
      <c r="X33" s="3704"/>
      <c r="Y33" s="3703"/>
      <c r="Z33" s="3046"/>
      <c r="AA33" s="3704"/>
      <c r="AB33" s="3703"/>
      <c r="AC33" s="3046"/>
      <c r="AD33" s="3704"/>
      <c r="AE33" s="3703"/>
      <c r="AF33" s="3046"/>
      <c r="AG33" s="3046"/>
      <c r="AH33" s="3046"/>
      <c r="AI33" s="3046"/>
      <c r="AJ33" s="3046"/>
      <c r="AK33" s="3160"/>
      <c r="AL33" s="1091"/>
      <c r="AM33" s="3733" t="s">
        <v>527</v>
      </c>
      <c r="AN33" s="3360"/>
      <c r="AO33" s="3360"/>
      <c r="AP33" s="3360"/>
      <c r="AQ33" s="3360"/>
      <c r="AR33" s="3360"/>
      <c r="AS33" s="3360"/>
      <c r="AT33" s="3360"/>
      <c r="AU33" s="3360"/>
      <c r="AV33" s="3360"/>
      <c r="AW33" s="3360"/>
      <c r="AX33" s="3360"/>
      <c r="AY33" s="3360"/>
      <c r="AZ33" s="47"/>
      <c r="BA33" s="47"/>
      <c r="BB33" s="47"/>
      <c r="BC33" s="47"/>
      <c r="BD33" s="47"/>
      <c r="BE33" s="47"/>
      <c r="BF33" s="1019"/>
      <c r="BG33" s="84"/>
    </row>
    <row r="34" spans="1:59" s="146" customFormat="1" ht="15.95" customHeight="1" thickBot="1">
      <c r="A34" s="502"/>
      <c r="B34" s="3157">
        <v>15</v>
      </c>
      <c r="C34" s="3696" t="s">
        <v>981</v>
      </c>
      <c r="D34" s="2608"/>
      <c r="E34" s="2608"/>
      <c r="F34" s="2608"/>
      <c r="G34" s="2608"/>
      <c r="H34" s="2608"/>
      <c r="I34" s="2608"/>
      <c r="J34" s="2608"/>
      <c r="K34" s="2608"/>
      <c r="L34" s="2608"/>
      <c r="M34" s="2608"/>
      <c r="N34" s="2608"/>
      <c r="O34" s="2608"/>
      <c r="P34" s="2608"/>
      <c r="Q34" s="2608"/>
      <c r="R34" s="2608"/>
      <c r="S34" s="2608"/>
      <c r="T34" s="2608"/>
      <c r="U34" s="3697"/>
      <c r="V34" s="3700"/>
      <c r="W34" s="3701"/>
      <c r="X34" s="3702"/>
      <c r="Y34" s="3700"/>
      <c r="Z34" s="3701"/>
      <c r="AA34" s="3702"/>
      <c r="AB34" s="3700"/>
      <c r="AC34" s="3701"/>
      <c r="AD34" s="3702"/>
      <c r="AE34" s="3700"/>
      <c r="AF34" s="3701"/>
      <c r="AG34" s="3701"/>
      <c r="AH34" s="3701"/>
      <c r="AI34" s="3701"/>
      <c r="AJ34" s="3701"/>
      <c r="AK34" s="3705"/>
      <c r="AL34" s="1091"/>
      <c r="AM34" s="3733"/>
      <c r="AN34" s="3360"/>
      <c r="AO34" s="3360"/>
      <c r="AP34" s="3360"/>
      <c r="AQ34" s="3360"/>
      <c r="AR34" s="3360"/>
      <c r="AS34" s="3360"/>
      <c r="AT34" s="3360"/>
      <c r="AU34" s="3360"/>
      <c r="AV34" s="3360"/>
      <c r="AW34" s="3360"/>
      <c r="AX34" s="3360"/>
      <c r="AY34" s="3360"/>
      <c r="AZ34" s="47"/>
      <c r="BA34" s="3730">
        <f>IF(ISERROR(AVERAGE(AY6:BB28)),"",AVERAGE(AY6:BB28))</f>
        <v>7.761111111111112</v>
      </c>
      <c r="BB34" s="3731"/>
      <c r="BC34" s="3731"/>
      <c r="BD34" s="3732"/>
      <c r="BE34" s="513" t="s">
        <v>49</v>
      </c>
      <c r="BF34" s="1019"/>
      <c r="BG34" s="84"/>
    </row>
    <row r="35" spans="1:59" s="146" customFormat="1" ht="15.95" customHeight="1">
      <c r="A35" s="502"/>
      <c r="B35" s="3158"/>
      <c r="C35" s="3698"/>
      <c r="D35" s="3327"/>
      <c r="E35" s="3327"/>
      <c r="F35" s="3327"/>
      <c r="G35" s="3327"/>
      <c r="H35" s="3327"/>
      <c r="I35" s="3327"/>
      <c r="J35" s="3327"/>
      <c r="K35" s="3327"/>
      <c r="L35" s="3327"/>
      <c r="M35" s="3327"/>
      <c r="N35" s="3327"/>
      <c r="O35" s="3327"/>
      <c r="P35" s="3327"/>
      <c r="Q35" s="3327"/>
      <c r="R35" s="3327"/>
      <c r="S35" s="3327"/>
      <c r="T35" s="3327"/>
      <c r="U35" s="3699"/>
      <c r="V35" s="3703"/>
      <c r="W35" s="3046"/>
      <c r="X35" s="3704"/>
      <c r="Y35" s="3703"/>
      <c r="Z35" s="3046"/>
      <c r="AA35" s="3704"/>
      <c r="AB35" s="3703"/>
      <c r="AC35" s="3046"/>
      <c r="AD35" s="3704"/>
      <c r="AE35" s="3703"/>
      <c r="AF35" s="3046"/>
      <c r="AG35" s="3046"/>
      <c r="AH35" s="3046"/>
      <c r="AI35" s="3046"/>
      <c r="AJ35" s="3046"/>
      <c r="AK35" s="3160"/>
      <c r="AL35" s="1091"/>
      <c r="AM35" s="3733"/>
      <c r="AN35" s="3360"/>
      <c r="AO35" s="3360"/>
      <c r="AP35" s="3360"/>
      <c r="AQ35" s="3360"/>
      <c r="AR35" s="3360"/>
      <c r="AS35" s="3360"/>
      <c r="AT35" s="3360"/>
      <c r="AU35" s="3360"/>
      <c r="AV35" s="3360"/>
      <c r="AW35" s="3360"/>
      <c r="AX35" s="3360"/>
      <c r="AY35" s="3360"/>
      <c r="AZ35" s="151"/>
      <c r="BA35" s="901"/>
      <c r="BB35" s="901"/>
      <c r="BC35" s="901"/>
      <c r="BD35" s="901"/>
      <c r="BE35" s="513"/>
      <c r="BF35" s="902"/>
      <c r="BG35" s="84"/>
    </row>
    <row r="36" spans="1:59" s="146" customFormat="1" ht="15.95" customHeight="1">
      <c r="A36" s="502"/>
      <c r="B36" s="3157">
        <v>16</v>
      </c>
      <c r="C36" s="3696" t="s">
        <v>529</v>
      </c>
      <c r="D36" s="2608"/>
      <c r="E36" s="2608"/>
      <c r="F36" s="2608"/>
      <c r="G36" s="2608"/>
      <c r="H36" s="2608"/>
      <c r="I36" s="2608"/>
      <c r="J36" s="2608"/>
      <c r="K36" s="2608"/>
      <c r="L36" s="2608"/>
      <c r="M36" s="2608"/>
      <c r="N36" s="2608"/>
      <c r="O36" s="2608"/>
      <c r="P36" s="2608"/>
      <c r="Q36" s="2608"/>
      <c r="R36" s="2608"/>
      <c r="S36" s="2608"/>
      <c r="T36" s="2608"/>
      <c r="U36" s="3697"/>
      <c r="V36" s="3700"/>
      <c r="W36" s="3701"/>
      <c r="X36" s="3702"/>
      <c r="Y36" s="3700"/>
      <c r="Z36" s="3701"/>
      <c r="AA36" s="3702"/>
      <c r="AB36" s="3700"/>
      <c r="AC36" s="3701"/>
      <c r="AD36" s="3702"/>
      <c r="AE36" s="3700"/>
      <c r="AF36" s="3701"/>
      <c r="AG36" s="3701"/>
      <c r="AH36" s="3701"/>
      <c r="AI36" s="3701"/>
      <c r="AJ36" s="3701"/>
      <c r="AK36" s="3705"/>
      <c r="AL36" s="1091"/>
      <c r="AM36" s="489"/>
      <c r="AN36" s="47"/>
      <c r="AO36" s="47"/>
      <c r="AP36" s="47"/>
      <c r="AQ36" s="47"/>
      <c r="AR36" s="151"/>
      <c r="AS36" s="47"/>
      <c r="AT36" s="47"/>
      <c r="AU36" s="47"/>
      <c r="AV36" s="47"/>
      <c r="AW36" s="47"/>
      <c r="AX36" s="47"/>
      <c r="AY36" s="47"/>
      <c r="AZ36" s="47"/>
      <c r="BA36" s="901"/>
      <c r="BB36" s="901"/>
      <c r="BC36" s="901"/>
      <c r="BD36" s="901"/>
      <c r="BE36" s="513"/>
      <c r="BF36" s="1019"/>
      <c r="BG36" s="84"/>
    </row>
    <row r="37" spans="1:59" s="146" customFormat="1" ht="15.95" customHeight="1" thickBot="1">
      <c r="A37" s="502"/>
      <c r="B37" s="3158"/>
      <c r="C37" s="3698"/>
      <c r="D37" s="3327"/>
      <c r="E37" s="3327"/>
      <c r="F37" s="3327"/>
      <c r="G37" s="3327"/>
      <c r="H37" s="3327"/>
      <c r="I37" s="3327"/>
      <c r="J37" s="3327"/>
      <c r="K37" s="3327"/>
      <c r="L37" s="3327"/>
      <c r="M37" s="3327"/>
      <c r="N37" s="3327"/>
      <c r="O37" s="3327"/>
      <c r="P37" s="3327"/>
      <c r="Q37" s="3327"/>
      <c r="R37" s="3327"/>
      <c r="S37" s="3327"/>
      <c r="T37" s="3327"/>
      <c r="U37" s="3699"/>
      <c r="V37" s="3703"/>
      <c r="W37" s="3046"/>
      <c r="X37" s="3704"/>
      <c r="Y37" s="3703"/>
      <c r="Z37" s="3046"/>
      <c r="AA37" s="3704"/>
      <c r="AB37" s="3703"/>
      <c r="AC37" s="3046"/>
      <c r="AD37" s="3704"/>
      <c r="AE37" s="3703"/>
      <c r="AF37" s="3046"/>
      <c r="AG37" s="3046"/>
      <c r="AH37" s="3046"/>
      <c r="AI37" s="3046"/>
      <c r="AJ37" s="3046"/>
      <c r="AK37" s="3160"/>
      <c r="AL37" s="1091"/>
      <c r="AM37" s="3733" t="s">
        <v>528</v>
      </c>
      <c r="AN37" s="3322"/>
      <c r="AO37" s="3322"/>
      <c r="AP37" s="3322"/>
      <c r="AQ37" s="3322"/>
      <c r="AR37" s="3322"/>
      <c r="AS37" s="3322"/>
      <c r="AT37" s="3322"/>
      <c r="AU37" s="3322"/>
      <c r="AV37" s="3322"/>
      <c r="AW37" s="3322"/>
      <c r="AX37" s="3322"/>
      <c r="AY37" s="3322"/>
      <c r="AZ37" s="513"/>
      <c r="BA37" s="47"/>
      <c r="BB37" s="47"/>
      <c r="BC37" s="47"/>
      <c r="BD37" s="47"/>
      <c r="BE37" s="47"/>
      <c r="BF37" s="902"/>
      <c r="BG37" s="84"/>
    </row>
    <row r="38" spans="1:59" s="146" customFormat="1" ht="27.75" customHeight="1" thickBot="1">
      <c r="A38" s="502"/>
      <c r="B38" s="3157">
        <v>17</v>
      </c>
      <c r="C38" s="3696" t="s">
        <v>530</v>
      </c>
      <c r="D38" s="2608"/>
      <c r="E38" s="2608"/>
      <c r="F38" s="2608"/>
      <c r="G38" s="2608"/>
      <c r="H38" s="2608"/>
      <c r="I38" s="2608"/>
      <c r="J38" s="2608"/>
      <c r="K38" s="2608"/>
      <c r="L38" s="2608"/>
      <c r="M38" s="2608"/>
      <c r="N38" s="2608"/>
      <c r="O38" s="2608"/>
      <c r="P38" s="2608"/>
      <c r="Q38" s="2608"/>
      <c r="R38" s="2608"/>
      <c r="S38" s="2608"/>
      <c r="T38" s="2608"/>
      <c r="U38" s="3697"/>
      <c r="V38" s="3700"/>
      <c r="W38" s="3701"/>
      <c r="X38" s="3702"/>
      <c r="Y38" s="3700"/>
      <c r="Z38" s="3701"/>
      <c r="AA38" s="3702"/>
      <c r="AB38" s="3700"/>
      <c r="AC38" s="3701"/>
      <c r="AD38" s="3702"/>
      <c r="AE38" s="3700"/>
      <c r="AF38" s="3701"/>
      <c r="AG38" s="3701"/>
      <c r="AH38" s="3701"/>
      <c r="AI38" s="3701"/>
      <c r="AJ38" s="3701"/>
      <c r="AK38" s="3705"/>
      <c r="AL38" s="1091"/>
      <c r="AM38" s="3734"/>
      <c r="AN38" s="3322"/>
      <c r="AO38" s="3322"/>
      <c r="AP38" s="3322"/>
      <c r="AQ38" s="3322"/>
      <c r="AR38" s="3322"/>
      <c r="AS38" s="3322"/>
      <c r="AT38" s="3322"/>
      <c r="AU38" s="3322"/>
      <c r="AV38" s="3322"/>
      <c r="AW38" s="3322"/>
      <c r="AX38" s="3322"/>
      <c r="AY38" s="3322"/>
      <c r="AZ38" s="47"/>
      <c r="BA38" s="3737">
        <f>IF(ISERROR(AVERAGE(BC6:BF28)),"",AVERAGE(BC6:BF28))</f>
        <v>4.7902904337274836E-2</v>
      </c>
      <c r="BB38" s="3738"/>
      <c r="BC38" s="3738"/>
      <c r="BD38" s="3739"/>
      <c r="BE38" s="513" t="s">
        <v>50</v>
      </c>
      <c r="BF38" s="1019"/>
      <c r="BG38" s="84"/>
    </row>
    <row r="39" spans="1:59" s="146" customFormat="1" ht="18" customHeight="1">
      <c r="A39" s="502"/>
      <c r="B39" s="3158"/>
      <c r="C39" s="3698"/>
      <c r="D39" s="3327"/>
      <c r="E39" s="3327"/>
      <c r="F39" s="3327"/>
      <c r="G39" s="3327"/>
      <c r="H39" s="3327"/>
      <c r="I39" s="3327"/>
      <c r="J39" s="3327"/>
      <c r="K39" s="3327"/>
      <c r="L39" s="3327"/>
      <c r="M39" s="3327"/>
      <c r="N39" s="3327"/>
      <c r="O39" s="3327"/>
      <c r="P39" s="3327"/>
      <c r="Q39" s="3327"/>
      <c r="R39" s="3327"/>
      <c r="S39" s="3327"/>
      <c r="T39" s="3327"/>
      <c r="U39" s="3699"/>
      <c r="V39" s="3703"/>
      <c r="W39" s="3046"/>
      <c r="X39" s="3704"/>
      <c r="Y39" s="3703"/>
      <c r="Z39" s="3046"/>
      <c r="AA39" s="3704"/>
      <c r="AB39" s="3703"/>
      <c r="AC39" s="3046"/>
      <c r="AD39" s="3704"/>
      <c r="AE39" s="3703"/>
      <c r="AF39" s="3046"/>
      <c r="AG39" s="3046"/>
      <c r="AH39" s="3046"/>
      <c r="AI39" s="3046"/>
      <c r="AJ39" s="3046"/>
      <c r="AK39" s="3160"/>
      <c r="AL39" s="1091"/>
      <c r="AM39" s="3734"/>
      <c r="AN39" s="3322"/>
      <c r="AO39" s="3322"/>
      <c r="AP39" s="3322"/>
      <c r="AQ39" s="3322"/>
      <c r="AR39" s="3322"/>
      <c r="AS39" s="3322"/>
      <c r="AT39" s="3322"/>
      <c r="AU39" s="3322"/>
      <c r="AV39" s="3322"/>
      <c r="AW39" s="3322"/>
      <c r="AX39" s="3322"/>
      <c r="AY39" s="3322"/>
      <c r="AZ39" s="47"/>
      <c r="BA39" s="47"/>
      <c r="BB39" s="47"/>
      <c r="BC39" s="47"/>
      <c r="BD39" s="47"/>
      <c r="BE39" s="47"/>
      <c r="BF39" s="1019"/>
      <c r="BG39" s="84"/>
    </row>
    <row r="40" spans="1:59" s="146" customFormat="1" ht="15.95" customHeight="1" thickBot="1">
      <c r="A40" s="502"/>
      <c r="B40" s="3157">
        <v>18</v>
      </c>
      <c r="C40" s="3696" t="s">
        <v>531</v>
      </c>
      <c r="D40" s="2608"/>
      <c r="E40" s="2608"/>
      <c r="F40" s="2608"/>
      <c r="G40" s="2608"/>
      <c r="H40" s="2608"/>
      <c r="I40" s="2608"/>
      <c r="J40" s="2608"/>
      <c r="K40" s="2608"/>
      <c r="L40" s="2608"/>
      <c r="M40" s="2608"/>
      <c r="N40" s="2608"/>
      <c r="O40" s="2608"/>
      <c r="P40" s="2608"/>
      <c r="Q40" s="2608"/>
      <c r="R40" s="2608"/>
      <c r="S40" s="2608"/>
      <c r="T40" s="2608"/>
      <c r="U40" s="3697"/>
      <c r="V40" s="3700"/>
      <c r="W40" s="3701"/>
      <c r="X40" s="3702"/>
      <c r="Y40" s="3700"/>
      <c r="Z40" s="3701"/>
      <c r="AA40" s="3702"/>
      <c r="AB40" s="3700"/>
      <c r="AC40" s="3701"/>
      <c r="AD40" s="3702"/>
      <c r="AE40" s="3700"/>
      <c r="AF40" s="3701"/>
      <c r="AG40" s="3701"/>
      <c r="AH40" s="3701"/>
      <c r="AI40" s="3701"/>
      <c r="AJ40" s="3701"/>
      <c r="AK40" s="3705"/>
      <c r="AL40" s="1091"/>
      <c r="AM40" s="519"/>
      <c r="AN40" s="1138"/>
      <c r="AO40" s="1138"/>
      <c r="AP40" s="1138"/>
      <c r="AQ40" s="1138"/>
      <c r="AR40" s="1138"/>
      <c r="AS40" s="1138"/>
      <c r="AT40" s="1138"/>
      <c r="AU40" s="1138"/>
      <c r="AV40" s="1138"/>
      <c r="AW40" s="1138"/>
      <c r="AX40" s="1138"/>
      <c r="AY40" s="1138"/>
      <c r="AZ40" s="1138"/>
      <c r="BA40" s="1138"/>
      <c r="BB40" s="1138"/>
      <c r="BC40" s="1138"/>
      <c r="BD40" s="1138"/>
      <c r="BE40" s="1138"/>
      <c r="BF40" s="1139"/>
      <c r="BG40" s="84"/>
    </row>
    <row r="41" spans="1:59" s="146" customFormat="1" ht="15.95" customHeight="1" thickBot="1">
      <c r="A41" s="502"/>
      <c r="B41" s="3158"/>
      <c r="C41" s="3740"/>
      <c r="D41" s="3307"/>
      <c r="E41" s="3307"/>
      <c r="F41" s="3307"/>
      <c r="G41" s="3307"/>
      <c r="H41" s="3307"/>
      <c r="I41" s="3307"/>
      <c r="J41" s="3307"/>
      <c r="K41" s="3307"/>
      <c r="L41" s="3307"/>
      <c r="M41" s="3307"/>
      <c r="N41" s="3307"/>
      <c r="O41" s="3307"/>
      <c r="P41" s="3307"/>
      <c r="Q41" s="3307"/>
      <c r="R41" s="3307"/>
      <c r="S41" s="3307"/>
      <c r="T41" s="3307"/>
      <c r="U41" s="3308"/>
      <c r="V41" s="3703"/>
      <c r="W41" s="3046"/>
      <c r="X41" s="3704"/>
      <c r="Y41" s="3703"/>
      <c r="Z41" s="3046"/>
      <c r="AA41" s="3704"/>
      <c r="AB41" s="3703"/>
      <c r="AC41" s="3046"/>
      <c r="AD41" s="3704"/>
      <c r="AE41" s="3703"/>
      <c r="AF41" s="3046"/>
      <c r="AG41" s="3046"/>
      <c r="AH41" s="3046"/>
      <c r="AI41" s="3046"/>
      <c r="AJ41" s="3046"/>
      <c r="AK41" s="3160"/>
      <c r="AL41" s="1091"/>
      <c r="AM41" s="40"/>
      <c r="AN41" s="40"/>
      <c r="AO41" s="40"/>
      <c r="AP41" s="40"/>
      <c r="AQ41" s="40"/>
      <c r="AR41" s="40"/>
      <c r="AS41" s="40"/>
      <c r="AT41" s="40"/>
      <c r="AU41" s="40"/>
      <c r="AV41" s="40"/>
      <c r="AW41" s="40"/>
      <c r="AX41" s="40"/>
      <c r="AY41" s="40"/>
      <c r="AZ41" s="40"/>
      <c r="BA41" s="40"/>
      <c r="BB41" s="40"/>
      <c r="BC41" s="40"/>
      <c r="BD41" s="40"/>
      <c r="BE41" s="1138"/>
      <c r="BF41" s="1138"/>
      <c r="BG41" s="1139"/>
    </row>
    <row r="42" spans="1:59" s="146" customFormat="1" ht="15.95" customHeight="1" thickBot="1">
      <c r="A42" s="519"/>
      <c r="B42" s="903" t="s">
        <v>264</v>
      </c>
      <c r="C42" s="904"/>
      <c r="D42" s="904"/>
      <c r="E42" s="904"/>
      <c r="F42" s="904"/>
      <c r="G42" s="904"/>
      <c r="H42" s="904"/>
      <c r="I42" s="904"/>
      <c r="J42" s="904"/>
      <c r="K42" s="904"/>
      <c r="L42" s="904"/>
      <c r="M42" s="904"/>
      <c r="N42" s="904"/>
      <c r="O42" s="904"/>
      <c r="P42" s="904"/>
      <c r="Q42" s="904"/>
      <c r="R42" s="904"/>
      <c r="S42" s="904"/>
      <c r="T42" s="904"/>
      <c r="U42" s="904"/>
      <c r="V42" s="904"/>
      <c r="W42" s="904"/>
      <c r="X42" s="904"/>
      <c r="Y42" s="904"/>
      <c r="Z42" s="904"/>
      <c r="AA42" s="904"/>
      <c r="AB42" s="905" t="s">
        <v>265</v>
      </c>
      <c r="AC42" s="906"/>
      <c r="AD42" s="904"/>
      <c r="AE42" s="906"/>
      <c r="AF42" s="904"/>
      <c r="AG42" s="904"/>
      <c r="AH42" s="906"/>
      <c r="AI42" s="904"/>
      <c r="AJ42" s="904"/>
      <c r="AK42" s="904"/>
      <c r="AL42" s="904"/>
      <c r="AM42" s="904"/>
      <c r="AN42" s="904"/>
      <c r="AO42" s="904"/>
      <c r="AP42" s="904"/>
      <c r="AQ42" s="904"/>
      <c r="AR42" s="904"/>
      <c r="AS42" s="904"/>
      <c r="AT42" s="904"/>
      <c r="AU42" s="904"/>
      <c r="AV42" s="904"/>
      <c r="AW42" s="904"/>
      <c r="AX42" s="904"/>
      <c r="AY42" s="3735" t="str">
        <f>'Outsole Specification'!BE46</f>
        <v>COMPILER: LIÊN/A-KT-WQ826</v>
      </c>
      <c r="AZ42" s="3735"/>
      <c r="BA42" s="3735"/>
      <c r="BB42" s="3735"/>
      <c r="BC42" s="3735"/>
      <c r="BD42" s="3735"/>
      <c r="BE42" s="3735"/>
      <c r="BF42" s="3735"/>
      <c r="BG42" s="3736"/>
    </row>
    <row r="43" spans="1:59" s="146" customFormat="1" ht="15.95"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row>
    <row r="44" spans="1:59" s="146" customFormat="1" ht="15.95" customHeight="1">
      <c r="A44" s="151"/>
      <c r="B44" s="151"/>
      <c r="C44" s="151"/>
      <c r="D44" s="151"/>
      <c r="E44" s="151"/>
      <c r="F44" s="151"/>
      <c r="G44" s="151"/>
      <c r="H44" s="151"/>
      <c r="I44" s="151"/>
      <c r="J44" s="151"/>
      <c r="K44" s="151"/>
      <c r="L44" s="151"/>
      <c r="M44" s="151"/>
      <c r="N44" s="151"/>
      <c r="O44" s="151"/>
      <c r="P44" s="151"/>
      <c r="Q44" s="151"/>
      <c r="R44" s="151"/>
      <c r="S44" s="151"/>
      <c r="T44" s="151"/>
      <c r="U44" s="151"/>
      <c r="V44" s="151"/>
      <c r="W44" s="151"/>
      <c r="X44" s="151"/>
      <c r="Y44" s="151"/>
      <c r="Z44" s="151"/>
      <c r="AA44" s="151"/>
      <c r="AB44" s="151"/>
      <c r="AC44" s="151"/>
      <c r="AD44" s="151"/>
      <c r="AE44" s="151"/>
      <c r="AF44" s="151"/>
      <c r="AG44" s="151"/>
      <c r="AH44" s="151"/>
      <c r="AI44" s="151"/>
      <c r="AJ44" s="151"/>
      <c r="AK44" s="151"/>
      <c r="AL44" s="151"/>
      <c r="AM44" s="151"/>
      <c r="AN44" s="151"/>
      <c r="AO44" s="151"/>
      <c r="AP44" s="151"/>
      <c r="AQ44" s="151"/>
      <c r="AR44" s="151"/>
      <c r="AS44" s="151"/>
      <c r="AT44" s="151"/>
      <c r="AU44" s="151"/>
      <c r="AV44" s="151"/>
      <c r="AW44" s="151"/>
      <c r="AX44" s="151"/>
      <c r="AY44" s="151"/>
      <c r="AZ44" s="151"/>
      <c r="BA44" s="151"/>
      <c r="BB44" s="151"/>
      <c r="BC44" s="151"/>
      <c r="BD44" s="151"/>
      <c r="BE44" s="151"/>
      <c r="BF44" s="151"/>
      <c r="BG44" s="151"/>
    </row>
    <row r="45" spans="1:59" s="146" customFormat="1" ht="15.95" customHeight="1">
      <c r="A45" s="151"/>
      <c r="B45" s="151"/>
      <c r="C45" s="151"/>
      <c r="D45" s="151"/>
      <c r="E45" s="151"/>
      <c r="F45" s="151"/>
      <c r="G45" s="151"/>
      <c r="H45" s="151"/>
      <c r="I45" s="151"/>
      <c r="J45" s="151"/>
      <c r="K45" s="151"/>
      <c r="L45" s="151"/>
      <c r="M45" s="151"/>
      <c r="N45" s="151"/>
      <c r="O45" s="151"/>
      <c r="P45" s="151"/>
      <c r="Q45" s="151"/>
      <c r="R45" s="151"/>
      <c r="S45" s="151"/>
      <c r="T45" s="151"/>
      <c r="U45" s="151"/>
      <c r="V45" s="151"/>
      <c r="W45" s="151"/>
      <c r="X45" s="151"/>
      <c r="Y45" s="151"/>
      <c r="Z45" s="151"/>
      <c r="AA45" s="151"/>
      <c r="AB45" s="151"/>
      <c r="AC45" s="151"/>
      <c r="AD45" s="151"/>
      <c r="AE45" s="151"/>
      <c r="AF45" s="151"/>
      <c r="AG45" s="151"/>
      <c r="AH45" s="151"/>
      <c r="AI45" s="151"/>
      <c r="AJ45" s="151"/>
      <c r="AK45" s="151"/>
      <c r="AL45" s="151"/>
      <c r="AM45" s="151"/>
      <c r="AN45" s="151"/>
      <c r="AO45" s="151"/>
      <c r="AP45" s="151"/>
      <c r="AQ45" s="151"/>
      <c r="AR45" s="151"/>
      <c r="AS45" s="151"/>
      <c r="AT45" s="151"/>
      <c r="AU45" s="151"/>
      <c r="AV45" s="151"/>
      <c r="AW45" s="151"/>
      <c r="AX45" s="151"/>
      <c r="AY45" s="151"/>
      <c r="AZ45" s="151"/>
      <c r="BA45" s="151"/>
      <c r="BB45" s="151"/>
      <c r="BC45" s="151"/>
      <c r="BD45" s="151"/>
      <c r="BE45" s="151"/>
      <c r="BF45" s="151"/>
      <c r="BG45" s="151"/>
    </row>
    <row r="46" spans="1:59" s="146" customFormat="1" ht="15.95" customHeight="1">
      <c r="A46" s="151"/>
      <c r="B46" s="151"/>
      <c r="C46" s="151"/>
      <c r="D46" s="151"/>
      <c r="E46" s="151"/>
      <c r="F46" s="151"/>
      <c r="G46" s="151"/>
      <c r="H46" s="151"/>
      <c r="I46" s="151"/>
      <c r="J46" s="151"/>
      <c r="K46" s="151"/>
      <c r="L46" s="151"/>
      <c r="M46" s="151"/>
      <c r="N46" s="151"/>
      <c r="O46" s="151"/>
      <c r="P46" s="151"/>
      <c r="Q46" s="151"/>
      <c r="R46" s="151"/>
      <c r="S46" s="151"/>
      <c r="T46" s="151"/>
      <c r="U46" s="151"/>
      <c r="V46" s="151"/>
      <c r="W46" s="151"/>
      <c r="X46" s="151"/>
      <c r="Y46" s="151"/>
      <c r="Z46" s="151"/>
      <c r="AA46" s="151"/>
      <c r="AB46" s="151"/>
      <c r="AC46" s="151"/>
      <c r="AD46" s="151"/>
      <c r="AE46" s="151"/>
      <c r="AF46" s="151"/>
      <c r="AG46" s="151"/>
      <c r="AH46" s="151"/>
      <c r="AI46" s="151"/>
      <c r="AJ46" s="151"/>
      <c r="AK46" s="151"/>
      <c r="AL46" s="151"/>
      <c r="AM46" s="151"/>
      <c r="AN46" s="151"/>
      <c r="AO46" s="151"/>
      <c r="AP46" s="151"/>
      <c r="AQ46" s="151"/>
      <c r="AR46" s="151"/>
      <c r="AS46" s="151"/>
      <c r="AT46" s="151"/>
      <c r="AU46" s="151"/>
      <c r="AV46" s="151"/>
      <c r="AW46" s="151"/>
      <c r="AX46" s="151"/>
      <c r="AY46" s="151"/>
      <c r="AZ46" s="151"/>
      <c r="BA46" s="151"/>
      <c r="BB46" s="151"/>
      <c r="BC46" s="151"/>
      <c r="BD46" s="151"/>
      <c r="BE46" s="151"/>
      <c r="BF46" s="151"/>
      <c r="BG46" s="151"/>
    </row>
    <row r="47" spans="1:59" s="146" customFormat="1" ht="15.95" customHeight="1">
      <c r="A47" s="151"/>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c r="AC47" s="151"/>
      <c r="AD47" s="151"/>
      <c r="AE47" s="151"/>
      <c r="AF47" s="151"/>
      <c r="AG47" s="151"/>
      <c r="AH47" s="151"/>
      <c r="AI47" s="151"/>
      <c r="AJ47" s="151"/>
      <c r="AK47" s="151"/>
      <c r="AL47" s="151"/>
      <c r="AM47" s="151"/>
      <c r="AN47" s="151"/>
      <c r="AO47" s="151"/>
      <c r="AP47" s="151"/>
      <c r="AQ47" s="151"/>
      <c r="AR47" s="151"/>
      <c r="AS47" s="151"/>
      <c r="AT47" s="151"/>
      <c r="AU47" s="151"/>
      <c r="AV47" s="151"/>
      <c r="AW47" s="151"/>
      <c r="AX47" s="151"/>
      <c r="AY47" s="151"/>
      <c r="AZ47" s="151"/>
      <c r="BA47" s="151"/>
      <c r="BB47" s="151"/>
      <c r="BC47" s="151"/>
      <c r="BD47" s="151"/>
      <c r="BE47" s="151"/>
      <c r="BF47" s="151"/>
      <c r="BG47" s="151"/>
    </row>
  </sheetData>
  <mergeCells count="245">
    <mergeCell ref="AM37:AY39"/>
    <mergeCell ref="B38:B39"/>
    <mergeCell ref="C38:U39"/>
    <mergeCell ref="AE40:AK41"/>
    <mergeCell ref="AY42:BG42"/>
    <mergeCell ref="V38:X39"/>
    <mergeCell ref="Y38:AA39"/>
    <mergeCell ref="AB38:AD39"/>
    <mergeCell ref="AE38:AK39"/>
    <mergeCell ref="BA38:BD38"/>
    <mergeCell ref="B40:B41"/>
    <mergeCell ref="C40:U41"/>
    <mergeCell ref="V40:X41"/>
    <mergeCell ref="Y40:AA41"/>
    <mergeCell ref="AB40:AD41"/>
    <mergeCell ref="B36:B37"/>
    <mergeCell ref="C36:U37"/>
    <mergeCell ref="V36:X37"/>
    <mergeCell ref="Y36:AA37"/>
    <mergeCell ref="AB36:AD37"/>
    <mergeCell ref="AE36:AK37"/>
    <mergeCell ref="B32:B33"/>
    <mergeCell ref="C32:U33"/>
    <mergeCell ref="V32:X33"/>
    <mergeCell ref="Y32:AA33"/>
    <mergeCell ref="AB32:AD33"/>
    <mergeCell ref="AE32:AK33"/>
    <mergeCell ref="BA34:BD34"/>
    <mergeCell ref="AM33:AY35"/>
    <mergeCell ref="B34:B35"/>
    <mergeCell ref="C34:U35"/>
    <mergeCell ref="V34:X35"/>
    <mergeCell ref="Y34:AA35"/>
    <mergeCell ref="AB34:AD35"/>
    <mergeCell ref="AE34:AK35"/>
    <mergeCell ref="BC26:BF26"/>
    <mergeCell ref="AM27:AP27"/>
    <mergeCell ref="B30:B31"/>
    <mergeCell ref="C30:U31"/>
    <mergeCell ref="V30:X31"/>
    <mergeCell ref="Y30:AA31"/>
    <mergeCell ref="AB30:AD31"/>
    <mergeCell ref="AE30:AK31"/>
    <mergeCell ref="BC25:BF25"/>
    <mergeCell ref="BC27:BF27"/>
    <mergeCell ref="B28:B29"/>
    <mergeCell ref="C28:U29"/>
    <mergeCell ref="V28:X29"/>
    <mergeCell ref="Y28:AA29"/>
    <mergeCell ref="AB28:AD29"/>
    <mergeCell ref="AE28:AK29"/>
    <mergeCell ref="AM28:AP28"/>
    <mergeCell ref="AQ28:AT28"/>
    <mergeCell ref="B26:B27"/>
    <mergeCell ref="C26:U27"/>
    <mergeCell ref="V26:X27"/>
    <mergeCell ref="Y26:AA27"/>
    <mergeCell ref="AB26:AD27"/>
    <mergeCell ref="AE26:AK27"/>
    <mergeCell ref="AU28:AX28"/>
    <mergeCell ref="AY28:BB28"/>
    <mergeCell ref="BC28:BF28"/>
    <mergeCell ref="B22:B23"/>
    <mergeCell ref="C22:U23"/>
    <mergeCell ref="V22:X23"/>
    <mergeCell ref="Y22:AA23"/>
    <mergeCell ref="AB22:AD23"/>
    <mergeCell ref="AE22:AK23"/>
    <mergeCell ref="AQ27:AT27"/>
    <mergeCell ref="AU27:AX27"/>
    <mergeCell ref="AY27:BB27"/>
    <mergeCell ref="AM22:AP22"/>
    <mergeCell ref="AQ22:AT22"/>
    <mergeCell ref="AU22:AX22"/>
    <mergeCell ref="AY22:BB22"/>
    <mergeCell ref="AM24:AP24"/>
    <mergeCell ref="AQ24:AT24"/>
    <mergeCell ref="AU24:AX24"/>
    <mergeCell ref="AM26:AP26"/>
    <mergeCell ref="AQ26:AT26"/>
    <mergeCell ref="AU26:AX26"/>
    <mergeCell ref="AY26:BB26"/>
    <mergeCell ref="AY25:BB25"/>
    <mergeCell ref="AY21:BB21"/>
    <mergeCell ref="BC21:BF21"/>
    <mergeCell ref="AM20:AP20"/>
    <mergeCell ref="AQ20:AT20"/>
    <mergeCell ref="AU20:AX20"/>
    <mergeCell ref="AY20:BB20"/>
    <mergeCell ref="BC20:BF20"/>
    <mergeCell ref="BC22:BF22"/>
    <mergeCell ref="B24:B25"/>
    <mergeCell ref="C24:U25"/>
    <mergeCell ref="V24:X25"/>
    <mergeCell ref="Y24:AA25"/>
    <mergeCell ref="AB24:AD25"/>
    <mergeCell ref="AE24:AK25"/>
    <mergeCell ref="AM23:AP23"/>
    <mergeCell ref="AQ23:AT23"/>
    <mergeCell ref="AU23:AX23"/>
    <mergeCell ref="AY23:BB23"/>
    <mergeCell ref="BC23:BF23"/>
    <mergeCell ref="AY24:BB24"/>
    <mergeCell ref="BC24:BF24"/>
    <mergeCell ref="AM25:AP25"/>
    <mergeCell ref="AQ25:AT25"/>
    <mergeCell ref="AU25:AX25"/>
    <mergeCell ref="B20:B21"/>
    <mergeCell ref="C20:U21"/>
    <mergeCell ref="V20:X21"/>
    <mergeCell ref="Y20:AA21"/>
    <mergeCell ref="AB20:AD21"/>
    <mergeCell ref="AE20:AK21"/>
    <mergeCell ref="AM19:AP19"/>
    <mergeCell ref="AQ19:AT19"/>
    <mergeCell ref="AU19:AX19"/>
    <mergeCell ref="AM21:AP21"/>
    <mergeCell ref="AQ21:AT21"/>
    <mergeCell ref="AU21:AX21"/>
    <mergeCell ref="AY19:BB19"/>
    <mergeCell ref="BC19:BF19"/>
    <mergeCell ref="AM18:AP18"/>
    <mergeCell ref="AQ18:AT18"/>
    <mergeCell ref="AU18:AX18"/>
    <mergeCell ref="AY18:BB18"/>
    <mergeCell ref="BC18:BF18"/>
    <mergeCell ref="B18:B19"/>
    <mergeCell ref="C18:U19"/>
    <mergeCell ref="V18:X19"/>
    <mergeCell ref="Y18:AA19"/>
    <mergeCell ref="AB18:AD19"/>
    <mergeCell ref="AE18:AK19"/>
    <mergeCell ref="AM17:AP17"/>
    <mergeCell ref="AQ17:AT17"/>
    <mergeCell ref="AU17:AX17"/>
    <mergeCell ref="AY17:BB17"/>
    <mergeCell ref="BC17:BF17"/>
    <mergeCell ref="AM16:AP16"/>
    <mergeCell ref="AQ16:AT16"/>
    <mergeCell ref="AU16:AX16"/>
    <mergeCell ref="AY16:BB16"/>
    <mergeCell ref="BC16:BF16"/>
    <mergeCell ref="B14:B15"/>
    <mergeCell ref="C14:U15"/>
    <mergeCell ref="V14:X15"/>
    <mergeCell ref="Y14:AA15"/>
    <mergeCell ref="AB14:AD15"/>
    <mergeCell ref="AE14:AK15"/>
    <mergeCell ref="B16:B17"/>
    <mergeCell ref="C16:U17"/>
    <mergeCell ref="V16:X17"/>
    <mergeCell ref="Y16:AA17"/>
    <mergeCell ref="AB16:AD17"/>
    <mergeCell ref="AE16:AK17"/>
    <mergeCell ref="AY13:BB13"/>
    <mergeCell ref="BC13:BF13"/>
    <mergeCell ref="AM12:AP12"/>
    <mergeCell ref="AQ12:AT12"/>
    <mergeCell ref="AU12:AX12"/>
    <mergeCell ref="AY12:BB12"/>
    <mergeCell ref="BC12:BF12"/>
    <mergeCell ref="AY15:BB15"/>
    <mergeCell ref="BC15:BF15"/>
    <mergeCell ref="AM14:AP14"/>
    <mergeCell ref="AQ14:AT14"/>
    <mergeCell ref="AU14:AX14"/>
    <mergeCell ref="AY14:BB14"/>
    <mergeCell ref="BC14:BF14"/>
    <mergeCell ref="AM15:AP15"/>
    <mergeCell ref="AQ15:AT15"/>
    <mergeCell ref="AU15:AX15"/>
    <mergeCell ref="B12:B13"/>
    <mergeCell ref="C12:U13"/>
    <mergeCell ref="V12:X13"/>
    <mergeCell ref="Y12:AA13"/>
    <mergeCell ref="AB12:AD13"/>
    <mergeCell ref="AE12:AK13"/>
    <mergeCell ref="AM11:AP11"/>
    <mergeCell ref="AQ11:AT11"/>
    <mergeCell ref="AU11:AX11"/>
    <mergeCell ref="AM13:AP13"/>
    <mergeCell ref="AQ13:AT13"/>
    <mergeCell ref="AU13:AX13"/>
    <mergeCell ref="AY11:BB11"/>
    <mergeCell ref="BC11:BF11"/>
    <mergeCell ref="AM10:AP10"/>
    <mergeCell ref="AQ10:AT10"/>
    <mergeCell ref="AU10:AX10"/>
    <mergeCell ref="AY10:BB10"/>
    <mergeCell ref="BC10:BF10"/>
    <mergeCell ref="B10:B11"/>
    <mergeCell ref="C10:U11"/>
    <mergeCell ref="V10:X11"/>
    <mergeCell ref="Y10:AA11"/>
    <mergeCell ref="AB10:AD11"/>
    <mergeCell ref="AE10:AK11"/>
    <mergeCell ref="AM9:AP9"/>
    <mergeCell ref="AQ9:AT9"/>
    <mergeCell ref="AU9:AX9"/>
    <mergeCell ref="AY9:BB9"/>
    <mergeCell ref="BC9:BF9"/>
    <mergeCell ref="AM8:AP8"/>
    <mergeCell ref="AQ8:AT8"/>
    <mergeCell ref="AU8:AX8"/>
    <mergeCell ref="AY8:BB8"/>
    <mergeCell ref="BC8:BF8"/>
    <mergeCell ref="B8:B9"/>
    <mergeCell ref="C8:U9"/>
    <mergeCell ref="V8:X9"/>
    <mergeCell ref="Y8:AA9"/>
    <mergeCell ref="AB8:AD9"/>
    <mergeCell ref="AE8:AK9"/>
    <mergeCell ref="B6:B7"/>
    <mergeCell ref="C6:U7"/>
    <mergeCell ref="V6:X7"/>
    <mergeCell ref="Y6:AA7"/>
    <mergeCell ref="AB6:AD7"/>
    <mergeCell ref="AE6:AK7"/>
    <mergeCell ref="AM7:AP7"/>
    <mergeCell ref="AQ7:AT7"/>
    <mergeCell ref="AU7:AX7"/>
    <mergeCell ref="AY7:BB7"/>
    <mergeCell ref="BC7:BF7"/>
    <mergeCell ref="AM6:AP6"/>
    <mergeCell ref="AQ6:AT6"/>
    <mergeCell ref="AU6:AX6"/>
    <mergeCell ref="AY6:BB6"/>
    <mergeCell ref="BC6:BF6"/>
    <mergeCell ref="AQ4:AT5"/>
    <mergeCell ref="AU4:AX5"/>
    <mergeCell ref="AY4:BB5"/>
    <mergeCell ref="BC4:BF5"/>
    <mergeCell ref="V5:X5"/>
    <mergeCell ref="Y5:AA5"/>
    <mergeCell ref="AB5:AD5"/>
    <mergeCell ref="B1:P1"/>
    <mergeCell ref="Q1:AU3"/>
    <mergeCell ref="BA2:BC3"/>
    <mergeCell ref="BD2:BF3"/>
    <mergeCell ref="I3:P3"/>
    <mergeCell ref="B4:B5"/>
    <mergeCell ref="C4:U5"/>
    <mergeCell ref="V4:AD4"/>
    <mergeCell ref="AE4:AK5"/>
    <mergeCell ref="AM4:AP5"/>
  </mergeCells>
  <phoneticPr fontId="53" type="noConversion"/>
  <printOptions horizontalCentered="1" verticalCentered="1"/>
  <pageMargins left="0.196850393700787" right="0.196850393700787" top="0.59055118110236204" bottom="0.59055118110236204" header="0.196850393700787" footer="0.196850393700787"/>
  <pageSetup paperSize="9" scale="72" orientation="landscape" r:id="rId1"/>
  <headerFooter alignWithMargins="0">
    <oddHeader>&amp;L&amp;12NIKE-CONVERSE, INC. Confidential&amp;RVer.16.0
PB: 1-0</oddHeader>
    <oddFooter>&amp;C&amp;"Arial,??"&amp;A</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CQ162"/>
  <sheetViews>
    <sheetView showGridLines="0" view="pageBreakPreview" zoomScale="85" zoomScaleNormal="85" zoomScaleSheetLayoutView="85" workbookViewId="0">
      <selection activeCell="AF11" sqref="AF11"/>
    </sheetView>
  </sheetViews>
  <sheetFormatPr defaultColWidth="2.625" defaultRowHeight="14.25"/>
  <cols>
    <col min="1" max="1" width="2.625" style="498"/>
    <col min="2" max="2" width="2.625" style="1249" customWidth="1"/>
    <col min="3" max="6" width="2.875" style="1249" customWidth="1"/>
    <col min="7" max="17" width="2.625" style="1249" customWidth="1"/>
    <col min="18" max="61" width="2.875" style="1249" customWidth="1"/>
    <col min="62" max="62" width="4.625" style="1268" customWidth="1"/>
    <col min="63" max="63" width="3.625" style="1269" customWidth="1"/>
    <col min="64" max="16384" width="2.625" style="498"/>
  </cols>
  <sheetData>
    <row r="1" spans="1:95" ht="18" customHeight="1" thickBot="1">
      <c r="A1" s="1232"/>
      <c r="B1" s="3383" t="str">
        <f>'Outsole Pressing Process'!B1:P1</f>
        <v>PRODUCTION CONFIRMATION</v>
      </c>
      <c r="C1" s="3384"/>
      <c r="D1" s="3384"/>
      <c r="E1" s="3384"/>
      <c r="F1" s="3384"/>
      <c r="G1" s="3384"/>
      <c r="H1" s="3384"/>
      <c r="I1" s="3384"/>
      <c r="J1" s="3384"/>
      <c r="K1" s="3384"/>
      <c r="L1" s="3384"/>
      <c r="M1" s="3384"/>
      <c r="N1" s="3384"/>
      <c r="O1" s="3384"/>
      <c r="P1" s="3385"/>
      <c r="Q1" s="1233"/>
      <c r="R1" s="1234"/>
      <c r="S1" s="3773" t="s">
        <v>943</v>
      </c>
      <c r="T1" s="3773"/>
      <c r="U1" s="3773"/>
      <c r="V1" s="3773"/>
      <c r="W1" s="3773"/>
      <c r="X1" s="3773"/>
      <c r="Y1" s="3773"/>
      <c r="Z1" s="3773"/>
      <c r="AA1" s="3773"/>
      <c r="AB1" s="3773"/>
      <c r="AC1" s="3773"/>
      <c r="AD1" s="3773"/>
      <c r="AE1" s="3773"/>
      <c r="AF1" s="3773"/>
      <c r="AG1" s="3773"/>
      <c r="AH1" s="3773"/>
      <c r="AI1" s="3773"/>
      <c r="AJ1" s="3773"/>
      <c r="AK1" s="3773"/>
      <c r="AL1" s="3773"/>
      <c r="AM1" s="3773"/>
      <c r="AN1" s="3773"/>
      <c r="AO1" s="3773"/>
      <c r="AP1" s="3773"/>
      <c r="AQ1" s="3773"/>
      <c r="AR1" s="3773"/>
      <c r="AS1" s="3773"/>
      <c r="AT1" s="3773"/>
      <c r="AU1" s="3773"/>
      <c r="AV1" s="3773"/>
      <c r="AW1" s="3773"/>
      <c r="AX1" s="3773"/>
      <c r="AY1" s="1234"/>
      <c r="AZ1" s="1235"/>
      <c r="BA1" s="1235"/>
      <c r="BB1" s="1235"/>
      <c r="BC1" s="1235"/>
      <c r="BD1" s="1235"/>
      <c r="BE1" s="1235"/>
      <c r="BF1" s="1235"/>
      <c r="BG1" s="1235"/>
      <c r="BH1" s="1235"/>
      <c r="BI1" s="1235"/>
      <c r="BJ1" s="1236"/>
      <c r="BK1" s="1237"/>
      <c r="BL1" s="1238"/>
    </row>
    <row r="2" spans="1:95" ht="18" customHeight="1" thickBot="1">
      <c r="A2" s="1239"/>
      <c r="B2" s="854" t="s">
        <v>19</v>
      </c>
      <c r="C2" s="469"/>
      <c r="D2" s="469"/>
      <c r="E2" s="469"/>
      <c r="F2" s="469"/>
      <c r="G2" s="469" t="str">
        <f>'Outsole Pressing Process'!G2</f>
        <v>Chuck Taylor All Star Street</v>
      </c>
      <c r="H2" s="1240"/>
      <c r="I2" s="469"/>
      <c r="J2" s="469"/>
      <c r="K2" s="469"/>
      <c r="L2" s="469"/>
      <c r="M2" s="469"/>
      <c r="N2" s="469"/>
      <c r="O2" s="469"/>
      <c r="P2" s="1057"/>
      <c r="Q2" s="1241"/>
      <c r="R2" s="455"/>
      <c r="S2" s="1822"/>
      <c r="T2" s="1822"/>
      <c r="U2" s="1822"/>
      <c r="V2" s="1822"/>
      <c r="W2" s="1822"/>
      <c r="X2" s="1822"/>
      <c r="Y2" s="1822"/>
      <c r="Z2" s="1822"/>
      <c r="AA2" s="1822"/>
      <c r="AB2" s="1822"/>
      <c r="AC2" s="1822"/>
      <c r="AD2" s="1822"/>
      <c r="AE2" s="1822"/>
      <c r="AF2" s="1822"/>
      <c r="AG2" s="1822"/>
      <c r="AH2" s="1822"/>
      <c r="AI2" s="1822"/>
      <c r="AJ2" s="1822"/>
      <c r="AK2" s="1822"/>
      <c r="AL2" s="1822"/>
      <c r="AM2" s="1822"/>
      <c r="AN2" s="1822"/>
      <c r="AO2" s="1822"/>
      <c r="AP2" s="1822"/>
      <c r="AQ2" s="1822"/>
      <c r="AR2" s="1822"/>
      <c r="AS2" s="1822"/>
      <c r="AT2" s="1822"/>
      <c r="AU2" s="1822"/>
      <c r="AV2" s="1822"/>
      <c r="AW2" s="1822"/>
      <c r="AX2" s="1822"/>
      <c r="AY2" s="455"/>
      <c r="AZ2" s="228"/>
      <c r="BA2" s="1242"/>
      <c r="BB2" s="871" t="s">
        <v>20</v>
      </c>
      <c r="BC2" s="228"/>
      <c r="BD2" s="228"/>
      <c r="BE2" s="228"/>
      <c r="BF2" s="149"/>
      <c r="BG2" s="272"/>
      <c r="BH2" s="3396" t="s">
        <v>21</v>
      </c>
      <c r="BI2" s="3397"/>
      <c r="BJ2" s="3805">
        <f>'Outsole Pressing Process'!BD2+1</f>
        <v>23</v>
      </c>
      <c r="BK2" s="3393">
        <v>-1</v>
      </c>
      <c r="BL2" s="199"/>
    </row>
    <row r="3" spans="1:95" ht="18" customHeight="1" thickBot="1">
      <c r="A3" s="1239"/>
      <c r="B3" s="547" t="s">
        <v>96</v>
      </c>
      <c r="C3" s="548"/>
      <c r="D3" s="548"/>
      <c r="E3" s="548"/>
      <c r="F3" s="548"/>
      <c r="G3" s="548"/>
      <c r="H3" s="548"/>
      <c r="I3" s="548"/>
      <c r="J3" s="548" t="str">
        <f>'Outsole Pressing Process'!I3</f>
        <v>669288C/F</v>
      </c>
      <c r="K3" s="548"/>
      <c r="L3" s="548"/>
      <c r="M3" s="548"/>
      <c r="N3" s="548"/>
      <c r="O3" s="548"/>
      <c r="P3" s="1071"/>
      <c r="Q3" s="1012"/>
      <c r="R3" s="1243"/>
      <c r="S3" s="3774"/>
      <c r="T3" s="3774"/>
      <c r="U3" s="3774"/>
      <c r="V3" s="3774"/>
      <c r="W3" s="3774"/>
      <c r="X3" s="3774"/>
      <c r="Y3" s="3774"/>
      <c r="Z3" s="3774"/>
      <c r="AA3" s="3774"/>
      <c r="AB3" s="3774"/>
      <c r="AC3" s="3774"/>
      <c r="AD3" s="3774"/>
      <c r="AE3" s="3774"/>
      <c r="AF3" s="3774"/>
      <c r="AG3" s="3774"/>
      <c r="AH3" s="3774"/>
      <c r="AI3" s="3774"/>
      <c r="AJ3" s="3774"/>
      <c r="AK3" s="3774"/>
      <c r="AL3" s="3774"/>
      <c r="AM3" s="3774"/>
      <c r="AN3" s="3774"/>
      <c r="AO3" s="3774"/>
      <c r="AP3" s="3774"/>
      <c r="AQ3" s="3774"/>
      <c r="AR3" s="3774"/>
      <c r="AS3" s="3774"/>
      <c r="AT3" s="3774"/>
      <c r="AU3" s="3774"/>
      <c r="AV3" s="3774"/>
      <c r="AW3" s="3774"/>
      <c r="AX3" s="3774"/>
      <c r="AY3" s="1243"/>
      <c r="AZ3" s="871"/>
      <c r="BA3" s="871"/>
      <c r="BB3" s="871"/>
      <c r="BC3" s="871"/>
      <c r="BD3" s="871"/>
      <c r="BE3" s="871"/>
      <c r="BF3" s="871"/>
      <c r="BG3" s="189"/>
      <c r="BH3" s="2227"/>
      <c r="BI3" s="3804"/>
      <c r="BJ3" s="3806"/>
      <c r="BK3" s="2061"/>
      <c r="BL3" s="199"/>
    </row>
    <row r="4" spans="1:95" ht="29.25" customHeight="1" thickBot="1">
      <c r="A4" s="1239"/>
      <c r="B4" s="3807" t="s">
        <v>31</v>
      </c>
      <c r="C4" s="3808"/>
      <c r="D4" s="3808"/>
      <c r="E4" s="3809"/>
      <c r="F4" s="3810" t="s">
        <v>503</v>
      </c>
      <c r="G4" s="3811"/>
      <c r="H4" s="3811"/>
      <c r="I4" s="3811"/>
      <c r="J4" s="3811"/>
      <c r="K4" s="3811"/>
      <c r="L4" s="3811"/>
      <c r="M4" s="3811"/>
      <c r="N4" s="3811"/>
      <c r="O4" s="3811"/>
      <c r="P4" s="3811"/>
      <c r="Q4" s="3811"/>
      <c r="R4" s="3811"/>
      <c r="S4" s="3811"/>
      <c r="T4" s="3811"/>
      <c r="U4" s="3811"/>
      <c r="V4" s="3811"/>
      <c r="W4" s="3812"/>
      <c r="X4" s="3810" t="s">
        <v>856</v>
      </c>
      <c r="Y4" s="3808"/>
      <c r="Z4" s="3808"/>
      <c r="AA4" s="3808"/>
      <c r="AB4" s="3808"/>
      <c r="AC4" s="3808"/>
      <c r="AD4" s="3808"/>
      <c r="AE4" s="3808"/>
      <c r="AF4" s="3808"/>
      <c r="AG4" s="3808"/>
      <c r="AH4" s="3808"/>
      <c r="AI4" s="3808"/>
      <c r="AJ4" s="3808"/>
      <c r="AK4" s="3808"/>
      <c r="AL4" s="3809"/>
      <c r="AM4" s="3810" t="s">
        <v>857</v>
      </c>
      <c r="AN4" s="3808"/>
      <c r="AO4" s="3808"/>
      <c r="AP4" s="3808"/>
      <c r="AQ4" s="3808"/>
      <c r="AR4" s="3808"/>
      <c r="AS4" s="3808"/>
      <c r="AT4" s="3809"/>
      <c r="AU4" s="3813" t="s">
        <v>33</v>
      </c>
      <c r="AV4" s="3808"/>
      <c r="AW4" s="3808"/>
      <c r="AX4" s="3808"/>
      <c r="AY4" s="3808"/>
      <c r="AZ4" s="3808"/>
      <c r="BA4" s="3808"/>
      <c r="BB4" s="3808"/>
      <c r="BC4" s="3808"/>
      <c r="BD4" s="3808"/>
      <c r="BE4" s="3808"/>
      <c r="BF4" s="3809"/>
      <c r="BG4" s="3813" t="s">
        <v>32</v>
      </c>
      <c r="BH4" s="3808"/>
      <c r="BI4" s="3808"/>
      <c r="BJ4" s="3808"/>
      <c r="BK4" s="3814"/>
      <c r="BL4" s="199"/>
    </row>
    <row r="5" spans="1:95" ht="32.25" customHeight="1">
      <c r="A5" s="1239"/>
      <c r="B5" s="3789">
        <v>1</v>
      </c>
      <c r="C5" s="3764"/>
      <c r="D5" s="3764"/>
      <c r="E5" s="3764"/>
      <c r="F5" s="3790" t="s">
        <v>906</v>
      </c>
      <c r="G5" s="3791"/>
      <c r="H5" s="3791"/>
      <c r="I5" s="3791"/>
      <c r="J5" s="3791"/>
      <c r="K5" s="3791"/>
      <c r="L5" s="3791"/>
      <c r="M5" s="3791"/>
      <c r="N5" s="3791"/>
      <c r="O5" s="3791"/>
      <c r="P5" s="3791"/>
      <c r="Q5" s="3791"/>
      <c r="R5" s="3791"/>
      <c r="S5" s="3791"/>
      <c r="T5" s="3791"/>
      <c r="U5" s="3791"/>
      <c r="V5" s="3791"/>
      <c r="W5" s="3791"/>
      <c r="X5" s="3792" t="s">
        <v>858</v>
      </c>
      <c r="Y5" s="3793"/>
      <c r="Z5" s="3793"/>
      <c r="AA5" s="3793"/>
      <c r="AB5" s="3793"/>
      <c r="AC5" s="3793"/>
      <c r="AD5" s="3793"/>
      <c r="AE5" s="3793"/>
      <c r="AF5" s="3793"/>
      <c r="AG5" s="3793"/>
      <c r="AH5" s="3793"/>
      <c r="AI5" s="3793"/>
      <c r="AJ5" s="3793"/>
      <c r="AK5" s="3793"/>
      <c r="AL5" s="3794"/>
      <c r="AM5" s="3795" t="s">
        <v>270</v>
      </c>
      <c r="AN5" s="3796"/>
      <c r="AO5" s="3796"/>
      <c r="AP5" s="3796"/>
      <c r="AQ5" s="3796"/>
      <c r="AR5" s="3796"/>
      <c r="AS5" s="3796"/>
      <c r="AT5" s="3759"/>
      <c r="AU5" s="3795" t="s">
        <v>204</v>
      </c>
      <c r="AV5" s="3796"/>
      <c r="AW5" s="3796"/>
      <c r="AX5" s="3796"/>
      <c r="AY5" s="3796"/>
      <c r="AZ5" s="3796"/>
      <c r="BA5" s="3796"/>
      <c r="BB5" s="3796"/>
      <c r="BC5" s="3796"/>
      <c r="BD5" s="3796"/>
      <c r="BE5" s="3796"/>
      <c r="BF5" s="3759"/>
      <c r="BG5" s="3795" t="s">
        <v>205</v>
      </c>
      <c r="BH5" s="3796"/>
      <c r="BI5" s="3796"/>
      <c r="BJ5" s="3796"/>
      <c r="BK5" s="3797"/>
      <c r="BL5" s="199"/>
    </row>
    <row r="6" spans="1:95" ht="32.25" customHeight="1">
      <c r="A6" s="1239"/>
      <c r="B6" s="3800"/>
      <c r="C6" s="3796"/>
      <c r="D6" s="3796"/>
      <c r="E6" s="3796"/>
      <c r="F6" s="3791"/>
      <c r="G6" s="3791"/>
      <c r="H6" s="3791"/>
      <c r="I6" s="3791"/>
      <c r="J6" s="3791"/>
      <c r="K6" s="3791"/>
      <c r="L6" s="3791"/>
      <c r="M6" s="3791"/>
      <c r="N6" s="3791"/>
      <c r="O6" s="3791"/>
      <c r="P6" s="3791"/>
      <c r="Q6" s="3791"/>
      <c r="R6" s="3791"/>
      <c r="S6" s="3791"/>
      <c r="T6" s="3791"/>
      <c r="U6" s="3791"/>
      <c r="V6" s="3791"/>
      <c r="W6" s="3791"/>
      <c r="X6" s="3801"/>
      <c r="Y6" s="3802"/>
      <c r="Z6" s="3802"/>
      <c r="AA6" s="3802"/>
      <c r="AB6" s="3802"/>
      <c r="AC6" s="3802"/>
      <c r="AD6" s="3802"/>
      <c r="AE6" s="3802"/>
      <c r="AF6" s="3802"/>
      <c r="AG6" s="3802"/>
      <c r="AH6" s="3802"/>
      <c r="AI6" s="3802"/>
      <c r="AJ6" s="3802"/>
      <c r="AK6" s="3802"/>
      <c r="AL6" s="3803"/>
      <c r="AM6" s="3795"/>
      <c r="AN6" s="3796"/>
      <c r="AO6" s="3796"/>
      <c r="AP6" s="3796"/>
      <c r="AQ6" s="3796"/>
      <c r="AR6" s="3796"/>
      <c r="AS6" s="3796"/>
      <c r="AT6" s="3759"/>
      <c r="AU6" s="3795"/>
      <c r="AV6" s="3796"/>
      <c r="AW6" s="3796"/>
      <c r="AX6" s="3796"/>
      <c r="AY6" s="3796"/>
      <c r="AZ6" s="3796"/>
      <c r="BA6" s="3796"/>
      <c r="BB6" s="3796"/>
      <c r="BC6" s="3796"/>
      <c r="BD6" s="3796"/>
      <c r="BE6" s="3796"/>
      <c r="BF6" s="3759"/>
      <c r="BG6" s="3795"/>
      <c r="BH6" s="3796"/>
      <c r="BI6" s="3796"/>
      <c r="BJ6" s="3796"/>
      <c r="BK6" s="3797"/>
      <c r="BL6" s="199"/>
    </row>
    <row r="7" spans="1:95" ht="32.25" customHeight="1" thickBot="1">
      <c r="A7" s="1239"/>
      <c r="B7" s="1911"/>
      <c r="C7" s="1904"/>
      <c r="D7" s="1904"/>
      <c r="E7" s="1904"/>
      <c r="F7" s="3798"/>
      <c r="G7" s="3798"/>
      <c r="H7" s="3798"/>
      <c r="I7" s="3798"/>
      <c r="J7" s="3798"/>
      <c r="K7" s="3798"/>
      <c r="L7" s="3798"/>
      <c r="M7" s="3798"/>
      <c r="N7" s="3798"/>
      <c r="O7" s="3798"/>
      <c r="P7" s="3798"/>
      <c r="Q7" s="3798"/>
      <c r="R7" s="3798"/>
      <c r="S7" s="3798"/>
      <c r="T7" s="3798"/>
      <c r="U7" s="3798"/>
      <c r="V7" s="3798"/>
      <c r="W7" s="3798"/>
      <c r="X7" s="3799"/>
      <c r="Y7" s="3799"/>
      <c r="Z7" s="3799"/>
      <c r="AA7" s="3799"/>
      <c r="AB7" s="3799"/>
      <c r="AC7" s="3799"/>
      <c r="AD7" s="3799"/>
      <c r="AE7" s="3799"/>
      <c r="AF7" s="3799"/>
      <c r="AG7" s="3799"/>
      <c r="AH7" s="3799"/>
      <c r="AI7" s="3799"/>
      <c r="AJ7" s="3799"/>
      <c r="AK7" s="3799"/>
      <c r="AL7" s="3565"/>
      <c r="AM7" s="3563"/>
      <c r="AN7" s="3799"/>
      <c r="AO7" s="3799"/>
      <c r="AP7" s="3799"/>
      <c r="AQ7" s="3799"/>
      <c r="AR7" s="3799"/>
      <c r="AS7" s="3799"/>
      <c r="AT7" s="3565"/>
      <c r="AU7" s="3563"/>
      <c r="AV7" s="3799"/>
      <c r="AW7" s="3799"/>
      <c r="AX7" s="3799"/>
      <c r="AY7" s="3799"/>
      <c r="AZ7" s="3799"/>
      <c r="BA7" s="3799"/>
      <c r="BB7" s="3799"/>
      <c r="BC7" s="3799"/>
      <c r="BD7" s="3799"/>
      <c r="BE7" s="3799"/>
      <c r="BF7" s="3565"/>
      <c r="BG7" s="3563"/>
      <c r="BH7" s="3799"/>
      <c r="BI7" s="3799"/>
      <c r="BJ7" s="3799"/>
      <c r="BK7" s="3590"/>
      <c r="BL7" s="199"/>
    </row>
    <row r="8" spans="1:95" ht="15">
      <c r="A8" s="1239"/>
      <c r="B8" s="1188"/>
      <c r="C8" s="1187"/>
      <c r="D8" s="1187"/>
      <c r="E8" s="1187"/>
      <c r="F8" s="1191"/>
      <c r="G8" s="1191"/>
      <c r="H8" s="1191"/>
      <c r="I8" s="1191"/>
      <c r="J8" s="1191"/>
      <c r="K8" s="1191"/>
      <c r="L8" s="1191"/>
      <c r="M8" s="1191"/>
      <c r="N8" s="1191"/>
      <c r="O8" s="1191"/>
      <c r="P8" s="1191"/>
      <c r="Q8" s="1191"/>
      <c r="R8" s="1191"/>
      <c r="S8" s="1191"/>
      <c r="T8" s="1191"/>
      <c r="U8" s="1191"/>
      <c r="V8" s="1191"/>
      <c r="W8" s="1191"/>
      <c r="X8" s="1191"/>
      <c r="Y8" s="1191"/>
      <c r="Z8" s="1191"/>
      <c r="AA8" s="1191"/>
      <c r="AB8" s="1191"/>
      <c r="AC8" s="1191"/>
      <c r="AD8" s="1191"/>
      <c r="AE8" s="1191"/>
      <c r="AF8" s="1191"/>
      <c r="AG8" s="1191"/>
      <c r="AH8" s="1191"/>
      <c r="AI8" s="1191"/>
      <c r="AJ8" s="1191"/>
      <c r="AK8" s="1191"/>
      <c r="AL8" s="1191"/>
      <c r="AM8" s="1191"/>
      <c r="AN8" s="1191"/>
      <c r="AO8" s="1191"/>
      <c r="AP8" s="1191"/>
      <c r="AQ8" s="1191"/>
      <c r="AR8" s="1191"/>
      <c r="AS8" s="1191"/>
      <c r="AT8" s="1191"/>
      <c r="AU8" s="1191"/>
      <c r="AV8" s="1191"/>
      <c r="AW8" s="1191"/>
      <c r="AX8" s="1191"/>
      <c r="AY8" s="1191"/>
      <c r="AZ8" s="1191"/>
      <c r="BA8" s="1191"/>
      <c r="BB8" s="1191"/>
      <c r="BC8" s="1191"/>
      <c r="BD8" s="1191"/>
      <c r="BE8" s="1191"/>
      <c r="BF8" s="1191"/>
      <c r="BG8" s="1191"/>
      <c r="BH8" s="1191"/>
      <c r="BI8" s="1191"/>
      <c r="BJ8" s="1244"/>
      <c r="BK8" s="1245"/>
      <c r="BL8" s="199"/>
    </row>
    <row r="9" spans="1:95" ht="24" customHeight="1">
      <c r="A9" s="1239"/>
      <c r="B9" s="815"/>
      <c r="C9" s="3752" t="s">
        <v>859</v>
      </c>
      <c r="D9" s="3753"/>
      <c r="E9" s="3753"/>
      <c r="F9" s="3753"/>
      <c r="G9" s="3753"/>
      <c r="H9" s="3753"/>
      <c r="I9" s="3753"/>
      <c r="J9" s="3753"/>
      <c r="K9" s="3753"/>
      <c r="L9" s="3753"/>
      <c r="M9" s="3753"/>
      <c r="N9" s="3753"/>
      <c r="O9" s="3753"/>
      <c r="P9" s="3753"/>
      <c r="Q9" s="3753"/>
      <c r="R9" s="3753"/>
      <c r="S9" s="3753"/>
      <c r="T9" s="3753"/>
      <c r="U9" s="3753"/>
      <c r="V9" s="3753"/>
      <c r="W9" s="3753"/>
      <c r="X9" s="3753"/>
      <c r="Y9" s="3753"/>
      <c r="Z9" s="3753"/>
      <c r="AA9" s="3753"/>
      <c r="AB9" s="3753"/>
      <c r="AC9" s="3753"/>
      <c r="AD9" s="3753"/>
      <c r="AE9" s="3753"/>
      <c r="AF9" s="3754"/>
      <c r="AG9" s="3752" t="s">
        <v>860</v>
      </c>
      <c r="AH9" s="3753"/>
      <c r="AI9" s="3753"/>
      <c r="AJ9" s="3753"/>
      <c r="AK9" s="3753"/>
      <c r="AL9" s="3753"/>
      <c r="AM9" s="3753"/>
      <c r="AN9" s="3753"/>
      <c r="AO9" s="3753"/>
      <c r="AP9" s="3753"/>
      <c r="AQ9" s="3753"/>
      <c r="AR9" s="3753"/>
      <c r="AS9" s="3753"/>
      <c r="AT9" s="3753"/>
      <c r="AU9" s="3753"/>
      <c r="AV9" s="3753"/>
      <c r="AW9" s="3753"/>
      <c r="AX9" s="3753"/>
      <c r="AY9" s="3753"/>
      <c r="AZ9" s="3753"/>
      <c r="BA9" s="3753"/>
      <c r="BB9" s="3753"/>
      <c r="BC9" s="3753"/>
      <c r="BD9" s="3753"/>
      <c r="BE9" s="3753"/>
      <c r="BF9" s="3753"/>
      <c r="BG9" s="3753"/>
      <c r="BH9" s="3753"/>
      <c r="BI9" s="3753"/>
      <c r="BJ9" s="3754"/>
      <c r="BK9" s="1190"/>
      <c r="BL9" s="199"/>
    </row>
    <row r="10" spans="1:95" ht="15">
      <c r="A10" s="1239"/>
      <c r="B10" s="815"/>
      <c r="C10" s="1246"/>
      <c r="D10" s="1195"/>
      <c r="E10" s="1195"/>
      <c r="F10" s="1195"/>
      <c r="G10" s="1195"/>
      <c r="H10" s="1195"/>
      <c r="I10" s="1195"/>
      <c r="J10" s="1195"/>
      <c r="K10" s="1195"/>
      <c r="L10" s="1195"/>
      <c r="M10" s="1195"/>
      <c r="N10" s="1195"/>
      <c r="O10" s="1195"/>
      <c r="P10" s="1195"/>
      <c r="Q10" s="1195"/>
      <c r="R10" s="1195"/>
      <c r="S10" s="1195"/>
      <c r="T10" s="1195"/>
      <c r="U10" s="1195"/>
      <c r="V10" s="1195"/>
      <c r="W10" s="1195"/>
      <c r="X10" s="1195"/>
      <c r="Y10" s="1195"/>
      <c r="Z10" s="1195"/>
      <c r="AA10" s="1195"/>
      <c r="AB10" s="1195"/>
      <c r="AC10" s="1195"/>
      <c r="AD10" s="1195"/>
      <c r="AE10" s="1195"/>
      <c r="AF10" s="1195"/>
      <c r="AG10" s="1246"/>
      <c r="AH10" s="1189"/>
      <c r="AI10" s="1195"/>
      <c r="AJ10" s="1195"/>
      <c r="AK10" s="1195"/>
      <c r="AL10" s="1195"/>
      <c r="AM10" s="1195"/>
      <c r="AN10" s="1195"/>
      <c r="AO10" s="1195"/>
      <c r="AP10" s="1195"/>
      <c r="AQ10" s="1195"/>
      <c r="AR10" s="1195"/>
      <c r="AS10" s="1195"/>
      <c r="AT10" s="1195"/>
      <c r="AU10" s="1195"/>
      <c r="AV10" s="1195"/>
      <c r="AW10" s="1195"/>
      <c r="AX10" s="1195"/>
      <c r="AY10" s="1195"/>
      <c r="AZ10" s="1195"/>
      <c r="BA10" s="1195"/>
      <c r="BB10" s="1195"/>
      <c r="BC10" s="1195"/>
      <c r="BD10" s="1195"/>
      <c r="BE10" s="1195"/>
      <c r="BF10" s="1195"/>
      <c r="BG10" s="1195"/>
      <c r="BH10" s="1195"/>
      <c r="BI10" s="1195"/>
      <c r="BJ10" s="1247"/>
      <c r="BK10" s="1190"/>
      <c r="BL10" s="199"/>
    </row>
    <row r="11" spans="1:95" ht="26.25" customHeight="1">
      <c r="A11" s="1239"/>
      <c r="B11" s="815"/>
      <c r="C11" s="1248"/>
      <c r="D11" s="1195"/>
      <c r="E11" s="1195"/>
      <c r="F11" s="1195"/>
      <c r="G11" s="1195"/>
      <c r="H11" s="1195"/>
      <c r="I11" s="1195"/>
      <c r="J11" s="1195"/>
      <c r="K11" s="1195"/>
      <c r="L11" s="1195"/>
      <c r="M11" s="1195"/>
      <c r="N11" s="1195"/>
      <c r="O11" s="1195"/>
      <c r="P11" s="1195"/>
      <c r="Q11" s="1195"/>
      <c r="R11" s="1195"/>
      <c r="S11" s="1195"/>
      <c r="T11" s="1195"/>
      <c r="U11" s="1195"/>
      <c r="V11" s="1195"/>
      <c r="W11" s="1195"/>
      <c r="X11" s="1195"/>
      <c r="Y11" s="1195"/>
      <c r="Z11" s="1195"/>
      <c r="AA11" s="1195"/>
      <c r="AB11" s="1195"/>
      <c r="AC11" s="1195"/>
      <c r="AD11" s="1195"/>
      <c r="AE11" s="1195"/>
      <c r="AF11" s="1195"/>
      <c r="AG11" s="1248"/>
      <c r="AH11" s="3819" t="s">
        <v>861</v>
      </c>
      <c r="AI11" s="3819"/>
      <c r="AJ11" s="3819"/>
      <c r="AK11" s="3819"/>
      <c r="AL11" s="3819"/>
      <c r="AM11" s="3819"/>
      <c r="AN11" s="3819"/>
      <c r="AO11" s="3819"/>
      <c r="AP11" s="3819"/>
      <c r="AQ11" s="3819"/>
      <c r="AR11" s="3819"/>
      <c r="AS11" s="3819"/>
      <c r="AT11" s="3819"/>
      <c r="AU11" s="3819"/>
      <c r="AV11" s="3819"/>
      <c r="AW11" s="3819"/>
      <c r="AX11" s="3819"/>
      <c r="AY11" s="3819"/>
      <c r="AZ11" s="3819"/>
      <c r="BA11" s="3819"/>
      <c r="BB11" s="3819"/>
      <c r="BC11" s="3819"/>
      <c r="BD11" s="3819"/>
      <c r="BE11" s="3819"/>
      <c r="BF11" s="3819"/>
      <c r="BG11" s="3819"/>
      <c r="BH11" s="3819"/>
      <c r="BI11" s="3819"/>
      <c r="BJ11" s="1247"/>
      <c r="BK11" s="1190"/>
      <c r="BL11" s="199"/>
      <c r="BP11" s="3819" t="s">
        <v>861</v>
      </c>
      <c r="BQ11" s="3819"/>
      <c r="BR11" s="3819"/>
      <c r="BS11" s="3819"/>
      <c r="BT11" s="3819"/>
      <c r="BU11" s="3819"/>
      <c r="BV11" s="3819"/>
      <c r="BW11" s="3819"/>
      <c r="BX11" s="3819"/>
      <c r="BY11" s="3819"/>
      <c r="BZ11" s="3819"/>
      <c r="CA11" s="3819"/>
      <c r="CB11" s="3819"/>
      <c r="CC11" s="3819"/>
      <c r="CD11" s="3819"/>
      <c r="CE11" s="3819"/>
      <c r="CF11" s="3819"/>
      <c r="CG11" s="3819"/>
      <c r="CH11" s="3819"/>
      <c r="CI11" s="3819"/>
      <c r="CJ11" s="3819"/>
      <c r="CK11" s="3819"/>
      <c r="CL11" s="3819"/>
      <c r="CM11" s="3819"/>
      <c r="CN11" s="3819"/>
      <c r="CO11" s="3819"/>
      <c r="CP11" s="3819"/>
      <c r="CQ11" s="3819"/>
    </row>
    <row r="12" spans="1:95" ht="33.75" customHeight="1">
      <c r="A12" s="1239"/>
      <c r="B12" s="815"/>
      <c r="C12" s="1248"/>
      <c r="D12" s="1195"/>
      <c r="E12" s="1195"/>
      <c r="F12" s="1195"/>
      <c r="G12" s="1195"/>
      <c r="H12" s="1195"/>
      <c r="I12" s="1195"/>
      <c r="J12" s="1195"/>
      <c r="K12" s="1195"/>
      <c r="L12" s="1195"/>
      <c r="M12" s="1195"/>
      <c r="N12" s="1195"/>
      <c r="O12" s="1195"/>
      <c r="P12" s="1195"/>
      <c r="Q12" s="1195"/>
      <c r="R12" s="1195"/>
      <c r="S12" s="1195"/>
      <c r="T12" s="1195"/>
      <c r="U12" s="1195"/>
      <c r="V12" s="1195"/>
      <c r="W12" s="1195"/>
      <c r="X12" s="1195"/>
      <c r="Y12" s="1195"/>
      <c r="Z12" s="1195"/>
      <c r="AA12" s="1195"/>
      <c r="AB12" s="1195"/>
      <c r="AC12" s="1195"/>
      <c r="AD12" s="1195"/>
      <c r="AE12" s="1195"/>
      <c r="AF12" s="1195"/>
      <c r="AG12" s="1248"/>
      <c r="AH12" s="3820" t="s">
        <v>862</v>
      </c>
      <c r="AI12" s="3796"/>
      <c r="AJ12" s="3796"/>
      <c r="AK12" s="3796"/>
      <c r="AL12" s="3796"/>
      <c r="AM12" s="3796"/>
      <c r="AN12" s="3821"/>
      <c r="AO12" s="3822" t="s">
        <v>863</v>
      </c>
      <c r="AP12" s="3823"/>
      <c r="AQ12" s="3823"/>
      <c r="AR12" s="3823"/>
      <c r="AS12" s="3823"/>
      <c r="AT12" s="3823"/>
      <c r="AU12" s="3824"/>
      <c r="AV12" s="3820" t="s">
        <v>862</v>
      </c>
      <c r="AW12" s="3796"/>
      <c r="AX12" s="3796"/>
      <c r="AY12" s="3796"/>
      <c r="AZ12" s="3796"/>
      <c r="BA12" s="3796"/>
      <c r="BB12" s="3821"/>
      <c r="BC12" s="3822" t="s">
        <v>863</v>
      </c>
      <c r="BD12" s="3823"/>
      <c r="BE12" s="3823"/>
      <c r="BF12" s="3823"/>
      <c r="BG12" s="3823"/>
      <c r="BH12" s="3823"/>
      <c r="BI12" s="3824"/>
      <c r="BJ12" s="1247"/>
      <c r="BK12" s="1190"/>
      <c r="BL12" s="199"/>
      <c r="BP12" s="3818" t="s">
        <v>862</v>
      </c>
      <c r="BQ12" s="3818"/>
      <c r="BR12" s="3818"/>
      <c r="BS12" s="3815" t="s">
        <v>864</v>
      </c>
      <c r="BT12" s="3816"/>
      <c r="BU12" s="3816"/>
      <c r="BV12" s="3817"/>
      <c r="BW12" s="3818" t="s">
        <v>29</v>
      </c>
      <c r="BX12" s="3818"/>
      <c r="BY12" s="3818"/>
      <c r="BZ12" s="3815" t="s">
        <v>864</v>
      </c>
      <c r="CA12" s="3816"/>
      <c r="CB12" s="3816"/>
      <c r="CC12" s="3817"/>
      <c r="CD12" s="3818" t="s">
        <v>862</v>
      </c>
      <c r="CE12" s="3818"/>
      <c r="CF12" s="3818"/>
      <c r="CG12" s="3815" t="s">
        <v>864</v>
      </c>
      <c r="CH12" s="3816"/>
      <c r="CI12" s="3816"/>
      <c r="CJ12" s="3817"/>
      <c r="CK12" s="3818" t="s">
        <v>29</v>
      </c>
      <c r="CL12" s="3818"/>
      <c r="CM12" s="3818"/>
      <c r="CN12" s="3815" t="s">
        <v>864</v>
      </c>
      <c r="CO12" s="3816"/>
      <c r="CP12" s="3816"/>
      <c r="CQ12" s="3817"/>
    </row>
    <row r="13" spans="1:95" ht="16.5" customHeight="1">
      <c r="A13" s="1239"/>
      <c r="B13" s="815"/>
      <c r="C13" s="1248"/>
      <c r="D13" s="1195"/>
      <c r="E13" s="1195"/>
      <c r="F13" s="1195"/>
      <c r="G13" s="1195"/>
      <c r="H13" s="1195"/>
      <c r="I13" s="1195"/>
      <c r="J13" s="1195"/>
      <c r="K13" s="1195"/>
      <c r="L13" s="1195"/>
      <c r="M13" s="1195"/>
      <c r="N13" s="1195"/>
      <c r="O13" s="1195"/>
      <c r="P13" s="1195"/>
      <c r="Q13" s="1195"/>
      <c r="R13" s="1195"/>
      <c r="S13" s="1195"/>
      <c r="T13" s="1195"/>
      <c r="U13" s="1195"/>
      <c r="V13" s="1195"/>
      <c r="W13" s="1195"/>
      <c r="X13" s="1195"/>
      <c r="Y13" s="1195"/>
      <c r="Z13" s="1195"/>
      <c r="AA13" s="1195"/>
      <c r="AB13" s="1195"/>
      <c r="AC13" s="1195"/>
      <c r="AD13" s="1195"/>
      <c r="AE13" s="1195"/>
      <c r="AF13" s="1195"/>
      <c r="AG13" s="1248"/>
      <c r="AH13" s="3150" t="s">
        <v>14</v>
      </c>
      <c r="AI13" s="3151"/>
      <c r="AJ13" s="3151"/>
      <c r="AK13" s="3151"/>
      <c r="AL13" s="3151"/>
      <c r="AM13" s="3151"/>
      <c r="AN13" s="3777"/>
      <c r="AO13" s="3150">
        <v>475</v>
      </c>
      <c r="AP13" s="3151"/>
      <c r="AQ13" s="3151"/>
      <c r="AR13" s="3151"/>
      <c r="AS13" s="3151"/>
      <c r="AT13" s="3151"/>
      <c r="AU13" s="3777"/>
      <c r="AV13" s="3150" t="s">
        <v>870</v>
      </c>
      <c r="AW13" s="3151"/>
      <c r="AX13" s="3151"/>
      <c r="AY13" s="3151"/>
      <c r="AZ13" s="3151"/>
      <c r="BA13" s="3151"/>
      <c r="BB13" s="3777"/>
      <c r="BC13" s="3150">
        <v>610</v>
      </c>
      <c r="BD13" s="3151"/>
      <c r="BE13" s="3151"/>
      <c r="BF13" s="3151"/>
      <c r="BG13" s="3151"/>
      <c r="BH13" s="3151"/>
      <c r="BI13" s="3777"/>
      <c r="BJ13" s="1247"/>
      <c r="BK13" s="1190"/>
      <c r="BL13" s="199"/>
      <c r="BP13" s="3616" t="s">
        <v>866</v>
      </c>
      <c r="BQ13" s="3616"/>
      <c r="BR13" s="3616"/>
      <c r="BS13" s="3825">
        <v>612.5</v>
      </c>
      <c r="BT13" s="3701"/>
      <c r="BU13" s="3701"/>
      <c r="BV13" s="3826"/>
      <c r="BW13" s="3616" t="s">
        <v>867</v>
      </c>
      <c r="BX13" s="3616"/>
      <c r="BY13" s="3616"/>
      <c r="BZ13" s="3820">
        <v>605</v>
      </c>
      <c r="CA13" s="3796"/>
      <c r="CB13" s="3796"/>
      <c r="CC13" s="3821"/>
      <c r="CD13" s="3616" t="s">
        <v>868</v>
      </c>
      <c r="CE13" s="3616"/>
      <c r="CF13" s="3616"/>
      <c r="CG13" s="3825">
        <v>808.5</v>
      </c>
      <c r="CH13" s="3701"/>
      <c r="CI13" s="3701"/>
      <c r="CJ13" s="3826"/>
      <c r="CK13" s="3616" t="s">
        <v>869</v>
      </c>
      <c r="CL13" s="3616"/>
      <c r="CM13" s="3616"/>
      <c r="CN13" s="3820">
        <v>796.8</v>
      </c>
      <c r="CO13" s="3796"/>
      <c r="CP13" s="3796"/>
      <c r="CQ13" s="3821"/>
    </row>
    <row r="14" spans="1:95" ht="16.5" customHeight="1">
      <c r="A14" s="1239"/>
      <c r="B14" s="815"/>
      <c r="C14" s="1248"/>
      <c r="D14" s="1195"/>
      <c r="E14" s="1195"/>
      <c r="F14" s="1195"/>
      <c r="G14" s="1195"/>
      <c r="H14" s="1195"/>
      <c r="I14" s="1195"/>
      <c r="J14" s="1195"/>
      <c r="K14" s="1195"/>
      <c r="L14" s="1195"/>
      <c r="M14" s="1195"/>
      <c r="N14" s="1195"/>
      <c r="O14" s="1195"/>
      <c r="P14" s="1195"/>
      <c r="Q14" s="1195"/>
      <c r="R14" s="1195"/>
      <c r="S14" s="1195"/>
      <c r="T14" s="1195"/>
      <c r="U14" s="1195"/>
      <c r="V14" s="1195"/>
      <c r="W14" s="1195"/>
      <c r="X14" s="1195"/>
      <c r="Y14" s="1195"/>
      <c r="Z14" s="1195"/>
      <c r="AA14" s="1195"/>
      <c r="AB14" s="1195"/>
      <c r="AC14" s="1195"/>
      <c r="AD14" s="1195"/>
      <c r="AE14" s="1195"/>
      <c r="AF14" s="1195"/>
      <c r="AG14" s="1248"/>
      <c r="AH14" s="3159"/>
      <c r="AI14" s="3046"/>
      <c r="AJ14" s="3046"/>
      <c r="AK14" s="3046"/>
      <c r="AL14" s="3046"/>
      <c r="AM14" s="3046"/>
      <c r="AN14" s="3778"/>
      <c r="AO14" s="3159"/>
      <c r="AP14" s="3046"/>
      <c r="AQ14" s="3046"/>
      <c r="AR14" s="3046"/>
      <c r="AS14" s="3046"/>
      <c r="AT14" s="3046"/>
      <c r="AU14" s="3778"/>
      <c r="AV14" s="3159"/>
      <c r="AW14" s="3046"/>
      <c r="AX14" s="3046"/>
      <c r="AY14" s="3046"/>
      <c r="AZ14" s="3046"/>
      <c r="BA14" s="3046"/>
      <c r="BB14" s="3778"/>
      <c r="BC14" s="3159"/>
      <c r="BD14" s="3046"/>
      <c r="BE14" s="3046"/>
      <c r="BF14" s="3046"/>
      <c r="BG14" s="3046"/>
      <c r="BH14" s="3046"/>
      <c r="BI14" s="3778"/>
      <c r="BJ14" s="1247"/>
      <c r="BK14" s="1190"/>
      <c r="BL14" s="199"/>
      <c r="BP14" s="3616"/>
      <c r="BQ14" s="3616"/>
      <c r="BR14" s="3616"/>
      <c r="BS14" s="3827"/>
      <c r="BT14" s="3046"/>
      <c r="BU14" s="3046"/>
      <c r="BV14" s="3828"/>
      <c r="BW14" s="3616" t="s">
        <v>104</v>
      </c>
      <c r="BX14" s="3616"/>
      <c r="BY14" s="3616"/>
      <c r="BZ14" s="3820">
        <v>612.5</v>
      </c>
      <c r="CA14" s="3796"/>
      <c r="CB14" s="3796"/>
      <c r="CC14" s="3821"/>
      <c r="CD14" s="3616"/>
      <c r="CE14" s="3616"/>
      <c r="CF14" s="3616"/>
      <c r="CG14" s="3827"/>
      <c r="CH14" s="3046"/>
      <c r="CI14" s="3046"/>
      <c r="CJ14" s="3828"/>
      <c r="CK14" s="3616" t="s">
        <v>16</v>
      </c>
      <c r="CL14" s="3616"/>
      <c r="CM14" s="3616"/>
      <c r="CN14" s="3820">
        <v>808.5</v>
      </c>
      <c r="CO14" s="3796"/>
      <c r="CP14" s="3796"/>
      <c r="CQ14" s="3821"/>
    </row>
    <row r="15" spans="1:95" ht="16.5" customHeight="1">
      <c r="A15" s="1239"/>
      <c r="B15" s="815"/>
      <c r="C15" s="1248"/>
      <c r="D15" s="1195"/>
      <c r="E15" s="1195"/>
      <c r="F15" s="1195"/>
      <c r="G15" s="1195"/>
      <c r="H15" s="1195"/>
      <c r="I15" s="1195"/>
      <c r="J15" s="1195"/>
      <c r="K15" s="1195"/>
      <c r="L15" s="1195"/>
      <c r="M15" s="1195"/>
      <c r="N15" s="1195"/>
      <c r="O15" s="1195"/>
      <c r="P15" s="1195"/>
      <c r="Q15" s="1195"/>
      <c r="R15" s="1195"/>
      <c r="S15" s="1195"/>
      <c r="T15" s="1195"/>
      <c r="U15" s="1195"/>
      <c r="V15" s="1195"/>
      <c r="W15" s="1195"/>
      <c r="X15" s="1195"/>
      <c r="Y15" s="1195"/>
      <c r="Z15" s="1195"/>
      <c r="AA15" s="1195"/>
      <c r="AB15" s="1195"/>
      <c r="AC15" s="1195"/>
      <c r="AD15" s="1195"/>
      <c r="AE15" s="1195"/>
      <c r="AF15" s="1195"/>
      <c r="AG15" s="1248"/>
      <c r="AH15" s="3150" t="s">
        <v>865</v>
      </c>
      <c r="AI15" s="3151"/>
      <c r="AJ15" s="3151"/>
      <c r="AK15" s="3151"/>
      <c r="AL15" s="3151"/>
      <c r="AM15" s="3151"/>
      <c r="AN15" s="3777"/>
      <c r="AO15" s="3150">
        <v>495</v>
      </c>
      <c r="AP15" s="3151"/>
      <c r="AQ15" s="3151"/>
      <c r="AR15" s="3151"/>
      <c r="AS15" s="3151"/>
      <c r="AT15" s="3151"/>
      <c r="AU15" s="3777"/>
      <c r="AV15" s="3150" t="s">
        <v>874</v>
      </c>
      <c r="AW15" s="3151"/>
      <c r="AX15" s="3151"/>
      <c r="AY15" s="3151"/>
      <c r="AZ15" s="3151"/>
      <c r="BA15" s="3151"/>
      <c r="BB15" s="3777"/>
      <c r="BC15" s="3150">
        <v>630</v>
      </c>
      <c r="BD15" s="3151"/>
      <c r="BE15" s="3151"/>
      <c r="BF15" s="3151"/>
      <c r="BG15" s="3151"/>
      <c r="BH15" s="3151"/>
      <c r="BI15" s="3777"/>
      <c r="BJ15" s="1247"/>
      <c r="BK15" s="1190"/>
      <c r="BL15" s="199"/>
      <c r="BP15" s="3616" t="s">
        <v>871</v>
      </c>
      <c r="BQ15" s="3616"/>
      <c r="BR15" s="3616"/>
      <c r="BS15" s="3825">
        <v>627.5</v>
      </c>
      <c r="BT15" s="3701"/>
      <c r="BU15" s="3701"/>
      <c r="BV15" s="3826"/>
      <c r="BW15" s="3616" t="s">
        <v>872</v>
      </c>
      <c r="BX15" s="3616"/>
      <c r="BY15" s="3616"/>
      <c r="BZ15" s="3820">
        <v>620</v>
      </c>
      <c r="CA15" s="3796"/>
      <c r="CB15" s="3796"/>
      <c r="CC15" s="3821"/>
      <c r="CD15" s="3616" t="s">
        <v>873</v>
      </c>
      <c r="CE15" s="3616"/>
      <c r="CF15" s="3616"/>
      <c r="CG15" s="3825">
        <v>820.2</v>
      </c>
      <c r="CH15" s="3701"/>
      <c r="CI15" s="3701"/>
      <c r="CJ15" s="3826"/>
      <c r="CK15" s="3616" t="s">
        <v>873</v>
      </c>
      <c r="CL15" s="3616"/>
      <c r="CM15" s="3616"/>
      <c r="CN15" s="3825">
        <v>820.2</v>
      </c>
      <c r="CO15" s="3701"/>
      <c r="CP15" s="3701"/>
      <c r="CQ15" s="3826"/>
    </row>
    <row r="16" spans="1:95" ht="16.5" customHeight="1">
      <c r="A16" s="1239"/>
      <c r="B16" s="815"/>
      <c r="C16" s="1248"/>
      <c r="D16" s="1195"/>
      <c r="E16" s="1195"/>
      <c r="F16" s="1195"/>
      <c r="G16" s="1195"/>
      <c r="H16" s="1195"/>
      <c r="I16" s="1195"/>
      <c r="J16" s="1195"/>
      <c r="K16" s="1195"/>
      <c r="L16" s="1195"/>
      <c r="M16" s="1195"/>
      <c r="N16" s="1195"/>
      <c r="O16" s="1195"/>
      <c r="P16" s="1195"/>
      <c r="Q16" s="1195"/>
      <c r="R16" s="1195"/>
      <c r="S16" s="1195"/>
      <c r="T16" s="1195"/>
      <c r="U16" s="1195"/>
      <c r="V16" s="1195"/>
      <c r="W16" s="1195"/>
      <c r="X16" s="1195"/>
      <c r="Y16" s="1195"/>
      <c r="Z16" s="1195"/>
      <c r="AA16" s="1195"/>
      <c r="AB16" s="1195"/>
      <c r="AC16" s="1195"/>
      <c r="AD16" s="1195"/>
      <c r="AE16" s="1195"/>
      <c r="AF16" s="1195"/>
      <c r="AG16" s="1248"/>
      <c r="AH16" s="3159"/>
      <c r="AI16" s="3046"/>
      <c r="AJ16" s="3046"/>
      <c r="AK16" s="3046"/>
      <c r="AL16" s="3046"/>
      <c r="AM16" s="3046"/>
      <c r="AN16" s="3778"/>
      <c r="AO16" s="3159"/>
      <c r="AP16" s="3046"/>
      <c r="AQ16" s="3046"/>
      <c r="AR16" s="3046"/>
      <c r="AS16" s="3046"/>
      <c r="AT16" s="3046"/>
      <c r="AU16" s="3778"/>
      <c r="AV16" s="3159"/>
      <c r="AW16" s="3046"/>
      <c r="AX16" s="3046"/>
      <c r="AY16" s="3046"/>
      <c r="AZ16" s="3046"/>
      <c r="BA16" s="3046"/>
      <c r="BB16" s="3778"/>
      <c r="BC16" s="3159"/>
      <c r="BD16" s="3046"/>
      <c r="BE16" s="3046"/>
      <c r="BF16" s="3046"/>
      <c r="BG16" s="3046"/>
      <c r="BH16" s="3046"/>
      <c r="BI16" s="3778"/>
      <c r="BJ16" s="1247"/>
      <c r="BK16" s="1190"/>
      <c r="BL16" s="199"/>
      <c r="BP16" s="3616"/>
      <c r="BQ16" s="3616"/>
      <c r="BR16" s="3616"/>
      <c r="BS16" s="3827"/>
      <c r="BT16" s="3046"/>
      <c r="BU16" s="3046"/>
      <c r="BV16" s="3828"/>
      <c r="BW16" s="3616" t="s">
        <v>103</v>
      </c>
      <c r="BX16" s="3616"/>
      <c r="BY16" s="3616"/>
      <c r="BZ16" s="3820">
        <v>627.5</v>
      </c>
      <c r="CA16" s="3796"/>
      <c r="CB16" s="3796"/>
      <c r="CC16" s="3821"/>
      <c r="CD16" s="3616"/>
      <c r="CE16" s="3616"/>
      <c r="CF16" s="3616"/>
      <c r="CG16" s="3827"/>
      <c r="CH16" s="3046"/>
      <c r="CI16" s="3046"/>
      <c r="CJ16" s="3828"/>
      <c r="CK16" s="3616"/>
      <c r="CL16" s="3616"/>
      <c r="CM16" s="3616"/>
      <c r="CN16" s="3827"/>
      <c r="CO16" s="3046"/>
      <c r="CP16" s="3046"/>
      <c r="CQ16" s="3828"/>
    </row>
    <row r="17" spans="1:95" ht="16.5" customHeight="1">
      <c r="A17" s="1239"/>
      <c r="B17" s="815"/>
      <c r="C17" s="1248"/>
      <c r="D17" s="1195"/>
      <c r="E17" s="1195"/>
      <c r="F17" s="1195"/>
      <c r="G17" s="1195"/>
      <c r="H17" s="1195"/>
      <c r="I17" s="1195"/>
      <c r="J17" s="1195"/>
      <c r="K17" s="1195"/>
      <c r="L17" s="1195"/>
      <c r="M17" s="1195"/>
      <c r="N17" s="1195"/>
      <c r="O17" s="1195"/>
      <c r="P17" s="1195"/>
      <c r="Q17" s="1195"/>
      <c r="R17" s="1195"/>
      <c r="S17" s="1195"/>
      <c r="T17" s="1195"/>
      <c r="U17" s="1195"/>
      <c r="V17" s="1195"/>
      <c r="W17" s="1195"/>
      <c r="X17" s="1195"/>
      <c r="Y17" s="1195"/>
      <c r="Z17" s="1195"/>
      <c r="AA17" s="1195"/>
      <c r="AB17" s="1195"/>
      <c r="AC17" s="1195"/>
      <c r="AD17" s="1195"/>
      <c r="AE17" s="1195"/>
      <c r="AF17" s="1195"/>
      <c r="AG17" s="1248"/>
      <c r="AH17" s="3053" t="s">
        <v>901</v>
      </c>
      <c r="AI17" s="3054"/>
      <c r="AJ17" s="3054"/>
      <c r="AK17" s="3054"/>
      <c r="AL17" s="3054"/>
      <c r="AM17" s="3054"/>
      <c r="AN17" s="3055"/>
      <c r="AO17" s="3053">
        <v>515</v>
      </c>
      <c r="AP17" s="3054"/>
      <c r="AQ17" s="3054"/>
      <c r="AR17" s="3054"/>
      <c r="AS17" s="3054"/>
      <c r="AT17" s="3054"/>
      <c r="AU17" s="3055"/>
      <c r="AV17" s="3150" t="s">
        <v>261</v>
      </c>
      <c r="AW17" s="3151"/>
      <c r="AX17" s="3151"/>
      <c r="AY17" s="3151"/>
      <c r="AZ17" s="3151"/>
      <c r="BA17" s="3151"/>
      <c r="BB17" s="3777"/>
      <c r="BC17" s="3150">
        <v>650</v>
      </c>
      <c r="BD17" s="3151"/>
      <c r="BE17" s="3151"/>
      <c r="BF17" s="3151"/>
      <c r="BG17" s="3151"/>
      <c r="BH17" s="3151"/>
      <c r="BI17" s="3777"/>
      <c r="BJ17" s="1247"/>
      <c r="BK17" s="1190"/>
      <c r="BL17" s="199"/>
      <c r="BP17" s="3833" t="s">
        <v>875</v>
      </c>
      <c r="BQ17" s="3833"/>
      <c r="BR17" s="3833"/>
      <c r="BS17" s="3834">
        <v>642.5</v>
      </c>
      <c r="BT17" s="3835"/>
      <c r="BU17" s="3835"/>
      <c r="BV17" s="3836"/>
      <c r="BW17" s="3829" t="s">
        <v>876</v>
      </c>
      <c r="BX17" s="3829"/>
      <c r="BY17" s="3829"/>
      <c r="BZ17" s="3830">
        <f>1270/2</f>
        <v>635</v>
      </c>
      <c r="CA17" s="3831"/>
      <c r="CB17" s="3831"/>
      <c r="CC17" s="3832"/>
      <c r="CD17" s="3616" t="s">
        <v>877</v>
      </c>
      <c r="CE17" s="3616"/>
      <c r="CF17" s="3616"/>
      <c r="CG17" s="3825">
        <v>831.9</v>
      </c>
      <c r="CH17" s="3701"/>
      <c r="CI17" s="3701"/>
      <c r="CJ17" s="3826"/>
      <c r="CK17" s="3616" t="s">
        <v>877</v>
      </c>
      <c r="CL17" s="3616"/>
      <c r="CM17" s="3616"/>
      <c r="CN17" s="3825">
        <v>831.9</v>
      </c>
      <c r="CO17" s="3701"/>
      <c r="CP17" s="3701"/>
      <c r="CQ17" s="3826"/>
    </row>
    <row r="18" spans="1:95" ht="16.5" customHeight="1">
      <c r="A18" s="1239"/>
      <c r="B18" s="815"/>
      <c r="C18" s="1248"/>
      <c r="D18" s="1195"/>
      <c r="E18" s="1195"/>
      <c r="F18" s="1195"/>
      <c r="G18" s="1195"/>
      <c r="H18" s="1195"/>
      <c r="I18" s="1195"/>
      <c r="J18" s="1195"/>
      <c r="K18" s="1195"/>
      <c r="L18" s="1195"/>
      <c r="M18" s="1195"/>
      <c r="N18" s="1195"/>
      <c r="O18" s="1195"/>
      <c r="P18" s="1195"/>
      <c r="Q18" s="1195"/>
      <c r="R18" s="1195"/>
      <c r="S18" s="1195"/>
      <c r="T18" s="1195"/>
      <c r="U18" s="1195"/>
      <c r="V18" s="1195"/>
      <c r="W18" s="1195"/>
      <c r="X18" s="1195"/>
      <c r="Y18" s="1195"/>
      <c r="Z18" s="1195"/>
      <c r="AA18" s="1195"/>
      <c r="AB18" s="1195"/>
      <c r="AC18" s="1195"/>
      <c r="AD18" s="1195"/>
      <c r="AE18" s="1195"/>
      <c r="AF18" s="1195"/>
      <c r="AG18" s="1248"/>
      <c r="AH18" s="3067"/>
      <c r="AI18" s="3068"/>
      <c r="AJ18" s="3068"/>
      <c r="AK18" s="3068"/>
      <c r="AL18" s="3068"/>
      <c r="AM18" s="3068"/>
      <c r="AN18" s="3069"/>
      <c r="AO18" s="3067"/>
      <c r="AP18" s="3068"/>
      <c r="AQ18" s="3068"/>
      <c r="AR18" s="3068"/>
      <c r="AS18" s="3068"/>
      <c r="AT18" s="3068"/>
      <c r="AU18" s="3069"/>
      <c r="AV18" s="3159"/>
      <c r="AW18" s="3046"/>
      <c r="AX18" s="3046"/>
      <c r="AY18" s="3046"/>
      <c r="AZ18" s="3046"/>
      <c r="BA18" s="3046"/>
      <c r="BB18" s="3778"/>
      <c r="BC18" s="3159"/>
      <c r="BD18" s="3046"/>
      <c r="BE18" s="3046"/>
      <c r="BF18" s="3046"/>
      <c r="BG18" s="3046"/>
      <c r="BH18" s="3046"/>
      <c r="BI18" s="3778"/>
      <c r="BJ18" s="1247"/>
      <c r="BK18" s="1190"/>
      <c r="BL18" s="199"/>
      <c r="BP18" s="3833"/>
      <c r="BQ18" s="3833"/>
      <c r="BR18" s="3833"/>
      <c r="BS18" s="3837"/>
      <c r="BT18" s="3068"/>
      <c r="BU18" s="3068"/>
      <c r="BV18" s="3838"/>
      <c r="BW18" s="3616" t="s">
        <v>44</v>
      </c>
      <c r="BX18" s="3616"/>
      <c r="BY18" s="3616"/>
      <c r="BZ18" s="3820">
        <v>642.5</v>
      </c>
      <c r="CA18" s="3796"/>
      <c r="CB18" s="3796"/>
      <c r="CC18" s="3821"/>
      <c r="CD18" s="3616"/>
      <c r="CE18" s="3616"/>
      <c r="CF18" s="3616"/>
      <c r="CG18" s="3827"/>
      <c r="CH18" s="3046"/>
      <c r="CI18" s="3046"/>
      <c r="CJ18" s="3828"/>
      <c r="CK18" s="3616"/>
      <c r="CL18" s="3616"/>
      <c r="CM18" s="3616"/>
      <c r="CN18" s="3827"/>
      <c r="CO18" s="3046"/>
      <c r="CP18" s="3046"/>
      <c r="CQ18" s="3828"/>
    </row>
    <row r="19" spans="1:95" ht="16.5" customHeight="1">
      <c r="A19" s="1239"/>
      <c r="B19" s="815"/>
      <c r="C19" s="1248"/>
      <c r="D19" s="1195"/>
      <c r="E19" s="1195"/>
      <c r="F19" s="1195"/>
      <c r="G19" s="1195"/>
      <c r="H19" s="1195"/>
      <c r="I19" s="1195"/>
      <c r="J19" s="1195"/>
      <c r="K19" s="1195"/>
      <c r="L19" s="1195"/>
      <c r="M19" s="1195"/>
      <c r="N19" s="1195"/>
      <c r="O19" s="1195"/>
      <c r="P19" s="1195"/>
      <c r="Q19" s="1195"/>
      <c r="R19" s="1195"/>
      <c r="S19" s="1195"/>
      <c r="T19" s="1195"/>
      <c r="U19" s="1195"/>
      <c r="V19" s="1195"/>
      <c r="W19" s="1195"/>
      <c r="X19" s="1195"/>
      <c r="Y19" s="1195"/>
      <c r="Z19" s="1195"/>
      <c r="AA19" s="1195"/>
      <c r="AB19" s="1195"/>
      <c r="AC19" s="1195"/>
      <c r="AD19" s="1195"/>
      <c r="AE19" s="1195"/>
      <c r="AF19" s="1195"/>
      <c r="AG19" s="1248"/>
      <c r="AH19" s="3053" t="s">
        <v>902</v>
      </c>
      <c r="AI19" s="3054"/>
      <c r="AJ19" s="3054"/>
      <c r="AK19" s="3054"/>
      <c r="AL19" s="3054"/>
      <c r="AM19" s="3054"/>
      <c r="AN19" s="3055"/>
      <c r="AO19" s="3053">
        <v>535</v>
      </c>
      <c r="AP19" s="3054"/>
      <c r="AQ19" s="3054"/>
      <c r="AR19" s="3054"/>
      <c r="AS19" s="3054"/>
      <c r="AT19" s="3054"/>
      <c r="AU19" s="3055"/>
      <c r="AV19" s="3150"/>
      <c r="AW19" s="3151"/>
      <c r="AX19" s="3151"/>
      <c r="AY19" s="3151"/>
      <c r="AZ19" s="3151"/>
      <c r="BA19" s="3151"/>
      <c r="BB19" s="3777"/>
      <c r="BC19" s="3150"/>
      <c r="BD19" s="3151"/>
      <c r="BE19" s="3151"/>
      <c r="BF19" s="3151"/>
      <c r="BG19" s="3151"/>
      <c r="BH19" s="3151"/>
      <c r="BI19" s="3777"/>
      <c r="BJ19" s="1247"/>
      <c r="BK19" s="1190"/>
      <c r="BL19" s="199"/>
      <c r="BP19" s="3833" t="s">
        <v>878</v>
      </c>
      <c r="BQ19" s="3833"/>
      <c r="BR19" s="3833"/>
      <c r="BS19" s="3834">
        <v>656.6</v>
      </c>
      <c r="BT19" s="3835"/>
      <c r="BU19" s="3835"/>
      <c r="BV19" s="3836"/>
      <c r="BW19" s="3829" t="s">
        <v>879</v>
      </c>
      <c r="BX19" s="3829"/>
      <c r="BY19" s="3829"/>
      <c r="BZ19" s="3830">
        <f>1300/2</f>
        <v>650</v>
      </c>
      <c r="CA19" s="3831"/>
      <c r="CB19" s="3831"/>
      <c r="CC19" s="3832"/>
      <c r="CD19" s="3616" t="s">
        <v>130</v>
      </c>
      <c r="CE19" s="3616"/>
      <c r="CF19" s="3616"/>
      <c r="CG19" s="3825">
        <v>843.6</v>
      </c>
      <c r="CH19" s="3701"/>
      <c r="CI19" s="3701"/>
      <c r="CJ19" s="3826"/>
      <c r="CK19" s="3616" t="s">
        <v>130</v>
      </c>
      <c r="CL19" s="3616"/>
      <c r="CM19" s="3616"/>
      <c r="CN19" s="3825">
        <v>843.6</v>
      </c>
      <c r="CO19" s="3701"/>
      <c r="CP19" s="3701"/>
      <c r="CQ19" s="3826"/>
    </row>
    <row r="20" spans="1:95" ht="16.5" customHeight="1">
      <c r="A20" s="1239"/>
      <c r="B20" s="815"/>
      <c r="C20" s="1248"/>
      <c r="D20" s="1195"/>
      <c r="E20" s="1195"/>
      <c r="F20" s="1195"/>
      <c r="G20" s="1195"/>
      <c r="H20" s="1195"/>
      <c r="I20" s="1195"/>
      <c r="J20" s="1195"/>
      <c r="K20" s="1195"/>
      <c r="L20" s="1195"/>
      <c r="M20" s="1195"/>
      <c r="N20" s="1195"/>
      <c r="O20" s="1195"/>
      <c r="P20" s="1195"/>
      <c r="Q20" s="1195"/>
      <c r="R20" s="1195"/>
      <c r="S20" s="1195"/>
      <c r="T20" s="1195"/>
      <c r="U20" s="1195"/>
      <c r="V20" s="1195"/>
      <c r="W20" s="1195"/>
      <c r="X20" s="1195"/>
      <c r="Y20" s="1195"/>
      <c r="Z20" s="1195"/>
      <c r="AA20" s="1195"/>
      <c r="AB20" s="1195"/>
      <c r="AC20" s="1195"/>
      <c r="AD20" s="1195"/>
      <c r="AE20" s="1195"/>
      <c r="AG20" s="1248"/>
      <c r="AH20" s="3067"/>
      <c r="AI20" s="3068"/>
      <c r="AJ20" s="3068"/>
      <c r="AK20" s="3068"/>
      <c r="AL20" s="3068"/>
      <c r="AM20" s="3068"/>
      <c r="AN20" s="3069"/>
      <c r="AO20" s="3067"/>
      <c r="AP20" s="3068"/>
      <c r="AQ20" s="3068"/>
      <c r="AR20" s="3068"/>
      <c r="AS20" s="3068"/>
      <c r="AT20" s="3068"/>
      <c r="AU20" s="3069"/>
      <c r="AV20" s="3159"/>
      <c r="AW20" s="3046"/>
      <c r="AX20" s="3046"/>
      <c r="AY20" s="3046"/>
      <c r="AZ20" s="3046"/>
      <c r="BA20" s="3046"/>
      <c r="BB20" s="3778"/>
      <c r="BC20" s="3159"/>
      <c r="BD20" s="3046"/>
      <c r="BE20" s="3046"/>
      <c r="BF20" s="3046"/>
      <c r="BG20" s="3046"/>
      <c r="BH20" s="3046"/>
      <c r="BI20" s="3778"/>
      <c r="BJ20" s="1247"/>
      <c r="BK20" s="1190"/>
      <c r="BL20" s="199"/>
      <c r="BP20" s="3833"/>
      <c r="BQ20" s="3833"/>
      <c r="BR20" s="3833"/>
      <c r="BS20" s="3837"/>
      <c r="BT20" s="3068"/>
      <c r="BU20" s="3068"/>
      <c r="BV20" s="3838"/>
      <c r="BW20" s="3616" t="s">
        <v>880</v>
      </c>
      <c r="BX20" s="3616"/>
      <c r="BY20" s="3616"/>
      <c r="BZ20" s="3820">
        <v>656.6</v>
      </c>
      <c r="CA20" s="3796"/>
      <c r="CB20" s="3796"/>
      <c r="CC20" s="3821"/>
      <c r="CD20" s="3616"/>
      <c r="CE20" s="3616"/>
      <c r="CF20" s="3616"/>
      <c r="CG20" s="3827"/>
      <c r="CH20" s="3046"/>
      <c r="CI20" s="3046"/>
      <c r="CJ20" s="3828"/>
      <c r="CK20" s="3616"/>
      <c r="CL20" s="3616"/>
      <c r="CM20" s="3616"/>
      <c r="CN20" s="3827"/>
      <c r="CO20" s="3046"/>
      <c r="CP20" s="3046"/>
      <c r="CQ20" s="3828"/>
    </row>
    <row r="21" spans="1:95" ht="16.5" customHeight="1">
      <c r="A21" s="1239"/>
      <c r="B21" s="815"/>
      <c r="C21" s="1248"/>
      <c r="D21" s="1195"/>
      <c r="E21" s="1195"/>
      <c r="F21" s="1195"/>
      <c r="G21" s="1195"/>
      <c r="H21" s="1195"/>
      <c r="I21" s="1195"/>
      <c r="J21" s="1195"/>
      <c r="K21" s="1195"/>
      <c r="L21" s="1195"/>
      <c r="M21" s="1195"/>
      <c r="N21" s="1195"/>
      <c r="O21" s="1195"/>
      <c r="P21" s="1195"/>
      <c r="Q21" s="1195"/>
      <c r="R21" s="1195"/>
      <c r="S21" s="1195"/>
      <c r="T21" s="1195"/>
      <c r="U21" s="1195"/>
      <c r="V21" s="1195"/>
      <c r="W21" s="1195"/>
      <c r="X21" s="1195"/>
      <c r="Y21" s="1195"/>
      <c r="Z21" s="1195"/>
      <c r="AA21" s="1195"/>
      <c r="AB21" s="1195"/>
      <c r="AC21" s="1195"/>
      <c r="AD21" s="1195"/>
      <c r="AE21" s="1195"/>
      <c r="AF21" s="1195"/>
      <c r="AG21" s="1248"/>
      <c r="AH21" s="3053" t="s">
        <v>903</v>
      </c>
      <c r="AI21" s="3054"/>
      <c r="AJ21" s="3054"/>
      <c r="AK21" s="3054"/>
      <c r="AL21" s="3054"/>
      <c r="AM21" s="3054"/>
      <c r="AN21" s="3055"/>
      <c r="AO21" s="3053">
        <v>555</v>
      </c>
      <c r="AP21" s="3054"/>
      <c r="AQ21" s="3054"/>
      <c r="AR21" s="3054"/>
      <c r="AS21" s="3054"/>
      <c r="AT21" s="3054"/>
      <c r="AU21" s="3055"/>
      <c r="AV21" s="3150"/>
      <c r="AW21" s="3151"/>
      <c r="AX21" s="3151"/>
      <c r="AY21" s="3151"/>
      <c r="AZ21" s="3151"/>
      <c r="BA21" s="3151"/>
      <c r="BB21" s="3777"/>
      <c r="BC21" s="3150"/>
      <c r="BD21" s="3151"/>
      <c r="BE21" s="3151"/>
      <c r="BF21" s="3151"/>
      <c r="BG21" s="3151"/>
      <c r="BH21" s="3151"/>
      <c r="BI21" s="3777"/>
      <c r="BJ21" s="1247"/>
      <c r="BK21" s="1190"/>
      <c r="BL21" s="199"/>
      <c r="BP21" s="3833" t="s">
        <v>881</v>
      </c>
      <c r="BQ21" s="3833"/>
      <c r="BR21" s="3833"/>
      <c r="BS21" s="3834">
        <v>670</v>
      </c>
      <c r="BT21" s="3835"/>
      <c r="BU21" s="3835"/>
      <c r="BV21" s="3836"/>
      <c r="BW21" s="3616" t="s">
        <v>882</v>
      </c>
      <c r="BX21" s="3616"/>
      <c r="BY21" s="3616"/>
      <c r="BZ21" s="3820">
        <v>663.3</v>
      </c>
      <c r="CA21" s="3796"/>
      <c r="CB21" s="3796"/>
      <c r="CC21" s="3821"/>
      <c r="CD21" s="3616" t="s">
        <v>883</v>
      </c>
      <c r="CE21" s="3616"/>
      <c r="CF21" s="3616"/>
      <c r="CG21" s="3825">
        <v>855.3</v>
      </c>
      <c r="CH21" s="3701"/>
      <c r="CI21" s="3701"/>
      <c r="CJ21" s="3826"/>
      <c r="CK21" s="3616" t="s">
        <v>883</v>
      </c>
      <c r="CL21" s="3616"/>
      <c r="CM21" s="3616"/>
      <c r="CN21" s="3825">
        <v>855.3</v>
      </c>
      <c r="CO21" s="3701"/>
      <c r="CP21" s="3701"/>
      <c r="CQ21" s="3826"/>
    </row>
    <row r="22" spans="1:95" ht="16.5" customHeight="1">
      <c r="A22" s="1239"/>
      <c r="B22" s="815"/>
      <c r="C22" s="1248"/>
      <c r="D22" s="1195"/>
      <c r="E22" s="1195"/>
      <c r="F22" s="1195"/>
      <c r="G22" s="1195"/>
      <c r="H22" s="1195"/>
      <c r="I22" s="1195"/>
      <c r="J22" s="1195"/>
      <c r="K22" s="1195"/>
      <c r="L22" s="1195"/>
      <c r="M22" s="1195"/>
      <c r="N22" s="1195"/>
      <c r="O22" s="1195"/>
      <c r="P22" s="1195"/>
      <c r="Q22" s="1195"/>
      <c r="R22" s="1195"/>
      <c r="S22" s="1195"/>
      <c r="T22" s="1195"/>
      <c r="U22" s="1195"/>
      <c r="V22" s="1195"/>
      <c r="W22" s="1195"/>
      <c r="X22" s="1195"/>
      <c r="Y22" s="1195"/>
      <c r="Z22" s="1195"/>
      <c r="AA22" s="1195"/>
      <c r="AB22" s="1195"/>
      <c r="AC22" s="1195"/>
      <c r="AD22" s="1195"/>
      <c r="AE22" s="1195"/>
      <c r="AF22" s="1195"/>
      <c r="AG22" s="1248"/>
      <c r="AH22" s="3067"/>
      <c r="AI22" s="3068"/>
      <c r="AJ22" s="3068"/>
      <c r="AK22" s="3068"/>
      <c r="AL22" s="3068"/>
      <c r="AM22" s="3068"/>
      <c r="AN22" s="3069"/>
      <c r="AO22" s="3067"/>
      <c r="AP22" s="3068"/>
      <c r="AQ22" s="3068"/>
      <c r="AR22" s="3068"/>
      <c r="AS22" s="3068"/>
      <c r="AT22" s="3068"/>
      <c r="AU22" s="3069"/>
      <c r="AV22" s="3159"/>
      <c r="AW22" s="3046"/>
      <c r="AX22" s="3046"/>
      <c r="AY22" s="3046"/>
      <c r="AZ22" s="3046"/>
      <c r="BA22" s="3046"/>
      <c r="BB22" s="3778"/>
      <c r="BC22" s="3159"/>
      <c r="BD22" s="3046"/>
      <c r="BE22" s="3046"/>
      <c r="BF22" s="3046"/>
      <c r="BG22" s="3046"/>
      <c r="BH22" s="3046"/>
      <c r="BI22" s="3778"/>
      <c r="BJ22" s="1247"/>
      <c r="BK22" s="1190"/>
      <c r="BL22" s="199"/>
      <c r="BP22" s="3833"/>
      <c r="BQ22" s="3833"/>
      <c r="BR22" s="3833"/>
      <c r="BS22" s="3837"/>
      <c r="BT22" s="3068"/>
      <c r="BU22" s="3068"/>
      <c r="BV22" s="3838"/>
      <c r="BW22" s="3829" t="s">
        <v>884</v>
      </c>
      <c r="BX22" s="3829"/>
      <c r="BY22" s="3829"/>
      <c r="BZ22" s="3830">
        <f>1340/2</f>
        <v>670</v>
      </c>
      <c r="CA22" s="3831"/>
      <c r="CB22" s="3831"/>
      <c r="CC22" s="3832"/>
      <c r="CD22" s="3616"/>
      <c r="CE22" s="3616"/>
      <c r="CF22" s="3616"/>
      <c r="CG22" s="3827"/>
      <c r="CH22" s="3046"/>
      <c r="CI22" s="3046"/>
      <c r="CJ22" s="3828"/>
      <c r="CK22" s="3616"/>
      <c r="CL22" s="3616"/>
      <c r="CM22" s="3616"/>
      <c r="CN22" s="3827"/>
      <c r="CO22" s="3046"/>
      <c r="CP22" s="3046"/>
      <c r="CQ22" s="3828"/>
    </row>
    <row r="23" spans="1:95" ht="16.5" customHeight="1">
      <c r="A23" s="1239"/>
      <c r="B23" s="815"/>
      <c r="C23" s="1248"/>
      <c r="D23" s="1195"/>
      <c r="E23" s="1195"/>
      <c r="F23" s="1195"/>
      <c r="G23" s="1195"/>
      <c r="H23" s="1195"/>
      <c r="I23" s="1195"/>
      <c r="J23" s="1195"/>
      <c r="K23" s="1195"/>
      <c r="L23" s="1195"/>
      <c r="M23" s="1195"/>
      <c r="N23" s="1195"/>
      <c r="O23" s="1195"/>
      <c r="P23" s="1195"/>
      <c r="Q23" s="1195"/>
      <c r="R23" s="1195"/>
      <c r="S23" s="1195"/>
      <c r="T23" s="1195"/>
      <c r="U23" s="1195"/>
      <c r="V23" s="1195"/>
      <c r="W23" s="1195"/>
      <c r="X23" s="1195"/>
      <c r="Y23" s="1195"/>
      <c r="Z23" s="1195"/>
      <c r="AA23" s="1195"/>
      <c r="AB23" s="1195"/>
      <c r="AC23" s="1195"/>
      <c r="AD23" s="1195"/>
      <c r="AE23" s="1195"/>
      <c r="AF23" s="1195"/>
      <c r="AG23" s="1248"/>
      <c r="AH23" s="3150" t="s">
        <v>904</v>
      </c>
      <c r="AI23" s="3151"/>
      <c r="AJ23" s="3151"/>
      <c r="AK23" s="3151"/>
      <c r="AL23" s="3151"/>
      <c r="AM23" s="3151"/>
      <c r="AN23" s="3777"/>
      <c r="AO23" s="3053">
        <v>575</v>
      </c>
      <c r="AP23" s="3054"/>
      <c r="AQ23" s="3054"/>
      <c r="AR23" s="3054"/>
      <c r="AS23" s="3054"/>
      <c r="AT23" s="3054"/>
      <c r="AU23" s="3055"/>
      <c r="AV23" s="3150"/>
      <c r="AW23" s="3151"/>
      <c r="AX23" s="3151"/>
      <c r="AY23" s="3151"/>
      <c r="AZ23" s="3151"/>
      <c r="BA23" s="3151"/>
      <c r="BB23" s="3777"/>
      <c r="BC23" s="3150"/>
      <c r="BD23" s="3151"/>
      <c r="BE23" s="3151"/>
      <c r="BF23" s="3151"/>
      <c r="BG23" s="3151"/>
      <c r="BH23" s="3151"/>
      <c r="BI23" s="3777"/>
      <c r="BJ23" s="1247"/>
      <c r="BK23" s="1190"/>
      <c r="BL23" s="199"/>
      <c r="BP23" s="3616" t="s">
        <v>885</v>
      </c>
      <c r="BQ23" s="3616"/>
      <c r="BR23" s="3616"/>
      <c r="BS23" s="3834">
        <v>693.3</v>
      </c>
      <c r="BT23" s="3835"/>
      <c r="BU23" s="3835"/>
      <c r="BV23" s="3836"/>
      <c r="BW23" s="3616" t="s">
        <v>886</v>
      </c>
      <c r="BX23" s="3616"/>
      <c r="BY23" s="3616"/>
      <c r="BZ23" s="3820">
        <v>681.6</v>
      </c>
      <c r="CA23" s="3796"/>
      <c r="CB23" s="3796"/>
      <c r="CC23" s="3821"/>
      <c r="CD23" s="3616" t="s">
        <v>129</v>
      </c>
      <c r="CE23" s="3616"/>
      <c r="CF23" s="3616"/>
      <c r="CG23" s="3825">
        <v>867</v>
      </c>
      <c r="CH23" s="3701"/>
      <c r="CI23" s="3701"/>
      <c r="CJ23" s="3826"/>
      <c r="CK23" s="3616" t="s">
        <v>129</v>
      </c>
      <c r="CL23" s="3616"/>
      <c r="CM23" s="3616"/>
      <c r="CN23" s="3825">
        <v>867</v>
      </c>
      <c r="CO23" s="3701"/>
      <c r="CP23" s="3701"/>
      <c r="CQ23" s="3826"/>
    </row>
    <row r="24" spans="1:95" ht="16.5" customHeight="1">
      <c r="A24" s="1239"/>
      <c r="B24" s="815"/>
      <c r="C24" s="1248"/>
      <c r="D24" s="1195"/>
      <c r="E24" s="1195"/>
      <c r="F24" s="1195"/>
      <c r="G24" s="1195"/>
      <c r="H24" s="1195"/>
      <c r="I24" s="1195"/>
      <c r="J24" s="1195"/>
      <c r="K24" s="1195"/>
      <c r="L24" s="1195"/>
      <c r="M24" s="1195"/>
      <c r="N24" s="1195"/>
      <c r="O24" s="1195"/>
      <c r="P24" s="1195"/>
      <c r="Q24" s="1195"/>
      <c r="R24" s="1195"/>
      <c r="S24" s="1195"/>
      <c r="T24" s="1195"/>
      <c r="U24" s="1195"/>
      <c r="V24" s="1195"/>
      <c r="W24" s="1195"/>
      <c r="X24" s="1195"/>
      <c r="Y24" s="1195"/>
      <c r="Z24" s="1195"/>
      <c r="AA24" s="1195"/>
      <c r="AB24" s="1195"/>
      <c r="AC24" s="1195"/>
      <c r="AD24" s="1195"/>
      <c r="AE24" s="1195"/>
      <c r="AF24" s="1195"/>
      <c r="AG24" s="1248"/>
      <c r="AH24" s="3159"/>
      <c r="AI24" s="3046"/>
      <c r="AJ24" s="3046"/>
      <c r="AK24" s="3046"/>
      <c r="AL24" s="3046"/>
      <c r="AM24" s="3046"/>
      <c r="AN24" s="3778"/>
      <c r="AO24" s="3067"/>
      <c r="AP24" s="3068"/>
      <c r="AQ24" s="3068"/>
      <c r="AR24" s="3068"/>
      <c r="AS24" s="3068"/>
      <c r="AT24" s="3068"/>
      <c r="AU24" s="3069"/>
      <c r="AV24" s="3159"/>
      <c r="AW24" s="3046"/>
      <c r="AX24" s="3046"/>
      <c r="AY24" s="3046"/>
      <c r="AZ24" s="3046"/>
      <c r="BA24" s="3046"/>
      <c r="BB24" s="3778"/>
      <c r="BC24" s="3159"/>
      <c r="BD24" s="3046"/>
      <c r="BE24" s="3046"/>
      <c r="BF24" s="3046"/>
      <c r="BG24" s="3046"/>
      <c r="BH24" s="3046"/>
      <c r="BI24" s="3778"/>
      <c r="BJ24" s="1247"/>
      <c r="BK24" s="1190"/>
      <c r="BL24" s="199"/>
      <c r="BP24" s="3616"/>
      <c r="BQ24" s="3616"/>
      <c r="BR24" s="3616"/>
      <c r="BS24" s="3837"/>
      <c r="BT24" s="3068"/>
      <c r="BU24" s="3068"/>
      <c r="BV24" s="3838"/>
      <c r="BW24" s="3616" t="s">
        <v>887</v>
      </c>
      <c r="BX24" s="3616"/>
      <c r="BY24" s="3616"/>
      <c r="BZ24" s="3820">
        <v>693.3</v>
      </c>
      <c r="CA24" s="3796"/>
      <c r="CB24" s="3796"/>
      <c r="CC24" s="3821"/>
      <c r="CD24" s="3616"/>
      <c r="CE24" s="3616"/>
      <c r="CF24" s="3616"/>
      <c r="CG24" s="3827"/>
      <c r="CH24" s="3046"/>
      <c r="CI24" s="3046"/>
      <c r="CJ24" s="3828"/>
      <c r="CK24" s="3616"/>
      <c r="CL24" s="3616"/>
      <c r="CM24" s="3616"/>
      <c r="CN24" s="3827"/>
      <c r="CO24" s="3046"/>
      <c r="CP24" s="3046"/>
      <c r="CQ24" s="3828"/>
    </row>
    <row r="25" spans="1:95" ht="16.5" customHeight="1">
      <c r="A25" s="1239"/>
      <c r="B25" s="815"/>
      <c r="C25" s="1248"/>
      <c r="D25" s="1195"/>
      <c r="E25" s="1195"/>
      <c r="F25" s="1195"/>
      <c r="G25" s="1195"/>
      <c r="H25" s="1195"/>
      <c r="I25" s="1195"/>
      <c r="J25" s="1195"/>
      <c r="K25" s="1195"/>
      <c r="L25" s="1195"/>
      <c r="M25" s="1195"/>
      <c r="N25" s="1195"/>
      <c r="O25" s="1195"/>
      <c r="P25" s="1195"/>
      <c r="Q25" s="1195"/>
      <c r="R25" s="1195"/>
      <c r="S25" s="1195"/>
      <c r="T25" s="1195"/>
      <c r="U25" s="1195"/>
      <c r="V25" s="1195"/>
      <c r="W25" s="1195"/>
      <c r="X25" s="1195"/>
      <c r="Y25" s="1195"/>
      <c r="Z25" s="1195"/>
      <c r="AA25" s="1195"/>
      <c r="AB25" s="1195"/>
      <c r="AC25" s="1195"/>
      <c r="AD25" s="1195"/>
      <c r="AE25" s="1195"/>
      <c r="AF25" s="1195"/>
      <c r="AG25" s="1248"/>
      <c r="AH25" s="3150" t="s">
        <v>1253</v>
      </c>
      <c r="AI25" s="3151"/>
      <c r="AJ25" s="3151"/>
      <c r="AK25" s="3151"/>
      <c r="AL25" s="3151"/>
      <c r="AM25" s="3151"/>
      <c r="AN25" s="3777"/>
      <c r="AO25" s="3053">
        <v>590</v>
      </c>
      <c r="AP25" s="3054"/>
      <c r="AQ25" s="3054"/>
      <c r="AR25" s="3054"/>
      <c r="AS25" s="3054"/>
      <c r="AT25" s="3054"/>
      <c r="AU25" s="3055"/>
      <c r="AV25" s="3150"/>
      <c r="AW25" s="3151"/>
      <c r="AX25" s="3151"/>
      <c r="AY25" s="3151"/>
      <c r="AZ25" s="3151"/>
      <c r="BA25" s="3151"/>
      <c r="BB25" s="3777"/>
      <c r="BC25" s="3150"/>
      <c r="BD25" s="3151"/>
      <c r="BE25" s="3151"/>
      <c r="BF25" s="3151"/>
      <c r="BG25" s="3151"/>
      <c r="BH25" s="3151"/>
      <c r="BI25" s="3777"/>
      <c r="BJ25" s="1247"/>
      <c r="BK25" s="1190"/>
      <c r="BL25" s="199"/>
      <c r="BP25" s="3616" t="s">
        <v>888</v>
      </c>
      <c r="BQ25" s="3616"/>
      <c r="BR25" s="3616"/>
      <c r="BS25" s="3834">
        <v>761.7</v>
      </c>
      <c r="BT25" s="3835"/>
      <c r="BU25" s="3835"/>
      <c r="BV25" s="3836"/>
      <c r="BW25" s="3829" t="s">
        <v>889</v>
      </c>
      <c r="BX25" s="3829"/>
      <c r="BY25" s="3829"/>
      <c r="BZ25" s="3830">
        <f>1410/2</f>
        <v>705</v>
      </c>
      <c r="CA25" s="3831"/>
      <c r="CB25" s="3831"/>
      <c r="CC25" s="3832"/>
      <c r="CD25" s="3616"/>
      <c r="CE25" s="3616"/>
      <c r="CF25" s="3616"/>
      <c r="CG25" s="3820"/>
      <c r="CH25" s="3796"/>
      <c r="CI25" s="3796"/>
      <c r="CJ25" s="3821"/>
      <c r="CK25" s="3616"/>
      <c r="CL25" s="3616"/>
      <c r="CM25" s="3616"/>
      <c r="CN25" s="3820"/>
      <c r="CO25" s="3796"/>
      <c r="CP25" s="3796"/>
      <c r="CQ25" s="3821"/>
    </row>
    <row r="26" spans="1:95" ht="16.5" customHeight="1">
      <c r="A26" s="1239"/>
      <c r="B26" s="815"/>
      <c r="C26" s="1248"/>
      <c r="D26" s="1195"/>
      <c r="E26" s="1195"/>
      <c r="F26" s="1195"/>
      <c r="G26" s="1195"/>
      <c r="H26" s="1195"/>
      <c r="I26" s="1195"/>
      <c r="J26" s="1195"/>
      <c r="K26" s="1195"/>
      <c r="L26" s="1195"/>
      <c r="M26" s="1195"/>
      <c r="N26" s="1195"/>
      <c r="O26" s="1195"/>
      <c r="P26" s="1195"/>
      <c r="Q26" s="1195"/>
      <c r="R26" s="1195"/>
      <c r="S26" s="1195"/>
      <c r="T26" s="1195"/>
      <c r="U26" s="1195"/>
      <c r="V26" s="1195"/>
      <c r="W26" s="1195"/>
      <c r="X26" s="1195"/>
      <c r="Y26" s="1195"/>
      <c r="Z26" s="1195"/>
      <c r="AA26" s="1195"/>
      <c r="AB26" s="1195"/>
      <c r="AC26" s="1195"/>
      <c r="AD26" s="1195"/>
      <c r="AE26" s="1195"/>
      <c r="AF26" s="1195"/>
      <c r="AG26" s="1248"/>
      <c r="AH26" s="3159"/>
      <c r="AI26" s="3046"/>
      <c r="AJ26" s="3046"/>
      <c r="AK26" s="3046"/>
      <c r="AL26" s="3046"/>
      <c r="AM26" s="3046"/>
      <c r="AN26" s="3778"/>
      <c r="AO26" s="3067"/>
      <c r="AP26" s="3068"/>
      <c r="AQ26" s="3068"/>
      <c r="AR26" s="3068"/>
      <c r="AS26" s="3068"/>
      <c r="AT26" s="3068"/>
      <c r="AU26" s="3069"/>
      <c r="AV26" s="3159"/>
      <c r="AW26" s="3046"/>
      <c r="AX26" s="3046"/>
      <c r="AY26" s="3046"/>
      <c r="AZ26" s="3046"/>
      <c r="BA26" s="3046"/>
      <c r="BB26" s="3778"/>
      <c r="BC26" s="3159"/>
      <c r="BD26" s="3046"/>
      <c r="BE26" s="3046"/>
      <c r="BF26" s="3046"/>
      <c r="BG26" s="3046"/>
      <c r="BH26" s="3046"/>
      <c r="BI26" s="3778"/>
      <c r="BJ26" s="1247"/>
      <c r="BK26" s="1190"/>
      <c r="BL26" s="199"/>
      <c r="BP26" s="3616"/>
      <c r="BQ26" s="3616"/>
      <c r="BR26" s="3616"/>
      <c r="BS26" s="3837"/>
      <c r="BT26" s="3068"/>
      <c r="BU26" s="3068"/>
      <c r="BV26" s="3838"/>
      <c r="BW26" s="3616" t="s">
        <v>890</v>
      </c>
      <c r="BX26" s="3616"/>
      <c r="BY26" s="3616"/>
      <c r="BZ26" s="3820">
        <v>761.7</v>
      </c>
      <c r="CA26" s="3796"/>
      <c r="CB26" s="3796"/>
      <c r="CC26" s="3821"/>
      <c r="CD26" s="3616"/>
      <c r="CE26" s="3616"/>
      <c r="CF26" s="3616"/>
      <c r="CG26" s="3820"/>
      <c r="CH26" s="3796"/>
      <c r="CI26" s="3796"/>
      <c r="CJ26" s="3821"/>
      <c r="CK26" s="3616"/>
      <c r="CL26" s="3616"/>
      <c r="CM26" s="3616"/>
      <c r="CN26" s="3820"/>
      <c r="CO26" s="3796"/>
      <c r="CP26" s="3796"/>
      <c r="CQ26" s="3821"/>
    </row>
    <row r="27" spans="1:95" ht="16.5" customHeight="1">
      <c r="A27" s="1239"/>
      <c r="B27" s="815"/>
      <c r="C27" s="1248"/>
      <c r="D27" s="1195"/>
      <c r="E27" s="1195"/>
      <c r="F27" s="1195"/>
      <c r="G27" s="1195"/>
      <c r="H27" s="1195"/>
      <c r="I27" s="1195"/>
      <c r="J27" s="1195"/>
      <c r="K27" s="1195"/>
      <c r="L27" s="1195"/>
      <c r="M27" s="1195"/>
      <c r="N27" s="1195"/>
      <c r="O27" s="1195"/>
      <c r="P27" s="1195"/>
      <c r="Q27" s="1195"/>
      <c r="R27" s="1195"/>
      <c r="S27" s="1195"/>
      <c r="T27" s="1195"/>
      <c r="U27" s="1195"/>
      <c r="V27" s="1195"/>
      <c r="W27" s="1195"/>
      <c r="X27" s="1195"/>
      <c r="Y27" s="1195"/>
      <c r="Z27" s="1195"/>
      <c r="AA27" s="1195"/>
      <c r="AB27" s="1195"/>
      <c r="AC27" s="1195"/>
      <c r="AD27" s="1195"/>
      <c r="AE27" s="1195"/>
      <c r="AF27" s="1195"/>
      <c r="AG27" s="1248"/>
      <c r="AH27" s="3151"/>
      <c r="AI27" s="3151"/>
      <c r="AJ27" s="3151"/>
      <c r="AK27" s="3151"/>
      <c r="AL27" s="3151"/>
      <c r="AM27" s="3151"/>
      <c r="AN27" s="3151"/>
      <c r="AO27" s="3054"/>
      <c r="AP27" s="3054"/>
      <c r="AQ27" s="3054"/>
      <c r="AR27" s="3054"/>
      <c r="AS27" s="3054"/>
      <c r="AT27" s="3054"/>
      <c r="AU27" s="3054"/>
      <c r="AV27" s="3151"/>
      <c r="AW27" s="3151"/>
      <c r="AX27" s="3151"/>
      <c r="AY27" s="3151"/>
      <c r="AZ27" s="3151"/>
      <c r="BA27" s="3151"/>
      <c r="BB27" s="3151"/>
      <c r="BC27" s="3151"/>
      <c r="BD27" s="3151"/>
      <c r="BE27" s="3151"/>
      <c r="BF27" s="3151"/>
      <c r="BG27" s="3151"/>
      <c r="BH27" s="3151"/>
      <c r="BI27" s="3151"/>
      <c r="BJ27" s="1247"/>
      <c r="BK27" s="1190"/>
      <c r="BL27" s="199"/>
      <c r="BP27" s="3616" t="s">
        <v>891</v>
      </c>
      <c r="BQ27" s="3616"/>
      <c r="BR27" s="3616"/>
      <c r="BS27" s="3834">
        <v>785.1</v>
      </c>
      <c r="BT27" s="3835"/>
      <c r="BU27" s="3835"/>
      <c r="BV27" s="3836"/>
      <c r="BW27" s="3616" t="s">
        <v>892</v>
      </c>
      <c r="BX27" s="3616"/>
      <c r="BY27" s="3616"/>
      <c r="BZ27" s="3820">
        <v>773.4</v>
      </c>
      <c r="CA27" s="3796"/>
      <c r="CB27" s="3796"/>
      <c r="CC27" s="3821"/>
      <c r="CD27" s="3616"/>
      <c r="CE27" s="3616"/>
      <c r="CF27" s="3616"/>
      <c r="CG27" s="3820"/>
      <c r="CH27" s="3796"/>
      <c r="CI27" s="3796"/>
      <c r="CJ27" s="3821"/>
      <c r="CK27" s="3616"/>
      <c r="CL27" s="3616"/>
      <c r="CM27" s="3616"/>
      <c r="CN27" s="3820"/>
      <c r="CO27" s="3796"/>
      <c r="CP27" s="3796"/>
      <c r="CQ27" s="3821"/>
    </row>
    <row r="28" spans="1:95" ht="16.5" customHeight="1">
      <c r="A28" s="1239"/>
      <c r="B28" s="815"/>
      <c r="C28" s="1248"/>
      <c r="D28" s="1195"/>
      <c r="E28" s="1195"/>
      <c r="F28" s="1195"/>
      <c r="G28" s="1195"/>
      <c r="H28" s="1195"/>
      <c r="I28" s="1195"/>
      <c r="J28" s="1195"/>
      <c r="K28" s="1195"/>
      <c r="L28" s="1195"/>
      <c r="M28" s="1195"/>
      <c r="N28" s="1195"/>
      <c r="O28" s="1195"/>
      <c r="P28" s="1195"/>
      <c r="Q28" s="1195"/>
      <c r="R28" s="1195"/>
      <c r="S28" s="1195"/>
      <c r="T28" s="1195"/>
      <c r="U28" s="1195"/>
      <c r="V28" s="1195"/>
      <c r="W28" s="1195"/>
      <c r="X28" s="1195"/>
      <c r="Y28" s="1195"/>
      <c r="Z28" s="1195"/>
      <c r="AA28" s="1195"/>
      <c r="AB28" s="1195"/>
      <c r="AC28" s="1195"/>
      <c r="AD28" s="1195"/>
      <c r="AE28" s="1195"/>
      <c r="AF28" s="1195"/>
      <c r="AG28" s="1248"/>
      <c r="AH28" s="1683"/>
      <c r="AI28" s="1683"/>
      <c r="AJ28" s="1683"/>
      <c r="AK28" s="1683"/>
      <c r="AL28" s="1683"/>
      <c r="AM28" s="1683"/>
      <c r="AN28" s="1683"/>
      <c r="AO28" s="3161"/>
      <c r="AP28" s="3161"/>
      <c r="AQ28" s="3161"/>
      <c r="AR28" s="3161"/>
      <c r="AS28" s="3161"/>
      <c r="AT28" s="3161"/>
      <c r="AU28" s="3161"/>
      <c r="AV28" s="1683"/>
      <c r="AW28" s="1683"/>
      <c r="AX28" s="1683"/>
      <c r="AY28" s="1683"/>
      <c r="AZ28" s="1683"/>
      <c r="BA28" s="1683"/>
      <c r="BB28" s="1683"/>
      <c r="BC28" s="1683"/>
      <c r="BD28" s="1683"/>
      <c r="BE28" s="1683"/>
      <c r="BF28" s="1683"/>
      <c r="BG28" s="1683"/>
      <c r="BH28" s="1683"/>
      <c r="BI28" s="1683"/>
      <c r="BJ28" s="1247"/>
      <c r="BK28" s="1190"/>
      <c r="BL28" s="199"/>
      <c r="BP28" s="3616"/>
      <c r="BQ28" s="3616"/>
      <c r="BR28" s="3616"/>
      <c r="BS28" s="3837"/>
      <c r="BT28" s="3068"/>
      <c r="BU28" s="3068"/>
      <c r="BV28" s="3838"/>
      <c r="BW28" s="3616" t="s">
        <v>14</v>
      </c>
      <c r="BX28" s="3616"/>
      <c r="BY28" s="3616"/>
      <c r="BZ28" s="3820">
        <v>785.1</v>
      </c>
      <c r="CA28" s="3796"/>
      <c r="CB28" s="3796"/>
      <c r="CC28" s="3821"/>
      <c r="CD28" s="3616"/>
      <c r="CE28" s="3616"/>
      <c r="CF28" s="3616"/>
      <c r="CG28" s="3820"/>
      <c r="CH28" s="3796"/>
      <c r="CI28" s="3796"/>
      <c r="CJ28" s="3821"/>
      <c r="CK28" s="3616"/>
      <c r="CL28" s="3616"/>
      <c r="CM28" s="3616"/>
      <c r="CN28" s="3820"/>
      <c r="CO28" s="3796"/>
      <c r="CP28" s="3796"/>
      <c r="CQ28" s="3821"/>
    </row>
    <row r="29" spans="1:95" ht="9.75" customHeight="1">
      <c r="A29" s="1239"/>
      <c r="B29" s="815"/>
      <c r="C29" s="1248"/>
      <c r="D29" s="1195"/>
      <c r="E29" s="1195"/>
      <c r="F29" s="1195"/>
      <c r="G29" s="1195"/>
      <c r="H29" s="1195"/>
      <c r="I29" s="1195"/>
      <c r="J29" s="1195"/>
      <c r="K29" s="1195"/>
      <c r="L29" s="1195"/>
      <c r="M29" s="1195"/>
      <c r="N29" s="1195"/>
      <c r="O29" s="1195"/>
      <c r="P29" s="1195"/>
      <c r="Q29" s="1195"/>
      <c r="R29" s="1195"/>
      <c r="S29" s="1195"/>
      <c r="T29" s="1195"/>
      <c r="U29" s="1195"/>
      <c r="V29" s="1195"/>
      <c r="W29" s="1195"/>
      <c r="X29" s="1195"/>
      <c r="Y29" s="1195"/>
      <c r="Z29" s="1195"/>
      <c r="AA29" s="1195"/>
      <c r="AB29" s="1195"/>
      <c r="AC29" s="1195"/>
      <c r="AD29" s="1195"/>
      <c r="AE29" s="1195"/>
      <c r="AF29" s="1195"/>
      <c r="AG29" s="1248"/>
      <c r="AH29" s="1683"/>
      <c r="AI29" s="1683"/>
      <c r="AJ29" s="1683"/>
      <c r="AK29" s="1683"/>
      <c r="AL29" s="1683"/>
      <c r="AM29" s="1683"/>
      <c r="AN29" s="1683"/>
      <c r="AO29" s="1683"/>
      <c r="AP29" s="1683"/>
      <c r="AQ29" s="1683"/>
      <c r="AR29" s="1683"/>
      <c r="AS29" s="1683"/>
      <c r="AT29" s="1683"/>
      <c r="AU29" s="1683"/>
      <c r="AV29" s="1683"/>
      <c r="AW29" s="1683"/>
      <c r="AX29" s="1195"/>
      <c r="AY29" s="1195"/>
      <c r="AZ29" s="1195"/>
      <c r="BA29" s="1195"/>
      <c r="BB29" s="1195"/>
      <c r="BC29" s="1195"/>
      <c r="BD29" s="1195"/>
      <c r="BE29" s="1195"/>
      <c r="BF29" s="1195"/>
      <c r="BG29" s="1195"/>
      <c r="BH29" s="1195"/>
      <c r="BI29" s="1195"/>
      <c r="BJ29" s="1247"/>
      <c r="BK29" s="1190"/>
      <c r="BL29" s="199"/>
    </row>
    <row r="30" spans="1:95" ht="11.25" customHeight="1">
      <c r="A30" s="1239"/>
      <c r="B30" s="815"/>
      <c r="C30" s="1248"/>
      <c r="D30" s="1195"/>
      <c r="E30" s="1195"/>
      <c r="F30" s="1195"/>
      <c r="G30" s="1195"/>
      <c r="H30" s="1195"/>
      <c r="I30" s="1195"/>
      <c r="J30" s="1195"/>
      <c r="K30" s="1195"/>
      <c r="L30" s="1195"/>
      <c r="M30" s="1195"/>
      <c r="N30" s="1195"/>
      <c r="O30" s="1195"/>
      <c r="P30" s="1195"/>
      <c r="Q30" s="1195"/>
      <c r="R30" s="1195"/>
      <c r="S30" s="1195"/>
      <c r="T30" s="1195"/>
      <c r="U30" s="1195"/>
      <c r="V30" s="1195"/>
      <c r="W30" s="1195"/>
      <c r="X30" s="1195"/>
      <c r="Y30" s="1195"/>
      <c r="Z30" s="1195"/>
      <c r="AA30" s="1195"/>
      <c r="AB30" s="1195"/>
      <c r="AC30" s="1195"/>
      <c r="AD30" s="1195"/>
      <c r="AE30" s="1195"/>
      <c r="AF30" s="1195"/>
      <c r="AG30" s="1248"/>
      <c r="AH30" s="1683"/>
      <c r="AI30" s="1683"/>
      <c r="AJ30" s="1683"/>
      <c r="AK30" s="1683"/>
      <c r="AL30" s="1683"/>
      <c r="AM30" s="1683"/>
      <c r="AN30" s="1683"/>
      <c r="AO30" s="1683"/>
      <c r="AP30" s="1683"/>
      <c r="AQ30" s="1683"/>
      <c r="AR30" s="1683"/>
      <c r="AS30" s="1683"/>
      <c r="AT30" s="1683"/>
      <c r="AU30" s="1683"/>
      <c r="AV30" s="1683"/>
      <c r="AW30" s="1683"/>
      <c r="AX30" s="1195"/>
      <c r="AY30" s="1195"/>
      <c r="AZ30" s="1195"/>
      <c r="BA30" s="1195"/>
      <c r="BB30" s="1195"/>
      <c r="BC30" s="1195"/>
      <c r="BD30" s="1195"/>
      <c r="BE30" s="1195"/>
      <c r="BF30" s="1195"/>
      <c r="BG30" s="1195"/>
      <c r="BH30" s="1195"/>
      <c r="BI30" s="1195"/>
      <c r="BJ30" s="1247"/>
      <c r="BK30" s="1190"/>
      <c r="BL30" s="199"/>
    </row>
    <row r="31" spans="1:95" ht="10.5" customHeight="1">
      <c r="A31" s="1239"/>
      <c r="B31" s="815"/>
      <c r="C31" s="1192"/>
      <c r="D31" s="1193"/>
      <c r="E31" s="1193"/>
      <c r="F31" s="1193"/>
      <c r="G31" s="1193"/>
      <c r="H31" s="1193"/>
      <c r="I31" s="1193"/>
      <c r="J31" s="1193"/>
      <c r="K31" s="1193"/>
      <c r="L31" s="1193"/>
      <c r="M31" s="1193"/>
      <c r="N31" s="1193"/>
      <c r="O31" s="1193"/>
      <c r="P31" s="1193"/>
      <c r="Q31" s="1193"/>
      <c r="R31" s="1193"/>
      <c r="S31" s="1193"/>
      <c r="T31" s="1193"/>
      <c r="U31" s="1193"/>
      <c r="V31" s="1193"/>
      <c r="W31" s="1193"/>
      <c r="X31" s="1193"/>
      <c r="Y31" s="1193"/>
      <c r="Z31" s="1193"/>
      <c r="AA31" s="1193"/>
      <c r="AB31" s="1193"/>
      <c r="AC31" s="1193"/>
      <c r="AD31" s="1193"/>
      <c r="AE31" s="1193"/>
      <c r="AF31" s="1193"/>
      <c r="AG31" s="1192"/>
      <c r="AH31" s="1193"/>
      <c r="AI31" s="1193"/>
      <c r="AJ31" s="1193"/>
      <c r="AK31" s="1193"/>
      <c r="AL31" s="1193"/>
      <c r="AM31" s="1193"/>
      <c r="AN31" s="1193"/>
      <c r="AO31" s="1193"/>
      <c r="AP31" s="1193"/>
      <c r="AQ31" s="1193"/>
      <c r="AR31" s="1193"/>
      <c r="AS31" s="1193"/>
      <c r="AT31" s="1193"/>
      <c r="AU31" s="1193"/>
      <c r="AV31" s="1193"/>
      <c r="AW31" s="1193"/>
      <c r="AX31" s="1193"/>
      <c r="AY31" s="1193"/>
      <c r="AZ31" s="1193"/>
      <c r="BA31" s="1193"/>
      <c r="BB31" s="1193"/>
      <c r="BC31" s="1193"/>
      <c r="BD31" s="1193"/>
      <c r="BE31" s="1193"/>
      <c r="BF31" s="1193"/>
      <c r="BG31" s="1193"/>
      <c r="BH31" s="1193"/>
      <c r="BI31" s="1193"/>
      <c r="BJ31" s="1250"/>
      <c r="BK31" s="1190"/>
      <c r="BL31" s="199"/>
    </row>
    <row r="32" spans="1:95" ht="11.25" customHeight="1" thickBot="1">
      <c r="A32" s="1239"/>
      <c r="B32" s="258"/>
      <c r="C32" s="1251"/>
      <c r="D32" s="1251"/>
      <c r="E32" s="1251"/>
      <c r="F32" s="1251"/>
      <c r="G32" s="1251"/>
      <c r="H32" s="1251"/>
      <c r="I32" s="1251"/>
      <c r="J32" s="1251"/>
      <c r="K32" s="1251"/>
      <c r="L32" s="1251"/>
      <c r="M32" s="1251"/>
      <c r="N32" s="1251"/>
      <c r="O32" s="1251"/>
      <c r="P32" s="1251"/>
      <c r="Q32" s="1251"/>
      <c r="R32" s="1251"/>
      <c r="S32" s="1251"/>
      <c r="T32" s="1251"/>
      <c r="U32" s="1251"/>
      <c r="V32" s="1251"/>
      <c r="W32" s="1251"/>
      <c r="X32" s="1251"/>
      <c r="Y32" s="1251"/>
      <c r="Z32" s="1251"/>
      <c r="AA32" s="1251"/>
      <c r="AB32" s="1251"/>
      <c r="AC32" s="1251"/>
      <c r="AD32" s="1251"/>
      <c r="AE32" s="1251"/>
      <c r="AF32" s="1251"/>
      <c r="AG32" s="1251"/>
      <c r="AH32" s="1251"/>
      <c r="AI32" s="1251"/>
      <c r="AJ32" s="1251"/>
      <c r="AK32" s="1251"/>
      <c r="AL32" s="1251"/>
      <c r="AM32" s="1251"/>
      <c r="AN32" s="1251"/>
      <c r="AO32" s="1251"/>
      <c r="AP32" s="1251"/>
      <c r="AQ32" s="1251"/>
      <c r="AR32" s="1251"/>
      <c r="AS32" s="1251"/>
      <c r="AT32" s="1251"/>
      <c r="AU32" s="1251"/>
      <c r="AV32" s="1251"/>
      <c r="AW32" s="1251"/>
      <c r="AX32" s="1251"/>
      <c r="AY32" s="1251"/>
      <c r="AZ32" s="1251"/>
      <c r="BA32" s="1251"/>
      <c r="BB32" s="1251"/>
      <c r="BC32" s="1251"/>
      <c r="BD32" s="1251"/>
      <c r="BE32" s="1251"/>
      <c r="BF32" s="1251"/>
      <c r="BG32" s="1251"/>
      <c r="BH32" s="1251"/>
      <c r="BI32" s="1251"/>
      <c r="BJ32" s="1252"/>
      <c r="BK32" s="1253"/>
      <c r="BL32" s="199"/>
    </row>
    <row r="33" spans="1:64" ht="16.5" customHeight="1" thickBot="1">
      <c r="A33" s="1239"/>
      <c r="B33" s="3847" t="s">
        <v>34</v>
      </c>
      <c r="C33" s="3848"/>
      <c r="D33" s="3848"/>
      <c r="E33" s="3848"/>
      <c r="F33" s="3849"/>
      <c r="G33" s="3850" t="s">
        <v>893</v>
      </c>
      <c r="H33" s="3848"/>
      <c r="I33" s="3848"/>
      <c r="J33" s="3848"/>
      <c r="K33" s="3848"/>
      <c r="L33" s="3848"/>
      <c r="M33" s="3848"/>
      <c r="N33" s="3849"/>
      <c r="O33" s="3839"/>
      <c r="P33" s="3839"/>
      <c r="Q33" s="3840"/>
      <c r="R33" s="3769" t="s">
        <v>894</v>
      </c>
      <c r="S33" s="3749"/>
      <c r="T33" s="3749"/>
      <c r="U33" s="3749"/>
      <c r="V33" s="3749"/>
      <c r="W33" s="3749"/>
      <c r="X33" s="3749"/>
      <c r="Y33" s="3749"/>
      <c r="Z33" s="3749"/>
      <c r="AA33" s="3749"/>
      <c r="AB33" s="3749"/>
      <c r="AC33" s="3749"/>
      <c r="AD33" s="3749"/>
      <c r="AE33" s="3749"/>
      <c r="AF33" s="3749"/>
      <c r="AG33" s="3749"/>
      <c r="AH33" s="3749"/>
      <c r="AI33" s="3749"/>
      <c r="AJ33" s="3749"/>
      <c r="AK33" s="3749"/>
      <c r="AL33" s="3749"/>
      <c r="AM33" s="3749"/>
      <c r="AN33" s="3749"/>
      <c r="AO33" s="3749"/>
      <c r="AP33" s="3749"/>
      <c r="AQ33" s="3749"/>
      <c r="AR33" s="3749"/>
      <c r="AS33" s="3749"/>
      <c r="AT33" s="3749"/>
      <c r="AU33" s="3749"/>
      <c r="AV33" s="3749"/>
      <c r="AW33" s="3749"/>
      <c r="AX33" s="3749"/>
      <c r="AY33" s="3749"/>
      <c r="AZ33" s="3749"/>
      <c r="BA33" s="3749"/>
      <c r="BB33" s="3749"/>
      <c r="BC33" s="3749"/>
      <c r="BD33" s="3749"/>
      <c r="BE33" s="3749"/>
      <c r="BF33" s="3749"/>
      <c r="BG33" s="3749"/>
      <c r="BH33" s="3749"/>
      <c r="BI33" s="3749"/>
      <c r="BJ33" s="3749"/>
      <c r="BK33" s="3770"/>
      <c r="BL33" s="199"/>
    </row>
    <row r="34" spans="1:64" ht="21" customHeight="1" thickBot="1">
      <c r="A34" s="1239"/>
      <c r="B34" s="1900"/>
      <c r="C34" s="3093"/>
      <c r="D34" s="3093"/>
      <c r="E34" s="3093"/>
      <c r="F34" s="3153"/>
      <c r="G34" s="1900"/>
      <c r="H34" s="3093"/>
      <c r="I34" s="3093"/>
      <c r="J34" s="3093"/>
      <c r="K34" s="3093"/>
      <c r="L34" s="3093"/>
      <c r="M34" s="3093"/>
      <c r="N34" s="3153"/>
      <c r="O34" s="3587"/>
      <c r="P34" s="3587"/>
      <c r="Q34" s="3841"/>
      <c r="R34" s="3771" t="s">
        <v>14</v>
      </c>
      <c r="S34" s="3772"/>
      <c r="T34" s="3748">
        <v>11</v>
      </c>
      <c r="U34" s="3748"/>
      <c r="V34" s="3748" t="s">
        <v>16</v>
      </c>
      <c r="W34" s="3748"/>
      <c r="X34" s="3749">
        <v>12</v>
      </c>
      <c r="Y34" s="3750"/>
      <c r="Z34" s="3751" t="s">
        <v>148</v>
      </c>
      <c r="AA34" s="3750"/>
      <c r="AB34" s="3751">
        <v>13</v>
      </c>
      <c r="AC34" s="3750"/>
      <c r="AD34" s="3751" t="s">
        <v>152</v>
      </c>
      <c r="AE34" s="3750"/>
      <c r="AF34" s="3751">
        <v>1</v>
      </c>
      <c r="AG34" s="3750"/>
      <c r="AH34" s="3751" t="s">
        <v>153</v>
      </c>
      <c r="AI34" s="3750"/>
      <c r="AJ34" s="3751">
        <v>2</v>
      </c>
      <c r="AK34" s="3750"/>
      <c r="AL34" s="3751" t="s">
        <v>154</v>
      </c>
      <c r="AM34" s="3750"/>
      <c r="AN34" s="3751">
        <v>3</v>
      </c>
      <c r="AO34" s="3750"/>
      <c r="AP34" s="3751" t="s">
        <v>104</v>
      </c>
      <c r="AQ34" s="3750"/>
      <c r="AR34" s="3751">
        <v>4</v>
      </c>
      <c r="AS34" s="3750"/>
      <c r="AT34" s="3751" t="s">
        <v>103</v>
      </c>
      <c r="AU34" s="3750"/>
      <c r="AV34" s="3751">
        <v>5</v>
      </c>
      <c r="AW34" s="3750"/>
      <c r="AX34" s="3751" t="s">
        <v>44</v>
      </c>
      <c r="AY34" s="3750"/>
      <c r="AZ34" s="3751">
        <v>6</v>
      </c>
      <c r="BA34" s="3750"/>
      <c r="BB34" s="3751"/>
      <c r="BC34" s="3750"/>
      <c r="BD34" s="3751"/>
      <c r="BE34" s="3750"/>
      <c r="BF34" s="3842"/>
      <c r="BG34" s="3843"/>
      <c r="BH34" s="3844"/>
      <c r="BI34" s="3845"/>
      <c r="BJ34" s="3844"/>
      <c r="BK34" s="3846"/>
      <c r="BL34" s="199"/>
    </row>
    <row r="35" spans="1:64" ht="17.25" customHeight="1">
      <c r="A35" s="1239"/>
      <c r="B35" s="3789">
        <v>1</v>
      </c>
      <c r="C35" s="3764"/>
      <c r="D35" s="3764"/>
      <c r="E35" s="3764"/>
      <c r="F35" s="3852"/>
      <c r="G35" s="3851" t="s">
        <v>273</v>
      </c>
      <c r="H35" s="3796"/>
      <c r="I35" s="3796"/>
      <c r="J35" s="3796"/>
      <c r="K35" s="3796"/>
      <c r="L35" s="3796"/>
      <c r="M35" s="3796"/>
      <c r="N35" s="3797"/>
      <c r="O35" s="3796"/>
      <c r="P35" s="3796"/>
      <c r="Q35" s="3230"/>
      <c r="R35" s="3615">
        <v>45.61</v>
      </c>
      <c r="S35" s="3742"/>
      <c r="T35" s="3741">
        <v>49.73</v>
      </c>
      <c r="U35" s="3742"/>
      <c r="V35" s="3742"/>
      <c r="W35" s="3779"/>
      <c r="X35" s="3741">
        <v>51.55</v>
      </c>
      <c r="Y35" s="3742"/>
      <c r="Z35" s="3742"/>
      <c r="AA35" s="3779"/>
      <c r="AB35" s="3741">
        <v>53.42</v>
      </c>
      <c r="AC35" s="3742"/>
      <c r="AD35" s="3742"/>
      <c r="AE35" s="3779"/>
      <c r="AF35" s="3741">
        <v>55.25</v>
      </c>
      <c r="AG35" s="3742"/>
      <c r="AH35" s="3742"/>
      <c r="AI35" s="3779"/>
      <c r="AJ35" s="3741">
        <v>57</v>
      </c>
      <c r="AK35" s="3742"/>
      <c r="AL35" s="3742"/>
      <c r="AM35" s="3779"/>
      <c r="AN35" s="3182">
        <v>58.5</v>
      </c>
      <c r="AO35" s="3182"/>
      <c r="AP35" s="3182">
        <v>64.209999999999994</v>
      </c>
      <c r="AQ35" s="3182"/>
      <c r="AR35" s="3741">
        <v>67.67</v>
      </c>
      <c r="AS35" s="3742"/>
      <c r="AT35" s="3742"/>
      <c r="AU35" s="3779"/>
      <c r="AV35" s="3741">
        <v>69.2</v>
      </c>
      <c r="AW35" s="3742"/>
      <c r="AX35" s="3742"/>
      <c r="AY35" s="3779"/>
      <c r="AZ35" s="3616">
        <v>71</v>
      </c>
      <c r="BA35" s="3616"/>
      <c r="BB35" s="3616"/>
      <c r="BC35" s="3616"/>
      <c r="BD35" s="3616"/>
      <c r="BE35" s="3616"/>
      <c r="BF35" s="3766"/>
      <c r="BG35" s="3767"/>
      <c r="BH35" s="3768"/>
      <c r="BI35" s="3767"/>
      <c r="BJ35" s="3768"/>
      <c r="BK35" s="3853"/>
      <c r="BL35" s="199"/>
    </row>
    <row r="36" spans="1:64" ht="17.25" customHeight="1">
      <c r="A36" s="1239"/>
      <c r="B36" s="3800"/>
      <c r="C36" s="3796"/>
      <c r="D36" s="3796"/>
      <c r="E36" s="3796"/>
      <c r="F36" s="3797"/>
      <c r="G36" s="3851"/>
      <c r="H36" s="3796"/>
      <c r="I36" s="3796"/>
      <c r="J36" s="3796"/>
      <c r="K36" s="3796"/>
      <c r="L36" s="3796"/>
      <c r="M36" s="3796"/>
      <c r="N36" s="3797"/>
      <c r="O36" s="3796"/>
      <c r="P36" s="3796"/>
      <c r="Q36" s="3230"/>
      <c r="R36" s="3615"/>
      <c r="S36" s="3742"/>
      <c r="T36" s="3611"/>
      <c r="U36" s="3742"/>
      <c r="V36" s="3742"/>
      <c r="W36" s="3612"/>
      <c r="X36" s="3611"/>
      <c r="Y36" s="3742"/>
      <c r="Z36" s="3742"/>
      <c r="AA36" s="3612"/>
      <c r="AB36" s="3611"/>
      <c r="AC36" s="3742"/>
      <c r="AD36" s="3742"/>
      <c r="AE36" s="3612"/>
      <c r="AF36" s="3611"/>
      <c r="AG36" s="3742"/>
      <c r="AH36" s="3742"/>
      <c r="AI36" s="3612"/>
      <c r="AJ36" s="3611"/>
      <c r="AK36" s="3742"/>
      <c r="AL36" s="3742"/>
      <c r="AM36" s="3612"/>
      <c r="AN36" s="3159"/>
      <c r="AO36" s="3046"/>
      <c r="AP36" s="3046"/>
      <c r="AQ36" s="3778"/>
      <c r="AR36" s="3611"/>
      <c r="AS36" s="3742"/>
      <c r="AT36" s="3742"/>
      <c r="AU36" s="3612"/>
      <c r="AV36" s="3611"/>
      <c r="AW36" s="3742"/>
      <c r="AX36" s="3742"/>
      <c r="AY36" s="3612"/>
      <c r="AZ36" s="3169"/>
      <c r="BA36" s="3169"/>
      <c r="BB36" s="3616"/>
      <c r="BC36" s="3616"/>
      <c r="BD36" s="3616"/>
      <c r="BE36" s="3616"/>
      <c r="BF36" s="3766"/>
      <c r="BG36" s="3767"/>
      <c r="BH36" s="3768"/>
      <c r="BI36" s="3767"/>
      <c r="BJ36" s="3768"/>
      <c r="BK36" s="3853"/>
      <c r="BL36" s="199"/>
    </row>
    <row r="37" spans="1:64" ht="17.25" customHeight="1">
      <c r="A37" s="1239"/>
      <c r="B37" s="3800"/>
      <c r="C37" s="3796"/>
      <c r="D37" s="3796"/>
      <c r="E37" s="3796"/>
      <c r="F37" s="3797"/>
      <c r="G37" s="3851"/>
      <c r="H37" s="3796"/>
      <c r="I37" s="3796"/>
      <c r="J37" s="3796"/>
      <c r="K37" s="3796"/>
      <c r="L37" s="3796"/>
      <c r="M37" s="3796"/>
      <c r="N37" s="3797"/>
      <c r="O37" s="3796"/>
      <c r="P37" s="3796"/>
      <c r="Q37" s="3230"/>
      <c r="R37" s="3615"/>
      <c r="S37" s="3742"/>
      <c r="T37" s="3741"/>
      <c r="U37" s="3742"/>
      <c r="V37" s="3742"/>
      <c r="W37" s="3743"/>
      <c r="X37" s="3741"/>
      <c r="Y37" s="3742"/>
      <c r="Z37" s="3742"/>
      <c r="AA37" s="3743"/>
      <c r="AB37" s="3741"/>
      <c r="AC37" s="3742"/>
      <c r="AD37" s="3742"/>
      <c r="AE37" s="3743"/>
      <c r="AF37" s="3741"/>
      <c r="AG37" s="3742"/>
      <c r="AH37" s="3742"/>
      <c r="AI37" s="3743"/>
      <c r="AJ37" s="3741"/>
      <c r="AK37" s="3742"/>
      <c r="AL37" s="3742"/>
      <c r="AM37" s="3743"/>
      <c r="AN37" s="3758"/>
      <c r="AO37" s="3759"/>
      <c r="AP37" s="3758"/>
      <c r="AQ37" s="3759"/>
      <c r="AR37" s="3741"/>
      <c r="AS37" s="3742"/>
      <c r="AT37" s="3742"/>
      <c r="AU37" s="3743"/>
      <c r="AV37" s="3741"/>
      <c r="AW37" s="3742"/>
      <c r="AX37" s="3742"/>
      <c r="AY37" s="3743"/>
      <c r="AZ37" s="3758"/>
      <c r="BA37" s="3759"/>
      <c r="BB37" s="3758"/>
      <c r="BC37" s="3759"/>
      <c r="BD37" s="3758"/>
      <c r="BE37" s="3759"/>
      <c r="BF37" s="3768"/>
      <c r="BG37" s="3767"/>
      <c r="BH37" s="3768"/>
      <c r="BI37" s="3767"/>
      <c r="BJ37" s="1254"/>
      <c r="BK37" s="1255"/>
      <c r="BL37" s="199"/>
    </row>
    <row r="38" spans="1:64" ht="17.25" customHeight="1">
      <c r="A38" s="1239"/>
      <c r="B38" s="3800"/>
      <c r="C38" s="3796"/>
      <c r="D38" s="3796"/>
      <c r="E38" s="3796"/>
      <c r="F38" s="3797"/>
      <c r="G38" s="3851"/>
      <c r="H38" s="3796"/>
      <c r="I38" s="3796"/>
      <c r="J38" s="3796"/>
      <c r="K38" s="3796"/>
      <c r="L38" s="3796"/>
      <c r="M38" s="3796"/>
      <c r="N38" s="3797"/>
      <c r="O38" s="3796"/>
      <c r="P38" s="3796"/>
      <c r="Q38" s="3230"/>
      <c r="R38" s="3615"/>
      <c r="S38" s="3742"/>
      <c r="T38" s="3741"/>
      <c r="U38" s="3742"/>
      <c r="V38" s="3742"/>
      <c r="W38" s="3743"/>
      <c r="X38" s="3741"/>
      <c r="Y38" s="3742"/>
      <c r="Z38" s="3742"/>
      <c r="AA38" s="3743"/>
      <c r="AB38" s="3741"/>
      <c r="AC38" s="3742"/>
      <c r="AD38" s="3742"/>
      <c r="AE38" s="3743"/>
      <c r="AF38" s="3741"/>
      <c r="AG38" s="3742"/>
      <c r="AH38" s="3742"/>
      <c r="AI38" s="3743"/>
      <c r="AJ38" s="3741"/>
      <c r="AK38" s="3742"/>
      <c r="AL38" s="3742"/>
      <c r="AM38" s="3743"/>
      <c r="AN38" s="3758"/>
      <c r="AO38" s="3759"/>
      <c r="AP38" s="3758"/>
      <c r="AQ38" s="3759"/>
      <c r="AR38" s="3741"/>
      <c r="AS38" s="3742"/>
      <c r="AT38" s="3742"/>
      <c r="AU38" s="3743"/>
      <c r="AV38" s="3741"/>
      <c r="AW38" s="3742"/>
      <c r="AX38" s="3742"/>
      <c r="AY38" s="3743"/>
      <c r="AZ38" s="3758"/>
      <c r="BA38" s="3759"/>
      <c r="BB38" s="3758"/>
      <c r="BC38" s="3759"/>
      <c r="BD38" s="3758"/>
      <c r="BE38" s="3759"/>
      <c r="BF38" s="3768"/>
      <c r="BG38" s="3767"/>
      <c r="BH38" s="3768"/>
      <c r="BI38" s="3767"/>
      <c r="BJ38" s="1254"/>
      <c r="BK38" s="1255"/>
      <c r="BL38" s="199"/>
    </row>
    <row r="39" spans="1:64" ht="17.25" customHeight="1" thickBot="1">
      <c r="A39" s="1239"/>
      <c r="B39" s="1911"/>
      <c r="C39" s="1904"/>
      <c r="D39" s="1904"/>
      <c r="E39" s="1904"/>
      <c r="F39" s="3856"/>
      <c r="G39" s="3857"/>
      <c r="H39" s="1904"/>
      <c r="I39" s="1904"/>
      <c r="J39" s="1904"/>
      <c r="K39" s="1904"/>
      <c r="L39" s="1904"/>
      <c r="M39" s="1904"/>
      <c r="N39" s="1945"/>
      <c r="O39" s="3093"/>
      <c r="P39" s="3093"/>
      <c r="Q39" s="3153"/>
      <c r="R39" s="3858"/>
      <c r="S39" s="3756"/>
      <c r="T39" s="3755"/>
      <c r="U39" s="3756"/>
      <c r="V39" s="3756"/>
      <c r="W39" s="3757"/>
      <c r="X39" s="3755"/>
      <c r="Y39" s="3756"/>
      <c r="Z39" s="3756"/>
      <c r="AA39" s="3757"/>
      <c r="AB39" s="3755"/>
      <c r="AC39" s="3756"/>
      <c r="AD39" s="3756"/>
      <c r="AE39" s="3757"/>
      <c r="AF39" s="3755"/>
      <c r="AG39" s="3756"/>
      <c r="AH39" s="3756"/>
      <c r="AI39" s="3757"/>
      <c r="AJ39" s="3755"/>
      <c r="AK39" s="3756"/>
      <c r="AL39" s="3756"/>
      <c r="AM39" s="3757"/>
      <c r="AN39" s="3787"/>
      <c r="AO39" s="3788"/>
      <c r="AP39" s="3787"/>
      <c r="AQ39" s="3788"/>
      <c r="AR39" s="3755"/>
      <c r="AS39" s="3756"/>
      <c r="AT39" s="3756"/>
      <c r="AU39" s="3757"/>
      <c r="AV39" s="3755"/>
      <c r="AW39" s="3756"/>
      <c r="AX39" s="3756"/>
      <c r="AY39" s="3757"/>
      <c r="AZ39" s="3747"/>
      <c r="BA39" s="3342"/>
      <c r="BB39" s="3787"/>
      <c r="BC39" s="3788"/>
      <c r="BD39" s="3787"/>
      <c r="BE39" s="3788"/>
      <c r="BF39" s="3842"/>
      <c r="BG39" s="3854"/>
      <c r="BH39" s="3842"/>
      <c r="BI39" s="3854"/>
      <c r="BJ39" s="1256"/>
      <c r="BK39" s="1257"/>
      <c r="BL39" s="199"/>
    </row>
    <row r="40" spans="1:64" s="353" customFormat="1" ht="20.100000000000001" customHeight="1" thickBot="1">
      <c r="A40" s="351"/>
      <c r="B40" s="1258" t="s">
        <v>110</v>
      </c>
      <c r="C40" s="288"/>
      <c r="D40" s="288"/>
      <c r="E40" s="288"/>
      <c r="F40" s="288"/>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t="s">
        <v>133</v>
      </c>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t="str">
        <f>'Outsole Pressing Process'!AY42</f>
        <v>COMPILER: LIÊN/A-KT-WQ826</v>
      </c>
      <c r="BE40" s="288"/>
      <c r="BF40" s="288"/>
      <c r="BG40" s="288"/>
      <c r="BH40" s="288"/>
      <c r="BI40" s="288"/>
      <c r="BJ40" s="1252"/>
      <c r="BK40" s="288"/>
      <c r="BL40" s="1253"/>
    </row>
    <row r="41" spans="1:64" ht="18" customHeight="1" thickBot="1">
      <c r="A41" s="1232"/>
      <c r="B41" s="3383" t="str">
        <f>B1</f>
        <v>PRODUCTION CONFIRMATION</v>
      </c>
      <c r="C41" s="3384"/>
      <c r="D41" s="3384"/>
      <c r="E41" s="3384"/>
      <c r="F41" s="3384"/>
      <c r="G41" s="3384"/>
      <c r="H41" s="3384"/>
      <c r="I41" s="3384"/>
      <c r="J41" s="3384"/>
      <c r="K41" s="3384"/>
      <c r="L41" s="3384"/>
      <c r="M41" s="3384"/>
      <c r="N41" s="3384"/>
      <c r="O41" s="3384"/>
      <c r="P41" s="3385"/>
      <c r="Q41" s="1233"/>
      <c r="R41" s="1234"/>
      <c r="S41" s="3773" t="s">
        <v>942</v>
      </c>
      <c r="T41" s="3773"/>
      <c r="U41" s="3773"/>
      <c r="V41" s="3773"/>
      <c r="W41" s="3773"/>
      <c r="X41" s="3773"/>
      <c r="Y41" s="3773"/>
      <c r="Z41" s="3773"/>
      <c r="AA41" s="3773"/>
      <c r="AB41" s="3773"/>
      <c r="AC41" s="3773"/>
      <c r="AD41" s="3773"/>
      <c r="AE41" s="3773"/>
      <c r="AF41" s="3773"/>
      <c r="AG41" s="3773"/>
      <c r="AH41" s="3773"/>
      <c r="AI41" s="3773"/>
      <c r="AJ41" s="3773"/>
      <c r="AK41" s="3773"/>
      <c r="AL41" s="3773"/>
      <c r="AM41" s="3773"/>
      <c r="AN41" s="3773"/>
      <c r="AO41" s="3773"/>
      <c r="AP41" s="3773"/>
      <c r="AQ41" s="3773"/>
      <c r="AR41" s="3773"/>
      <c r="AS41" s="3773"/>
      <c r="AT41" s="3773"/>
      <c r="AU41" s="3773"/>
      <c r="AV41" s="3773"/>
      <c r="AW41" s="3773"/>
      <c r="AX41" s="3773"/>
      <c r="AY41" s="1234"/>
      <c r="AZ41" s="1235"/>
      <c r="BA41" s="1235"/>
      <c r="BB41" s="1235"/>
      <c r="BC41" s="1235"/>
      <c r="BD41" s="1235"/>
      <c r="BE41" s="1235"/>
      <c r="BF41" s="1235"/>
      <c r="BG41" s="1235"/>
      <c r="BH41" s="1235"/>
      <c r="BI41" s="1235"/>
      <c r="BJ41" s="1236"/>
      <c r="BK41" s="1237"/>
      <c r="BL41" s="1238"/>
    </row>
    <row r="42" spans="1:64" ht="18" customHeight="1" thickBot="1">
      <c r="A42" s="1239"/>
      <c r="B42" s="854" t="s">
        <v>19</v>
      </c>
      <c r="C42" s="469"/>
      <c r="D42" s="469"/>
      <c r="E42" s="469"/>
      <c r="F42" s="469"/>
      <c r="G42" s="469" t="str">
        <f>G2</f>
        <v>Chuck Taylor All Star Street</v>
      </c>
      <c r="H42" s="1240"/>
      <c r="I42" s="469"/>
      <c r="J42" s="469"/>
      <c r="K42" s="469"/>
      <c r="L42" s="469"/>
      <c r="M42" s="469"/>
      <c r="N42" s="469"/>
      <c r="O42" s="469"/>
      <c r="P42" s="1057"/>
      <c r="Q42" s="1241"/>
      <c r="R42" s="455"/>
      <c r="S42" s="1822"/>
      <c r="T42" s="1822"/>
      <c r="U42" s="1822"/>
      <c r="V42" s="1822"/>
      <c r="W42" s="1822"/>
      <c r="X42" s="1822"/>
      <c r="Y42" s="1822"/>
      <c r="Z42" s="1822"/>
      <c r="AA42" s="1822"/>
      <c r="AB42" s="1822"/>
      <c r="AC42" s="1822"/>
      <c r="AD42" s="1822"/>
      <c r="AE42" s="1822"/>
      <c r="AF42" s="1822"/>
      <c r="AG42" s="1822"/>
      <c r="AH42" s="1822"/>
      <c r="AI42" s="1822"/>
      <c r="AJ42" s="1822"/>
      <c r="AK42" s="1822"/>
      <c r="AL42" s="1822"/>
      <c r="AM42" s="1822"/>
      <c r="AN42" s="1822"/>
      <c r="AO42" s="1822"/>
      <c r="AP42" s="1822"/>
      <c r="AQ42" s="1822"/>
      <c r="AR42" s="1822"/>
      <c r="AS42" s="1822"/>
      <c r="AT42" s="1822"/>
      <c r="AU42" s="1822"/>
      <c r="AV42" s="1822"/>
      <c r="AW42" s="1822"/>
      <c r="AX42" s="1822"/>
      <c r="AY42" s="455"/>
      <c r="AZ42" s="228"/>
      <c r="BA42" s="1242"/>
      <c r="BB42" s="871" t="s">
        <v>20</v>
      </c>
      <c r="BC42" s="228"/>
      <c r="BD42" s="228"/>
      <c r="BE42" s="228"/>
      <c r="BF42" s="149"/>
      <c r="BG42" s="272"/>
      <c r="BH42" s="3396" t="s">
        <v>21</v>
      </c>
      <c r="BI42" s="3397"/>
      <c r="BJ42" s="3855">
        <f>BJ2</f>
        <v>23</v>
      </c>
      <c r="BK42" s="3393">
        <f>BK2-1</f>
        <v>-2</v>
      </c>
      <c r="BL42" s="199"/>
    </row>
    <row r="43" spans="1:64" ht="18" customHeight="1" thickBot="1">
      <c r="A43" s="1239"/>
      <c r="B43" s="547" t="s">
        <v>96</v>
      </c>
      <c r="C43" s="548"/>
      <c r="D43" s="548"/>
      <c r="E43" s="548"/>
      <c r="F43" s="548"/>
      <c r="G43" s="548"/>
      <c r="H43" s="548"/>
      <c r="I43" s="548"/>
      <c r="J43" s="548" t="str">
        <f>J3</f>
        <v>669288C/F</v>
      </c>
      <c r="K43" s="548"/>
      <c r="L43" s="548"/>
      <c r="M43" s="548"/>
      <c r="N43" s="548"/>
      <c r="O43" s="548"/>
      <c r="P43" s="1071"/>
      <c r="Q43" s="1012"/>
      <c r="R43" s="1243"/>
      <c r="S43" s="3774"/>
      <c r="T43" s="3774"/>
      <c r="U43" s="3774"/>
      <c r="V43" s="3774"/>
      <c r="W43" s="3774"/>
      <c r="X43" s="3774"/>
      <c r="Y43" s="3774"/>
      <c r="Z43" s="3774"/>
      <c r="AA43" s="3774"/>
      <c r="AB43" s="3774"/>
      <c r="AC43" s="3774"/>
      <c r="AD43" s="3774"/>
      <c r="AE43" s="3774"/>
      <c r="AF43" s="3774"/>
      <c r="AG43" s="3774"/>
      <c r="AH43" s="3774"/>
      <c r="AI43" s="3774"/>
      <c r="AJ43" s="3774"/>
      <c r="AK43" s="3774"/>
      <c r="AL43" s="3774"/>
      <c r="AM43" s="3774"/>
      <c r="AN43" s="3774"/>
      <c r="AO43" s="3774"/>
      <c r="AP43" s="3774"/>
      <c r="AQ43" s="3774"/>
      <c r="AR43" s="3774"/>
      <c r="AS43" s="3774"/>
      <c r="AT43" s="3774"/>
      <c r="AU43" s="3774"/>
      <c r="AV43" s="3774"/>
      <c r="AW43" s="3774"/>
      <c r="AX43" s="3774"/>
      <c r="AY43" s="1243"/>
      <c r="AZ43" s="871"/>
      <c r="BA43" s="871"/>
      <c r="BB43" s="871"/>
      <c r="BC43" s="871"/>
      <c r="BD43" s="871"/>
      <c r="BE43" s="871"/>
      <c r="BF43" s="871"/>
      <c r="BG43" s="189"/>
      <c r="BH43" s="2227"/>
      <c r="BI43" s="3804"/>
      <c r="BJ43" s="3806"/>
      <c r="BK43" s="2061"/>
      <c r="BL43" s="199"/>
    </row>
    <row r="44" spans="1:64" ht="24.75" customHeight="1" thickBot="1">
      <c r="A44" s="1239"/>
      <c r="B44" s="3807" t="s">
        <v>31</v>
      </c>
      <c r="C44" s="3808"/>
      <c r="D44" s="3808"/>
      <c r="E44" s="3809"/>
      <c r="F44" s="3810" t="s">
        <v>899</v>
      </c>
      <c r="G44" s="3808"/>
      <c r="H44" s="3808"/>
      <c r="I44" s="3808"/>
      <c r="J44" s="3808"/>
      <c r="K44" s="3808"/>
      <c r="L44" s="3808"/>
      <c r="M44" s="3808"/>
      <c r="N44" s="3808"/>
      <c r="O44" s="3808"/>
      <c r="P44" s="3808"/>
      <c r="Q44" s="3808"/>
      <c r="R44" s="3808"/>
      <c r="S44" s="3808"/>
      <c r="T44" s="3808"/>
      <c r="U44" s="3808"/>
      <c r="V44" s="3808"/>
      <c r="W44" s="3809"/>
      <c r="X44" s="3810" t="s">
        <v>856</v>
      </c>
      <c r="Y44" s="3808"/>
      <c r="Z44" s="3808"/>
      <c r="AA44" s="3808"/>
      <c r="AB44" s="3808"/>
      <c r="AC44" s="3808"/>
      <c r="AD44" s="3808"/>
      <c r="AE44" s="3808"/>
      <c r="AF44" s="3808"/>
      <c r="AG44" s="3808"/>
      <c r="AH44" s="3808"/>
      <c r="AI44" s="3808"/>
      <c r="AJ44" s="3808"/>
      <c r="AK44" s="3808"/>
      <c r="AL44" s="3809"/>
      <c r="AM44" s="3810" t="s">
        <v>910</v>
      </c>
      <c r="AN44" s="3808"/>
      <c r="AO44" s="3808"/>
      <c r="AP44" s="3808"/>
      <c r="AQ44" s="3808"/>
      <c r="AR44" s="3808"/>
      <c r="AS44" s="3808"/>
      <c r="AT44" s="3809"/>
      <c r="AU44" s="3813" t="s">
        <v>33</v>
      </c>
      <c r="AV44" s="3808"/>
      <c r="AW44" s="3808"/>
      <c r="AX44" s="3808"/>
      <c r="AY44" s="3808"/>
      <c r="AZ44" s="3808"/>
      <c r="BA44" s="3808"/>
      <c r="BB44" s="3808"/>
      <c r="BC44" s="3808"/>
      <c r="BD44" s="3808"/>
      <c r="BE44" s="3808"/>
      <c r="BF44" s="3809"/>
      <c r="BG44" s="3813" t="s">
        <v>32</v>
      </c>
      <c r="BH44" s="3808"/>
      <c r="BI44" s="3808"/>
      <c r="BJ44" s="3808"/>
      <c r="BK44" s="3814"/>
      <c r="BL44" s="199"/>
    </row>
    <row r="45" spans="1:64" ht="35.1" customHeight="1">
      <c r="A45" s="1239"/>
      <c r="B45" s="3859">
        <v>1</v>
      </c>
      <c r="C45" s="3860"/>
      <c r="D45" s="3860"/>
      <c r="E45" s="3861"/>
      <c r="F45" s="3862" t="s">
        <v>907</v>
      </c>
      <c r="G45" s="3862"/>
      <c r="H45" s="3862"/>
      <c r="I45" s="3862"/>
      <c r="J45" s="3862"/>
      <c r="K45" s="3862"/>
      <c r="L45" s="3862"/>
      <c r="M45" s="3862"/>
      <c r="N45" s="3862"/>
      <c r="O45" s="3862"/>
      <c r="P45" s="3862"/>
      <c r="Q45" s="3862"/>
      <c r="R45" s="3862"/>
      <c r="S45" s="3862"/>
      <c r="T45" s="3862"/>
      <c r="U45" s="3862"/>
      <c r="V45" s="3862"/>
      <c r="W45" s="3862"/>
      <c r="X45" s="3863" t="s">
        <v>905</v>
      </c>
      <c r="Y45" s="3793"/>
      <c r="Z45" s="3793"/>
      <c r="AA45" s="3793"/>
      <c r="AB45" s="3793"/>
      <c r="AC45" s="3793"/>
      <c r="AD45" s="3793"/>
      <c r="AE45" s="3793"/>
      <c r="AF45" s="3793"/>
      <c r="AG45" s="3793"/>
      <c r="AH45" s="3793"/>
      <c r="AI45" s="3793"/>
      <c r="AJ45" s="3793"/>
      <c r="AK45" s="3793"/>
      <c r="AL45" s="3794"/>
      <c r="AM45" s="3795" t="s">
        <v>270</v>
      </c>
      <c r="AN45" s="3796"/>
      <c r="AO45" s="3796"/>
      <c r="AP45" s="3796"/>
      <c r="AQ45" s="3796"/>
      <c r="AR45" s="3796"/>
      <c r="AS45" s="3796"/>
      <c r="AT45" s="3759"/>
      <c r="AU45" s="3864" t="s">
        <v>204</v>
      </c>
      <c r="AV45" s="3764"/>
      <c r="AW45" s="3764"/>
      <c r="AX45" s="3764"/>
      <c r="AY45" s="3764"/>
      <c r="AZ45" s="3764"/>
      <c r="BA45" s="3764"/>
      <c r="BB45" s="3764"/>
      <c r="BC45" s="3764"/>
      <c r="BD45" s="3764"/>
      <c r="BE45" s="3764"/>
      <c r="BF45" s="3865"/>
      <c r="BG45" s="3864" t="s">
        <v>205</v>
      </c>
      <c r="BH45" s="3764"/>
      <c r="BI45" s="3764"/>
      <c r="BJ45" s="3764"/>
      <c r="BK45" s="3852"/>
      <c r="BL45" s="199"/>
    </row>
    <row r="46" spans="1:64" ht="35.1" customHeight="1">
      <c r="A46" s="1239"/>
      <c r="B46" s="1259"/>
      <c r="C46" s="1193"/>
      <c r="D46" s="1193"/>
      <c r="E46" s="1194"/>
      <c r="F46" s="3791"/>
      <c r="G46" s="3791"/>
      <c r="H46" s="3791"/>
      <c r="I46" s="3791"/>
      <c r="J46" s="3791"/>
      <c r="K46" s="3791"/>
      <c r="L46" s="3791"/>
      <c r="M46" s="3791"/>
      <c r="N46" s="3791"/>
      <c r="O46" s="3791"/>
      <c r="P46" s="3791"/>
      <c r="Q46" s="3791"/>
      <c r="R46" s="3791"/>
      <c r="S46" s="3791"/>
      <c r="T46" s="3791"/>
      <c r="U46" s="3791"/>
      <c r="V46" s="3791"/>
      <c r="W46" s="3791"/>
      <c r="X46" s="3866"/>
      <c r="Y46" s="3823"/>
      <c r="Z46" s="3823"/>
      <c r="AA46" s="3823"/>
      <c r="AB46" s="3823"/>
      <c r="AC46" s="3823"/>
      <c r="AD46" s="3823"/>
      <c r="AE46" s="3823"/>
      <c r="AF46" s="3823"/>
      <c r="AG46" s="3823"/>
      <c r="AH46" s="3823"/>
      <c r="AI46" s="3823"/>
      <c r="AJ46" s="3823"/>
      <c r="AK46" s="3823"/>
      <c r="AL46" s="3867"/>
      <c r="AM46" s="3795"/>
      <c r="AN46" s="3796"/>
      <c r="AO46" s="3796"/>
      <c r="AP46" s="3796"/>
      <c r="AQ46" s="3796"/>
      <c r="AR46" s="3796"/>
      <c r="AS46" s="3796"/>
      <c r="AT46" s="3759"/>
      <c r="AU46" s="3795"/>
      <c r="AV46" s="3796"/>
      <c r="AW46" s="3796"/>
      <c r="AX46" s="3796"/>
      <c r="AY46" s="3796"/>
      <c r="AZ46" s="3796"/>
      <c r="BA46" s="3796"/>
      <c r="BB46" s="3796"/>
      <c r="BC46" s="3796"/>
      <c r="BD46" s="3796"/>
      <c r="BE46" s="3796"/>
      <c r="BF46" s="3759"/>
      <c r="BG46" s="3795"/>
      <c r="BH46" s="3796"/>
      <c r="BI46" s="3796"/>
      <c r="BJ46" s="3796"/>
      <c r="BK46" s="3797"/>
      <c r="BL46" s="199"/>
    </row>
    <row r="47" spans="1:64" ht="15">
      <c r="A47" s="1239"/>
      <c r="B47" s="1188"/>
      <c r="C47" s="1187"/>
      <c r="D47" s="1187"/>
      <c r="E47" s="1187"/>
      <c r="F47" s="1191"/>
      <c r="G47" s="1191"/>
      <c r="H47" s="1191"/>
      <c r="I47" s="1191"/>
      <c r="J47" s="1191"/>
      <c r="K47" s="1191"/>
      <c r="L47" s="1191"/>
      <c r="M47" s="1191"/>
      <c r="N47" s="1191"/>
      <c r="O47" s="1191"/>
      <c r="P47" s="1191"/>
      <c r="Q47" s="1191"/>
      <c r="R47" s="1191"/>
      <c r="S47" s="1191"/>
      <c r="T47" s="1191"/>
      <c r="U47" s="1191"/>
      <c r="V47" s="1191"/>
      <c r="W47" s="1191"/>
      <c r="X47" s="1191"/>
      <c r="Y47" s="1191"/>
      <c r="Z47" s="1191"/>
      <c r="AA47" s="1191"/>
      <c r="AB47" s="1191"/>
      <c r="AC47" s="1191"/>
      <c r="AD47" s="1191"/>
      <c r="AE47" s="1191"/>
      <c r="AF47" s="1191"/>
      <c r="AG47" s="1191"/>
      <c r="AH47" s="1191"/>
      <c r="AI47" s="1191"/>
      <c r="AJ47" s="1191"/>
      <c r="AK47" s="1191"/>
      <c r="AL47" s="1191"/>
      <c r="AM47" s="1191"/>
      <c r="AN47" s="1191"/>
      <c r="AO47" s="1191"/>
      <c r="AP47" s="1191"/>
      <c r="AQ47" s="1191"/>
      <c r="AR47" s="1191"/>
      <c r="AS47" s="1191"/>
      <c r="AT47" s="1191"/>
      <c r="AU47" s="1191"/>
      <c r="AV47" s="1191"/>
      <c r="AW47" s="1191"/>
      <c r="AX47" s="1191"/>
      <c r="AY47" s="1191"/>
      <c r="AZ47" s="1191"/>
      <c r="BA47" s="1191"/>
      <c r="BB47" s="1191"/>
      <c r="BC47" s="1191"/>
      <c r="BD47" s="1191"/>
      <c r="BE47" s="1191"/>
      <c r="BF47" s="1191"/>
      <c r="BG47" s="1191"/>
      <c r="BH47" s="1191"/>
      <c r="BI47" s="1191"/>
      <c r="BJ47" s="1244"/>
      <c r="BK47" s="1245"/>
      <c r="BL47" s="199"/>
    </row>
    <row r="48" spans="1:64" ht="15">
      <c r="A48" s="1239"/>
      <c r="B48" s="815"/>
      <c r="C48" s="3752" t="s">
        <v>859</v>
      </c>
      <c r="D48" s="3753"/>
      <c r="E48" s="3753"/>
      <c r="F48" s="3753"/>
      <c r="G48" s="3753"/>
      <c r="H48" s="3753"/>
      <c r="I48" s="3753"/>
      <c r="J48" s="3753"/>
      <c r="K48" s="3753"/>
      <c r="L48" s="3753"/>
      <c r="M48" s="3753"/>
      <c r="N48" s="3753"/>
      <c r="O48" s="3753"/>
      <c r="P48" s="3753"/>
      <c r="Q48" s="3753"/>
      <c r="R48" s="3753"/>
      <c r="S48" s="3753"/>
      <c r="T48" s="3753"/>
      <c r="U48" s="3753"/>
      <c r="V48" s="3753"/>
      <c r="W48" s="3753"/>
      <c r="X48" s="3753"/>
      <c r="Y48" s="3753"/>
      <c r="Z48" s="3753"/>
      <c r="AA48" s="3753"/>
      <c r="AB48" s="3753"/>
      <c r="AC48" s="3753"/>
      <c r="AD48" s="3753"/>
      <c r="AE48" s="3753"/>
      <c r="AF48" s="3754"/>
      <c r="AG48" s="3752" t="s">
        <v>895</v>
      </c>
      <c r="AH48" s="3753"/>
      <c r="AI48" s="3753"/>
      <c r="AJ48" s="3753"/>
      <c r="AK48" s="3753"/>
      <c r="AL48" s="3753"/>
      <c r="AM48" s="3753"/>
      <c r="AN48" s="3753"/>
      <c r="AO48" s="3753"/>
      <c r="AP48" s="3753"/>
      <c r="AQ48" s="3753"/>
      <c r="AR48" s="3753"/>
      <c r="AS48" s="3753"/>
      <c r="AT48" s="3753"/>
      <c r="AU48" s="3753"/>
      <c r="AV48" s="3753"/>
      <c r="AW48" s="3753"/>
      <c r="AX48" s="3753"/>
      <c r="AY48" s="3753"/>
      <c r="AZ48" s="3753"/>
      <c r="BA48" s="3753"/>
      <c r="BB48" s="3753"/>
      <c r="BC48" s="3753"/>
      <c r="BD48" s="3753"/>
      <c r="BE48" s="3753"/>
      <c r="BF48" s="3753"/>
      <c r="BG48" s="3753"/>
      <c r="BH48" s="3753"/>
      <c r="BI48" s="3753"/>
      <c r="BJ48" s="3754"/>
      <c r="BK48" s="1190"/>
      <c r="BL48" s="199"/>
    </row>
    <row r="49" spans="1:95" ht="15">
      <c r="A49" s="1239"/>
      <c r="B49" s="815"/>
      <c r="C49" s="1246"/>
      <c r="D49" s="1195"/>
      <c r="E49" s="1195"/>
      <c r="F49" s="1195"/>
      <c r="G49" s="1195"/>
      <c r="H49" s="1195"/>
      <c r="I49" s="1195"/>
      <c r="J49" s="1195"/>
      <c r="K49" s="1195"/>
      <c r="L49" s="1195"/>
      <c r="M49" s="1195"/>
      <c r="N49" s="1195"/>
      <c r="O49" s="1195"/>
      <c r="P49" s="1195"/>
      <c r="Q49" s="1195"/>
      <c r="R49" s="1195"/>
      <c r="S49" s="1195"/>
      <c r="T49" s="1195"/>
      <c r="U49" s="1195"/>
      <c r="V49" s="1195"/>
      <c r="W49" s="1195"/>
      <c r="X49" s="1195"/>
      <c r="Y49" s="1195"/>
      <c r="Z49" s="1195"/>
      <c r="AA49" s="1195"/>
      <c r="AB49" s="1195"/>
      <c r="AC49" s="1195"/>
      <c r="AD49" s="1195"/>
      <c r="AE49" s="1195"/>
      <c r="AF49" s="1195"/>
      <c r="AG49" s="1246"/>
      <c r="AH49" s="1189"/>
      <c r="AI49" s="1195"/>
      <c r="AJ49" s="1195"/>
      <c r="AK49" s="1195"/>
      <c r="AL49" s="1195"/>
      <c r="AM49" s="1195"/>
      <c r="AN49" s="1195"/>
      <c r="AO49" s="1195"/>
      <c r="AP49" s="1195"/>
      <c r="AQ49" s="1195"/>
      <c r="AR49" s="1195"/>
      <c r="AS49" s="1195"/>
      <c r="AT49" s="1195"/>
      <c r="AU49" s="1195"/>
      <c r="AV49" s="1195"/>
      <c r="AW49" s="1195"/>
      <c r="AX49" s="1195"/>
      <c r="AY49" s="1195"/>
      <c r="AZ49" s="1195"/>
      <c r="BA49" s="1195"/>
      <c r="BB49" s="1195"/>
      <c r="BC49" s="1195"/>
      <c r="BD49" s="1195"/>
      <c r="BE49" s="1195"/>
      <c r="BF49" s="1195"/>
      <c r="BG49" s="1195"/>
      <c r="BH49" s="1195"/>
      <c r="BI49" s="1195"/>
      <c r="BJ49" s="1247"/>
      <c r="BK49" s="1190"/>
      <c r="BL49" s="199"/>
    </row>
    <row r="50" spans="1:95" ht="26.25" customHeight="1">
      <c r="A50" s="1239"/>
      <c r="B50" s="815"/>
      <c r="C50" s="1248"/>
      <c r="D50" s="1195"/>
      <c r="E50" s="1195"/>
      <c r="F50" s="1195"/>
      <c r="G50" s="1195"/>
      <c r="H50" s="1195"/>
      <c r="I50" s="1195"/>
      <c r="J50" s="1195"/>
      <c r="K50" s="1195"/>
      <c r="L50" s="1195"/>
      <c r="M50" s="1195"/>
      <c r="N50" s="1195"/>
      <c r="O50" s="1195"/>
      <c r="P50" s="1195"/>
      <c r="Q50" s="1195"/>
      <c r="R50" s="1195"/>
      <c r="S50" s="1195"/>
      <c r="T50" s="1195"/>
      <c r="U50" s="1195"/>
      <c r="V50" s="1195"/>
      <c r="W50" s="1195"/>
      <c r="X50" s="1195"/>
      <c r="Y50" s="1195"/>
      <c r="Z50" s="1195"/>
      <c r="AA50" s="1195"/>
      <c r="AB50" s="1195"/>
      <c r="AC50" s="1195"/>
      <c r="AD50" s="1195"/>
      <c r="AE50" s="1195"/>
      <c r="AF50" s="1195"/>
      <c r="AG50" s="1248"/>
      <c r="AH50" s="3819" t="s">
        <v>896</v>
      </c>
      <c r="AI50" s="3819"/>
      <c r="AJ50" s="3819"/>
      <c r="AK50" s="3819"/>
      <c r="AL50" s="3819"/>
      <c r="AM50" s="3819"/>
      <c r="AN50" s="3819"/>
      <c r="AO50" s="3819"/>
      <c r="AP50" s="3819"/>
      <c r="AQ50" s="3819"/>
      <c r="AR50" s="3819"/>
      <c r="AS50" s="3819"/>
      <c r="AT50" s="3819"/>
      <c r="AU50" s="3819"/>
      <c r="AV50" s="3819"/>
      <c r="AW50" s="3819"/>
      <c r="AX50" s="3819"/>
      <c r="AY50" s="3819"/>
      <c r="AZ50" s="3819"/>
      <c r="BA50" s="3819"/>
      <c r="BB50" s="3819"/>
      <c r="BC50" s="3819"/>
      <c r="BD50" s="3819"/>
      <c r="BE50" s="3819"/>
      <c r="BF50" s="3819"/>
      <c r="BG50" s="3819"/>
      <c r="BH50" s="3819"/>
      <c r="BI50" s="3819"/>
      <c r="BJ50" s="1247"/>
      <c r="BK50" s="1190"/>
      <c r="BL50" s="199"/>
      <c r="BP50" s="3819" t="s">
        <v>896</v>
      </c>
      <c r="BQ50" s="3819"/>
      <c r="BR50" s="3819"/>
      <c r="BS50" s="3819"/>
      <c r="BT50" s="3819"/>
      <c r="BU50" s="3819"/>
      <c r="BV50" s="3819"/>
      <c r="BW50" s="3819"/>
      <c r="BX50" s="3819"/>
      <c r="BY50" s="3819"/>
      <c r="BZ50" s="3819"/>
      <c r="CA50" s="3819"/>
      <c r="CB50" s="3819"/>
      <c r="CC50" s="3819"/>
      <c r="CD50" s="3819"/>
      <c r="CE50" s="3819"/>
      <c r="CF50" s="3819"/>
      <c r="CG50" s="3819"/>
      <c r="CH50" s="3819"/>
      <c r="CI50" s="3819"/>
      <c r="CJ50" s="3819"/>
      <c r="CK50" s="3819"/>
      <c r="CL50" s="3819"/>
      <c r="CM50" s="3819"/>
      <c r="CN50" s="3819"/>
      <c r="CO50" s="3819"/>
      <c r="CP50" s="3819"/>
      <c r="CQ50" s="3819"/>
    </row>
    <row r="51" spans="1:95" ht="30" customHeight="1">
      <c r="A51" s="1239"/>
      <c r="B51" s="815"/>
      <c r="C51" s="1248"/>
      <c r="D51" s="1195"/>
      <c r="E51" s="1195"/>
      <c r="F51" s="1195"/>
      <c r="G51" s="1195"/>
      <c r="H51" s="1195"/>
      <c r="I51" s="1195"/>
      <c r="J51" s="1195"/>
      <c r="K51" s="1195"/>
      <c r="L51" s="1195"/>
      <c r="M51" s="1195"/>
      <c r="N51" s="1195"/>
      <c r="O51" s="1195"/>
      <c r="P51"/>
      <c r="Q51" s="1195"/>
      <c r="R51" s="1195"/>
      <c r="S51" s="1195"/>
      <c r="T51" s="1195"/>
      <c r="U51" s="1195"/>
      <c r="V51" s="1195"/>
      <c r="W51" s="1195"/>
      <c r="X51" s="1195"/>
      <c r="Y51" s="1195"/>
      <c r="Z51" s="1195"/>
      <c r="AA51" s="1195"/>
      <c r="AB51" s="1195"/>
      <c r="AC51" s="1195"/>
      <c r="AD51" s="498"/>
      <c r="AE51" s="1195"/>
      <c r="AF51" s="1195"/>
      <c r="AG51" s="1248"/>
      <c r="AH51" s="3820" t="s">
        <v>862</v>
      </c>
      <c r="AI51" s="3796"/>
      <c r="AJ51" s="3796"/>
      <c r="AK51" s="3796"/>
      <c r="AL51" s="3796"/>
      <c r="AM51" s="3796"/>
      <c r="AN51" s="3821"/>
      <c r="AO51" s="3822" t="s">
        <v>863</v>
      </c>
      <c r="AP51" s="3823"/>
      <c r="AQ51" s="3823"/>
      <c r="AR51" s="3823"/>
      <c r="AS51" s="3823"/>
      <c r="AT51" s="3823"/>
      <c r="AU51" s="3824"/>
      <c r="AV51" s="3820" t="s">
        <v>862</v>
      </c>
      <c r="AW51" s="3796"/>
      <c r="AX51" s="3796"/>
      <c r="AY51" s="3796"/>
      <c r="AZ51" s="3796"/>
      <c r="BA51" s="3796"/>
      <c r="BB51" s="3821"/>
      <c r="BC51" s="3822" t="s">
        <v>863</v>
      </c>
      <c r="BD51" s="3823"/>
      <c r="BE51" s="3823"/>
      <c r="BF51" s="3823"/>
      <c r="BG51" s="3823"/>
      <c r="BH51" s="3823"/>
      <c r="BI51" s="3824"/>
      <c r="BJ51" s="1247"/>
      <c r="BK51" s="1190"/>
      <c r="BL51" s="199"/>
      <c r="BP51" s="3818" t="s">
        <v>862</v>
      </c>
      <c r="BQ51" s="3818"/>
      <c r="BR51" s="3818"/>
      <c r="BS51" s="3815" t="s">
        <v>864</v>
      </c>
      <c r="BT51" s="3816"/>
      <c r="BU51" s="3816"/>
      <c r="BV51" s="3817"/>
      <c r="BW51" s="3818" t="s">
        <v>29</v>
      </c>
      <c r="BX51" s="3818"/>
      <c r="BY51" s="3818"/>
      <c r="BZ51" s="3815" t="s">
        <v>864</v>
      </c>
      <c r="CA51" s="3816"/>
      <c r="CB51" s="3816"/>
      <c r="CC51" s="3817"/>
      <c r="CD51" s="3818" t="s">
        <v>862</v>
      </c>
      <c r="CE51" s="3818"/>
      <c r="CF51" s="3818"/>
      <c r="CG51" s="3815" t="s">
        <v>864</v>
      </c>
      <c r="CH51" s="3816"/>
      <c r="CI51" s="3816"/>
      <c r="CJ51" s="3817"/>
      <c r="CK51" s="3818" t="s">
        <v>29</v>
      </c>
      <c r="CL51" s="3818"/>
      <c r="CM51" s="3818"/>
      <c r="CN51" s="3815" t="s">
        <v>864</v>
      </c>
      <c r="CO51" s="3816"/>
      <c r="CP51" s="3816"/>
      <c r="CQ51" s="3817"/>
    </row>
    <row r="52" spans="1:95" ht="18.75" customHeight="1">
      <c r="A52" s="1239"/>
      <c r="B52" s="815"/>
      <c r="C52" s="1248"/>
      <c r="D52" s="1195"/>
      <c r="E52" s="1195"/>
      <c r="F52" s="1195"/>
      <c r="G52" s="1195"/>
      <c r="H52" s="1195"/>
      <c r="I52" s="1195"/>
      <c r="J52" s="1195"/>
      <c r="K52" s="1195"/>
      <c r="L52" s="1195"/>
      <c r="M52" s="1195"/>
      <c r="N52" s="1195"/>
      <c r="O52" s="1195"/>
      <c r="P52" s="1195"/>
      <c r="Q52" s="1195"/>
      <c r="R52" s="1195"/>
      <c r="S52" s="1195"/>
      <c r="T52" s="1195"/>
      <c r="U52" s="1195"/>
      <c r="V52" s="1195"/>
      <c r="W52" s="1195"/>
      <c r="X52" s="1195"/>
      <c r="Y52" s="1195"/>
      <c r="Z52" s="1195"/>
      <c r="AA52" s="1195"/>
      <c r="AB52" s="1195"/>
      <c r="AC52" s="1195"/>
      <c r="AD52" s="1195"/>
      <c r="AE52" s="1195"/>
      <c r="AF52" s="1195"/>
      <c r="AG52" s="1248"/>
      <c r="AH52" s="3150" t="s">
        <v>14</v>
      </c>
      <c r="AI52" s="3151"/>
      <c r="AJ52" s="3151"/>
      <c r="AK52" s="3151"/>
      <c r="AL52" s="3151"/>
      <c r="AM52" s="3151"/>
      <c r="AN52" s="3777"/>
      <c r="AO52" s="3150">
        <v>181</v>
      </c>
      <c r="AP52" s="3151"/>
      <c r="AQ52" s="3151"/>
      <c r="AR52" s="3151"/>
      <c r="AS52" s="3151"/>
      <c r="AT52" s="3151"/>
      <c r="AU52" s="3777"/>
      <c r="AV52" s="3150" t="s">
        <v>870</v>
      </c>
      <c r="AW52" s="3151"/>
      <c r="AX52" s="3151"/>
      <c r="AY52" s="3151"/>
      <c r="AZ52" s="3151"/>
      <c r="BA52" s="3151"/>
      <c r="BB52" s="3777"/>
      <c r="BC52" s="3150">
        <v>223</v>
      </c>
      <c r="BD52" s="3151"/>
      <c r="BE52" s="3151"/>
      <c r="BF52" s="3151"/>
      <c r="BG52" s="3151"/>
      <c r="BH52" s="3151"/>
      <c r="BI52" s="3777"/>
      <c r="BJ52" s="1247"/>
      <c r="BK52" s="1190"/>
      <c r="BL52" s="199"/>
      <c r="BP52" s="3616" t="s">
        <v>866</v>
      </c>
      <c r="BQ52" s="3616"/>
      <c r="BR52" s="3616"/>
      <c r="BS52" s="3825">
        <v>230.5</v>
      </c>
      <c r="BT52" s="3701"/>
      <c r="BU52" s="3701"/>
      <c r="BV52" s="3826"/>
      <c r="BW52" s="3616" t="s">
        <v>867</v>
      </c>
      <c r="BX52" s="3616"/>
      <c r="BY52" s="3616"/>
      <c r="BZ52" s="3820">
        <v>227</v>
      </c>
      <c r="CA52" s="3796"/>
      <c r="CB52" s="3796"/>
      <c r="CC52" s="3821"/>
      <c r="CD52" s="3616" t="s">
        <v>868</v>
      </c>
      <c r="CE52" s="3616"/>
      <c r="CF52" s="3616"/>
      <c r="CG52" s="3825">
        <v>289</v>
      </c>
      <c r="CH52" s="3701"/>
      <c r="CI52" s="3701"/>
      <c r="CJ52" s="3826"/>
      <c r="CK52" s="3616" t="s">
        <v>869</v>
      </c>
      <c r="CL52" s="3616"/>
      <c r="CM52" s="3616"/>
      <c r="CN52" s="3820">
        <v>285</v>
      </c>
      <c r="CO52" s="3796"/>
      <c r="CP52" s="3796"/>
      <c r="CQ52" s="3821"/>
    </row>
    <row r="53" spans="1:95" ht="18.75" customHeight="1">
      <c r="A53" s="1239"/>
      <c r="B53" s="815"/>
      <c r="C53" s="1248"/>
      <c r="D53" s="1195"/>
      <c r="E53" s="1195"/>
      <c r="F53" s="1195"/>
      <c r="G53" s="1195"/>
      <c r="H53" s="1195"/>
      <c r="I53" s="1195"/>
      <c r="J53" s="1195"/>
      <c r="K53" s="1195"/>
      <c r="L53" s="1195"/>
      <c r="M53" s="1195"/>
      <c r="N53" s="1195"/>
      <c r="O53" s="1195"/>
      <c r="P53" s="1195"/>
      <c r="Q53" s="1195"/>
      <c r="R53" s="1195"/>
      <c r="S53" s="1195"/>
      <c r="T53" s="1195"/>
      <c r="U53" s="1195"/>
      <c r="V53" s="1195"/>
      <c r="W53" s="1195"/>
      <c r="X53" s="1195"/>
      <c r="Y53" s="1195"/>
      <c r="Z53" s="1195"/>
      <c r="AA53" s="1195"/>
      <c r="AB53" s="1195"/>
      <c r="AC53" s="1195"/>
      <c r="AD53" s="1195"/>
      <c r="AE53" s="1195"/>
      <c r="AF53" s="1195"/>
      <c r="AG53" s="1248"/>
      <c r="AH53" s="3159"/>
      <c r="AI53" s="3046"/>
      <c r="AJ53" s="3046"/>
      <c r="AK53" s="3046"/>
      <c r="AL53" s="3046"/>
      <c r="AM53" s="3046"/>
      <c r="AN53" s="3778"/>
      <c r="AO53" s="3159"/>
      <c r="AP53" s="3046"/>
      <c r="AQ53" s="3046"/>
      <c r="AR53" s="3046"/>
      <c r="AS53" s="3046"/>
      <c r="AT53" s="3046"/>
      <c r="AU53" s="3778"/>
      <c r="AV53" s="3159"/>
      <c r="AW53" s="3046"/>
      <c r="AX53" s="3046"/>
      <c r="AY53" s="3046"/>
      <c r="AZ53" s="3046"/>
      <c r="BA53" s="3046"/>
      <c r="BB53" s="3778"/>
      <c r="BC53" s="3159"/>
      <c r="BD53" s="3046"/>
      <c r="BE53" s="3046"/>
      <c r="BF53" s="3046"/>
      <c r="BG53" s="3046"/>
      <c r="BH53" s="3046"/>
      <c r="BI53" s="3778"/>
      <c r="BJ53" s="1247"/>
      <c r="BK53" s="1190"/>
      <c r="BL53" s="199"/>
      <c r="BP53" s="3616"/>
      <c r="BQ53" s="3616"/>
      <c r="BR53" s="3616"/>
      <c r="BS53" s="3827"/>
      <c r="BT53" s="3046"/>
      <c r="BU53" s="3046"/>
      <c r="BV53" s="3828"/>
      <c r="BW53" s="3616" t="s">
        <v>104</v>
      </c>
      <c r="BX53" s="3616"/>
      <c r="BY53" s="3616"/>
      <c r="BZ53" s="3820">
        <v>230.5</v>
      </c>
      <c r="CA53" s="3796"/>
      <c r="CB53" s="3796"/>
      <c r="CC53" s="3821"/>
      <c r="CD53" s="3616"/>
      <c r="CE53" s="3616"/>
      <c r="CF53" s="3616"/>
      <c r="CG53" s="3827"/>
      <c r="CH53" s="3046"/>
      <c r="CI53" s="3046"/>
      <c r="CJ53" s="3828"/>
      <c r="CK53" s="3616" t="s">
        <v>16</v>
      </c>
      <c r="CL53" s="3616"/>
      <c r="CM53" s="3616"/>
      <c r="CN53" s="3820">
        <v>289</v>
      </c>
      <c r="CO53" s="3796"/>
      <c r="CP53" s="3796"/>
      <c r="CQ53" s="3821"/>
    </row>
    <row r="54" spans="1:95" ht="18.75" customHeight="1">
      <c r="A54" s="1239"/>
      <c r="B54" s="815"/>
      <c r="C54" s="1248"/>
      <c r="D54" s="1195"/>
      <c r="E54" s="1195"/>
      <c r="F54" s="1195"/>
      <c r="G54" s="1195"/>
      <c r="H54" s="1195"/>
      <c r="I54" s="1195"/>
      <c r="J54" s="1195"/>
      <c r="K54" s="1195"/>
      <c r="L54" s="1195"/>
      <c r="M54" s="1195"/>
      <c r="N54" s="1195"/>
      <c r="O54" s="1195"/>
      <c r="P54" s="1195"/>
      <c r="Q54" s="1195"/>
      <c r="R54" s="1195"/>
      <c r="S54" s="1195"/>
      <c r="T54" s="1195"/>
      <c r="U54" s="1195"/>
      <c r="V54" s="1195"/>
      <c r="W54" s="1195"/>
      <c r="X54" s="1195"/>
      <c r="Y54" s="1195"/>
      <c r="Z54" s="1195"/>
      <c r="AA54" s="1195"/>
      <c r="AB54" s="1195"/>
      <c r="AC54" s="1195"/>
      <c r="AD54" s="1195"/>
      <c r="AE54" s="1195"/>
      <c r="AF54" s="1195"/>
      <c r="AG54" s="1248"/>
      <c r="AH54" s="3150" t="s">
        <v>865</v>
      </c>
      <c r="AI54" s="3151"/>
      <c r="AJ54" s="3151"/>
      <c r="AK54" s="3151"/>
      <c r="AL54" s="3151"/>
      <c r="AM54" s="3151"/>
      <c r="AN54" s="3777"/>
      <c r="AO54" s="3150">
        <v>187</v>
      </c>
      <c r="AP54" s="3151"/>
      <c r="AQ54" s="3151"/>
      <c r="AR54" s="3151"/>
      <c r="AS54" s="3151"/>
      <c r="AT54" s="3151"/>
      <c r="AU54" s="3777"/>
      <c r="AV54" s="3150" t="s">
        <v>874</v>
      </c>
      <c r="AW54" s="3151"/>
      <c r="AX54" s="3151"/>
      <c r="AY54" s="3151"/>
      <c r="AZ54" s="3151"/>
      <c r="BA54" s="3151"/>
      <c r="BB54" s="3777"/>
      <c r="BC54" s="3150">
        <v>229</v>
      </c>
      <c r="BD54" s="3151"/>
      <c r="BE54" s="3151"/>
      <c r="BF54" s="3151"/>
      <c r="BG54" s="3151"/>
      <c r="BH54" s="3151"/>
      <c r="BI54" s="3777"/>
      <c r="BJ54" s="1247"/>
      <c r="BK54" s="1190"/>
      <c r="BL54" s="199"/>
      <c r="BP54" s="3616" t="s">
        <v>871</v>
      </c>
      <c r="BQ54" s="3616"/>
      <c r="BR54" s="3616"/>
      <c r="BS54" s="3825">
        <v>237.5</v>
      </c>
      <c r="BT54" s="3701"/>
      <c r="BU54" s="3701"/>
      <c r="BV54" s="3826"/>
      <c r="BW54" s="3616" t="s">
        <v>872</v>
      </c>
      <c r="BX54" s="3616"/>
      <c r="BY54" s="3616"/>
      <c r="BZ54" s="3820">
        <v>234</v>
      </c>
      <c r="CA54" s="3796"/>
      <c r="CB54" s="3796"/>
      <c r="CC54" s="3821"/>
      <c r="CD54" s="3616" t="s">
        <v>873</v>
      </c>
      <c r="CE54" s="3616"/>
      <c r="CF54" s="3616"/>
      <c r="CG54" s="3825">
        <v>293</v>
      </c>
      <c r="CH54" s="3701"/>
      <c r="CI54" s="3701"/>
      <c r="CJ54" s="3826"/>
      <c r="CK54" s="3616" t="s">
        <v>873</v>
      </c>
      <c r="CL54" s="3616"/>
      <c r="CM54" s="3616"/>
      <c r="CN54" s="3825">
        <v>293</v>
      </c>
      <c r="CO54" s="3701"/>
      <c r="CP54" s="3701"/>
      <c r="CQ54" s="3826"/>
    </row>
    <row r="55" spans="1:95" ht="18.75" customHeight="1">
      <c r="A55" s="1239"/>
      <c r="B55" s="815"/>
      <c r="C55" s="1248"/>
      <c r="D55" s="1195"/>
      <c r="E55" s="1195"/>
      <c r="F55" s="1195"/>
      <c r="G55" s="1195"/>
      <c r="H55" s="1195"/>
      <c r="I55" s="1195"/>
      <c r="J55" s="1195"/>
      <c r="K55" s="1195"/>
      <c r="L55" s="1195"/>
      <c r="M55" s="1195"/>
      <c r="N55" s="1195"/>
      <c r="O55" s="1195"/>
      <c r="P55" s="1195"/>
      <c r="Q55" s="1195"/>
      <c r="R55" s="1195"/>
      <c r="S55" s="1195"/>
      <c r="T55" s="1195"/>
      <c r="U55" s="1195"/>
      <c r="V55" s="1195"/>
      <c r="W55" s="1195"/>
      <c r="X55" s="1195"/>
      <c r="Y55" s="1195"/>
      <c r="Z55" s="1195"/>
      <c r="AA55" s="1195"/>
      <c r="AB55" s="1195"/>
      <c r="AC55" s="1195"/>
      <c r="AD55" s="1195"/>
      <c r="AE55" s="1195"/>
      <c r="AF55" s="1195"/>
      <c r="AG55" s="1248"/>
      <c r="AH55" s="3159"/>
      <c r="AI55" s="3046"/>
      <c r="AJ55" s="3046"/>
      <c r="AK55" s="3046"/>
      <c r="AL55" s="3046"/>
      <c r="AM55" s="3046"/>
      <c r="AN55" s="3778"/>
      <c r="AO55" s="3159"/>
      <c r="AP55" s="3046"/>
      <c r="AQ55" s="3046"/>
      <c r="AR55" s="3046"/>
      <c r="AS55" s="3046"/>
      <c r="AT55" s="3046"/>
      <c r="AU55" s="3778"/>
      <c r="AV55" s="3159"/>
      <c r="AW55" s="3046"/>
      <c r="AX55" s="3046"/>
      <c r="AY55" s="3046"/>
      <c r="AZ55" s="3046"/>
      <c r="BA55" s="3046"/>
      <c r="BB55" s="3778"/>
      <c r="BC55" s="3159"/>
      <c r="BD55" s="3046"/>
      <c r="BE55" s="3046"/>
      <c r="BF55" s="3046"/>
      <c r="BG55" s="3046"/>
      <c r="BH55" s="3046"/>
      <c r="BI55" s="3778"/>
      <c r="BJ55" s="1247"/>
      <c r="BK55" s="1190"/>
      <c r="BL55" s="199"/>
      <c r="BP55" s="3616"/>
      <c r="BQ55" s="3616"/>
      <c r="BR55" s="3616"/>
      <c r="BS55" s="3827"/>
      <c r="BT55" s="3046"/>
      <c r="BU55" s="3046"/>
      <c r="BV55" s="3828"/>
      <c r="BW55" s="3616" t="s">
        <v>103</v>
      </c>
      <c r="BX55" s="3616"/>
      <c r="BY55" s="3616"/>
      <c r="BZ55" s="3820">
        <v>237.5</v>
      </c>
      <c r="CA55" s="3796"/>
      <c r="CB55" s="3796"/>
      <c r="CC55" s="3821"/>
      <c r="CD55" s="3616"/>
      <c r="CE55" s="3616"/>
      <c r="CF55" s="3616"/>
      <c r="CG55" s="3827"/>
      <c r="CH55" s="3046"/>
      <c r="CI55" s="3046"/>
      <c r="CJ55" s="3828"/>
      <c r="CK55" s="3616"/>
      <c r="CL55" s="3616"/>
      <c r="CM55" s="3616"/>
      <c r="CN55" s="3827"/>
      <c r="CO55" s="3046"/>
      <c r="CP55" s="3046"/>
      <c r="CQ55" s="3828"/>
    </row>
    <row r="56" spans="1:95" ht="18.75" customHeight="1">
      <c r="A56" s="1239"/>
      <c r="B56" s="815"/>
      <c r="C56" s="1248"/>
      <c r="D56" s="1195"/>
      <c r="E56" s="1195"/>
      <c r="F56" s="1195"/>
      <c r="G56" s="1195"/>
      <c r="H56" s="1195"/>
      <c r="I56" s="1195"/>
      <c r="J56" s="1195"/>
      <c r="K56" s="1195"/>
      <c r="L56" s="1195"/>
      <c r="M56" s="1195"/>
      <c r="N56" s="1195"/>
      <c r="O56" s="1195"/>
      <c r="P56" s="1195"/>
      <c r="Q56" s="1195"/>
      <c r="R56" s="1195"/>
      <c r="S56" s="1195"/>
      <c r="T56" s="1195"/>
      <c r="U56" s="1195"/>
      <c r="V56" s="1195"/>
      <c r="W56" s="1195"/>
      <c r="X56" s="1195"/>
      <c r="Y56" s="1195"/>
      <c r="Z56" s="1195"/>
      <c r="AA56" s="1195"/>
      <c r="AB56" s="1195"/>
      <c r="AC56" s="1195"/>
      <c r="AD56" s="1195"/>
      <c r="AE56" s="1195"/>
      <c r="AF56" s="1195"/>
      <c r="AG56" s="1248"/>
      <c r="AH56" s="3053" t="s">
        <v>901</v>
      </c>
      <c r="AI56" s="3054"/>
      <c r="AJ56" s="3054"/>
      <c r="AK56" s="3054"/>
      <c r="AL56" s="3054"/>
      <c r="AM56" s="3054"/>
      <c r="AN56" s="3055"/>
      <c r="AO56" s="3053">
        <v>193</v>
      </c>
      <c r="AP56" s="3054"/>
      <c r="AQ56" s="3054"/>
      <c r="AR56" s="3054"/>
      <c r="AS56" s="3054"/>
      <c r="AT56" s="3054"/>
      <c r="AU56" s="3055"/>
      <c r="AV56" s="3150" t="s">
        <v>261</v>
      </c>
      <c r="AW56" s="3151"/>
      <c r="AX56" s="3151"/>
      <c r="AY56" s="3151"/>
      <c r="AZ56" s="3151"/>
      <c r="BA56" s="3151"/>
      <c r="BB56" s="3777"/>
      <c r="BC56" s="3150">
        <v>235</v>
      </c>
      <c r="BD56" s="3151"/>
      <c r="BE56" s="3151"/>
      <c r="BF56" s="3151"/>
      <c r="BG56" s="3151"/>
      <c r="BH56" s="3151"/>
      <c r="BI56" s="3777"/>
      <c r="BJ56" s="1247"/>
      <c r="BK56" s="1190"/>
      <c r="BL56" s="199"/>
      <c r="BP56" s="3616" t="s">
        <v>875</v>
      </c>
      <c r="BQ56" s="3616"/>
      <c r="BR56" s="3616"/>
      <c r="BS56" s="3825">
        <v>244.5</v>
      </c>
      <c r="BT56" s="3701"/>
      <c r="BU56" s="3701"/>
      <c r="BV56" s="3826"/>
      <c r="BW56" s="3829" t="s">
        <v>876</v>
      </c>
      <c r="BX56" s="3829"/>
      <c r="BY56" s="3829"/>
      <c r="BZ56" s="3830">
        <f>482/2</f>
        <v>241</v>
      </c>
      <c r="CA56" s="3831"/>
      <c r="CB56" s="3831"/>
      <c r="CC56" s="3832"/>
      <c r="CD56" s="3616" t="s">
        <v>877</v>
      </c>
      <c r="CE56" s="3616"/>
      <c r="CF56" s="3616"/>
      <c r="CG56" s="3825">
        <v>301</v>
      </c>
      <c r="CH56" s="3701"/>
      <c r="CI56" s="3701"/>
      <c r="CJ56" s="3826"/>
      <c r="CK56" s="3616" t="s">
        <v>877</v>
      </c>
      <c r="CL56" s="3616"/>
      <c r="CM56" s="3616"/>
      <c r="CN56" s="3825">
        <v>301</v>
      </c>
      <c r="CO56" s="3701"/>
      <c r="CP56" s="3701"/>
      <c r="CQ56" s="3826"/>
    </row>
    <row r="57" spans="1:95" ht="18.75" customHeight="1">
      <c r="A57" s="1239"/>
      <c r="B57" s="815"/>
      <c r="C57" s="1248"/>
      <c r="D57" s="1195"/>
      <c r="E57" s="1195"/>
      <c r="F57" s="1195"/>
      <c r="G57" s="1195"/>
      <c r="H57" s="1195"/>
      <c r="I57" s="1195"/>
      <c r="J57" s="1195"/>
      <c r="K57" s="1195"/>
      <c r="L57" s="1195"/>
      <c r="M57" s="1195"/>
      <c r="N57" s="1195"/>
      <c r="O57" s="1195"/>
      <c r="P57" s="1195"/>
      <c r="Q57" s="1195"/>
      <c r="R57" s="1195"/>
      <c r="S57" s="1195"/>
      <c r="T57" s="1195"/>
      <c r="U57" s="1195"/>
      <c r="V57" s="1195"/>
      <c r="W57" s="1195"/>
      <c r="X57" s="1195"/>
      <c r="Y57" s="1195"/>
      <c r="Z57" s="1195"/>
      <c r="AA57" s="1195"/>
      <c r="AB57" s="1195"/>
      <c r="AC57" s="1195"/>
      <c r="AD57" s="1195"/>
      <c r="AE57" s="1195"/>
      <c r="AF57" s="1195"/>
      <c r="AG57" s="1248"/>
      <c r="AH57" s="3067"/>
      <c r="AI57" s="3068"/>
      <c r="AJ57" s="3068"/>
      <c r="AK57" s="3068"/>
      <c r="AL57" s="3068"/>
      <c r="AM57" s="3068"/>
      <c r="AN57" s="3069"/>
      <c r="AO57" s="3067"/>
      <c r="AP57" s="3068"/>
      <c r="AQ57" s="3068"/>
      <c r="AR57" s="3068"/>
      <c r="AS57" s="3068"/>
      <c r="AT57" s="3068"/>
      <c r="AU57" s="3069"/>
      <c r="AV57" s="3159"/>
      <c r="AW57" s="3046"/>
      <c r="AX57" s="3046"/>
      <c r="AY57" s="3046"/>
      <c r="AZ57" s="3046"/>
      <c r="BA57" s="3046"/>
      <c r="BB57" s="3778"/>
      <c r="BC57" s="3159"/>
      <c r="BD57" s="3046"/>
      <c r="BE57" s="3046"/>
      <c r="BF57" s="3046"/>
      <c r="BG57" s="3046"/>
      <c r="BH57" s="3046"/>
      <c r="BI57" s="3778"/>
      <c r="BJ57" s="1247"/>
      <c r="BK57" s="1190"/>
      <c r="BL57" s="199"/>
      <c r="BP57" s="3616"/>
      <c r="BQ57" s="3616"/>
      <c r="BR57" s="3616"/>
      <c r="BS57" s="3827"/>
      <c r="BT57" s="3046"/>
      <c r="BU57" s="3046"/>
      <c r="BV57" s="3828"/>
      <c r="BW57" s="3616" t="s">
        <v>44</v>
      </c>
      <c r="BX57" s="3616"/>
      <c r="BY57" s="3616"/>
      <c r="BZ57" s="3820">
        <v>244.5</v>
      </c>
      <c r="CA57" s="3796"/>
      <c r="CB57" s="3796"/>
      <c r="CC57" s="3821"/>
      <c r="CD57" s="3616"/>
      <c r="CE57" s="3616"/>
      <c r="CF57" s="3616"/>
      <c r="CG57" s="3827"/>
      <c r="CH57" s="3046"/>
      <c r="CI57" s="3046"/>
      <c r="CJ57" s="3828"/>
      <c r="CK57" s="3616"/>
      <c r="CL57" s="3616"/>
      <c r="CM57" s="3616"/>
      <c r="CN57" s="3827"/>
      <c r="CO57" s="3046"/>
      <c r="CP57" s="3046"/>
      <c r="CQ57" s="3828"/>
    </row>
    <row r="58" spans="1:95" ht="18.75" customHeight="1">
      <c r="A58" s="1239"/>
      <c r="B58" s="815"/>
      <c r="C58" s="1248"/>
      <c r="D58" s="1195"/>
      <c r="E58" s="1195"/>
      <c r="F58" s="1195"/>
      <c r="G58" s="1195"/>
      <c r="H58" s="1195"/>
      <c r="I58" s="1195"/>
      <c r="J58" s="1195"/>
      <c r="K58" s="1195"/>
      <c r="L58" s="1195"/>
      <c r="M58" s="1195"/>
      <c r="N58" s="1195"/>
      <c r="O58" s="1195"/>
      <c r="P58" s="1195"/>
      <c r="Q58" s="1195"/>
      <c r="R58" s="1195"/>
      <c r="S58" s="1195"/>
      <c r="T58" s="1195"/>
      <c r="U58" s="1195"/>
      <c r="V58" s="1195"/>
      <c r="W58" s="1195"/>
      <c r="X58" s="1195"/>
      <c r="Y58" s="1195"/>
      <c r="Z58" s="1195"/>
      <c r="AA58" s="1195"/>
      <c r="AB58" s="1195"/>
      <c r="AC58" s="1195"/>
      <c r="AD58" s="1195"/>
      <c r="AE58" s="1195"/>
      <c r="AF58" s="1195"/>
      <c r="AG58" s="1248"/>
      <c r="AH58" s="3053" t="s">
        <v>902</v>
      </c>
      <c r="AI58" s="3054"/>
      <c r="AJ58" s="3054"/>
      <c r="AK58" s="3054"/>
      <c r="AL58" s="3054"/>
      <c r="AM58" s="3054"/>
      <c r="AN58" s="3055"/>
      <c r="AO58" s="3053">
        <v>199</v>
      </c>
      <c r="AP58" s="3054"/>
      <c r="AQ58" s="3054"/>
      <c r="AR58" s="3054"/>
      <c r="AS58" s="3054"/>
      <c r="AT58" s="3054"/>
      <c r="AU58" s="3055"/>
      <c r="AV58" s="3150"/>
      <c r="AW58" s="3151"/>
      <c r="AX58" s="3151"/>
      <c r="AY58" s="3151"/>
      <c r="AZ58" s="3151"/>
      <c r="BA58" s="3151"/>
      <c r="BB58" s="3777"/>
      <c r="BC58" s="3150"/>
      <c r="BD58" s="3151"/>
      <c r="BE58" s="3151"/>
      <c r="BF58" s="3151"/>
      <c r="BG58" s="3151"/>
      <c r="BH58" s="3151"/>
      <c r="BI58" s="3777"/>
      <c r="BJ58" s="1247"/>
      <c r="BK58" s="1190"/>
      <c r="BL58" s="199"/>
      <c r="BP58" s="3616" t="s">
        <v>878</v>
      </c>
      <c r="BQ58" s="3616"/>
      <c r="BR58" s="3616"/>
      <c r="BS58" s="3825">
        <v>251</v>
      </c>
      <c r="BT58" s="3701"/>
      <c r="BU58" s="3701"/>
      <c r="BV58" s="3826"/>
      <c r="BW58" s="3829" t="s">
        <v>879</v>
      </c>
      <c r="BX58" s="3829"/>
      <c r="BY58" s="3829"/>
      <c r="BZ58" s="3830">
        <f>496/2</f>
        <v>248</v>
      </c>
      <c r="CA58" s="3831"/>
      <c r="CB58" s="3831"/>
      <c r="CC58" s="3832"/>
      <c r="CD58" s="3616" t="s">
        <v>130</v>
      </c>
      <c r="CE58" s="3616"/>
      <c r="CF58" s="3616"/>
      <c r="CG58" s="3825">
        <v>309</v>
      </c>
      <c r="CH58" s="3701"/>
      <c r="CI58" s="3701"/>
      <c r="CJ58" s="3826"/>
      <c r="CK58" s="3616" t="s">
        <v>130</v>
      </c>
      <c r="CL58" s="3616"/>
      <c r="CM58" s="3616"/>
      <c r="CN58" s="3825">
        <v>309</v>
      </c>
      <c r="CO58" s="3701"/>
      <c r="CP58" s="3701"/>
      <c r="CQ58" s="3826"/>
    </row>
    <row r="59" spans="1:95" ht="18.75" customHeight="1">
      <c r="A59" s="1239"/>
      <c r="B59" s="815"/>
      <c r="C59" s="1248"/>
      <c r="D59" s="1195"/>
      <c r="E59" s="1195"/>
      <c r="F59" s="1195"/>
      <c r="G59" s="1195"/>
      <c r="H59" s="1195"/>
      <c r="I59" s="1195"/>
      <c r="J59" s="1195"/>
      <c r="K59" s="1195"/>
      <c r="L59" s="1195"/>
      <c r="M59" s="1195"/>
      <c r="N59" s="1195"/>
      <c r="O59" s="1195"/>
      <c r="P59" s="1195"/>
      <c r="Q59" s="1195"/>
      <c r="R59" s="1195"/>
      <c r="S59" s="1195"/>
      <c r="T59" s="1195"/>
      <c r="U59" s="1195"/>
      <c r="V59" s="1195"/>
      <c r="W59" s="1195"/>
      <c r="X59" s="1195"/>
      <c r="Y59" s="1195"/>
      <c r="Z59" s="1195"/>
      <c r="AA59" s="1195"/>
      <c r="AB59" s="1195"/>
      <c r="AC59" s="1195"/>
      <c r="AD59" s="1195"/>
      <c r="AE59" s="1195"/>
      <c r="AG59" s="1248"/>
      <c r="AH59" s="3067"/>
      <c r="AI59" s="3068"/>
      <c r="AJ59" s="3068"/>
      <c r="AK59" s="3068"/>
      <c r="AL59" s="3068"/>
      <c r="AM59" s="3068"/>
      <c r="AN59" s="3069"/>
      <c r="AO59" s="3067"/>
      <c r="AP59" s="3068"/>
      <c r="AQ59" s="3068"/>
      <c r="AR59" s="3068"/>
      <c r="AS59" s="3068"/>
      <c r="AT59" s="3068"/>
      <c r="AU59" s="3069"/>
      <c r="AV59" s="3159"/>
      <c r="AW59" s="3046"/>
      <c r="AX59" s="3046"/>
      <c r="AY59" s="3046"/>
      <c r="AZ59" s="3046"/>
      <c r="BA59" s="3046"/>
      <c r="BB59" s="3778"/>
      <c r="BC59" s="3159"/>
      <c r="BD59" s="3046"/>
      <c r="BE59" s="3046"/>
      <c r="BF59" s="3046"/>
      <c r="BG59" s="3046"/>
      <c r="BH59" s="3046"/>
      <c r="BI59" s="3778"/>
      <c r="BJ59" s="1247"/>
      <c r="BK59" s="1190"/>
      <c r="BL59" s="199"/>
      <c r="BP59" s="3616"/>
      <c r="BQ59" s="3616"/>
      <c r="BR59" s="3616"/>
      <c r="BS59" s="3827"/>
      <c r="BT59" s="3046"/>
      <c r="BU59" s="3046"/>
      <c r="BV59" s="3828"/>
      <c r="BW59" s="3616" t="s">
        <v>880</v>
      </c>
      <c r="BX59" s="3616"/>
      <c r="BY59" s="3616"/>
      <c r="BZ59" s="3820">
        <v>251</v>
      </c>
      <c r="CA59" s="3796"/>
      <c r="CB59" s="3796"/>
      <c r="CC59" s="3821"/>
      <c r="CD59" s="3616"/>
      <c r="CE59" s="3616"/>
      <c r="CF59" s="3616"/>
      <c r="CG59" s="3827"/>
      <c r="CH59" s="3046"/>
      <c r="CI59" s="3046"/>
      <c r="CJ59" s="3828"/>
      <c r="CK59" s="3616"/>
      <c r="CL59" s="3616"/>
      <c r="CM59" s="3616"/>
      <c r="CN59" s="3827"/>
      <c r="CO59" s="3046"/>
      <c r="CP59" s="3046"/>
      <c r="CQ59" s="3828"/>
    </row>
    <row r="60" spans="1:95" ht="18.75" customHeight="1">
      <c r="A60" s="1239"/>
      <c r="B60" s="815"/>
      <c r="C60" s="1248"/>
      <c r="D60" s="1195"/>
      <c r="E60" s="1195"/>
      <c r="F60" s="1195"/>
      <c r="G60" s="1195"/>
      <c r="H60" s="1195"/>
      <c r="I60" s="1195"/>
      <c r="J60" s="1195"/>
      <c r="K60" s="1195"/>
      <c r="L60" s="1195"/>
      <c r="M60" s="1195"/>
      <c r="N60" s="1195"/>
      <c r="O60" s="1195"/>
      <c r="P60" s="1195"/>
      <c r="Q60" s="1195"/>
      <c r="R60" s="1195"/>
      <c r="S60" s="1195"/>
      <c r="T60" s="1195"/>
      <c r="U60" s="1195"/>
      <c r="V60" s="1195"/>
      <c r="W60" s="1195"/>
      <c r="X60" s="1195"/>
      <c r="Y60" s="1195"/>
      <c r="Z60" s="1195"/>
      <c r="AA60" s="1195"/>
      <c r="AB60" s="1195"/>
      <c r="AC60" s="1195"/>
      <c r="AD60" s="1195"/>
      <c r="AE60" s="1195"/>
      <c r="AF60" s="1195"/>
      <c r="AG60" s="1248"/>
      <c r="AH60" s="3053" t="s">
        <v>903</v>
      </c>
      <c r="AI60" s="3054"/>
      <c r="AJ60" s="3054"/>
      <c r="AK60" s="3054"/>
      <c r="AL60" s="3054"/>
      <c r="AM60" s="3054"/>
      <c r="AN60" s="3055"/>
      <c r="AO60" s="3053">
        <v>205</v>
      </c>
      <c r="AP60" s="3054"/>
      <c r="AQ60" s="3054"/>
      <c r="AR60" s="3054"/>
      <c r="AS60" s="3054"/>
      <c r="AT60" s="3054"/>
      <c r="AU60" s="3055"/>
      <c r="AV60" s="3150"/>
      <c r="AW60" s="3151"/>
      <c r="AX60" s="3151"/>
      <c r="AY60" s="3151"/>
      <c r="AZ60" s="3151"/>
      <c r="BA60" s="3151"/>
      <c r="BB60" s="3777"/>
      <c r="BC60" s="3150"/>
      <c r="BD60" s="3151"/>
      <c r="BE60" s="3151"/>
      <c r="BF60" s="3151"/>
      <c r="BG60" s="3151"/>
      <c r="BH60" s="3151"/>
      <c r="BI60" s="3777"/>
      <c r="BJ60" s="1247"/>
      <c r="BK60" s="1190"/>
      <c r="BL60" s="199"/>
      <c r="BP60" s="3616" t="s">
        <v>881</v>
      </c>
      <c r="BQ60" s="3616"/>
      <c r="BR60" s="3616"/>
      <c r="BS60" s="3825">
        <v>257</v>
      </c>
      <c r="BT60" s="3701"/>
      <c r="BU60" s="3701"/>
      <c r="BV60" s="3826"/>
      <c r="BW60" s="3616" t="s">
        <v>882</v>
      </c>
      <c r="BX60" s="3616"/>
      <c r="BY60" s="3616"/>
      <c r="BZ60" s="3820">
        <v>254</v>
      </c>
      <c r="CA60" s="3796"/>
      <c r="CB60" s="3796"/>
      <c r="CC60" s="3821"/>
      <c r="CD60" s="3616" t="s">
        <v>883</v>
      </c>
      <c r="CE60" s="3616"/>
      <c r="CF60" s="3616"/>
      <c r="CG60" s="3825">
        <v>317</v>
      </c>
      <c r="CH60" s="3701"/>
      <c r="CI60" s="3701"/>
      <c r="CJ60" s="3826"/>
      <c r="CK60" s="3616" t="s">
        <v>883</v>
      </c>
      <c r="CL60" s="3616"/>
      <c r="CM60" s="3616"/>
      <c r="CN60" s="3825">
        <v>317</v>
      </c>
      <c r="CO60" s="3701"/>
      <c r="CP60" s="3701"/>
      <c r="CQ60" s="3826"/>
    </row>
    <row r="61" spans="1:95" ht="18.75" customHeight="1">
      <c r="A61" s="1239"/>
      <c r="B61" s="815"/>
      <c r="C61" s="1248"/>
      <c r="D61" s="1195"/>
      <c r="E61" s="1195"/>
      <c r="F61" s="1195"/>
      <c r="G61" s="1195"/>
      <c r="H61" s="1195"/>
      <c r="I61" s="1195"/>
      <c r="J61" s="1195"/>
      <c r="K61" s="1195"/>
      <c r="L61" s="1195"/>
      <c r="M61" s="1195"/>
      <c r="N61" s="1195"/>
      <c r="O61" s="1195"/>
      <c r="P61" s="1195"/>
      <c r="Q61" s="1195"/>
      <c r="R61" s="1195"/>
      <c r="S61" s="1195"/>
      <c r="T61" s="1195"/>
      <c r="U61" s="1195"/>
      <c r="V61" s="1195"/>
      <c r="W61" s="1195"/>
      <c r="X61" s="1195"/>
      <c r="Y61" s="1195"/>
      <c r="Z61" s="1195"/>
      <c r="AA61" s="1195"/>
      <c r="AB61" s="1195"/>
      <c r="AC61" s="1195"/>
      <c r="AD61" s="1195"/>
      <c r="AE61" s="1195"/>
      <c r="AF61" s="1195"/>
      <c r="AG61" s="1248"/>
      <c r="AH61" s="3067"/>
      <c r="AI61" s="3068"/>
      <c r="AJ61" s="3068"/>
      <c r="AK61" s="3068"/>
      <c r="AL61" s="3068"/>
      <c r="AM61" s="3068"/>
      <c r="AN61" s="3069"/>
      <c r="AO61" s="3067"/>
      <c r="AP61" s="3068"/>
      <c r="AQ61" s="3068"/>
      <c r="AR61" s="3068"/>
      <c r="AS61" s="3068"/>
      <c r="AT61" s="3068"/>
      <c r="AU61" s="3069"/>
      <c r="AV61" s="3159"/>
      <c r="AW61" s="3046"/>
      <c r="AX61" s="3046"/>
      <c r="AY61" s="3046"/>
      <c r="AZ61" s="3046"/>
      <c r="BA61" s="3046"/>
      <c r="BB61" s="3778"/>
      <c r="BC61" s="3159"/>
      <c r="BD61" s="3046"/>
      <c r="BE61" s="3046"/>
      <c r="BF61" s="3046"/>
      <c r="BG61" s="3046"/>
      <c r="BH61" s="3046"/>
      <c r="BI61" s="3778"/>
      <c r="BJ61" s="1247"/>
      <c r="BK61" s="1190"/>
      <c r="BL61" s="199"/>
      <c r="BP61" s="3616"/>
      <c r="BQ61" s="3616"/>
      <c r="BR61" s="3616"/>
      <c r="BS61" s="3827"/>
      <c r="BT61" s="3046"/>
      <c r="BU61" s="3046"/>
      <c r="BV61" s="3828"/>
      <c r="BW61" s="3829" t="s">
        <v>884</v>
      </c>
      <c r="BX61" s="3829"/>
      <c r="BY61" s="3829"/>
      <c r="BZ61" s="3830">
        <f>514/2</f>
        <v>257</v>
      </c>
      <c r="CA61" s="3831"/>
      <c r="CB61" s="3831"/>
      <c r="CC61" s="3832"/>
      <c r="CD61" s="3616"/>
      <c r="CE61" s="3616"/>
      <c r="CF61" s="3616"/>
      <c r="CG61" s="3827"/>
      <c r="CH61" s="3046"/>
      <c r="CI61" s="3046"/>
      <c r="CJ61" s="3828"/>
      <c r="CK61" s="3616"/>
      <c r="CL61" s="3616"/>
      <c r="CM61" s="3616"/>
      <c r="CN61" s="3827"/>
      <c r="CO61" s="3046"/>
      <c r="CP61" s="3046"/>
      <c r="CQ61" s="3828"/>
    </row>
    <row r="62" spans="1:95" ht="17.25" customHeight="1">
      <c r="A62" s="1239"/>
      <c r="B62" s="815"/>
      <c r="C62" s="1248"/>
      <c r="D62" s="1195"/>
      <c r="E62" s="1195"/>
      <c r="F62" s="1195"/>
      <c r="G62" s="1195"/>
      <c r="H62" s="1195"/>
      <c r="I62" s="1195"/>
      <c r="J62" s="1195"/>
      <c r="K62" s="1195"/>
      <c r="L62" s="1195"/>
      <c r="M62" s="1195"/>
      <c r="N62" s="1195"/>
      <c r="O62" s="1195"/>
      <c r="P62" s="1195"/>
      <c r="Q62" s="1195"/>
      <c r="R62" s="1195"/>
      <c r="S62" s="1195"/>
      <c r="T62" s="1195"/>
      <c r="U62" s="1195"/>
      <c r="V62" s="1195"/>
      <c r="W62" s="1195"/>
      <c r="X62" s="1195"/>
      <c r="Y62" s="1195"/>
      <c r="Z62" s="1195"/>
      <c r="AA62" s="1195"/>
      <c r="AB62" s="1195"/>
      <c r="AC62" s="1195"/>
      <c r="AD62" s="1195"/>
      <c r="AE62" s="1195"/>
      <c r="AF62" s="1195"/>
      <c r="AG62" s="1248"/>
      <c r="AH62" s="3150" t="s">
        <v>904</v>
      </c>
      <c r="AI62" s="3151"/>
      <c r="AJ62" s="3151"/>
      <c r="AK62" s="3151"/>
      <c r="AL62" s="3151"/>
      <c r="AM62" s="3151"/>
      <c r="AN62" s="3777"/>
      <c r="AO62" s="3053">
        <v>211</v>
      </c>
      <c r="AP62" s="3054"/>
      <c r="AQ62" s="3054"/>
      <c r="AR62" s="3054"/>
      <c r="AS62" s="3054"/>
      <c r="AT62" s="3054"/>
      <c r="AU62" s="3055"/>
      <c r="AV62" s="3150"/>
      <c r="AW62" s="3151"/>
      <c r="AX62" s="3151"/>
      <c r="AY62" s="3151"/>
      <c r="AZ62" s="3151"/>
      <c r="BA62" s="3151"/>
      <c r="BB62" s="3777"/>
      <c r="BC62" s="3150"/>
      <c r="BD62" s="3151"/>
      <c r="BE62" s="3151"/>
      <c r="BF62" s="3151"/>
      <c r="BG62" s="3151"/>
      <c r="BH62" s="3151"/>
      <c r="BI62" s="3777"/>
      <c r="BJ62" s="1247"/>
      <c r="BK62" s="1190"/>
      <c r="BL62" s="199"/>
      <c r="BP62" s="3616" t="s">
        <v>885</v>
      </c>
      <c r="BQ62" s="3616"/>
      <c r="BR62" s="3616"/>
      <c r="BS62" s="3825">
        <v>265</v>
      </c>
      <c r="BT62" s="3701"/>
      <c r="BU62" s="3701"/>
      <c r="BV62" s="3826"/>
      <c r="BW62" s="3616" t="s">
        <v>886</v>
      </c>
      <c r="BX62" s="3616"/>
      <c r="BY62" s="3616"/>
      <c r="BZ62" s="3820">
        <v>261</v>
      </c>
      <c r="CA62" s="3796"/>
      <c r="CB62" s="3796"/>
      <c r="CC62" s="3821"/>
      <c r="CD62" s="3616" t="s">
        <v>129</v>
      </c>
      <c r="CE62" s="3616"/>
      <c r="CF62" s="3616"/>
      <c r="CG62" s="3825">
        <v>325</v>
      </c>
      <c r="CH62" s="3701"/>
      <c r="CI62" s="3701"/>
      <c r="CJ62" s="3826"/>
      <c r="CK62" s="3616" t="s">
        <v>129</v>
      </c>
      <c r="CL62" s="3616"/>
      <c r="CM62" s="3616"/>
      <c r="CN62" s="3825">
        <v>325</v>
      </c>
      <c r="CO62" s="3701"/>
      <c r="CP62" s="3701"/>
      <c r="CQ62" s="3826"/>
    </row>
    <row r="63" spans="1:95" ht="17.25" customHeight="1">
      <c r="A63" s="1239"/>
      <c r="B63" s="815"/>
      <c r="C63" s="1248"/>
      <c r="D63" s="1195"/>
      <c r="E63" s="1195"/>
      <c r="F63" s="1195"/>
      <c r="G63" s="1195"/>
      <c r="H63" s="1195"/>
      <c r="I63" s="1195"/>
      <c r="J63" s="1195"/>
      <c r="K63" s="1195"/>
      <c r="L63" s="1195"/>
      <c r="M63" s="1195"/>
      <c r="N63" s="1195"/>
      <c r="O63" s="1195"/>
      <c r="P63" s="1195"/>
      <c r="Q63" s="1195"/>
      <c r="R63" s="1195"/>
      <c r="S63" s="1195"/>
      <c r="T63" s="1195"/>
      <c r="U63" s="1195"/>
      <c r="V63" s="1195"/>
      <c r="W63" s="1195"/>
      <c r="X63" s="1195"/>
      <c r="Y63" s="1195"/>
      <c r="Z63" s="1195"/>
      <c r="AA63" s="1195"/>
      <c r="AB63" s="1195"/>
      <c r="AC63" s="1195"/>
      <c r="AD63" s="1195"/>
      <c r="AE63" s="1195"/>
      <c r="AF63" s="1195"/>
      <c r="AG63" s="1248"/>
      <c r="AH63" s="3159"/>
      <c r="AI63" s="3046"/>
      <c r="AJ63" s="3046"/>
      <c r="AK63" s="3046"/>
      <c r="AL63" s="3046"/>
      <c r="AM63" s="3046"/>
      <c r="AN63" s="3778"/>
      <c r="AO63" s="3067"/>
      <c r="AP63" s="3068"/>
      <c r="AQ63" s="3068"/>
      <c r="AR63" s="3068"/>
      <c r="AS63" s="3068"/>
      <c r="AT63" s="3068"/>
      <c r="AU63" s="3069"/>
      <c r="AV63" s="3159"/>
      <c r="AW63" s="3046"/>
      <c r="AX63" s="3046"/>
      <c r="AY63" s="3046"/>
      <c r="AZ63" s="3046"/>
      <c r="BA63" s="3046"/>
      <c r="BB63" s="3778"/>
      <c r="BC63" s="3159"/>
      <c r="BD63" s="3046"/>
      <c r="BE63" s="3046"/>
      <c r="BF63" s="3046"/>
      <c r="BG63" s="3046"/>
      <c r="BH63" s="3046"/>
      <c r="BI63" s="3778"/>
      <c r="BJ63" s="1247"/>
      <c r="BK63" s="1190"/>
      <c r="BL63" s="199"/>
      <c r="BP63" s="3616"/>
      <c r="BQ63" s="3616"/>
      <c r="BR63" s="3616"/>
      <c r="BS63" s="3827"/>
      <c r="BT63" s="3046"/>
      <c r="BU63" s="3046"/>
      <c r="BV63" s="3828"/>
      <c r="BW63" s="3616" t="s">
        <v>887</v>
      </c>
      <c r="BX63" s="3616"/>
      <c r="BY63" s="3616"/>
      <c r="BZ63" s="3820">
        <v>265</v>
      </c>
      <c r="CA63" s="3796"/>
      <c r="CB63" s="3796"/>
      <c r="CC63" s="3821"/>
      <c r="CD63" s="3616"/>
      <c r="CE63" s="3616"/>
      <c r="CF63" s="3616"/>
      <c r="CG63" s="3827"/>
      <c r="CH63" s="3046"/>
      <c r="CI63" s="3046"/>
      <c r="CJ63" s="3828"/>
      <c r="CK63" s="3616"/>
      <c r="CL63" s="3616"/>
      <c r="CM63" s="3616"/>
      <c r="CN63" s="3827"/>
      <c r="CO63" s="3046"/>
      <c r="CP63" s="3046"/>
      <c r="CQ63" s="3828"/>
    </row>
    <row r="64" spans="1:95" ht="13.5" customHeight="1">
      <c r="A64" s="1239"/>
      <c r="B64" s="815"/>
      <c r="C64" s="1248"/>
      <c r="D64" s="1195"/>
      <c r="E64" s="1195"/>
      <c r="F64" s="1195"/>
      <c r="G64" s="1195"/>
      <c r="H64" s="1195"/>
      <c r="I64" s="1195"/>
      <c r="J64" s="1195"/>
      <c r="K64" s="1195"/>
      <c r="L64" s="1195"/>
      <c r="M64" s="1195"/>
      <c r="N64" s="1195"/>
      <c r="O64" s="1195"/>
      <c r="P64" s="1195"/>
      <c r="Q64" s="1195"/>
      <c r="R64" s="1195"/>
      <c r="S64" s="1195"/>
      <c r="T64" s="1195"/>
      <c r="U64" s="1195"/>
      <c r="V64" s="1195"/>
      <c r="W64" s="1195"/>
      <c r="X64" s="1195"/>
      <c r="Y64" s="1195"/>
      <c r="Z64" s="1195"/>
      <c r="AA64" s="1195"/>
      <c r="AB64" s="1195"/>
      <c r="AC64" s="1195"/>
      <c r="AD64" s="1195"/>
      <c r="AE64" s="1195"/>
      <c r="AF64" s="1195"/>
      <c r="AG64" s="1248"/>
      <c r="AH64" s="3150" t="s">
        <v>1253</v>
      </c>
      <c r="AI64" s="3151"/>
      <c r="AJ64" s="3151"/>
      <c r="AK64" s="3151"/>
      <c r="AL64" s="3151"/>
      <c r="AM64" s="3151"/>
      <c r="AN64" s="3777"/>
      <c r="AO64" s="3053">
        <v>217</v>
      </c>
      <c r="AP64" s="3054"/>
      <c r="AQ64" s="3054"/>
      <c r="AR64" s="3054"/>
      <c r="AS64" s="3054"/>
      <c r="AT64" s="3054"/>
      <c r="AU64" s="3055"/>
      <c r="AV64" s="3150"/>
      <c r="AW64" s="3151"/>
      <c r="AX64" s="3151"/>
      <c r="AY64" s="3151"/>
      <c r="AZ64" s="3151"/>
      <c r="BA64" s="3151"/>
      <c r="BB64" s="3777"/>
      <c r="BC64" s="3150"/>
      <c r="BD64" s="3151"/>
      <c r="BE64" s="3151"/>
      <c r="BF64" s="3151"/>
      <c r="BG64" s="3151"/>
      <c r="BH64" s="3151"/>
      <c r="BI64" s="3777"/>
      <c r="BJ64" s="1247"/>
      <c r="BK64" s="1190"/>
      <c r="BL64" s="199"/>
      <c r="BP64" s="3616" t="s">
        <v>888</v>
      </c>
      <c r="BQ64" s="3616"/>
      <c r="BR64" s="3616"/>
      <c r="BS64" s="3825">
        <v>273</v>
      </c>
      <c r="BT64" s="3701"/>
      <c r="BU64" s="3701"/>
      <c r="BV64" s="3826"/>
      <c r="BW64" s="3829" t="s">
        <v>889</v>
      </c>
      <c r="BX64" s="3829"/>
      <c r="BY64" s="3829"/>
      <c r="BZ64" s="3830">
        <f>538/2</f>
        <v>269</v>
      </c>
      <c r="CA64" s="3831"/>
      <c r="CB64" s="3831"/>
      <c r="CC64" s="3832"/>
      <c r="CD64" s="3616"/>
      <c r="CE64" s="3616"/>
      <c r="CF64" s="3616"/>
      <c r="CG64" s="3820"/>
      <c r="CH64" s="3796"/>
      <c r="CI64" s="3796"/>
      <c r="CJ64" s="3821"/>
      <c r="CK64" s="3616"/>
      <c r="CL64" s="3616"/>
      <c r="CM64" s="3616"/>
      <c r="CN64" s="3820"/>
      <c r="CO64" s="3796"/>
      <c r="CP64" s="3796"/>
      <c r="CQ64" s="3821"/>
    </row>
    <row r="65" spans="1:95" ht="13.5" customHeight="1">
      <c r="A65" s="1239"/>
      <c r="B65" s="815"/>
      <c r="C65" s="1248"/>
      <c r="D65" s="1195"/>
      <c r="E65" s="1195"/>
      <c r="F65" s="1195"/>
      <c r="G65" s="1195"/>
      <c r="H65" s="1195"/>
      <c r="I65" s="1195"/>
      <c r="J65" s="1195"/>
      <c r="K65" s="1195"/>
      <c r="L65" s="1195"/>
      <c r="M65" s="1195"/>
      <c r="N65" s="1195"/>
      <c r="O65" s="1195"/>
      <c r="P65" s="1195"/>
      <c r="Q65" s="1195"/>
      <c r="R65" s="1195"/>
      <c r="S65" s="1195"/>
      <c r="T65" s="1195"/>
      <c r="U65" s="1195"/>
      <c r="V65" s="1195"/>
      <c r="W65" s="1195"/>
      <c r="X65" s="1195"/>
      <c r="Y65" s="1195"/>
      <c r="Z65" s="1195"/>
      <c r="AA65" s="1195"/>
      <c r="AB65" s="1195"/>
      <c r="AC65" s="1195"/>
      <c r="AD65" s="1195"/>
      <c r="AE65" s="1195"/>
      <c r="AF65" s="1195"/>
      <c r="AG65" s="1248"/>
      <c r="AH65" s="3159"/>
      <c r="AI65" s="3046"/>
      <c r="AJ65" s="3046"/>
      <c r="AK65" s="3046"/>
      <c r="AL65" s="3046"/>
      <c r="AM65" s="3046"/>
      <c r="AN65" s="3778"/>
      <c r="AO65" s="3067"/>
      <c r="AP65" s="3068"/>
      <c r="AQ65" s="3068"/>
      <c r="AR65" s="3068"/>
      <c r="AS65" s="3068"/>
      <c r="AT65" s="3068"/>
      <c r="AU65" s="3069"/>
      <c r="AV65" s="3159"/>
      <c r="AW65" s="3046"/>
      <c r="AX65" s="3046"/>
      <c r="AY65" s="3046"/>
      <c r="AZ65" s="3046"/>
      <c r="BA65" s="3046"/>
      <c r="BB65" s="3778"/>
      <c r="BC65" s="3159"/>
      <c r="BD65" s="3046"/>
      <c r="BE65" s="3046"/>
      <c r="BF65" s="3046"/>
      <c r="BG65" s="3046"/>
      <c r="BH65" s="3046"/>
      <c r="BI65" s="3778"/>
      <c r="BJ65" s="1247"/>
      <c r="BK65" s="1190"/>
      <c r="BL65" s="199"/>
      <c r="BP65" s="3616"/>
      <c r="BQ65" s="3616"/>
      <c r="BR65" s="3616"/>
      <c r="BS65" s="3827"/>
      <c r="BT65" s="3046"/>
      <c r="BU65" s="3046"/>
      <c r="BV65" s="3828"/>
      <c r="BW65" s="3616" t="s">
        <v>890</v>
      </c>
      <c r="BX65" s="3616"/>
      <c r="BY65" s="3616"/>
      <c r="BZ65" s="3820">
        <v>273</v>
      </c>
      <c r="CA65" s="3796"/>
      <c r="CB65" s="3796"/>
      <c r="CC65" s="3821"/>
      <c r="CD65" s="3616"/>
      <c r="CE65" s="3616"/>
      <c r="CF65" s="3616"/>
      <c r="CG65" s="3820"/>
      <c r="CH65" s="3796"/>
      <c r="CI65" s="3796"/>
      <c r="CJ65" s="3821"/>
      <c r="CK65" s="3616"/>
      <c r="CL65" s="3616"/>
      <c r="CM65" s="3616"/>
      <c r="CN65" s="3820"/>
      <c r="CO65" s="3796"/>
      <c r="CP65" s="3796"/>
      <c r="CQ65" s="3821"/>
    </row>
    <row r="66" spans="1:95" ht="13.5" customHeight="1">
      <c r="A66" s="1239"/>
      <c r="B66" s="815"/>
      <c r="C66" s="1248"/>
      <c r="D66" s="1195"/>
      <c r="E66" s="1195"/>
      <c r="F66" s="1195"/>
      <c r="G66" s="1195"/>
      <c r="H66" s="1195"/>
      <c r="I66" s="1195"/>
      <c r="J66" s="1195"/>
      <c r="K66" s="1195"/>
      <c r="L66" s="1195"/>
      <c r="M66" s="1195"/>
      <c r="N66" s="1195"/>
      <c r="O66" s="1195"/>
      <c r="P66" s="1195"/>
      <c r="Q66" s="1195"/>
      <c r="R66" s="1195"/>
      <c r="S66" s="1195"/>
      <c r="T66" s="1195"/>
      <c r="U66" s="1195"/>
      <c r="V66" s="1195"/>
      <c r="W66" s="1195"/>
      <c r="X66" s="1195"/>
      <c r="Y66" s="1195"/>
      <c r="Z66" s="1195"/>
      <c r="AA66" s="1195"/>
      <c r="AB66" s="1195"/>
      <c r="AC66" s="1195"/>
      <c r="AD66" s="1195"/>
      <c r="AE66" s="1195"/>
      <c r="AF66" s="1195"/>
      <c r="AG66" s="1248"/>
      <c r="AH66" s="3151"/>
      <c r="AI66" s="3151"/>
      <c r="AJ66" s="3151"/>
      <c r="AK66" s="3151"/>
      <c r="AL66" s="3151"/>
      <c r="AM66" s="3151"/>
      <c r="AN66" s="3151"/>
      <c r="AO66" s="3054"/>
      <c r="AP66" s="3054"/>
      <c r="AQ66" s="3054"/>
      <c r="AR66" s="3054"/>
      <c r="AS66" s="3054"/>
      <c r="AT66" s="3054"/>
      <c r="AU66" s="3054"/>
      <c r="AV66" s="3151"/>
      <c r="AW66" s="3151"/>
      <c r="AX66" s="3151"/>
      <c r="AY66" s="3151"/>
      <c r="AZ66" s="3151"/>
      <c r="BA66" s="3151"/>
      <c r="BB66" s="3151"/>
      <c r="BC66" s="3151"/>
      <c r="BD66" s="3151"/>
      <c r="BE66" s="3151"/>
      <c r="BF66" s="3151"/>
      <c r="BG66" s="3151"/>
      <c r="BH66" s="3151"/>
      <c r="BI66" s="3151"/>
      <c r="BJ66" s="1247"/>
      <c r="BK66" s="1190"/>
      <c r="BL66" s="199"/>
      <c r="BP66" s="3616" t="s">
        <v>891</v>
      </c>
      <c r="BQ66" s="3616"/>
      <c r="BR66" s="3616"/>
      <c r="BS66" s="3825">
        <v>281</v>
      </c>
      <c r="BT66" s="3701"/>
      <c r="BU66" s="3701"/>
      <c r="BV66" s="3826"/>
      <c r="BW66" s="3616" t="s">
        <v>892</v>
      </c>
      <c r="BX66" s="3616"/>
      <c r="BY66" s="3616"/>
      <c r="BZ66" s="3820">
        <v>277</v>
      </c>
      <c r="CA66" s="3796"/>
      <c r="CB66" s="3796"/>
      <c r="CC66" s="3821"/>
      <c r="CD66" s="3616"/>
      <c r="CE66" s="3616"/>
      <c r="CF66" s="3616"/>
      <c r="CG66" s="3820"/>
      <c r="CH66" s="3796"/>
      <c r="CI66" s="3796"/>
      <c r="CJ66" s="3821"/>
      <c r="CK66" s="3616"/>
      <c r="CL66" s="3616"/>
      <c r="CM66" s="3616"/>
      <c r="CN66" s="3820"/>
      <c r="CO66" s="3796"/>
      <c r="CP66" s="3796"/>
      <c r="CQ66" s="3821"/>
    </row>
    <row r="67" spans="1:95" ht="13.5" customHeight="1">
      <c r="A67" s="1239"/>
      <c r="B67" s="815"/>
      <c r="C67" s="1248"/>
      <c r="D67" s="1195"/>
      <c r="E67" s="1195"/>
      <c r="F67" s="1195"/>
      <c r="G67" s="1195"/>
      <c r="H67" s="1195"/>
      <c r="I67" s="1195"/>
      <c r="J67" s="1195"/>
      <c r="K67" s="1195"/>
      <c r="L67" s="1195"/>
      <c r="M67" s="1195"/>
      <c r="N67" s="1195"/>
      <c r="O67" s="1195"/>
      <c r="P67" s="1195"/>
      <c r="Q67" s="1195"/>
      <c r="R67" s="1195"/>
      <c r="S67" s="1195"/>
      <c r="T67" s="1195"/>
      <c r="U67" s="1195"/>
      <c r="V67" s="1195"/>
      <c r="W67" s="1195"/>
      <c r="X67" s="1195"/>
      <c r="Y67" s="1195"/>
      <c r="Z67" s="1195"/>
      <c r="AA67" s="1195"/>
      <c r="AB67" s="1195"/>
      <c r="AC67" s="1195"/>
      <c r="AD67" s="1195"/>
      <c r="AE67" s="1195"/>
      <c r="AF67" s="1195"/>
      <c r="AG67" s="1248"/>
      <c r="AH67" s="1683"/>
      <c r="AI67" s="1683"/>
      <c r="AJ67" s="1683"/>
      <c r="AK67" s="1683"/>
      <c r="AL67" s="1683"/>
      <c r="AM67" s="1683"/>
      <c r="AN67" s="1683"/>
      <c r="AO67" s="3161"/>
      <c r="AP67" s="3161"/>
      <c r="AQ67" s="3161"/>
      <c r="AR67" s="3161"/>
      <c r="AS67" s="3161"/>
      <c r="AT67" s="3161"/>
      <c r="AU67" s="3161"/>
      <c r="AV67" s="1683"/>
      <c r="AW67" s="1683"/>
      <c r="AX67" s="1683"/>
      <c r="AY67" s="1683"/>
      <c r="AZ67" s="1683"/>
      <c r="BA67" s="1683"/>
      <c r="BB67" s="1683"/>
      <c r="BC67" s="1683"/>
      <c r="BD67" s="1683"/>
      <c r="BE67" s="1683"/>
      <c r="BF67" s="1683"/>
      <c r="BG67" s="1683"/>
      <c r="BH67" s="1683"/>
      <c r="BI67" s="1683"/>
      <c r="BJ67" s="1247"/>
      <c r="BK67" s="1190"/>
      <c r="BL67" s="199"/>
      <c r="BP67" s="3616"/>
      <c r="BQ67" s="3616"/>
      <c r="BR67" s="3616"/>
      <c r="BS67" s="3827"/>
      <c r="BT67" s="3046"/>
      <c r="BU67" s="3046"/>
      <c r="BV67" s="3828"/>
      <c r="BW67" s="3616" t="s">
        <v>14</v>
      </c>
      <c r="BX67" s="3616"/>
      <c r="BY67" s="3616"/>
      <c r="BZ67" s="3820">
        <v>281</v>
      </c>
      <c r="CA67" s="3796"/>
      <c r="CB67" s="3796"/>
      <c r="CC67" s="3821"/>
      <c r="CD67" s="3616"/>
      <c r="CE67" s="3616"/>
      <c r="CF67" s="3616"/>
      <c r="CG67" s="3820"/>
      <c r="CH67" s="3796"/>
      <c r="CI67" s="3796"/>
      <c r="CJ67" s="3821"/>
      <c r="CK67" s="3616"/>
      <c r="CL67" s="3616"/>
      <c r="CM67" s="3616"/>
      <c r="CN67" s="3820"/>
      <c r="CO67" s="3796"/>
      <c r="CP67" s="3796"/>
      <c r="CQ67" s="3821"/>
    </row>
    <row r="68" spans="1:95" ht="12" customHeight="1">
      <c r="A68" s="1239"/>
      <c r="B68" s="815"/>
      <c r="C68" s="1248"/>
      <c r="D68" s="1195"/>
      <c r="E68" s="1195"/>
      <c r="F68" s="1195"/>
      <c r="G68" s="1195"/>
      <c r="H68" s="1195"/>
      <c r="I68" s="1195"/>
      <c r="J68" s="1195"/>
      <c r="K68" s="1195"/>
      <c r="L68" s="1195"/>
      <c r="M68" s="1195"/>
      <c r="N68" s="1195"/>
      <c r="O68" s="1195"/>
      <c r="P68" s="1195"/>
      <c r="Q68" s="1195"/>
      <c r="R68" s="1195"/>
      <c r="S68" s="1195"/>
      <c r="T68" s="1195"/>
      <c r="U68" s="1195"/>
      <c r="V68" s="1195"/>
      <c r="W68" s="1195"/>
      <c r="X68" s="1195"/>
      <c r="Y68" s="1195"/>
      <c r="Z68" s="1195"/>
      <c r="AA68" s="1195"/>
      <c r="AB68" s="1195"/>
      <c r="AC68" s="1195"/>
      <c r="AD68" s="1195"/>
      <c r="AE68" s="1195"/>
      <c r="AF68" s="1195"/>
      <c r="AG68" s="1248"/>
      <c r="AH68" s="1683"/>
      <c r="AI68" s="1683"/>
      <c r="AJ68" s="1683"/>
      <c r="AK68" s="1683"/>
      <c r="AL68" s="1683"/>
      <c r="AM68" s="1683"/>
      <c r="AN68" s="1683"/>
      <c r="AO68" s="1683"/>
      <c r="AP68" s="1683"/>
      <c r="AQ68" s="1683"/>
      <c r="AR68" s="1683"/>
      <c r="AS68" s="1683"/>
      <c r="AT68" s="1683"/>
      <c r="AU68" s="1683"/>
      <c r="AV68" s="1683"/>
      <c r="AW68" s="1683"/>
      <c r="AX68" s="1195"/>
      <c r="AY68" s="1195"/>
      <c r="AZ68" s="1195"/>
      <c r="BA68" s="1195"/>
      <c r="BB68" s="1195"/>
      <c r="BC68" s="1195"/>
      <c r="BD68" s="1195"/>
      <c r="BE68" s="1195"/>
      <c r="BF68" s="1195"/>
      <c r="BG68" s="1195"/>
      <c r="BH68" s="1195"/>
      <c r="BI68" s="1195"/>
      <c r="BJ68" s="1247"/>
      <c r="BK68" s="1190"/>
      <c r="BL68" s="199"/>
    </row>
    <row r="69" spans="1:95" ht="12" customHeight="1">
      <c r="A69" s="1239"/>
      <c r="B69" s="815"/>
      <c r="C69" s="1248"/>
      <c r="D69" s="1195"/>
      <c r="E69" s="1195"/>
      <c r="F69" s="1195"/>
      <c r="G69" s="1195"/>
      <c r="H69" s="1195"/>
      <c r="I69" s="1195"/>
      <c r="J69" s="1195"/>
      <c r="K69" s="1195"/>
      <c r="L69" s="1195"/>
      <c r="M69" s="1195"/>
      <c r="N69" s="1195"/>
      <c r="O69" s="1195"/>
      <c r="P69" s="1195"/>
      <c r="Q69" s="1195"/>
      <c r="R69" s="1195"/>
      <c r="S69" s="1195"/>
      <c r="T69" s="1195"/>
      <c r="U69" s="1195"/>
      <c r="V69" s="1195"/>
      <c r="W69" s="1195"/>
      <c r="X69" s="1195"/>
      <c r="Y69" s="1195"/>
      <c r="Z69" s="1195"/>
      <c r="AA69" s="1195"/>
      <c r="AB69" s="1195"/>
      <c r="AC69" s="1195"/>
      <c r="AD69" s="1195"/>
      <c r="AE69" s="1195"/>
      <c r="AF69" s="1195"/>
      <c r="AG69" s="1248"/>
      <c r="AH69" s="1683"/>
      <c r="AI69" s="1683"/>
      <c r="AJ69" s="1683"/>
      <c r="AK69" s="1683"/>
      <c r="AL69" s="1683"/>
      <c r="AM69" s="1683"/>
      <c r="AN69" s="1683"/>
      <c r="AO69" s="1683"/>
      <c r="AP69" s="1683"/>
      <c r="AQ69" s="1683"/>
      <c r="AR69" s="1683"/>
      <c r="AS69" s="1683"/>
      <c r="AT69" s="1683"/>
      <c r="AU69" s="1683"/>
      <c r="AV69" s="1683"/>
      <c r="AW69" s="1683"/>
      <c r="AX69" s="1195"/>
      <c r="AY69" s="1195"/>
      <c r="AZ69" s="1195"/>
      <c r="BA69" s="1195"/>
      <c r="BB69" s="1195"/>
      <c r="BC69" s="1195"/>
      <c r="BD69" s="1195"/>
      <c r="BE69" s="1195"/>
      <c r="BF69" s="1195"/>
      <c r="BG69" s="1195"/>
      <c r="BH69" s="1195"/>
      <c r="BI69" s="1195"/>
      <c r="BJ69" s="1247"/>
      <c r="BK69" s="1190"/>
      <c r="BL69" s="199"/>
    </row>
    <row r="70" spans="1:95" ht="12" customHeight="1">
      <c r="A70" s="1239"/>
      <c r="B70" s="815"/>
      <c r="C70" s="1192"/>
      <c r="D70" s="1193"/>
      <c r="E70" s="1193"/>
      <c r="F70" s="1193"/>
      <c r="G70" s="1193"/>
      <c r="H70" s="1193"/>
      <c r="I70" s="1193"/>
      <c r="J70" s="1193"/>
      <c r="K70" s="1193"/>
      <c r="L70" s="1193"/>
      <c r="M70" s="1193"/>
      <c r="N70" s="1193"/>
      <c r="O70" s="1193"/>
      <c r="P70" s="1193"/>
      <c r="Q70" s="1193"/>
      <c r="R70" s="1193"/>
      <c r="S70" s="1193"/>
      <c r="T70" s="1193"/>
      <c r="U70" s="1193"/>
      <c r="V70" s="1193"/>
      <c r="W70" s="1193"/>
      <c r="X70" s="1193"/>
      <c r="Y70" s="1193"/>
      <c r="Z70" s="1193"/>
      <c r="AA70" s="1193"/>
      <c r="AB70" s="1193"/>
      <c r="AC70" s="1193"/>
      <c r="AD70" s="1193"/>
      <c r="AE70" s="1193"/>
      <c r="AF70" s="1193"/>
      <c r="AG70" s="1192"/>
      <c r="AH70" s="1193"/>
      <c r="AI70" s="1193"/>
      <c r="AJ70" s="1193"/>
      <c r="AK70" s="1193"/>
      <c r="AL70" s="1193"/>
      <c r="AM70" s="1193"/>
      <c r="AN70" s="1193"/>
      <c r="AO70" s="1193"/>
      <c r="AP70" s="1193"/>
      <c r="AQ70" s="1193"/>
      <c r="AR70" s="1193"/>
      <c r="AS70" s="1193"/>
      <c r="AT70" s="1193"/>
      <c r="AU70" s="1193"/>
      <c r="AV70" s="1193"/>
      <c r="AW70" s="1193"/>
      <c r="AX70" s="1193"/>
      <c r="AY70" s="1193"/>
      <c r="AZ70" s="1193"/>
      <c r="BA70" s="1193"/>
      <c r="BB70" s="1193"/>
      <c r="BC70" s="1193"/>
      <c r="BD70" s="1193"/>
      <c r="BE70" s="1193"/>
      <c r="BF70" s="1193"/>
      <c r="BG70" s="1193"/>
      <c r="BH70" s="1193"/>
      <c r="BI70" s="1193"/>
      <c r="BJ70" s="1250"/>
      <c r="BK70" s="1190"/>
      <c r="BL70" s="199"/>
    </row>
    <row r="71" spans="1:95" ht="15.75" thickBot="1">
      <c r="A71" s="1239"/>
      <c r="B71" s="258"/>
      <c r="C71" s="1251"/>
      <c r="D71" s="1251"/>
      <c r="E71" s="1251"/>
      <c r="F71" s="1251"/>
      <c r="G71" s="1251"/>
      <c r="H71" s="1251"/>
      <c r="I71" s="1251"/>
      <c r="J71" s="1251"/>
      <c r="K71" s="1251"/>
      <c r="L71" s="1251"/>
      <c r="M71" s="1251"/>
      <c r="N71" s="1251"/>
      <c r="O71" s="1251"/>
      <c r="P71" s="1251"/>
      <c r="Q71" s="1251"/>
      <c r="R71" s="1251"/>
      <c r="S71" s="1251"/>
      <c r="T71" s="1251"/>
      <c r="U71" s="1251"/>
      <c r="V71" s="1251"/>
      <c r="W71" s="1251"/>
      <c r="X71" s="1251"/>
      <c r="Y71" s="1251"/>
      <c r="Z71" s="1251"/>
      <c r="AA71" s="1251"/>
      <c r="AB71" s="1251"/>
      <c r="AC71" s="1251"/>
      <c r="AD71" s="1251"/>
      <c r="AE71" s="1251"/>
      <c r="AF71" s="1251"/>
      <c r="AG71" s="1251"/>
      <c r="AH71" s="1251"/>
      <c r="AI71" s="1251"/>
      <c r="AJ71" s="1251"/>
      <c r="AK71" s="1251"/>
      <c r="AL71" s="1251"/>
      <c r="AM71" s="1251"/>
      <c r="AN71" s="1251"/>
      <c r="AO71" s="1251"/>
      <c r="AP71" s="1251"/>
      <c r="AQ71" s="1251"/>
      <c r="AR71" s="1251"/>
      <c r="AS71" s="1251"/>
      <c r="AT71" s="1251"/>
      <c r="AU71" s="1251"/>
      <c r="AV71" s="1251"/>
      <c r="AW71" s="1251"/>
      <c r="AX71" s="1251"/>
      <c r="AY71" s="1251"/>
      <c r="AZ71" s="1251"/>
      <c r="BA71" s="1251"/>
      <c r="BB71" s="1251"/>
      <c r="BC71" s="1251"/>
      <c r="BD71" s="1251"/>
      <c r="BE71" s="1251"/>
      <c r="BF71" s="1251"/>
      <c r="BG71" s="1251"/>
      <c r="BH71" s="1251"/>
      <c r="BI71" s="1251"/>
      <c r="BJ71" s="1252"/>
      <c r="BK71" s="1253"/>
      <c r="BL71" s="199"/>
    </row>
    <row r="72" spans="1:95" ht="21.75" customHeight="1" thickBot="1">
      <c r="A72" s="1239"/>
      <c r="B72" s="3847" t="s">
        <v>34</v>
      </c>
      <c r="C72" s="3848"/>
      <c r="D72" s="3848"/>
      <c r="E72" s="3848"/>
      <c r="F72" s="3869"/>
      <c r="G72" s="3850" t="s">
        <v>893</v>
      </c>
      <c r="H72" s="3848"/>
      <c r="I72" s="3848"/>
      <c r="J72" s="3848"/>
      <c r="K72" s="3848"/>
      <c r="L72" s="3848"/>
      <c r="M72" s="3848"/>
      <c r="N72" s="3869"/>
      <c r="O72" s="3839"/>
      <c r="P72" s="3839"/>
      <c r="Q72" s="3871"/>
      <c r="R72" s="3769" t="s">
        <v>897</v>
      </c>
      <c r="S72" s="3749"/>
      <c r="T72" s="3749"/>
      <c r="U72" s="3749"/>
      <c r="V72" s="3749"/>
      <c r="W72" s="3749"/>
      <c r="X72" s="3749"/>
      <c r="Y72" s="3749"/>
      <c r="Z72" s="3749"/>
      <c r="AA72" s="3749"/>
      <c r="AB72" s="3749"/>
      <c r="AC72" s="3749"/>
      <c r="AD72" s="3749"/>
      <c r="AE72" s="3749"/>
      <c r="AF72" s="3749"/>
      <c r="AG72" s="3749"/>
      <c r="AH72" s="3749"/>
      <c r="AI72" s="3749"/>
      <c r="AJ72" s="3749"/>
      <c r="AK72" s="3749"/>
      <c r="AL72" s="3749"/>
      <c r="AM72" s="3749"/>
      <c r="AN72" s="3749"/>
      <c r="AO72" s="3749"/>
      <c r="AP72" s="3749"/>
      <c r="AQ72" s="3749"/>
      <c r="AR72" s="3749"/>
      <c r="AS72" s="3749"/>
      <c r="AT72" s="3749"/>
      <c r="AU72" s="3749"/>
      <c r="AV72" s="3749"/>
      <c r="AW72" s="3749"/>
      <c r="AX72" s="3749"/>
      <c r="AY72" s="3749"/>
      <c r="AZ72" s="3749"/>
      <c r="BA72" s="3749"/>
      <c r="BB72" s="3749"/>
      <c r="BC72" s="3749"/>
      <c r="BD72" s="3749"/>
      <c r="BE72" s="3749"/>
      <c r="BF72" s="3749"/>
      <c r="BG72" s="3749"/>
      <c r="BH72" s="3749"/>
      <c r="BI72" s="3749"/>
      <c r="BJ72" s="3749"/>
      <c r="BK72" s="3770"/>
      <c r="BL72" s="199"/>
    </row>
    <row r="73" spans="1:95" ht="20.25" customHeight="1" thickBot="1">
      <c r="A73" s="1239"/>
      <c r="B73" s="1900"/>
      <c r="C73" s="3093"/>
      <c r="D73" s="3093"/>
      <c r="E73" s="3093"/>
      <c r="F73" s="3153"/>
      <c r="G73" s="1900"/>
      <c r="H73" s="3093"/>
      <c r="I73" s="3093"/>
      <c r="J73" s="3093"/>
      <c r="K73" s="3093"/>
      <c r="L73" s="3093"/>
      <c r="M73" s="3093"/>
      <c r="N73" s="3153"/>
      <c r="O73" s="3587"/>
      <c r="P73" s="3587"/>
      <c r="Q73" s="3841"/>
      <c r="R73" s="3771" t="s">
        <v>14</v>
      </c>
      <c r="S73" s="3772"/>
      <c r="T73" s="3748">
        <v>11</v>
      </c>
      <c r="U73" s="3748"/>
      <c r="V73" s="3748" t="s">
        <v>16</v>
      </c>
      <c r="W73" s="3748"/>
      <c r="X73" s="3749">
        <v>12</v>
      </c>
      <c r="Y73" s="3750"/>
      <c r="Z73" s="3751" t="s">
        <v>148</v>
      </c>
      <c r="AA73" s="3750"/>
      <c r="AB73" s="3751">
        <v>13</v>
      </c>
      <c r="AC73" s="3750"/>
      <c r="AD73" s="3751" t="s">
        <v>152</v>
      </c>
      <c r="AE73" s="3750"/>
      <c r="AF73" s="3751">
        <v>1</v>
      </c>
      <c r="AG73" s="3750"/>
      <c r="AH73" s="3751" t="s">
        <v>153</v>
      </c>
      <c r="AI73" s="3750"/>
      <c r="AJ73" s="3751">
        <v>2</v>
      </c>
      <c r="AK73" s="3750"/>
      <c r="AL73" s="3751" t="s">
        <v>154</v>
      </c>
      <c r="AM73" s="3750"/>
      <c r="AN73" s="3751">
        <v>3</v>
      </c>
      <c r="AO73" s="3750"/>
      <c r="AP73" s="3751" t="s">
        <v>104</v>
      </c>
      <c r="AQ73" s="3750"/>
      <c r="AR73" s="3751">
        <v>4</v>
      </c>
      <c r="AS73" s="3750"/>
      <c r="AT73" s="3751" t="s">
        <v>103</v>
      </c>
      <c r="AU73" s="3750"/>
      <c r="AV73" s="3751">
        <v>5</v>
      </c>
      <c r="AW73" s="3750"/>
      <c r="AX73" s="3751" t="s">
        <v>44</v>
      </c>
      <c r="AY73" s="3750"/>
      <c r="AZ73" s="3751">
        <v>6</v>
      </c>
      <c r="BA73" s="3750"/>
      <c r="BB73" s="3751"/>
      <c r="BC73" s="3750"/>
      <c r="BD73" s="3751"/>
      <c r="BE73" s="3750"/>
      <c r="BF73" s="3842"/>
      <c r="BG73" s="3843"/>
      <c r="BH73" s="3844"/>
      <c r="BI73" s="3845"/>
      <c r="BJ73" s="3844"/>
      <c r="BK73" s="3846"/>
      <c r="BL73" s="199"/>
    </row>
    <row r="74" spans="1:95" ht="15">
      <c r="A74" s="1239"/>
      <c r="B74" s="3789">
        <v>1</v>
      </c>
      <c r="C74" s="3764"/>
      <c r="D74" s="3764"/>
      <c r="E74" s="3764"/>
      <c r="F74" s="3852"/>
      <c r="G74" s="3045" t="s">
        <v>898</v>
      </c>
      <c r="H74" s="3046"/>
      <c r="I74" s="3046"/>
      <c r="J74" s="3046"/>
      <c r="K74" s="3046"/>
      <c r="L74" s="3046"/>
      <c r="M74" s="3046"/>
      <c r="N74" s="3868"/>
      <c r="O74" s="3046"/>
      <c r="P74" s="3046"/>
      <c r="Q74" s="3160"/>
      <c r="R74" s="3780">
        <f>35.8/2</f>
        <v>17.899999999999999</v>
      </c>
      <c r="S74" s="3781"/>
      <c r="T74" s="3782">
        <f>36.1/2</f>
        <v>18.05</v>
      </c>
      <c r="U74" s="3781"/>
      <c r="V74" s="3781"/>
      <c r="W74" s="3783"/>
      <c r="X74" s="3782">
        <f>36.9/2</f>
        <v>18.45</v>
      </c>
      <c r="Y74" s="3781"/>
      <c r="Z74" s="3781"/>
      <c r="AA74" s="3783"/>
      <c r="AB74" s="3784">
        <f>37.5/2</f>
        <v>18.75</v>
      </c>
      <c r="AC74" s="3785"/>
      <c r="AD74" s="3785"/>
      <c r="AE74" s="3786"/>
      <c r="AF74" s="3782">
        <f>38.9/2</f>
        <v>19.45</v>
      </c>
      <c r="AG74" s="3781"/>
      <c r="AH74" s="3781"/>
      <c r="AI74" s="3783"/>
      <c r="AJ74" s="3782">
        <f>40/2</f>
        <v>20</v>
      </c>
      <c r="AK74" s="3781"/>
      <c r="AL74" s="3781"/>
      <c r="AM74" s="3783"/>
      <c r="AN74" s="3744">
        <f>40.7/2</f>
        <v>20.350000000000001</v>
      </c>
      <c r="AO74" s="3745"/>
      <c r="AP74" s="3745"/>
      <c r="AQ74" s="3870"/>
      <c r="AR74" s="3782">
        <f>41.3/2</f>
        <v>20.65</v>
      </c>
      <c r="AS74" s="3781"/>
      <c r="AT74" s="3781"/>
      <c r="AU74" s="3783"/>
      <c r="AV74" s="3782">
        <f>42.9/2</f>
        <v>21.45</v>
      </c>
      <c r="AW74" s="3781"/>
      <c r="AX74" s="3781"/>
      <c r="AY74" s="3783"/>
      <c r="AZ74" s="3746">
        <f>43.2/2</f>
        <v>21.6</v>
      </c>
      <c r="BA74" s="3276"/>
      <c r="BB74" s="3616"/>
      <c r="BC74" s="3616"/>
      <c r="BD74" s="3616"/>
      <c r="BE74" s="3616"/>
      <c r="BF74" s="3766"/>
      <c r="BG74" s="3767"/>
      <c r="BH74" s="3768"/>
      <c r="BI74" s="3767"/>
      <c r="BJ74" s="3775"/>
      <c r="BK74" s="3776"/>
      <c r="BL74" s="199"/>
    </row>
    <row r="75" spans="1:95" ht="15">
      <c r="A75" s="1239"/>
      <c r="B75" s="3800"/>
      <c r="C75" s="3796"/>
      <c r="D75" s="3796"/>
      <c r="E75" s="3796"/>
      <c r="F75" s="3797"/>
      <c r="G75" s="3045"/>
      <c r="H75" s="3046"/>
      <c r="I75" s="3046"/>
      <c r="J75" s="3046"/>
      <c r="K75" s="3046"/>
      <c r="L75" s="3046"/>
      <c r="M75" s="3046"/>
      <c r="N75" s="3868"/>
      <c r="O75" s="3046"/>
      <c r="P75" s="3046"/>
      <c r="Q75" s="3160"/>
      <c r="R75" s="3615"/>
      <c r="S75" s="3742"/>
      <c r="T75" s="3741"/>
      <c r="U75" s="3742"/>
      <c r="V75" s="3742"/>
      <c r="W75" s="3743"/>
      <c r="X75" s="3741"/>
      <c r="Y75" s="3742"/>
      <c r="Z75" s="3742"/>
      <c r="AA75" s="3743"/>
      <c r="AB75" s="3741"/>
      <c r="AC75" s="3742"/>
      <c r="AD75" s="3742"/>
      <c r="AE75" s="3743"/>
      <c r="AF75" s="3741"/>
      <c r="AG75" s="3742"/>
      <c r="AH75" s="3742"/>
      <c r="AI75" s="3743"/>
      <c r="AJ75" s="3741"/>
      <c r="AK75" s="3742"/>
      <c r="AL75" s="3742"/>
      <c r="AM75" s="3743"/>
      <c r="AN75" s="3616"/>
      <c r="AO75" s="3616"/>
      <c r="AP75" s="3616"/>
      <c r="AQ75" s="3616"/>
      <c r="AR75" s="3741"/>
      <c r="AS75" s="3742"/>
      <c r="AT75" s="3742"/>
      <c r="AU75" s="3743"/>
      <c r="AV75" s="3741"/>
      <c r="AW75" s="3742"/>
      <c r="AX75" s="3742"/>
      <c r="AY75" s="3743"/>
      <c r="AZ75" s="3616"/>
      <c r="BA75" s="3616"/>
      <c r="BB75" s="3616"/>
      <c r="BC75" s="3616"/>
      <c r="BD75" s="3616"/>
      <c r="BE75" s="3616"/>
      <c r="BF75" s="3766"/>
      <c r="BG75" s="3767"/>
      <c r="BH75" s="3768"/>
      <c r="BI75" s="3767"/>
      <c r="BJ75" s="3775"/>
      <c r="BK75" s="3776"/>
      <c r="BL75" s="199"/>
    </row>
    <row r="76" spans="1:95" ht="15">
      <c r="A76" s="1239"/>
      <c r="B76" s="3800"/>
      <c r="C76" s="3796"/>
      <c r="D76" s="3796"/>
      <c r="E76" s="3796"/>
      <c r="F76" s="3797"/>
      <c r="G76" s="3851"/>
      <c r="H76" s="3796"/>
      <c r="I76" s="3796"/>
      <c r="J76" s="3796"/>
      <c r="K76" s="3796"/>
      <c r="L76" s="3796"/>
      <c r="M76" s="3796"/>
      <c r="N76" s="3797"/>
      <c r="O76" s="3796"/>
      <c r="P76" s="3796"/>
      <c r="Q76" s="3230"/>
      <c r="R76" s="3615"/>
      <c r="S76" s="3742"/>
      <c r="T76" s="3741"/>
      <c r="U76" s="3742"/>
      <c r="V76" s="3742"/>
      <c r="W76" s="3743"/>
      <c r="X76" s="3741"/>
      <c r="Y76" s="3742"/>
      <c r="Z76" s="3742"/>
      <c r="AA76" s="3743"/>
      <c r="AB76" s="3741"/>
      <c r="AC76" s="3742"/>
      <c r="AD76" s="3742"/>
      <c r="AE76" s="3743"/>
      <c r="AF76" s="3741"/>
      <c r="AG76" s="3742"/>
      <c r="AH76" s="3742"/>
      <c r="AI76" s="3743"/>
      <c r="AJ76" s="3741"/>
      <c r="AK76" s="3742"/>
      <c r="AL76" s="3742"/>
      <c r="AM76" s="3743"/>
      <c r="AN76" s="3616"/>
      <c r="AO76" s="3616"/>
      <c r="AP76" s="3616"/>
      <c r="AQ76" s="3616"/>
      <c r="AR76" s="3741"/>
      <c r="AS76" s="3742"/>
      <c r="AT76" s="3742"/>
      <c r="AU76" s="3743"/>
      <c r="AV76" s="3741"/>
      <c r="AW76" s="3742"/>
      <c r="AX76" s="3742"/>
      <c r="AY76" s="3743"/>
      <c r="AZ76" s="3758"/>
      <c r="BA76" s="3759"/>
      <c r="BB76" s="3758"/>
      <c r="BC76" s="3759"/>
      <c r="BD76" s="3758"/>
      <c r="BE76" s="3759"/>
      <c r="BF76" s="3768"/>
      <c r="BG76" s="3767"/>
      <c r="BH76" s="3768"/>
      <c r="BI76" s="3767"/>
      <c r="BJ76" s="1254"/>
      <c r="BK76" s="1255"/>
      <c r="BL76" s="199"/>
    </row>
    <row r="77" spans="1:95" ht="15">
      <c r="A77" s="1239"/>
      <c r="B77" s="3800"/>
      <c r="C77" s="3796"/>
      <c r="D77" s="3796"/>
      <c r="E77" s="3796"/>
      <c r="F77" s="3797"/>
      <c r="G77" s="3851"/>
      <c r="H77" s="3796"/>
      <c r="I77" s="3796"/>
      <c r="J77" s="3796"/>
      <c r="K77" s="3796"/>
      <c r="L77" s="3796"/>
      <c r="M77" s="3796"/>
      <c r="N77" s="3797"/>
      <c r="O77" s="3796"/>
      <c r="P77" s="3796"/>
      <c r="Q77" s="3230"/>
      <c r="R77" s="3615"/>
      <c r="S77" s="3742"/>
      <c r="T77" s="3741"/>
      <c r="U77" s="3742"/>
      <c r="V77" s="3742"/>
      <c r="W77" s="3743"/>
      <c r="X77" s="3741"/>
      <c r="Y77" s="3742"/>
      <c r="Z77" s="3742"/>
      <c r="AA77" s="3743"/>
      <c r="AB77" s="3741"/>
      <c r="AC77" s="3742"/>
      <c r="AD77" s="3742"/>
      <c r="AE77" s="3743"/>
      <c r="AF77" s="3741"/>
      <c r="AG77" s="3742"/>
      <c r="AH77" s="3742"/>
      <c r="AI77" s="3743"/>
      <c r="AJ77" s="3741"/>
      <c r="AK77" s="3742"/>
      <c r="AL77" s="3742"/>
      <c r="AM77" s="3743"/>
      <c r="AN77" s="3616"/>
      <c r="AO77" s="3616"/>
      <c r="AP77" s="3616"/>
      <c r="AQ77" s="3616"/>
      <c r="AR77" s="3741"/>
      <c r="AS77" s="3742"/>
      <c r="AT77" s="3742"/>
      <c r="AU77" s="3743"/>
      <c r="AV77" s="3741"/>
      <c r="AW77" s="3742"/>
      <c r="AX77" s="3742"/>
      <c r="AY77" s="3743"/>
      <c r="AZ77" s="3758"/>
      <c r="BA77" s="3759"/>
      <c r="BB77" s="3758"/>
      <c r="BC77" s="3759"/>
      <c r="BD77" s="3758"/>
      <c r="BE77" s="3759"/>
      <c r="BF77" s="3768"/>
      <c r="BG77" s="3767"/>
      <c r="BH77" s="3768"/>
      <c r="BI77" s="3767"/>
      <c r="BJ77" s="1254"/>
      <c r="BK77" s="1255"/>
      <c r="BL77" s="199"/>
    </row>
    <row r="78" spans="1:95" ht="15.75" thickBot="1">
      <c r="A78" s="1239"/>
      <c r="B78" s="1911"/>
      <c r="C78" s="1904"/>
      <c r="D78" s="1904"/>
      <c r="E78" s="1904"/>
      <c r="F78" s="3856"/>
      <c r="G78" s="3857"/>
      <c r="H78" s="1904"/>
      <c r="I78" s="1904"/>
      <c r="J78" s="1904"/>
      <c r="K78" s="1904"/>
      <c r="L78" s="1904"/>
      <c r="M78" s="1904"/>
      <c r="N78" s="1945"/>
      <c r="O78" s="3093"/>
      <c r="P78" s="3093"/>
      <c r="Q78" s="3153"/>
      <c r="R78" s="3858"/>
      <c r="S78" s="3756"/>
      <c r="T78" s="3755"/>
      <c r="U78" s="3756"/>
      <c r="V78" s="3756"/>
      <c r="W78" s="3757"/>
      <c r="X78" s="3755"/>
      <c r="Y78" s="3756"/>
      <c r="Z78" s="3756"/>
      <c r="AA78" s="3757"/>
      <c r="AB78" s="3755"/>
      <c r="AC78" s="3756"/>
      <c r="AD78" s="3756"/>
      <c r="AE78" s="3757"/>
      <c r="AF78" s="3755"/>
      <c r="AG78" s="3756"/>
      <c r="AH78" s="3756"/>
      <c r="AI78" s="3757"/>
      <c r="AJ78" s="3755"/>
      <c r="AK78" s="3756"/>
      <c r="AL78" s="3756"/>
      <c r="AM78" s="3757"/>
      <c r="AN78" s="3747"/>
      <c r="AO78" s="3342"/>
      <c r="AP78" s="3747"/>
      <c r="AQ78" s="3342"/>
      <c r="AR78" s="3755"/>
      <c r="AS78" s="3756"/>
      <c r="AT78" s="3756"/>
      <c r="AU78" s="3757"/>
      <c r="AV78" s="3755"/>
      <c r="AW78" s="3756"/>
      <c r="AX78" s="3756"/>
      <c r="AY78" s="3757"/>
      <c r="AZ78" s="3747"/>
      <c r="BA78" s="3342"/>
      <c r="BB78" s="3787"/>
      <c r="BC78" s="3788"/>
      <c r="BD78" s="3787"/>
      <c r="BE78" s="3788"/>
      <c r="BF78" s="3842"/>
      <c r="BG78" s="3854"/>
      <c r="BH78" s="3842"/>
      <c r="BI78" s="3854"/>
      <c r="BJ78" s="1256"/>
      <c r="BK78" s="1257"/>
      <c r="BL78" s="199"/>
    </row>
    <row r="79" spans="1:95" ht="20.100000000000001" customHeight="1" thickBot="1">
      <c r="A79" s="351"/>
      <c r="B79" s="1258" t="s">
        <v>110</v>
      </c>
      <c r="C79" s="288"/>
      <c r="D79" s="288"/>
      <c r="E79" s="288"/>
      <c r="F79" s="288"/>
      <c r="G79" s="288"/>
      <c r="H79" s="288"/>
      <c r="I79" s="288"/>
      <c r="J79" s="288"/>
      <c r="K79" s="288"/>
      <c r="L79" s="288"/>
      <c r="M79" s="288"/>
      <c r="N79" s="288"/>
      <c r="O79" s="288"/>
      <c r="P79" s="288"/>
      <c r="Q79" s="288"/>
      <c r="R79" s="288"/>
      <c r="S79" s="288"/>
      <c r="T79" s="288"/>
      <c r="U79" s="288"/>
      <c r="V79" s="288"/>
      <c r="W79" s="288"/>
      <c r="X79" s="288"/>
      <c r="Y79" s="288"/>
      <c r="Z79" s="288"/>
      <c r="AA79" s="288"/>
      <c r="AB79" s="288"/>
      <c r="AC79" s="288" t="s">
        <v>133</v>
      </c>
      <c r="AD79" s="288"/>
      <c r="AE79" s="288"/>
      <c r="AF79" s="288"/>
      <c r="AG79" s="288"/>
      <c r="AH79" s="288"/>
      <c r="AI79" s="288"/>
      <c r="AJ79" s="288"/>
      <c r="AK79" s="288"/>
      <c r="AL79" s="288"/>
      <c r="AM79" s="288"/>
      <c r="AN79" s="288"/>
      <c r="AO79" s="288"/>
      <c r="AP79" s="288"/>
      <c r="AQ79" s="288"/>
      <c r="AR79" s="288"/>
      <c r="AS79" s="288"/>
      <c r="AT79" s="288"/>
      <c r="AU79" s="288"/>
      <c r="AV79" s="288"/>
      <c r="AW79" s="288"/>
      <c r="AX79" s="288"/>
      <c r="AY79" s="288"/>
      <c r="AZ79" s="288"/>
      <c r="BA79" s="288"/>
      <c r="BB79" s="288"/>
      <c r="BC79" s="288"/>
      <c r="BD79" s="288" t="str">
        <f>BD40</f>
        <v>COMPILER: LIÊN/A-KT-WQ826</v>
      </c>
      <c r="BE79" s="288"/>
      <c r="BF79" s="288"/>
      <c r="BG79" s="288"/>
      <c r="BH79" s="288"/>
      <c r="BI79" s="288"/>
      <c r="BJ79" s="1252"/>
      <c r="BK79" s="288"/>
      <c r="BL79" s="1253"/>
    </row>
    <row r="80" spans="1:95" ht="18" customHeight="1" thickBot="1">
      <c r="A80" s="1232"/>
      <c r="B80" s="3383" t="str">
        <f>B41</f>
        <v>PRODUCTION CONFIRMATION</v>
      </c>
      <c r="C80" s="3384"/>
      <c r="D80" s="3384"/>
      <c r="E80" s="3384"/>
      <c r="F80" s="3384"/>
      <c r="G80" s="3384"/>
      <c r="H80" s="3384"/>
      <c r="I80" s="3384"/>
      <c r="J80" s="3384"/>
      <c r="K80" s="3384"/>
      <c r="L80" s="3384"/>
      <c r="M80" s="3384"/>
      <c r="N80" s="3384"/>
      <c r="O80" s="3384"/>
      <c r="P80" s="3385"/>
      <c r="Q80" s="1233"/>
      <c r="R80" s="1234"/>
      <c r="S80" s="3773" t="s">
        <v>941</v>
      </c>
      <c r="T80" s="3773"/>
      <c r="U80" s="3773"/>
      <c r="V80" s="3773"/>
      <c r="W80" s="3773"/>
      <c r="X80" s="3773"/>
      <c r="Y80" s="3773"/>
      <c r="Z80" s="3773"/>
      <c r="AA80" s="3773"/>
      <c r="AB80" s="3773"/>
      <c r="AC80" s="3773"/>
      <c r="AD80" s="3773"/>
      <c r="AE80" s="3773"/>
      <c r="AF80" s="3773"/>
      <c r="AG80" s="3773"/>
      <c r="AH80" s="3773"/>
      <c r="AI80" s="3773"/>
      <c r="AJ80" s="3773"/>
      <c r="AK80" s="3773"/>
      <c r="AL80" s="3773"/>
      <c r="AM80" s="3773"/>
      <c r="AN80" s="3773"/>
      <c r="AO80" s="3773"/>
      <c r="AP80" s="3773"/>
      <c r="AQ80" s="3773"/>
      <c r="AR80" s="3773"/>
      <c r="AS80" s="3773"/>
      <c r="AT80" s="3773"/>
      <c r="AU80" s="3773"/>
      <c r="AV80" s="3773"/>
      <c r="AW80" s="3773"/>
      <c r="AX80" s="3773"/>
      <c r="AY80" s="1234"/>
      <c r="AZ80" s="1235"/>
      <c r="BA80" s="1235"/>
      <c r="BB80" s="1235"/>
      <c r="BC80" s="1235"/>
      <c r="BD80" s="1235"/>
      <c r="BE80" s="1235"/>
      <c r="BF80" s="1235"/>
      <c r="BG80" s="1235"/>
      <c r="BH80" s="1235"/>
      <c r="BI80" s="1235"/>
      <c r="BJ80" s="1236"/>
      <c r="BK80" s="1237"/>
      <c r="BL80" s="1260"/>
    </row>
    <row r="81" spans="1:64" ht="18" customHeight="1" thickBot="1">
      <c r="A81" s="1239"/>
      <c r="B81" s="854" t="s">
        <v>19</v>
      </c>
      <c r="C81" s="469"/>
      <c r="D81" s="469"/>
      <c r="E81" s="469"/>
      <c r="F81" s="469"/>
      <c r="G81" s="469" t="str">
        <f>G42</f>
        <v>Chuck Taylor All Star Street</v>
      </c>
      <c r="H81" s="1240"/>
      <c r="I81" s="469"/>
      <c r="J81" s="469"/>
      <c r="K81" s="469"/>
      <c r="L81" s="469"/>
      <c r="M81" s="469"/>
      <c r="N81" s="469"/>
      <c r="O81" s="469"/>
      <c r="P81" s="1057"/>
      <c r="Q81" s="1241"/>
      <c r="R81" s="455"/>
      <c r="S81" s="1822"/>
      <c r="T81" s="1822"/>
      <c r="U81" s="1822"/>
      <c r="V81" s="1822"/>
      <c r="W81" s="1822"/>
      <c r="X81" s="1822"/>
      <c r="Y81" s="1822"/>
      <c r="Z81" s="1822"/>
      <c r="AA81" s="1822"/>
      <c r="AB81" s="1822"/>
      <c r="AC81" s="1822"/>
      <c r="AD81" s="1822"/>
      <c r="AE81" s="1822"/>
      <c r="AF81" s="1822"/>
      <c r="AG81" s="1822"/>
      <c r="AH81" s="1822"/>
      <c r="AI81" s="1822"/>
      <c r="AJ81" s="1822"/>
      <c r="AK81" s="1822"/>
      <c r="AL81" s="1822"/>
      <c r="AM81" s="1822"/>
      <c r="AN81" s="1822"/>
      <c r="AO81" s="1822"/>
      <c r="AP81" s="1822"/>
      <c r="AQ81" s="1822"/>
      <c r="AR81" s="1822"/>
      <c r="AS81" s="1822"/>
      <c r="AT81" s="1822"/>
      <c r="AU81" s="1822"/>
      <c r="AV81" s="1822"/>
      <c r="AW81" s="1822"/>
      <c r="AX81" s="1822"/>
      <c r="AY81" s="455"/>
      <c r="AZ81" s="228"/>
      <c r="BA81" s="1242"/>
      <c r="BB81" s="871" t="s">
        <v>20</v>
      </c>
      <c r="BC81" s="228"/>
      <c r="BD81" s="228"/>
      <c r="BE81" s="228"/>
      <c r="BF81" s="149"/>
      <c r="BG81" s="272"/>
      <c r="BH81" s="3396" t="s">
        <v>21</v>
      </c>
      <c r="BI81" s="3397"/>
      <c r="BJ81" s="3855">
        <f>BJ42</f>
        <v>23</v>
      </c>
      <c r="BK81" s="3393">
        <f>BK42-1</f>
        <v>-3</v>
      </c>
      <c r="BL81" s="199"/>
    </row>
    <row r="82" spans="1:64" ht="18" customHeight="1" thickBot="1">
      <c r="A82" s="1239"/>
      <c r="B82" s="547" t="s">
        <v>96</v>
      </c>
      <c r="C82" s="548"/>
      <c r="D82" s="548"/>
      <c r="E82" s="548"/>
      <c r="F82" s="548"/>
      <c r="G82" s="548"/>
      <c r="H82" s="548"/>
      <c r="I82" s="548"/>
      <c r="J82" s="548" t="str">
        <f>J43</f>
        <v>669288C/F</v>
      </c>
      <c r="K82" s="548"/>
      <c r="L82" s="548"/>
      <c r="M82" s="548"/>
      <c r="N82" s="548"/>
      <c r="O82" s="548"/>
      <c r="P82" s="1071"/>
      <c r="Q82" s="1012"/>
      <c r="R82" s="1243"/>
      <c r="S82" s="3774"/>
      <c r="T82" s="3774"/>
      <c r="U82" s="3774"/>
      <c r="V82" s="3774"/>
      <c r="W82" s="3774"/>
      <c r="X82" s="3774"/>
      <c r="Y82" s="3774"/>
      <c r="Z82" s="3774"/>
      <c r="AA82" s="3774"/>
      <c r="AB82" s="3774"/>
      <c r="AC82" s="3774"/>
      <c r="AD82" s="3774"/>
      <c r="AE82" s="3774"/>
      <c r="AF82" s="3774"/>
      <c r="AG82" s="3774"/>
      <c r="AH82" s="3774"/>
      <c r="AI82" s="3774"/>
      <c r="AJ82" s="3774"/>
      <c r="AK82" s="3774"/>
      <c r="AL82" s="3774"/>
      <c r="AM82" s="3774"/>
      <c r="AN82" s="3774"/>
      <c r="AO82" s="3774"/>
      <c r="AP82" s="3774"/>
      <c r="AQ82" s="3774"/>
      <c r="AR82" s="3774"/>
      <c r="AS82" s="3774"/>
      <c r="AT82" s="3774"/>
      <c r="AU82" s="3774"/>
      <c r="AV82" s="3774"/>
      <c r="AW82" s="3774"/>
      <c r="AX82" s="3774"/>
      <c r="AY82" s="1243"/>
      <c r="AZ82" s="871"/>
      <c r="BA82" s="871"/>
      <c r="BB82" s="871"/>
      <c r="BC82" s="871"/>
      <c r="BD82" s="871"/>
      <c r="BE82" s="871"/>
      <c r="BF82" s="871"/>
      <c r="BG82" s="189"/>
      <c r="BH82" s="2227"/>
      <c r="BI82" s="3804"/>
      <c r="BJ82" s="3806"/>
      <c r="BK82" s="2061"/>
      <c r="BL82" s="199"/>
    </row>
    <row r="83" spans="1:64" ht="22.5" customHeight="1" thickBot="1">
      <c r="A83" s="1239"/>
      <c r="B83" s="3807" t="s">
        <v>31</v>
      </c>
      <c r="C83" s="3808"/>
      <c r="D83" s="3808"/>
      <c r="E83" s="3809"/>
      <c r="F83" s="3810" t="s">
        <v>899</v>
      </c>
      <c r="G83" s="3808"/>
      <c r="H83" s="3808"/>
      <c r="I83" s="3808"/>
      <c r="J83" s="3808"/>
      <c r="K83" s="3808"/>
      <c r="L83" s="3808"/>
      <c r="M83" s="3808"/>
      <c r="N83" s="3808"/>
      <c r="O83" s="3808"/>
      <c r="P83" s="3808"/>
      <c r="Q83" s="3808"/>
      <c r="R83" s="3808"/>
      <c r="S83" s="3808"/>
      <c r="T83" s="3808"/>
      <c r="U83" s="3808"/>
      <c r="V83" s="3808"/>
      <c r="W83" s="3809"/>
      <c r="X83" s="3810" t="s">
        <v>856</v>
      </c>
      <c r="Y83" s="3808"/>
      <c r="Z83" s="3808"/>
      <c r="AA83" s="3808"/>
      <c r="AB83" s="3808"/>
      <c r="AC83" s="3808"/>
      <c r="AD83" s="3808"/>
      <c r="AE83" s="3808"/>
      <c r="AF83" s="3808"/>
      <c r="AG83" s="3808"/>
      <c r="AH83" s="3808"/>
      <c r="AI83" s="3808"/>
      <c r="AJ83" s="3808"/>
      <c r="AK83" s="3808"/>
      <c r="AL83" s="3809"/>
      <c r="AM83" s="3810" t="s">
        <v>910</v>
      </c>
      <c r="AN83" s="3808"/>
      <c r="AO83" s="3808"/>
      <c r="AP83" s="3808"/>
      <c r="AQ83" s="3808"/>
      <c r="AR83" s="3808"/>
      <c r="AS83" s="3808"/>
      <c r="AT83" s="3809"/>
      <c r="AU83" s="3813" t="s">
        <v>33</v>
      </c>
      <c r="AV83" s="3808"/>
      <c r="AW83" s="3808"/>
      <c r="AX83" s="3808"/>
      <c r="AY83" s="3808"/>
      <c r="AZ83" s="3808"/>
      <c r="BA83" s="3808"/>
      <c r="BB83" s="3808"/>
      <c r="BC83" s="3808"/>
      <c r="BD83" s="3808"/>
      <c r="BE83" s="3808"/>
      <c r="BF83" s="3809"/>
      <c r="BG83" s="3813" t="s">
        <v>32</v>
      </c>
      <c r="BH83" s="3808"/>
      <c r="BI83" s="3808"/>
      <c r="BJ83" s="3808"/>
      <c r="BK83" s="3814"/>
      <c r="BL83" s="199"/>
    </row>
    <row r="84" spans="1:64" ht="35.1" customHeight="1">
      <c r="A84" s="1239"/>
      <c r="B84" s="3859">
        <v>1</v>
      </c>
      <c r="C84" s="3860"/>
      <c r="D84" s="3860"/>
      <c r="E84" s="3861"/>
      <c r="F84" s="3791" t="s">
        <v>908</v>
      </c>
      <c r="G84" s="3791"/>
      <c r="H84" s="3791"/>
      <c r="I84" s="3791"/>
      <c r="J84" s="3791"/>
      <c r="K84" s="3791"/>
      <c r="L84" s="3791"/>
      <c r="M84" s="3791"/>
      <c r="N84" s="3791"/>
      <c r="O84" s="3791"/>
      <c r="P84" s="3791"/>
      <c r="Q84" s="3791"/>
      <c r="R84" s="3791"/>
      <c r="S84" s="3791"/>
      <c r="T84" s="3791"/>
      <c r="U84" s="3791"/>
      <c r="V84" s="3791"/>
      <c r="W84" s="3791"/>
      <c r="X84" s="3792" t="s">
        <v>271</v>
      </c>
      <c r="Y84" s="3793"/>
      <c r="Z84" s="3793"/>
      <c r="AA84" s="3793"/>
      <c r="AB84" s="3793"/>
      <c r="AC84" s="3793"/>
      <c r="AD84" s="3793"/>
      <c r="AE84" s="3793"/>
      <c r="AF84" s="3793"/>
      <c r="AG84" s="3793"/>
      <c r="AH84" s="3793"/>
      <c r="AI84" s="3793"/>
      <c r="AJ84" s="3793"/>
      <c r="AK84" s="3793"/>
      <c r="AL84" s="3794"/>
      <c r="AM84" s="3795" t="s">
        <v>270</v>
      </c>
      <c r="AN84" s="3796"/>
      <c r="AO84" s="3796"/>
      <c r="AP84" s="3796"/>
      <c r="AQ84" s="3796"/>
      <c r="AR84" s="3796"/>
      <c r="AS84" s="3796"/>
      <c r="AT84" s="3759"/>
      <c r="AU84" s="3795" t="s">
        <v>204</v>
      </c>
      <c r="AV84" s="3796"/>
      <c r="AW84" s="3796"/>
      <c r="AX84" s="3796"/>
      <c r="AY84" s="3796"/>
      <c r="AZ84" s="3796"/>
      <c r="BA84" s="3796"/>
      <c r="BB84" s="3796"/>
      <c r="BC84" s="3796"/>
      <c r="BD84" s="3796"/>
      <c r="BE84" s="3796"/>
      <c r="BF84" s="3759"/>
      <c r="BG84" s="3795" t="s">
        <v>205</v>
      </c>
      <c r="BH84" s="3796"/>
      <c r="BI84" s="3796"/>
      <c r="BJ84" s="3796"/>
      <c r="BK84" s="3797"/>
      <c r="BL84" s="199"/>
    </row>
    <row r="85" spans="1:64" ht="35.1" customHeight="1" thickBot="1">
      <c r="A85" s="1239"/>
      <c r="B85" s="258"/>
      <c r="C85" s="1251"/>
      <c r="D85" s="1251"/>
      <c r="E85" s="1261"/>
      <c r="F85" s="3798"/>
      <c r="G85" s="3798"/>
      <c r="H85" s="3798"/>
      <c r="I85" s="3798"/>
      <c r="J85" s="3798"/>
      <c r="K85" s="3798"/>
      <c r="L85" s="3798"/>
      <c r="M85" s="3798"/>
      <c r="N85" s="3798"/>
      <c r="O85" s="3798"/>
      <c r="P85" s="3798"/>
      <c r="Q85" s="3798"/>
      <c r="R85" s="3798"/>
      <c r="S85" s="3798"/>
      <c r="T85" s="3798"/>
      <c r="U85" s="3798"/>
      <c r="V85" s="3798"/>
      <c r="W85" s="3798"/>
      <c r="X85" s="3872"/>
      <c r="Y85" s="3873"/>
      <c r="Z85" s="3873"/>
      <c r="AA85" s="3873"/>
      <c r="AB85" s="3873"/>
      <c r="AC85" s="3873"/>
      <c r="AD85" s="3873"/>
      <c r="AE85" s="3873"/>
      <c r="AF85" s="3873"/>
      <c r="AG85" s="3873"/>
      <c r="AH85" s="3873"/>
      <c r="AI85" s="3873"/>
      <c r="AJ85" s="3873"/>
      <c r="AK85" s="3873"/>
      <c r="AL85" s="3874"/>
      <c r="AM85" s="3747"/>
      <c r="AN85" s="1904"/>
      <c r="AO85" s="1904"/>
      <c r="AP85" s="1904"/>
      <c r="AQ85" s="1904"/>
      <c r="AR85" s="1904"/>
      <c r="AS85" s="1904"/>
      <c r="AT85" s="1905"/>
      <c r="AU85" s="3747"/>
      <c r="AV85" s="1904"/>
      <c r="AW85" s="1904"/>
      <c r="AX85" s="1904"/>
      <c r="AY85" s="1904"/>
      <c r="AZ85" s="1904"/>
      <c r="BA85" s="1904"/>
      <c r="BB85" s="1904"/>
      <c r="BC85" s="1904"/>
      <c r="BD85" s="1904"/>
      <c r="BE85" s="1904"/>
      <c r="BF85" s="1905"/>
      <c r="BG85" s="3747"/>
      <c r="BH85" s="1904"/>
      <c r="BI85" s="1904"/>
      <c r="BJ85" s="1904"/>
      <c r="BK85" s="3856"/>
      <c r="BL85" s="199"/>
    </row>
    <row r="86" spans="1:64" ht="15">
      <c r="A86" s="1239"/>
      <c r="B86" s="1188"/>
      <c r="C86" s="1187"/>
      <c r="D86" s="1187"/>
      <c r="E86" s="1187"/>
      <c r="F86" s="1191"/>
      <c r="G86" s="1191"/>
      <c r="H86" s="1191"/>
      <c r="I86" s="1191"/>
      <c r="J86" s="1191"/>
      <c r="K86" s="1191"/>
      <c r="L86" s="1191"/>
      <c r="M86" s="1191"/>
      <c r="N86" s="1191"/>
      <c r="O86" s="1191"/>
      <c r="P86" s="1191"/>
      <c r="Q86" s="1191"/>
      <c r="R86" s="1191"/>
      <c r="S86" s="1191"/>
      <c r="T86" s="1191"/>
      <c r="U86" s="1191"/>
      <c r="V86" s="1191"/>
      <c r="W86" s="1191"/>
      <c r="X86" s="1191"/>
      <c r="Y86" s="1191"/>
      <c r="Z86" s="1191"/>
      <c r="AA86" s="1191"/>
      <c r="AB86" s="1191"/>
      <c r="AC86" s="1191"/>
      <c r="AD86" s="1191"/>
      <c r="AE86" s="1191"/>
      <c r="AF86" s="1191"/>
      <c r="AG86" s="1191"/>
      <c r="AH86" s="1191"/>
      <c r="AI86" s="1191"/>
      <c r="AJ86" s="1191"/>
      <c r="AK86" s="1191"/>
      <c r="AL86" s="1191"/>
      <c r="AM86" s="1191"/>
      <c r="AN86" s="1191"/>
      <c r="AO86" s="1191"/>
      <c r="AP86" s="1191"/>
      <c r="AQ86" s="1191"/>
      <c r="AR86" s="1191"/>
      <c r="AS86" s="1191"/>
      <c r="AT86" s="1191"/>
      <c r="AU86" s="1191"/>
      <c r="AV86" s="1191"/>
      <c r="AW86" s="1191"/>
      <c r="AX86" s="1191"/>
      <c r="AY86" s="1191"/>
      <c r="AZ86" s="1191"/>
      <c r="BA86" s="1191"/>
      <c r="BB86" s="1191"/>
      <c r="BC86" s="1191"/>
      <c r="BD86" s="1191"/>
      <c r="BE86" s="1191"/>
      <c r="BF86" s="1191"/>
      <c r="BG86" s="1191"/>
      <c r="BH86" s="1191"/>
      <c r="BI86" s="1191"/>
      <c r="BJ86" s="1244"/>
      <c r="BK86" s="1245"/>
      <c r="BL86" s="199"/>
    </row>
    <row r="87" spans="1:64" ht="21" customHeight="1">
      <c r="A87" s="1239"/>
      <c r="B87" s="815"/>
      <c r="C87" s="3752" t="s">
        <v>909</v>
      </c>
      <c r="D87" s="3753"/>
      <c r="E87" s="3753"/>
      <c r="F87" s="3753"/>
      <c r="G87" s="3753"/>
      <c r="H87" s="3753"/>
      <c r="I87" s="3753"/>
      <c r="J87" s="3753"/>
      <c r="K87" s="3753"/>
      <c r="L87" s="3753"/>
      <c r="M87" s="3753"/>
      <c r="N87" s="3753"/>
      <c r="O87" s="3753"/>
      <c r="P87" s="3753"/>
      <c r="Q87" s="3753"/>
      <c r="R87" s="3753"/>
      <c r="S87" s="3753"/>
      <c r="T87" s="3753"/>
      <c r="U87" s="3753"/>
      <c r="V87" s="3753"/>
      <c r="W87" s="3753"/>
      <c r="X87" s="3753"/>
      <c r="Y87" s="3753"/>
      <c r="Z87" s="3753"/>
      <c r="AA87" s="3753"/>
      <c r="AB87" s="3753"/>
      <c r="AC87" s="3753"/>
      <c r="AD87" s="3753"/>
      <c r="AE87" s="3753"/>
      <c r="AF87" s="3753"/>
      <c r="AG87" s="3753"/>
      <c r="AH87" s="3753"/>
      <c r="AI87" s="3753"/>
      <c r="AJ87" s="3753"/>
      <c r="AK87" s="3753"/>
      <c r="AL87" s="3753"/>
      <c r="AM87" s="3753"/>
      <c r="AN87" s="3753"/>
      <c r="AO87" s="3753"/>
      <c r="AP87" s="3753"/>
      <c r="AQ87" s="3753"/>
      <c r="AR87" s="3753"/>
      <c r="AS87" s="3753"/>
      <c r="AT87" s="3753"/>
      <c r="AU87" s="3753"/>
      <c r="AV87" s="3753"/>
      <c r="AW87" s="3753"/>
      <c r="AX87" s="3753"/>
      <c r="AY87" s="3753"/>
      <c r="AZ87" s="3753"/>
      <c r="BA87" s="3753"/>
      <c r="BB87" s="3753"/>
      <c r="BC87" s="3753"/>
      <c r="BD87" s="3753"/>
      <c r="BE87" s="3753"/>
      <c r="BF87" s="3753"/>
      <c r="BG87" s="3753"/>
      <c r="BH87" s="3753"/>
      <c r="BI87" s="3753"/>
      <c r="BJ87" s="3754"/>
      <c r="BK87" s="1190"/>
      <c r="BL87" s="199"/>
    </row>
    <row r="88" spans="1:64" ht="15">
      <c r="A88" s="1239"/>
      <c r="B88" s="815"/>
      <c r="C88" s="1246"/>
      <c r="D88" s="1195"/>
      <c r="E88" s="1195"/>
      <c r="F88" s="1195"/>
      <c r="G88" s="1195"/>
      <c r="H88" s="1195"/>
      <c r="I88" s="1195"/>
      <c r="J88" s="1195"/>
      <c r="K88" s="1195"/>
      <c r="L88" s="1195"/>
      <c r="M88" s="1195"/>
      <c r="N88" s="1195"/>
      <c r="O88" s="1195"/>
      <c r="P88" s="1195"/>
      <c r="Q88" s="1195"/>
      <c r="R88" s="1195"/>
      <c r="S88" s="1195"/>
      <c r="T88" s="1195"/>
      <c r="U88" s="1195"/>
      <c r="V88" s="1195"/>
      <c r="W88" s="1195"/>
      <c r="X88" s="1195"/>
      <c r="Y88" s="1195"/>
      <c r="Z88" s="1195"/>
      <c r="AA88" s="1195"/>
      <c r="AB88" s="1195"/>
      <c r="AC88" s="1195"/>
      <c r="AD88" s="1195"/>
      <c r="AE88" s="1195"/>
      <c r="AF88" s="1195"/>
      <c r="AG88" s="1189"/>
      <c r="AH88" s="1189"/>
      <c r="AI88" s="1195"/>
      <c r="AJ88" s="1195"/>
      <c r="AK88" s="1195"/>
      <c r="AL88" s="1195"/>
      <c r="AM88" s="1195"/>
      <c r="AN88" s="1195"/>
      <c r="AO88" s="1195"/>
      <c r="AP88" s="1195"/>
      <c r="AQ88" s="1195"/>
      <c r="AR88" s="1195"/>
      <c r="AS88" s="1195"/>
      <c r="AT88" s="1195"/>
      <c r="AU88" s="1195"/>
      <c r="AV88" s="1195"/>
      <c r="AW88" s="1195"/>
      <c r="AX88" s="1195"/>
      <c r="AY88" s="1195"/>
      <c r="AZ88" s="1195"/>
      <c r="BA88" s="1195"/>
      <c r="BB88" s="1195"/>
      <c r="BC88" s="1195"/>
      <c r="BD88" s="1195"/>
      <c r="BE88" s="1195"/>
      <c r="BF88" s="1195"/>
      <c r="BG88" s="1195"/>
      <c r="BH88" s="1195"/>
      <c r="BI88" s="1195"/>
      <c r="BJ88" s="1247"/>
      <c r="BK88" s="1190"/>
      <c r="BL88" s="199"/>
    </row>
    <row r="89" spans="1:64" ht="15">
      <c r="A89" s="1239"/>
      <c r="B89" s="815"/>
      <c r="C89" s="1248"/>
      <c r="D89" s="1195"/>
      <c r="E89" s="1195"/>
      <c r="F89" s="1195"/>
      <c r="G89" s="1195"/>
      <c r="H89" s="1195"/>
      <c r="I89" s="1195"/>
      <c r="J89" s="1195"/>
      <c r="K89" s="1195"/>
      <c r="L89" s="1195"/>
      <c r="M89" s="1195"/>
      <c r="N89" s="1195"/>
      <c r="O89" s="1195"/>
      <c r="P89" s="1195"/>
      <c r="Q89" s="1195"/>
      <c r="R89" s="1195"/>
      <c r="S89" s="1195"/>
      <c r="T89" s="1195"/>
      <c r="U89" s="1195"/>
      <c r="V89" s="1195"/>
      <c r="W89" s="1195"/>
      <c r="X89" s="1195"/>
      <c r="Y89" s="1195"/>
      <c r="Z89" s="1195"/>
      <c r="AA89" s="1195"/>
      <c r="AB89" s="1195"/>
      <c r="AC89" s="1195"/>
      <c r="AD89" s="1195"/>
      <c r="AE89" s="1195"/>
      <c r="AF89" s="1195"/>
      <c r="AG89" s="1195"/>
      <c r="AH89" s="1262"/>
      <c r="AI89" s="1262"/>
      <c r="AJ89" s="1262"/>
      <c r="AK89" s="1262"/>
      <c r="AL89" s="1262"/>
      <c r="AM89" s="1262"/>
      <c r="AN89" s="1262"/>
      <c r="AO89" s="1262"/>
      <c r="AP89" s="1262"/>
      <c r="AQ89" s="1262"/>
      <c r="AR89" s="1262"/>
      <c r="AS89" s="1262"/>
      <c r="AT89" s="1262"/>
      <c r="AU89" s="1262"/>
      <c r="AV89" s="1262"/>
      <c r="AW89" s="1262"/>
      <c r="AX89" s="1262"/>
      <c r="AY89" s="1262"/>
      <c r="AZ89" s="1262"/>
      <c r="BA89" s="1262"/>
      <c r="BB89" s="1262"/>
      <c r="BC89" s="1262"/>
      <c r="BD89" s="1262"/>
      <c r="BE89" s="1262"/>
      <c r="BF89" s="1195"/>
      <c r="BG89" s="1195"/>
      <c r="BH89" s="1195"/>
      <c r="BI89" s="1195"/>
      <c r="BJ89" s="1247"/>
      <c r="BK89" s="1190"/>
      <c r="BL89" s="199"/>
    </row>
    <row r="90" spans="1:64" ht="24" customHeight="1">
      <c r="A90" s="1239"/>
      <c r="B90" s="815"/>
      <c r="C90" s="1248"/>
      <c r="D90" s="1195"/>
      <c r="E90" s="1195"/>
      <c r="F90" s="1195"/>
      <c r="G90" s="1195"/>
      <c r="H90" s="1195"/>
      <c r="I90" s="1195"/>
      <c r="J90" s="1195"/>
      <c r="K90" s="1195"/>
      <c r="L90" s="1195"/>
      <c r="M90" s="1195"/>
      <c r="N90" s="1195"/>
      <c r="O90" s="1195"/>
      <c r="P90" s="1195"/>
      <c r="Q90" s="1195"/>
      <c r="R90" s="1195"/>
      <c r="S90" s="1195"/>
      <c r="T90" s="1195"/>
      <c r="U90" s="1195"/>
      <c r="V90" s="1195"/>
      <c r="W90" s="1195"/>
      <c r="X90" s="1195"/>
      <c r="Y90" s="1195"/>
      <c r="Z90" s="1195"/>
      <c r="AA90" s="1195"/>
      <c r="AB90" s="1195"/>
      <c r="AC90" s="1195"/>
      <c r="AD90" s="1195"/>
      <c r="AE90" s="1195"/>
      <c r="AF90" s="1195"/>
      <c r="AG90" s="1195"/>
      <c r="AH90" s="1195"/>
      <c r="AI90" s="1195"/>
      <c r="AJ90" s="1195"/>
      <c r="AK90" s="1195"/>
      <c r="AL90" s="1195"/>
      <c r="AM90" s="1195"/>
      <c r="AN90" s="1195"/>
      <c r="AO90" s="1195"/>
      <c r="AP90" s="1195"/>
      <c r="AQ90" s="1195"/>
      <c r="AR90" s="1195"/>
      <c r="AS90" s="1195"/>
      <c r="AT90" s="1195"/>
      <c r="AU90" s="1195"/>
      <c r="AV90" s="1195"/>
      <c r="AW90" s="1195"/>
      <c r="AX90" s="1195"/>
      <c r="AY90" s="1195"/>
      <c r="AZ90" s="1195"/>
      <c r="BA90" s="1195"/>
      <c r="BB90" s="1195"/>
      <c r="BC90" s="1195"/>
      <c r="BD90" s="1195"/>
      <c r="BE90" s="1195"/>
      <c r="BF90" s="1195"/>
      <c r="BG90" s="1195"/>
      <c r="BH90" s="1195"/>
      <c r="BI90" s="1195"/>
      <c r="BJ90" s="1247"/>
      <c r="BK90" s="1190"/>
      <c r="BL90" s="199"/>
    </row>
    <row r="91" spans="1:64" ht="16.5" customHeight="1">
      <c r="A91" s="1239"/>
      <c r="B91" s="815"/>
      <c r="C91" s="1248"/>
      <c r="D91" s="1195"/>
      <c r="E91" s="1195"/>
      <c r="F91" s="1195"/>
      <c r="G91" s="1195"/>
      <c r="H91" s="1195"/>
      <c r="I91" s="1195"/>
      <c r="J91" s="1195"/>
      <c r="K91" s="1195"/>
      <c r="L91" s="1195"/>
      <c r="M91" s="1195"/>
      <c r="N91" s="1195"/>
      <c r="O91" s="1195"/>
      <c r="P91" s="1195"/>
      <c r="Q91" s="1195"/>
      <c r="R91" s="1195"/>
      <c r="S91" s="1195"/>
      <c r="T91" s="1195"/>
      <c r="U91" s="1195"/>
      <c r="V91" s="1195"/>
      <c r="W91" s="1195"/>
      <c r="X91" s="1195"/>
      <c r="Y91" s="1195"/>
      <c r="Z91" s="1195"/>
      <c r="AA91" s="1195"/>
      <c r="AB91" s="1195"/>
      <c r="AC91" s="1195"/>
      <c r="AD91" s="1195"/>
      <c r="AE91" s="1195"/>
      <c r="AF91" s="1195"/>
      <c r="AG91" s="1195"/>
      <c r="AH91" s="1195"/>
      <c r="AI91" s="1195"/>
      <c r="AJ91" s="1195"/>
      <c r="AK91" s="1195"/>
      <c r="AL91" s="1195"/>
      <c r="AM91" s="1195"/>
      <c r="AN91" s="1195"/>
      <c r="AO91" s="1195"/>
      <c r="AP91" s="1195"/>
      <c r="AQ91" s="1195"/>
      <c r="AR91" s="1195"/>
      <c r="AS91" s="1195"/>
      <c r="AT91" s="1195"/>
      <c r="AU91" s="1195"/>
      <c r="AV91" s="1195"/>
      <c r="AW91" s="1195"/>
      <c r="AX91" s="1195"/>
      <c r="AY91" s="1195"/>
      <c r="AZ91" s="1195"/>
      <c r="BA91" s="1195"/>
      <c r="BB91" s="1195"/>
      <c r="BC91" s="1195"/>
      <c r="BD91" s="1195"/>
      <c r="BE91" s="1195"/>
      <c r="BF91" s="1195"/>
      <c r="BG91" s="1195"/>
      <c r="BH91" s="1195"/>
      <c r="BI91" s="1195"/>
      <c r="BJ91" s="1247"/>
      <c r="BK91" s="1190"/>
      <c r="BL91" s="199"/>
    </row>
    <row r="92" spans="1:64" ht="16.5" customHeight="1">
      <c r="A92" s="1239"/>
      <c r="B92" s="815"/>
      <c r="C92" s="1248"/>
      <c r="D92" s="1195"/>
      <c r="E92" s="1195"/>
      <c r="F92" s="1195"/>
      <c r="G92" s="1195"/>
      <c r="H92" s="1195"/>
      <c r="I92" s="1195"/>
      <c r="J92" s="1195"/>
      <c r="K92" s="1195"/>
      <c r="L92" s="1195"/>
      <c r="M92" s="1195"/>
      <c r="N92" s="1195"/>
      <c r="O92" s="1195"/>
      <c r="P92" s="1195"/>
      <c r="Q92" s="1195"/>
      <c r="R92" s="1195"/>
      <c r="S92" s="1195"/>
      <c r="T92" s="1195"/>
      <c r="U92" s="1195"/>
      <c r="V92" s="1195"/>
      <c r="W92" s="1195"/>
      <c r="X92" s="1195"/>
      <c r="Y92" s="1195"/>
      <c r="Z92" s="1195"/>
      <c r="AA92" s="1195"/>
      <c r="AB92" s="1195"/>
      <c r="AC92" s="1195"/>
      <c r="AD92" s="1195"/>
      <c r="AE92" s="1195"/>
      <c r="AF92" s="1195"/>
      <c r="AG92" s="1195"/>
      <c r="AH92" s="1195"/>
      <c r="AI92" s="1195"/>
      <c r="AJ92" s="1195"/>
      <c r="AK92" s="1195"/>
      <c r="AL92" s="1195"/>
      <c r="AM92" s="1195"/>
      <c r="AN92" s="1195"/>
      <c r="AO92" s="1195"/>
      <c r="AP92" s="1195"/>
      <c r="AQ92" s="1195"/>
      <c r="AR92" s="1195"/>
      <c r="AS92" s="1195"/>
      <c r="AT92" s="1195"/>
      <c r="AU92" s="1195"/>
      <c r="AV92" s="1195"/>
      <c r="AW92" s="1195"/>
      <c r="AX92" s="1195"/>
      <c r="AY92" s="1195"/>
      <c r="AZ92" s="1195"/>
      <c r="BA92" s="1195"/>
      <c r="BB92" s="1195"/>
      <c r="BC92" s="1195"/>
      <c r="BD92" s="1195"/>
      <c r="BE92" s="1195"/>
      <c r="BF92" s="1195"/>
      <c r="BG92" s="1195"/>
      <c r="BH92" s="1195"/>
      <c r="BI92" s="1195"/>
      <c r="BJ92" s="1247"/>
      <c r="BK92" s="1190"/>
      <c r="BL92" s="199"/>
    </row>
    <row r="93" spans="1:64" ht="16.5" customHeight="1">
      <c r="A93" s="1239"/>
      <c r="B93" s="815"/>
      <c r="C93" s="1248"/>
      <c r="D93" s="1195"/>
      <c r="E93" s="1195"/>
      <c r="F93" s="1195"/>
      <c r="G93" s="1195"/>
      <c r="H93" s="1195"/>
      <c r="I93" s="1195"/>
      <c r="J93" s="1195"/>
      <c r="K93" s="1195"/>
      <c r="L93" s="1195"/>
      <c r="M93" s="1195"/>
      <c r="N93" s="1195"/>
      <c r="O93" s="1195"/>
      <c r="P93" s="1195"/>
      <c r="Q93" s="1195"/>
      <c r="R93" s="1195"/>
      <c r="S93" s="1195"/>
      <c r="T93" s="1195"/>
      <c r="U93" s="1195"/>
      <c r="V93" s="1195"/>
      <c r="W93" s="1195"/>
      <c r="X93" s="1195"/>
      <c r="Y93" s="1195"/>
      <c r="Z93" s="1195"/>
      <c r="AA93" s="1195"/>
      <c r="AB93" s="1195"/>
      <c r="AC93" s="1195"/>
      <c r="AD93" s="1195"/>
      <c r="AE93" s="1195"/>
      <c r="AF93" s="1195"/>
      <c r="AG93" s="1195"/>
      <c r="AH93" s="1195"/>
      <c r="AI93" s="1195"/>
      <c r="AJ93" s="1195"/>
      <c r="AK93" s="1195"/>
      <c r="AL93" s="1195"/>
      <c r="AM93" s="1195"/>
      <c r="AN93" s="1195"/>
      <c r="AO93" s="1195"/>
      <c r="AP93" s="1195"/>
      <c r="AQ93" s="1263" t="s">
        <v>936</v>
      </c>
      <c r="AR93" s="1195"/>
      <c r="AS93" s="1195"/>
      <c r="AT93" s="1195"/>
      <c r="AU93" s="1195"/>
      <c r="AV93" s="1195"/>
      <c r="AW93" s="1195"/>
      <c r="AX93" s="1195"/>
      <c r="AY93" s="1195"/>
      <c r="AZ93" s="1195"/>
      <c r="BA93" s="1195"/>
      <c r="BB93" s="1195"/>
      <c r="BC93" s="1195"/>
      <c r="BD93" s="1195"/>
      <c r="BE93" s="1195"/>
      <c r="BF93" s="1195"/>
      <c r="BG93" s="1195"/>
      <c r="BH93" s="1195"/>
      <c r="BI93" s="1195"/>
      <c r="BJ93" s="1247"/>
      <c r="BK93" s="1190"/>
      <c r="BL93" s="199"/>
    </row>
    <row r="94" spans="1:64" ht="16.5" customHeight="1">
      <c r="A94" s="1239"/>
      <c r="B94" s="815"/>
      <c r="C94" s="1248"/>
      <c r="D94" s="1195"/>
      <c r="E94" s="1195"/>
      <c r="F94" s="1195"/>
      <c r="G94" s="1195"/>
      <c r="H94" s="1195"/>
      <c r="I94" s="1195"/>
      <c r="J94" s="1195"/>
      <c r="K94" s="1195"/>
      <c r="L94" s="1195"/>
      <c r="M94" s="1195"/>
      <c r="N94" s="1195"/>
      <c r="O94" s="1195"/>
      <c r="P94" s="1195"/>
      <c r="Q94" s="1195"/>
      <c r="R94" s="1195"/>
      <c r="S94" s="1195"/>
      <c r="T94" s="1195"/>
      <c r="U94" s="1195"/>
      <c r="V94" s="1195"/>
      <c r="W94" s="1195"/>
      <c r="X94" s="1195"/>
      <c r="Y94" s="1195"/>
      <c r="Z94" s="1195"/>
      <c r="AA94" s="1195"/>
      <c r="AB94" s="1195"/>
      <c r="AC94" s="1195"/>
      <c r="AD94" s="1195"/>
      <c r="AE94" s="1195"/>
      <c r="AF94" s="1195"/>
      <c r="AG94" s="1195"/>
      <c r="AH94" s="1195"/>
      <c r="AI94" s="1195"/>
      <c r="AJ94" s="1195"/>
      <c r="AK94" s="1195"/>
      <c r="AL94" s="1195"/>
      <c r="AM94" s="1195"/>
      <c r="AN94" s="1195"/>
      <c r="AO94" s="1195"/>
      <c r="AP94" s="1195"/>
      <c r="AQ94" s="1195"/>
      <c r="AR94" s="1195"/>
      <c r="AS94" s="1195"/>
      <c r="AT94" s="1195"/>
      <c r="AU94" s="1195"/>
      <c r="AV94" s="1195"/>
      <c r="AW94" s="1195"/>
      <c r="AX94" s="1195"/>
      <c r="AY94" s="1195"/>
      <c r="AZ94" s="1195"/>
      <c r="BA94" s="1195"/>
      <c r="BB94" s="1195"/>
      <c r="BC94" s="1195"/>
      <c r="BD94" s="1195"/>
      <c r="BE94" s="1195"/>
      <c r="BF94" s="1195"/>
      <c r="BG94" s="1195"/>
      <c r="BH94" s="1195"/>
      <c r="BI94" s="1195"/>
      <c r="BJ94" s="1247"/>
      <c r="BK94" s="1190"/>
      <c r="BL94" s="199"/>
    </row>
    <row r="95" spans="1:64" ht="16.5" customHeight="1">
      <c r="A95" s="1239"/>
      <c r="B95" s="815"/>
      <c r="C95" s="1248"/>
      <c r="D95" s="1195"/>
      <c r="E95" s="1195"/>
      <c r="F95" s="1195"/>
      <c r="G95" s="1195"/>
      <c r="H95" s="1195"/>
      <c r="I95" s="1195"/>
      <c r="J95" s="1195"/>
      <c r="K95" s="1195"/>
      <c r="L95" s="1195"/>
      <c r="M95" s="1195"/>
      <c r="N95" s="1195"/>
      <c r="O95" s="1195"/>
      <c r="P95" s="1195"/>
      <c r="Q95" s="1195"/>
      <c r="R95" s="1195"/>
      <c r="S95" s="1195"/>
      <c r="T95" s="1195"/>
      <c r="U95" s="1195"/>
      <c r="V95" s="1195"/>
      <c r="W95" s="1195"/>
      <c r="X95" s="1195"/>
      <c r="Y95" s="1195"/>
      <c r="Z95" s="1195"/>
      <c r="AA95" s="1195"/>
      <c r="AB95" s="1195"/>
      <c r="AC95" s="1195"/>
      <c r="AD95" s="1195"/>
      <c r="AE95" s="1195"/>
      <c r="AF95" s="1195"/>
      <c r="AG95" s="1195"/>
      <c r="AH95" s="1195"/>
      <c r="AI95" s="1195"/>
      <c r="AJ95" s="1195"/>
      <c r="AK95" s="1195"/>
      <c r="AL95" s="1195"/>
      <c r="AM95" s="1195"/>
      <c r="AN95" s="1195"/>
      <c r="AO95" s="1195"/>
      <c r="AP95" s="1195"/>
      <c r="AQ95" s="1195"/>
      <c r="AR95" s="1195"/>
      <c r="AS95" s="1195"/>
      <c r="AT95" s="1195"/>
      <c r="AU95" s="1195"/>
      <c r="AV95" s="1195"/>
      <c r="AW95" s="1195"/>
      <c r="AX95" s="1195"/>
      <c r="AY95" s="1195"/>
      <c r="AZ95" s="1195"/>
      <c r="BA95" s="1195"/>
      <c r="BB95" s="1195"/>
      <c r="BC95" s="1195"/>
      <c r="BD95" s="1195"/>
      <c r="BE95" s="1195"/>
      <c r="BF95" s="1195"/>
      <c r="BG95" s="1195"/>
      <c r="BH95" s="1195"/>
      <c r="BI95" s="1195"/>
      <c r="BJ95" s="1247"/>
      <c r="BK95" s="1190"/>
      <c r="BL95" s="199"/>
    </row>
    <row r="96" spans="1:64" ht="16.5" customHeight="1">
      <c r="A96" s="1239"/>
      <c r="B96" s="815"/>
      <c r="C96" s="1248"/>
      <c r="D96" s="1195"/>
      <c r="E96" s="1195"/>
      <c r="F96" s="1195"/>
      <c r="G96" s="1195"/>
      <c r="H96" s="1195"/>
      <c r="I96" s="1195"/>
      <c r="J96" s="1195"/>
      <c r="K96" s="1195"/>
      <c r="L96" s="1195"/>
      <c r="M96" s="1195"/>
      <c r="N96" s="1195"/>
      <c r="O96" s="1195"/>
      <c r="P96" s="1195"/>
      <c r="Q96" s="1195"/>
      <c r="R96" s="1195"/>
      <c r="S96" s="1195"/>
      <c r="T96" s="1195"/>
      <c r="U96" s="1195"/>
      <c r="V96" s="1195"/>
      <c r="W96" s="1195"/>
      <c r="X96" s="1195"/>
      <c r="Y96" s="1195"/>
      <c r="Z96" s="1195"/>
      <c r="AA96" s="1195"/>
      <c r="AB96" s="1195"/>
      <c r="AC96" s="1195"/>
      <c r="AD96" s="1195"/>
      <c r="AE96" s="1195"/>
      <c r="AF96" s="1195"/>
      <c r="AG96" s="1195"/>
      <c r="AH96" s="1195"/>
      <c r="AI96" s="1195"/>
      <c r="AJ96" s="1195"/>
      <c r="AK96" s="1195"/>
      <c r="AL96" s="1195"/>
      <c r="AM96" s="1195"/>
      <c r="AN96" s="1195"/>
      <c r="AO96" s="1195"/>
      <c r="AP96" s="1195"/>
      <c r="AQ96" s="1195"/>
      <c r="AR96" s="1195"/>
      <c r="AS96" s="1195"/>
      <c r="AT96" s="1195"/>
      <c r="AU96" s="1195"/>
      <c r="AV96" s="1195"/>
      <c r="AW96" s="1195"/>
      <c r="AX96" s="1195"/>
      <c r="AY96" s="1195"/>
      <c r="AZ96" s="1195"/>
      <c r="BA96" s="1195"/>
      <c r="BB96" s="1195"/>
      <c r="BC96" s="1195"/>
      <c r="BD96" s="1195"/>
      <c r="BE96" s="1195"/>
      <c r="BF96" s="1195"/>
      <c r="BG96" s="1195"/>
      <c r="BH96" s="1195"/>
      <c r="BI96" s="1195"/>
      <c r="BJ96" s="1247"/>
      <c r="BK96" s="1190"/>
      <c r="BL96" s="199"/>
    </row>
    <row r="97" spans="1:64" ht="16.5" customHeight="1">
      <c r="A97" s="1239"/>
      <c r="B97" s="815"/>
      <c r="C97" s="1248"/>
      <c r="D97" s="1195"/>
      <c r="E97" s="1195"/>
      <c r="F97" s="1195"/>
      <c r="G97" s="1195"/>
      <c r="H97" s="1195"/>
      <c r="I97" s="1195"/>
      <c r="J97" s="1195"/>
      <c r="K97" s="1195"/>
      <c r="L97" s="1195"/>
      <c r="M97" s="1195"/>
      <c r="N97" s="1195"/>
      <c r="O97" s="1195"/>
      <c r="P97" s="1195"/>
      <c r="Q97" s="1195"/>
      <c r="R97" s="1195"/>
      <c r="S97" s="1195"/>
      <c r="T97" s="1195"/>
      <c r="U97" s="1195"/>
      <c r="V97" s="1195"/>
      <c r="W97" s="1195"/>
      <c r="X97" s="1195"/>
      <c r="Y97" s="1195"/>
      <c r="Z97" s="1195"/>
      <c r="AA97" s="1195"/>
      <c r="AB97" s="1195"/>
      <c r="AC97" s="1195"/>
      <c r="AD97" s="1195"/>
      <c r="AE97" s="1195"/>
      <c r="AF97" s="1195"/>
      <c r="AG97" s="1195"/>
      <c r="AH97" s="1195"/>
      <c r="AI97" s="1195"/>
      <c r="AJ97" s="1195"/>
      <c r="AK97" s="1195"/>
      <c r="AL97" s="1195"/>
      <c r="AM97" s="1195"/>
      <c r="AN97" s="1195"/>
      <c r="AO97" s="1195"/>
      <c r="AP97" s="1195"/>
      <c r="AQ97" s="1195"/>
      <c r="AR97" s="1195"/>
      <c r="AS97" s="1195"/>
      <c r="AT97" s="1195"/>
      <c r="AU97" s="1195"/>
      <c r="AV97" s="1195"/>
      <c r="AW97" s="1195"/>
      <c r="AX97" s="1195"/>
      <c r="AY97" s="1195"/>
      <c r="AZ97" s="1195"/>
      <c r="BA97" s="1195"/>
      <c r="BB97" s="1195"/>
      <c r="BC97" s="1195"/>
      <c r="BD97" s="1195"/>
      <c r="BE97" s="1195"/>
      <c r="BF97" s="1195"/>
      <c r="BG97" s="1195"/>
      <c r="BH97" s="1195"/>
      <c r="BI97" s="1195"/>
      <c r="BJ97" s="1247"/>
      <c r="BK97" s="1190"/>
      <c r="BL97" s="199"/>
    </row>
    <row r="98" spans="1:64" ht="16.5" customHeight="1">
      <c r="A98" s="1239"/>
      <c r="B98" s="815"/>
      <c r="C98" s="1248"/>
      <c r="D98" s="1195"/>
      <c r="E98" s="1195"/>
      <c r="F98" s="1195"/>
      <c r="G98" s="1195"/>
      <c r="H98" s="1195"/>
      <c r="I98" s="1195"/>
      <c r="J98" s="1195"/>
      <c r="K98" s="1195"/>
      <c r="L98" s="1195"/>
      <c r="M98" s="1195"/>
      <c r="N98" s="1195"/>
      <c r="O98" s="1195"/>
      <c r="P98" s="1195"/>
      <c r="Q98" s="1195"/>
      <c r="R98" s="1195"/>
      <c r="S98" s="1195"/>
      <c r="T98" s="1195"/>
      <c r="U98" s="1195"/>
      <c r="V98" s="1195"/>
      <c r="W98" s="1195"/>
      <c r="X98" s="1195"/>
      <c r="Y98" s="1195"/>
      <c r="Z98" s="1195"/>
      <c r="AA98" s="1195"/>
      <c r="AB98" s="1195"/>
      <c r="AC98" s="1195"/>
      <c r="AD98" s="1195"/>
      <c r="AE98" s="1195"/>
      <c r="AG98" s="1195"/>
      <c r="AH98" s="1195"/>
      <c r="AI98" s="1195"/>
      <c r="AJ98" s="1195"/>
      <c r="AK98" s="1195"/>
      <c r="AL98" s="1195"/>
      <c r="AM98" s="1195"/>
      <c r="AN98" s="1195"/>
      <c r="AO98" s="1195"/>
      <c r="AP98" s="1195"/>
      <c r="AQ98" s="1195"/>
      <c r="AR98" s="1195"/>
      <c r="AS98" s="1195"/>
      <c r="AT98" s="1195"/>
      <c r="AU98" s="1195"/>
      <c r="AV98" s="1195"/>
      <c r="AW98" s="1195"/>
      <c r="AX98" s="1195"/>
      <c r="AY98" s="1195"/>
      <c r="AZ98" s="1195"/>
      <c r="BA98" s="1195"/>
      <c r="BB98" s="1195"/>
      <c r="BC98" s="1195"/>
      <c r="BD98" s="1195"/>
      <c r="BE98" s="1195"/>
      <c r="BF98" s="1195"/>
      <c r="BG98" s="1195"/>
      <c r="BH98" s="1195"/>
      <c r="BI98" s="1195"/>
      <c r="BJ98" s="1247"/>
      <c r="BK98" s="1190"/>
      <c r="BL98" s="199"/>
    </row>
    <row r="99" spans="1:64" ht="16.5" customHeight="1">
      <c r="A99" s="1239"/>
      <c r="B99" s="815"/>
      <c r="C99" s="1248"/>
      <c r="D99" s="1195"/>
      <c r="E99" s="1195"/>
      <c r="F99" s="1195"/>
      <c r="G99" s="1195"/>
      <c r="H99" s="1195"/>
      <c r="I99" s="1195"/>
      <c r="J99" s="1195"/>
      <c r="K99" s="1195"/>
      <c r="L99" s="1195"/>
      <c r="M99" s="1195"/>
      <c r="N99" s="1195"/>
      <c r="O99" s="1195"/>
      <c r="P99" s="1195"/>
      <c r="Q99" s="1195"/>
      <c r="R99" s="1195"/>
      <c r="S99" s="1195"/>
      <c r="T99" s="1195"/>
      <c r="U99" s="1195"/>
      <c r="V99" s="1195"/>
      <c r="W99" s="1195"/>
      <c r="X99" s="1195"/>
      <c r="Y99" s="1195"/>
      <c r="Z99" s="1195"/>
      <c r="AA99" s="1195"/>
      <c r="AB99" s="1195"/>
      <c r="AC99" s="1195"/>
      <c r="AD99" s="1195"/>
      <c r="AE99" s="1195"/>
      <c r="AF99" s="1195"/>
      <c r="AG99" s="1195"/>
      <c r="AH99" s="1195"/>
      <c r="AI99" s="1195"/>
      <c r="AJ99" s="1195"/>
      <c r="AK99" s="1195"/>
      <c r="AL99" s="1195"/>
      <c r="AM99" s="1195"/>
      <c r="AN99" s="1195"/>
      <c r="AO99" s="1195"/>
      <c r="AP99" s="1195"/>
      <c r="AQ99" s="1195"/>
      <c r="AR99" s="1195"/>
      <c r="AS99" s="1195"/>
      <c r="AT99" s="1195"/>
      <c r="AU99" s="1195"/>
      <c r="AV99" s="1195"/>
      <c r="AW99" s="1195"/>
      <c r="AX99" s="1195"/>
      <c r="AY99" s="1195"/>
      <c r="AZ99" s="1195"/>
      <c r="BA99" s="1195"/>
      <c r="BB99" s="1195"/>
      <c r="BC99" s="1195"/>
      <c r="BD99" s="1195"/>
      <c r="BE99" s="1195"/>
      <c r="BF99" s="1195"/>
      <c r="BG99" s="1195"/>
      <c r="BH99" s="1195"/>
      <c r="BI99" s="1195"/>
      <c r="BJ99" s="1247"/>
      <c r="BK99" s="1190"/>
      <c r="BL99" s="199"/>
    </row>
    <row r="100" spans="1:64" ht="16.5" customHeight="1">
      <c r="A100" s="1239"/>
      <c r="B100" s="815"/>
      <c r="C100" s="1248"/>
      <c r="D100" s="1195"/>
      <c r="E100" s="1195"/>
      <c r="F100" s="1195"/>
      <c r="G100" s="1195"/>
      <c r="H100" s="1195"/>
      <c r="I100" s="1195"/>
      <c r="J100" s="1195"/>
      <c r="K100" s="1195"/>
      <c r="L100" s="1195"/>
      <c r="M100" s="1195"/>
      <c r="N100" s="1195"/>
      <c r="O100" s="1195"/>
      <c r="P100" s="1195"/>
      <c r="Q100" s="1195"/>
      <c r="R100" s="1195"/>
      <c r="S100" s="1195"/>
      <c r="T100" s="1195"/>
      <c r="U100" s="1195"/>
      <c r="V100" s="1195"/>
      <c r="W100" s="1195"/>
      <c r="X100" s="1195"/>
      <c r="Y100" s="1195"/>
      <c r="Z100" s="1195"/>
      <c r="AA100" s="1195"/>
      <c r="AB100" s="1195"/>
      <c r="AC100" s="1195"/>
      <c r="AD100" s="1195"/>
      <c r="AE100" s="1195"/>
      <c r="AF100" s="1195"/>
      <c r="AG100" s="1195"/>
      <c r="AH100" s="1195"/>
      <c r="AI100" s="1195"/>
      <c r="AJ100" s="1195"/>
      <c r="AK100" s="1195"/>
      <c r="AL100" s="1195"/>
      <c r="AM100" s="1195"/>
      <c r="AN100" s="1195"/>
      <c r="AO100" s="1195"/>
      <c r="AP100" s="1195"/>
      <c r="AQ100" s="1195"/>
      <c r="AR100" s="1195"/>
      <c r="AS100" s="1195"/>
      <c r="AT100" s="1195"/>
      <c r="AU100" s="1195"/>
      <c r="AV100" s="1195"/>
      <c r="AW100" s="1195"/>
      <c r="AX100" s="1195"/>
      <c r="AY100" s="1195"/>
      <c r="AZ100" s="1195"/>
      <c r="BA100" s="1195"/>
      <c r="BB100" s="1195"/>
      <c r="BC100" s="1195"/>
      <c r="BD100" s="1195"/>
      <c r="BE100" s="1195"/>
      <c r="BF100" s="1195"/>
      <c r="BG100" s="1195"/>
      <c r="BH100" s="1195"/>
      <c r="BI100" s="1195"/>
      <c r="BJ100" s="1247"/>
      <c r="BK100" s="1190"/>
      <c r="BL100" s="199"/>
    </row>
    <row r="101" spans="1:64" ht="16.5" customHeight="1">
      <c r="A101" s="1239"/>
      <c r="B101" s="815"/>
      <c r="C101" s="1248"/>
      <c r="D101" s="1195"/>
      <c r="E101" s="1195"/>
      <c r="F101" s="1195"/>
      <c r="G101" s="1195"/>
      <c r="H101" s="1195"/>
      <c r="I101" s="1195"/>
      <c r="J101" s="1195"/>
      <c r="K101" s="1195"/>
      <c r="L101" s="1195"/>
      <c r="M101" s="1195"/>
      <c r="N101" s="1195"/>
      <c r="O101" s="1195"/>
      <c r="P101" s="1195"/>
      <c r="Q101" s="1195"/>
      <c r="R101" s="1195"/>
      <c r="S101" s="1195"/>
      <c r="T101" s="1195"/>
      <c r="U101" s="1195"/>
      <c r="V101" s="1195"/>
      <c r="W101" s="1195"/>
      <c r="X101" s="1195"/>
      <c r="Y101" s="1195"/>
      <c r="Z101" s="1195"/>
      <c r="AA101" s="1195"/>
      <c r="AB101" s="1195"/>
      <c r="AC101" s="1195"/>
      <c r="AD101" s="1195"/>
      <c r="AE101" s="1195"/>
      <c r="AF101" s="1195"/>
      <c r="AG101" s="1195"/>
      <c r="AH101" s="1195"/>
      <c r="AI101" s="1195"/>
      <c r="AJ101" s="1195"/>
      <c r="AK101" s="1195"/>
      <c r="AL101" s="1195"/>
      <c r="AM101" s="1195"/>
      <c r="AN101" s="1195"/>
      <c r="AO101" s="1195"/>
      <c r="AP101" s="1195"/>
      <c r="AQ101" s="1195"/>
      <c r="AR101" s="1195"/>
      <c r="AS101" s="1195"/>
      <c r="AT101" s="1195"/>
      <c r="AU101" s="1195"/>
      <c r="AV101" s="1195"/>
      <c r="AW101" s="1195"/>
      <c r="AX101" s="1195"/>
      <c r="AY101" s="1195"/>
      <c r="AZ101" s="1195"/>
      <c r="BA101" s="1195"/>
      <c r="BB101" s="1195"/>
      <c r="BC101" s="1195"/>
      <c r="BD101" s="1195"/>
      <c r="BE101" s="1195"/>
      <c r="BF101" s="1195"/>
      <c r="BG101" s="1195"/>
      <c r="BH101" s="1195"/>
      <c r="BI101" s="1195"/>
      <c r="BJ101" s="1247"/>
      <c r="BK101" s="1190"/>
      <c r="BL101" s="199"/>
    </row>
    <row r="102" spans="1:64" ht="16.5" customHeight="1">
      <c r="A102" s="1239"/>
      <c r="B102" s="815"/>
      <c r="C102" s="1248"/>
      <c r="D102" s="1195"/>
      <c r="E102" s="1195"/>
      <c r="F102" s="1195"/>
      <c r="G102" s="1195"/>
      <c r="H102" s="1195"/>
      <c r="I102" s="1195"/>
      <c r="J102" s="1195"/>
      <c r="K102" s="1195"/>
      <c r="L102" s="1195"/>
      <c r="M102" s="1195"/>
      <c r="N102" s="1195"/>
      <c r="O102" s="1195"/>
      <c r="P102" s="1195"/>
      <c r="Q102" s="1195"/>
      <c r="R102" s="1195"/>
      <c r="S102" s="1195"/>
      <c r="T102" s="1195"/>
      <c r="U102" s="1195"/>
      <c r="V102" s="1195"/>
      <c r="W102" s="1195"/>
      <c r="X102" s="1195"/>
      <c r="Y102" s="1195"/>
      <c r="Z102" s="1195"/>
      <c r="AA102" s="1195"/>
      <c r="AB102" s="1195"/>
      <c r="AC102" s="1195"/>
      <c r="AD102" s="1195"/>
      <c r="AE102" s="1195"/>
      <c r="AF102" s="1195"/>
      <c r="AG102" s="1195"/>
      <c r="AH102" s="1195"/>
      <c r="AI102" s="1195"/>
      <c r="AJ102" s="1195"/>
      <c r="AK102" s="1195"/>
      <c r="AL102" s="1195"/>
      <c r="AM102" s="1195"/>
      <c r="AN102" s="1195"/>
      <c r="AO102" s="1195"/>
      <c r="AP102" s="1195"/>
      <c r="AQ102" s="1195"/>
      <c r="AR102" s="1195"/>
      <c r="AS102" s="1195"/>
      <c r="AT102" s="1195"/>
      <c r="AU102" s="1195"/>
      <c r="AV102" s="1195"/>
      <c r="AW102" s="1195"/>
      <c r="AX102" s="1195"/>
      <c r="AY102" s="1195"/>
      <c r="AZ102" s="1195"/>
      <c r="BA102" s="1195"/>
      <c r="BB102" s="1195"/>
      <c r="BC102" s="1195"/>
      <c r="BD102" s="1195"/>
      <c r="BE102" s="1195"/>
      <c r="BF102" s="1195"/>
      <c r="BG102" s="1195"/>
      <c r="BH102" s="1195"/>
      <c r="BI102" s="1195"/>
      <c r="BJ102" s="1247"/>
      <c r="BK102" s="1190"/>
      <c r="BL102" s="199"/>
    </row>
    <row r="103" spans="1:64" ht="16.5" customHeight="1">
      <c r="A103" s="1239"/>
      <c r="B103" s="815"/>
      <c r="C103" s="1248"/>
      <c r="D103" s="1195"/>
      <c r="E103" s="1195"/>
      <c r="F103" s="1195"/>
      <c r="G103" s="1195"/>
      <c r="H103" s="1195"/>
      <c r="I103" s="1195"/>
      <c r="J103" s="1195"/>
      <c r="K103" s="1195"/>
      <c r="L103" s="1195"/>
      <c r="M103" s="1195"/>
      <c r="N103" s="1195"/>
      <c r="O103" s="1195"/>
      <c r="P103" s="1195"/>
      <c r="Q103" s="1195"/>
      <c r="R103" s="1195"/>
      <c r="S103" s="1195"/>
      <c r="T103" s="1195"/>
      <c r="U103" s="1195"/>
      <c r="V103" s="1195"/>
      <c r="W103" s="1195"/>
      <c r="X103" s="1195"/>
      <c r="Y103" s="1195"/>
      <c r="Z103" s="1195"/>
      <c r="AA103" s="1195"/>
      <c r="AB103" s="1195"/>
      <c r="AC103" s="1195"/>
      <c r="AD103" s="1195"/>
      <c r="AE103" s="1195"/>
      <c r="AF103" s="1195"/>
      <c r="AG103" s="1195"/>
      <c r="AH103" s="1195"/>
      <c r="AI103" s="1195"/>
      <c r="AJ103" s="1195"/>
      <c r="AK103" s="1195"/>
      <c r="AL103" s="1195"/>
      <c r="AM103" s="1195"/>
      <c r="AN103" s="1195"/>
      <c r="AO103" s="1195"/>
      <c r="AP103" s="1195"/>
      <c r="AQ103" s="1195"/>
      <c r="AR103" s="1195"/>
      <c r="AS103" s="1195"/>
      <c r="AT103" s="1195"/>
      <c r="AU103" s="1195"/>
      <c r="AV103" s="1195"/>
      <c r="AW103" s="1195"/>
      <c r="AX103" s="1195"/>
      <c r="AY103" s="1195"/>
      <c r="AZ103" s="1195"/>
      <c r="BA103" s="1195"/>
      <c r="BB103" s="1195"/>
      <c r="BC103" s="1195"/>
      <c r="BD103" s="1195"/>
      <c r="BE103" s="1195"/>
      <c r="BF103" s="1195"/>
      <c r="BG103" s="1195"/>
      <c r="BH103" s="1195"/>
      <c r="BI103" s="1195"/>
      <c r="BJ103" s="1247"/>
      <c r="BK103" s="1190"/>
      <c r="BL103" s="199"/>
    </row>
    <row r="104" spans="1:64" ht="16.5" customHeight="1">
      <c r="A104" s="1239"/>
      <c r="B104" s="815"/>
      <c r="C104" s="1248"/>
      <c r="D104" s="1195"/>
      <c r="E104" s="1195"/>
      <c r="F104" s="1195"/>
      <c r="G104" s="1195"/>
      <c r="H104" s="1195"/>
      <c r="I104" s="1195"/>
      <c r="J104" s="1195"/>
      <c r="K104" s="1195"/>
      <c r="L104" s="1195"/>
      <c r="M104" s="1195"/>
      <c r="N104" s="1195"/>
      <c r="O104" s="1195"/>
      <c r="P104" s="1195"/>
      <c r="Q104" s="1195"/>
      <c r="R104" s="1195"/>
      <c r="S104" s="1195"/>
      <c r="T104" s="1195"/>
      <c r="U104" s="1195"/>
      <c r="V104" s="1195"/>
      <c r="W104" s="1195"/>
      <c r="X104" s="1195"/>
      <c r="Y104" s="1195"/>
      <c r="Z104" s="1195"/>
      <c r="AA104" s="1195"/>
      <c r="AB104" s="1195"/>
      <c r="AC104" s="1195"/>
      <c r="AD104" s="1195"/>
      <c r="AE104" s="1195"/>
      <c r="AF104" s="1195"/>
      <c r="AG104" s="1195"/>
      <c r="AH104" s="1195"/>
      <c r="AI104" s="1195"/>
      <c r="AJ104" s="1195"/>
      <c r="AK104" s="1195"/>
      <c r="AL104" s="1195"/>
      <c r="AM104" s="1195"/>
      <c r="AN104" s="1195"/>
      <c r="AO104" s="1195"/>
      <c r="AP104" s="1195"/>
      <c r="AQ104" s="1195"/>
      <c r="AR104" s="1195"/>
      <c r="AS104" s="1195"/>
      <c r="AT104" s="1195"/>
      <c r="AU104" s="1195"/>
      <c r="AV104" s="1195"/>
      <c r="AW104" s="1195"/>
      <c r="AX104" s="1195"/>
      <c r="AY104" s="1195"/>
      <c r="AZ104" s="1195"/>
      <c r="BA104" s="1195"/>
      <c r="BB104" s="1195"/>
      <c r="BC104" s="1195"/>
      <c r="BD104" s="1195"/>
      <c r="BE104" s="1195"/>
      <c r="BF104" s="1195"/>
      <c r="BG104" s="1195"/>
      <c r="BH104" s="1195"/>
      <c r="BI104" s="1195"/>
      <c r="BJ104" s="1247"/>
      <c r="BK104" s="1190"/>
      <c r="BL104" s="199"/>
    </row>
    <row r="105" spans="1:64" ht="16.5" customHeight="1">
      <c r="A105" s="1239"/>
      <c r="B105" s="815"/>
      <c r="C105" s="1248"/>
      <c r="D105" s="1195"/>
      <c r="E105" s="1195"/>
      <c r="F105" s="1195"/>
      <c r="G105" s="1195"/>
      <c r="H105" s="1195"/>
      <c r="I105" s="1195"/>
      <c r="J105" s="1195"/>
      <c r="K105" s="1195"/>
      <c r="L105" s="1195"/>
      <c r="M105" s="1195"/>
      <c r="N105" s="1195"/>
      <c r="O105" s="1195"/>
      <c r="P105" s="1195"/>
      <c r="Q105" s="1195"/>
      <c r="R105" s="1195"/>
      <c r="S105" s="1195"/>
      <c r="T105" s="1195"/>
      <c r="U105" s="1195"/>
      <c r="V105" s="1195"/>
      <c r="W105" s="1195"/>
      <c r="X105" s="1195"/>
      <c r="Y105" s="1195"/>
      <c r="Z105" s="1195"/>
      <c r="AA105" s="1195"/>
      <c r="AB105" s="1195"/>
      <c r="AC105" s="1195"/>
      <c r="AD105" s="1195"/>
      <c r="AE105" s="1195"/>
      <c r="AF105" s="1195"/>
      <c r="AG105" s="1195"/>
      <c r="AH105" s="1195"/>
      <c r="AI105" s="1195"/>
      <c r="AJ105" s="1195"/>
      <c r="AK105" s="1195"/>
      <c r="AL105" s="1195"/>
      <c r="AM105" s="1195"/>
      <c r="AN105" s="1195"/>
      <c r="AO105" s="1195"/>
      <c r="AP105" s="1195"/>
      <c r="AQ105" s="1195"/>
      <c r="AR105" s="1195"/>
      <c r="AS105" s="1195"/>
      <c r="AT105" s="1195"/>
      <c r="AU105" s="1195"/>
      <c r="AV105" s="1195"/>
      <c r="AW105" s="1195"/>
      <c r="AX105" s="1195"/>
      <c r="AY105" s="1195"/>
      <c r="AZ105" s="1195"/>
      <c r="BA105" s="1195"/>
      <c r="BB105" s="1195"/>
      <c r="BC105" s="1195"/>
      <c r="BD105" s="1195"/>
      <c r="BE105" s="1195"/>
      <c r="BF105" s="1195"/>
      <c r="BG105" s="1195"/>
      <c r="BH105" s="1195"/>
      <c r="BI105" s="1195"/>
      <c r="BJ105" s="1247"/>
      <c r="BK105" s="1190"/>
      <c r="BL105" s="199"/>
    </row>
    <row r="106" spans="1:64" ht="16.5" customHeight="1">
      <c r="A106" s="1239"/>
      <c r="B106" s="815"/>
      <c r="C106" s="1248"/>
      <c r="D106" s="1195"/>
      <c r="E106" s="1195"/>
      <c r="F106" s="1195"/>
      <c r="G106" s="1195"/>
      <c r="H106" s="1195"/>
      <c r="I106" s="1195"/>
      <c r="J106" s="1195"/>
      <c r="K106" s="1195"/>
      <c r="L106" s="1195"/>
      <c r="M106" s="1195"/>
      <c r="N106" s="1195"/>
      <c r="O106" s="1195"/>
      <c r="P106" s="1195"/>
      <c r="Q106" s="1195"/>
      <c r="R106" s="1195"/>
      <c r="S106" s="1195"/>
      <c r="T106" s="1195"/>
      <c r="U106" s="1195"/>
      <c r="V106" s="1195"/>
      <c r="W106" s="1195"/>
      <c r="X106" s="1195"/>
      <c r="Y106" s="1195"/>
      <c r="Z106" s="1195"/>
      <c r="AA106" s="1195"/>
      <c r="AB106" s="1195"/>
      <c r="AC106" s="1195"/>
      <c r="AD106" s="1195"/>
      <c r="AE106" s="1195"/>
      <c r="AF106" s="1195"/>
      <c r="AG106" s="1195"/>
      <c r="AH106" s="1195"/>
      <c r="AI106" s="1195"/>
      <c r="AJ106" s="1195"/>
      <c r="AK106" s="1195"/>
      <c r="AL106" s="1195"/>
      <c r="AM106" s="1195"/>
      <c r="AN106" s="1195"/>
      <c r="AO106" s="1195"/>
      <c r="AP106" s="1195"/>
      <c r="AQ106" s="1195"/>
      <c r="AR106" s="1195"/>
      <c r="AS106" s="1195"/>
      <c r="AT106" s="1195"/>
      <c r="AU106" s="1195"/>
      <c r="AV106" s="1195"/>
      <c r="AW106" s="1195"/>
      <c r="AX106" s="1195"/>
      <c r="AY106" s="1195"/>
      <c r="AZ106" s="1195"/>
      <c r="BA106" s="1195"/>
      <c r="BB106" s="1195"/>
      <c r="BC106" s="1195"/>
      <c r="BD106" s="1195"/>
      <c r="BE106" s="1195"/>
      <c r="BF106" s="1195"/>
      <c r="BG106" s="1195"/>
      <c r="BH106" s="1195"/>
      <c r="BI106" s="1195"/>
      <c r="BJ106" s="1247"/>
      <c r="BK106" s="1190"/>
      <c r="BL106" s="199"/>
    </row>
    <row r="107" spans="1:64" ht="15">
      <c r="A107" s="1239"/>
      <c r="B107" s="815"/>
      <c r="C107" s="1248"/>
      <c r="D107" s="1195"/>
      <c r="E107" s="1195"/>
      <c r="F107" s="1195"/>
      <c r="G107" s="1195"/>
      <c r="H107" s="1195"/>
      <c r="I107" s="1195"/>
      <c r="J107" s="1195"/>
      <c r="K107" s="1195"/>
      <c r="L107" s="1195"/>
      <c r="M107" s="1195"/>
      <c r="N107" s="1195"/>
      <c r="O107" s="1195"/>
      <c r="P107" s="1195"/>
      <c r="Q107" s="1195"/>
      <c r="R107" s="1195"/>
      <c r="S107" s="1195"/>
      <c r="T107" s="1195"/>
      <c r="U107" s="1195"/>
      <c r="V107" s="1195"/>
      <c r="W107" s="1195"/>
      <c r="X107" s="1195"/>
      <c r="Y107" s="1195"/>
      <c r="Z107" s="1195"/>
      <c r="AA107" s="1195"/>
      <c r="AB107" s="1195"/>
      <c r="AC107" s="1195"/>
      <c r="AD107" s="1195"/>
      <c r="AE107" s="1195"/>
      <c r="AF107" s="1195"/>
      <c r="AG107" s="1195"/>
      <c r="AH107" s="1683"/>
      <c r="AI107" s="1683"/>
      <c r="AJ107" s="1683"/>
      <c r="AK107" s="1683"/>
      <c r="AL107" s="1683"/>
      <c r="AM107" s="1683"/>
      <c r="AN107" s="1683"/>
      <c r="AO107" s="1683"/>
      <c r="AP107" s="1683"/>
      <c r="AQ107" s="1683"/>
      <c r="AR107" s="1683"/>
      <c r="AS107" s="1683"/>
      <c r="AT107" s="1683"/>
      <c r="AU107" s="1683"/>
      <c r="AV107" s="1683"/>
      <c r="AW107" s="1683"/>
      <c r="AX107" s="1195"/>
      <c r="AY107" s="1195"/>
      <c r="AZ107" s="1195"/>
      <c r="BA107" s="1195"/>
      <c r="BB107" s="1195"/>
      <c r="BC107" s="1195"/>
      <c r="BD107" s="1195"/>
      <c r="BE107" s="1195"/>
      <c r="BF107" s="1195"/>
      <c r="BG107" s="1195"/>
      <c r="BH107" s="1195"/>
      <c r="BI107" s="1195"/>
      <c r="BJ107" s="1247"/>
      <c r="BK107" s="1190"/>
      <c r="BL107" s="199"/>
    </row>
    <row r="108" spans="1:64" ht="15">
      <c r="A108" s="1239"/>
      <c r="B108" s="815"/>
      <c r="C108" s="1248"/>
      <c r="D108" s="1195"/>
      <c r="E108" s="1195"/>
      <c r="F108" s="1195"/>
      <c r="G108" s="1195"/>
      <c r="H108" s="1195"/>
      <c r="I108" s="1195"/>
      <c r="J108" s="1195"/>
      <c r="K108" s="1195"/>
      <c r="L108" s="1195"/>
      <c r="M108" s="1195"/>
      <c r="N108" s="1195"/>
      <c r="O108" s="1195"/>
      <c r="P108" s="1195"/>
      <c r="Q108" s="1195"/>
      <c r="R108" s="1195"/>
      <c r="S108" s="1195"/>
      <c r="T108" s="1195"/>
      <c r="U108" s="1195"/>
      <c r="V108" s="1195"/>
      <c r="W108" s="1195"/>
      <c r="X108" s="1195"/>
      <c r="Y108" s="1195"/>
      <c r="Z108" s="1195"/>
      <c r="AA108" s="1195"/>
      <c r="AB108" s="1195"/>
      <c r="AC108" s="1195"/>
      <c r="AD108" s="1195"/>
      <c r="AE108" s="1195"/>
      <c r="AF108" s="1195"/>
      <c r="AG108" s="1195"/>
      <c r="AH108" s="1683"/>
      <c r="AI108" s="1683"/>
      <c r="AJ108" s="1683"/>
      <c r="AK108" s="1683"/>
      <c r="AL108" s="1683"/>
      <c r="AM108" s="1683"/>
      <c r="AN108" s="1683"/>
      <c r="AO108" s="1683"/>
      <c r="AP108" s="1683"/>
      <c r="AQ108" s="1683"/>
      <c r="AR108" s="1683"/>
      <c r="AS108" s="1683"/>
      <c r="AT108" s="1683"/>
      <c r="AU108" s="1683"/>
      <c r="AV108" s="1683"/>
      <c r="AW108" s="1683"/>
      <c r="AX108" s="1195"/>
      <c r="AY108" s="1195"/>
      <c r="AZ108" s="1195"/>
      <c r="BA108" s="1195"/>
      <c r="BB108" s="1195"/>
      <c r="BC108" s="1195"/>
      <c r="BD108" s="1195"/>
      <c r="BE108" s="1195"/>
      <c r="BF108" s="1195"/>
      <c r="BG108" s="1195"/>
      <c r="BH108" s="1195"/>
      <c r="BI108" s="1195"/>
      <c r="BJ108" s="1247"/>
      <c r="BK108" s="1190"/>
      <c r="BL108" s="199"/>
    </row>
    <row r="109" spans="1:64" ht="15">
      <c r="A109" s="1239"/>
      <c r="B109" s="815"/>
      <c r="C109" s="1192"/>
      <c r="D109" s="1193"/>
      <c r="E109" s="1193"/>
      <c r="F109" s="1193"/>
      <c r="G109" s="1193"/>
      <c r="H109" s="1193"/>
      <c r="I109" s="1193"/>
      <c r="J109" s="1193"/>
      <c r="K109" s="1193"/>
      <c r="L109" s="1193"/>
      <c r="M109" s="1193"/>
      <c r="N109" s="1193"/>
      <c r="O109" s="1193"/>
      <c r="P109" s="1193"/>
      <c r="Q109" s="1193"/>
      <c r="R109" s="1193"/>
      <c r="S109" s="1193"/>
      <c r="T109" s="1193"/>
      <c r="U109" s="1193"/>
      <c r="V109" s="1193"/>
      <c r="W109" s="1193"/>
      <c r="X109" s="1193"/>
      <c r="Y109" s="1193"/>
      <c r="Z109" s="1193"/>
      <c r="AA109" s="1193"/>
      <c r="AB109" s="1193"/>
      <c r="AC109" s="1193"/>
      <c r="AD109" s="1193"/>
      <c r="AE109" s="1193"/>
      <c r="AF109" s="1193"/>
      <c r="AG109" s="1193"/>
      <c r="AH109" s="1193"/>
      <c r="AI109" s="1193"/>
      <c r="AJ109" s="1193"/>
      <c r="AK109" s="1193"/>
      <c r="AL109" s="1193"/>
      <c r="AM109" s="1193"/>
      <c r="AN109" s="1193"/>
      <c r="AO109" s="1193"/>
      <c r="AP109" s="1193"/>
      <c r="AQ109" s="1193"/>
      <c r="AR109" s="1193"/>
      <c r="AS109" s="1193"/>
      <c r="AT109" s="1193"/>
      <c r="AU109" s="1193"/>
      <c r="AV109" s="1193"/>
      <c r="AW109" s="1193"/>
      <c r="AX109" s="1193"/>
      <c r="AY109" s="1193"/>
      <c r="AZ109" s="1193"/>
      <c r="BA109" s="1193"/>
      <c r="BB109" s="1193"/>
      <c r="BC109" s="1193"/>
      <c r="BD109" s="1193"/>
      <c r="BE109" s="1193"/>
      <c r="BF109" s="1193"/>
      <c r="BG109" s="1193"/>
      <c r="BH109" s="1193"/>
      <c r="BI109" s="1193"/>
      <c r="BJ109" s="1264"/>
      <c r="BK109" s="1190"/>
      <c r="BL109" s="199"/>
    </row>
    <row r="110" spans="1:64" ht="15.75" thickBot="1">
      <c r="A110" s="1239"/>
      <c r="B110" s="258"/>
      <c r="C110" s="1251"/>
      <c r="D110" s="1251"/>
      <c r="E110" s="1251"/>
      <c r="F110" s="1251"/>
      <c r="G110" s="1251"/>
      <c r="H110" s="1251"/>
      <c r="I110" s="1251"/>
      <c r="J110" s="1251"/>
      <c r="K110" s="1251"/>
      <c r="L110" s="1251"/>
      <c r="M110" s="1251"/>
      <c r="N110" s="1251"/>
      <c r="O110" s="1251"/>
      <c r="P110" s="1251"/>
      <c r="Q110" s="1251"/>
      <c r="R110" s="1251"/>
      <c r="S110" s="1251"/>
      <c r="T110" s="1251"/>
      <c r="U110" s="1251"/>
      <c r="V110" s="1251"/>
      <c r="W110" s="1251"/>
      <c r="X110" s="1251"/>
      <c r="Y110" s="1251"/>
      <c r="Z110" s="1251"/>
      <c r="AA110" s="1251"/>
      <c r="AB110" s="1251"/>
      <c r="AC110" s="1251"/>
      <c r="AD110" s="1251"/>
      <c r="AE110" s="1251"/>
      <c r="AF110" s="1251"/>
      <c r="AG110" s="1251"/>
      <c r="AH110" s="1251"/>
      <c r="AI110" s="1251"/>
      <c r="AJ110" s="1251"/>
      <c r="AK110" s="1251"/>
      <c r="AL110" s="1251"/>
      <c r="AM110" s="1251"/>
      <c r="AN110" s="1251"/>
      <c r="AO110" s="1251"/>
      <c r="AP110" s="1251"/>
      <c r="AQ110" s="1251"/>
      <c r="AR110" s="1251"/>
      <c r="AS110" s="1251"/>
      <c r="AT110" s="1251"/>
      <c r="AU110" s="1251"/>
      <c r="AV110" s="1251"/>
      <c r="AW110" s="1251"/>
      <c r="AX110" s="1251"/>
      <c r="AY110" s="1251"/>
      <c r="AZ110" s="1251"/>
      <c r="BA110" s="1251"/>
      <c r="BB110" s="1251"/>
      <c r="BC110" s="1251"/>
      <c r="BD110" s="1251"/>
      <c r="BE110" s="1251"/>
      <c r="BF110" s="1251"/>
      <c r="BG110" s="1251"/>
      <c r="BH110" s="1251"/>
      <c r="BI110" s="1251"/>
      <c r="BJ110" s="1252"/>
      <c r="BK110" s="1253"/>
      <c r="BL110" s="199"/>
    </row>
    <row r="111" spans="1:64" ht="25.5" customHeight="1" thickBot="1">
      <c r="A111" s="1239"/>
      <c r="B111" s="3847" t="s">
        <v>34</v>
      </c>
      <c r="C111" s="3848"/>
      <c r="D111" s="3848"/>
      <c r="E111" s="3848"/>
      <c r="F111" s="3869"/>
      <c r="G111" s="3850" t="s">
        <v>893</v>
      </c>
      <c r="H111" s="3848"/>
      <c r="I111" s="3848"/>
      <c r="J111" s="3848"/>
      <c r="K111" s="3848"/>
      <c r="L111" s="3848"/>
      <c r="M111" s="3848"/>
      <c r="N111" s="3869"/>
      <c r="O111" s="3839"/>
      <c r="P111" s="3839"/>
      <c r="Q111" s="3871"/>
      <c r="R111" s="3769" t="s">
        <v>897</v>
      </c>
      <c r="S111" s="3749"/>
      <c r="T111" s="3749"/>
      <c r="U111" s="3749"/>
      <c r="V111" s="3749"/>
      <c r="W111" s="3749"/>
      <c r="X111" s="3749"/>
      <c r="Y111" s="3749"/>
      <c r="Z111" s="3749"/>
      <c r="AA111" s="3749"/>
      <c r="AB111" s="3749"/>
      <c r="AC111" s="3749"/>
      <c r="AD111" s="3749"/>
      <c r="AE111" s="3749"/>
      <c r="AF111" s="3749"/>
      <c r="AG111" s="3749"/>
      <c r="AH111" s="3749"/>
      <c r="AI111" s="3749"/>
      <c r="AJ111" s="3749"/>
      <c r="AK111" s="3749"/>
      <c r="AL111" s="3749"/>
      <c r="AM111" s="3749"/>
      <c r="AN111" s="3749"/>
      <c r="AO111" s="3749"/>
      <c r="AP111" s="3749"/>
      <c r="AQ111" s="3749"/>
      <c r="AR111" s="3749"/>
      <c r="AS111" s="3749"/>
      <c r="AT111" s="3749"/>
      <c r="AU111" s="3749"/>
      <c r="AV111" s="3749"/>
      <c r="AW111" s="3749"/>
      <c r="AX111" s="3749"/>
      <c r="AY111" s="3749"/>
      <c r="AZ111" s="3749"/>
      <c r="BA111" s="3749"/>
      <c r="BB111" s="3749"/>
      <c r="BC111" s="3749"/>
      <c r="BD111" s="3749"/>
      <c r="BE111" s="3749"/>
      <c r="BF111" s="3749"/>
      <c r="BG111" s="3749"/>
      <c r="BH111" s="3749"/>
      <c r="BI111" s="3749"/>
      <c r="BJ111" s="3749"/>
      <c r="BK111" s="3770"/>
      <c r="BL111" s="199"/>
    </row>
    <row r="112" spans="1:64" ht="21.75" customHeight="1" thickBot="1">
      <c r="A112" s="1239"/>
      <c r="B112" s="1900"/>
      <c r="C112" s="3093"/>
      <c r="D112" s="3093"/>
      <c r="E112" s="3093"/>
      <c r="F112" s="3153"/>
      <c r="G112" s="1900"/>
      <c r="H112" s="3093"/>
      <c r="I112" s="3093"/>
      <c r="J112" s="3093"/>
      <c r="K112" s="3093"/>
      <c r="L112" s="3093"/>
      <c r="M112" s="3093"/>
      <c r="N112" s="3153"/>
      <c r="O112" s="3587"/>
      <c r="P112" s="3587"/>
      <c r="Q112" s="3841"/>
      <c r="R112" s="3771" t="s">
        <v>14</v>
      </c>
      <c r="S112" s="3772"/>
      <c r="T112" s="3748">
        <v>11</v>
      </c>
      <c r="U112" s="3748"/>
      <c r="V112" s="3748" t="s">
        <v>16</v>
      </c>
      <c r="W112" s="3748"/>
      <c r="X112" s="3749">
        <v>12</v>
      </c>
      <c r="Y112" s="3750"/>
      <c r="Z112" s="3751" t="s">
        <v>148</v>
      </c>
      <c r="AA112" s="3750"/>
      <c r="AB112" s="3751">
        <v>13</v>
      </c>
      <c r="AC112" s="3750"/>
      <c r="AD112" s="3751" t="s">
        <v>152</v>
      </c>
      <c r="AE112" s="3750"/>
      <c r="AF112" s="3751">
        <v>1</v>
      </c>
      <c r="AG112" s="3750"/>
      <c r="AH112" s="3751" t="s">
        <v>153</v>
      </c>
      <c r="AI112" s="3750"/>
      <c r="AJ112" s="3751">
        <v>2</v>
      </c>
      <c r="AK112" s="3750"/>
      <c r="AL112" s="3751" t="s">
        <v>154</v>
      </c>
      <c r="AM112" s="3750"/>
      <c r="AN112" s="3751">
        <v>3</v>
      </c>
      <c r="AO112" s="3750"/>
      <c r="AP112" s="3751" t="s">
        <v>104</v>
      </c>
      <c r="AQ112" s="3750"/>
      <c r="AR112" s="3751">
        <v>4</v>
      </c>
      <c r="AS112" s="3750"/>
      <c r="AT112" s="3751" t="s">
        <v>103</v>
      </c>
      <c r="AU112" s="3750"/>
      <c r="AV112" s="3751">
        <v>5</v>
      </c>
      <c r="AW112" s="3750"/>
      <c r="AX112" s="3751" t="s">
        <v>44</v>
      </c>
      <c r="AY112" s="3750"/>
      <c r="AZ112" s="3751">
        <v>6</v>
      </c>
      <c r="BA112" s="3750"/>
      <c r="BB112" s="3751"/>
      <c r="BC112" s="3750"/>
      <c r="BD112" s="3751"/>
      <c r="BE112" s="3750"/>
      <c r="BF112" s="3842"/>
      <c r="BG112" s="3843"/>
      <c r="BH112" s="3844"/>
      <c r="BI112" s="3845"/>
      <c r="BJ112" s="3844"/>
      <c r="BK112" s="3846"/>
      <c r="BL112" s="199"/>
    </row>
    <row r="113" spans="1:64" ht="23.25" customHeight="1">
      <c r="A113" s="1239"/>
      <c r="B113" s="3789">
        <v>1</v>
      </c>
      <c r="C113" s="3764"/>
      <c r="D113" s="3764"/>
      <c r="E113" s="3764"/>
      <c r="F113" s="3852"/>
      <c r="G113" s="3851" t="s">
        <v>898</v>
      </c>
      <c r="H113" s="3796"/>
      <c r="I113" s="3796"/>
      <c r="J113" s="3796"/>
      <c r="K113" s="3796"/>
      <c r="L113" s="3796"/>
      <c r="M113" s="3796"/>
      <c r="N113" s="3797"/>
      <c r="O113" s="3796"/>
      <c r="P113" s="3796"/>
      <c r="Q113" s="3796"/>
      <c r="R113" s="3780">
        <v>6.63</v>
      </c>
      <c r="S113" s="3781"/>
      <c r="T113" s="3782">
        <v>7.13</v>
      </c>
      <c r="U113" s="3781"/>
      <c r="V113" s="3781"/>
      <c r="W113" s="3783"/>
      <c r="X113" s="3782">
        <v>7.45</v>
      </c>
      <c r="Y113" s="3781"/>
      <c r="Z113" s="3781"/>
      <c r="AA113" s="3783"/>
      <c r="AB113" s="3784">
        <v>7.63</v>
      </c>
      <c r="AC113" s="3785"/>
      <c r="AD113" s="3785"/>
      <c r="AE113" s="3786"/>
      <c r="AF113" s="3782">
        <v>7.88</v>
      </c>
      <c r="AG113" s="3781"/>
      <c r="AH113" s="3781"/>
      <c r="AI113" s="3783"/>
      <c r="AJ113" s="3782">
        <v>8.02</v>
      </c>
      <c r="AK113" s="3781"/>
      <c r="AL113" s="3781"/>
      <c r="AM113" s="3783"/>
      <c r="AN113" s="3744">
        <v>9</v>
      </c>
      <c r="AO113" s="3745"/>
      <c r="AP113" s="3746">
        <v>9.65</v>
      </c>
      <c r="AQ113" s="3276"/>
      <c r="AR113" s="3782">
        <v>10.3</v>
      </c>
      <c r="AS113" s="3781"/>
      <c r="AT113" s="3781"/>
      <c r="AU113" s="3783"/>
      <c r="AV113" s="3782">
        <v>10.4</v>
      </c>
      <c r="AW113" s="3781"/>
      <c r="AX113" s="3781"/>
      <c r="AY113" s="3783"/>
      <c r="AZ113" s="3746">
        <v>11.03</v>
      </c>
      <c r="BA113" s="3276"/>
      <c r="BB113" s="3616"/>
      <c r="BC113" s="3616"/>
      <c r="BD113" s="3616"/>
      <c r="BE113" s="3616"/>
      <c r="BF113" s="3766"/>
      <c r="BG113" s="3767"/>
      <c r="BH113" s="3768"/>
      <c r="BI113" s="3767"/>
      <c r="BJ113" s="3875"/>
      <c r="BK113" s="3876"/>
      <c r="BL113" s="199"/>
    </row>
    <row r="114" spans="1:64" ht="15">
      <c r="A114" s="1239"/>
      <c r="B114" s="3800"/>
      <c r="C114" s="3796"/>
      <c r="D114" s="3796"/>
      <c r="E114" s="3796"/>
      <c r="F114" s="3797"/>
      <c r="G114" s="3851"/>
      <c r="H114" s="3796"/>
      <c r="I114" s="3796"/>
      <c r="J114" s="3796"/>
      <c r="K114" s="3796"/>
      <c r="L114" s="3796"/>
      <c r="M114" s="3796"/>
      <c r="N114" s="3797"/>
      <c r="O114" s="3796"/>
      <c r="P114" s="3796"/>
      <c r="Q114" s="3796"/>
      <c r="R114" s="3780"/>
      <c r="S114" s="3783"/>
      <c r="T114" s="3782"/>
      <c r="U114" s="3781"/>
      <c r="V114" s="3781"/>
      <c r="W114" s="3783"/>
      <c r="X114" s="3782"/>
      <c r="Y114" s="3781"/>
      <c r="Z114" s="3781"/>
      <c r="AA114" s="3783"/>
      <c r="AB114" s="3782"/>
      <c r="AC114" s="3781"/>
      <c r="AD114" s="3781"/>
      <c r="AE114" s="3783"/>
      <c r="AF114" s="3782"/>
      <c r="AG114" s="3781"/>
      <c r="AH114" s="3781"/>
      <c r="AI114" s="3783"/>
      <c r="AJ114" s="3782"/>
      <c r="AK114" s="3781"/>
      <c r="AL114" s="3781"/>
      <c r="AM114" s="3783"/>
      <c r="AN114" s="3266"/>
      <c r="AO114" s="3267"/>
      <c r="AP114" s="3266"/>
      <c r="AQ114" s="3267"/>
      <c r="AR114" s="3782"/>
      <c r="AS114" s="3781"/>
      <c r="AT114" s="3781"/>
      <c r="AU114" s="3783"/>
      <c r="AV114" s="3782"/>
      <c r="AW114" s="3781"/>
      <c r="AX114" s="3781"/>
      <c r="AY114" s="3783"/>
      <c r="AZ114" s="3266"/>
      <c r="BA114" s="3267"/>
      <c r="BB114" s="3616"/>
      <c r="BC114" s="3616"/>
      <c r="BD114" s="3616"/>
      <c r="BE114" s="3616"/>
      <c r="BF114" s="3766"/>
      <c r="BG114" s="3767"/>
      <c r="BH114" s="3768"/>
      <c r="BI114" s="3767"/>
      <c r="BJ114" s="1254"/>
      <c r="BK114" s="1255"/>
      <c r="BL114" s="199"/>
    </row>
    <row r="115" spans="1:64" ht="15">
      <c r="A115" s="1239"/>
      <c r="B115" s="3800"/>
      <c r="C115" s="3796"/>
      <c r="D115" s="3796"/>
      <c r="E115" s="3796"/>
      <c r="F115" s="3797"/>
      <c r="G115" s="3851"/>
      <c r="H115" s="3796"/>
      <c r="I115" s="3796"/>
      <c r="J115" s="3796"/>
      <c r="K115" s="3796"/>
      <c r="L115" s="3796"/>
      <c r="M115" s="3796"/>
      <c r="N115" s="3797"/>
      <c r="O115" s="3796"/>
      <c r="P115" s="3796"/>
      <c r="Q115" s="3230"/>
      <c r="R115" s="3615"/>
      <c r="S115" s="3742"/>
      <c r="T115" s="3741"/>
      <c r="U115" s="3742"/>
      <c r="V115" s="3742"/>
      <c r="W115" s="3743"/>
      <c r="X115" s="3741"/>
      <c r="Y115" s="3742"/>
      <c r="Z115" s="3742"/>
      <c r="AA115" s="3743"/>
      <c r="AB115" s="3741"/>
      <c r="AC115" s="3742"/>
      <c r="AD115" s="3742"/>
      <c r="AE115" s="3743"/>
      <c r="AF115" s="3741"/>
      <c r="AG115" s="3742"/>
      <c r="AH115" s="3742"/>
      <c r="AI115" s="3743"/>
      <c r="AJ115" s="3741"/>
      <c r="AK115" s="3742"/>
      <c r="AL115" s="3742"/>
      <c r="AM115" s="3743"/>
      <c r="AN115" s="3616"/>
      <c r="AO115" s="3616"/>
      <c r="AP115" s="3616"/>
      <c r="AQ115" s="3616"/>
      <c r="AR115" s="3741"/>
      <c r="AS115" s="3742"/>
      <c r="AT115" s="3742"/>
      <c r="AU115" s="3743"/>
      <c r="AV115" s="3741"/>
      <c r="AW115" s="3742"/>
      <c r="AX115" s="3742"/>
      <c r="AY115" s="3743"/>
      <c r="AZ115" s="3758"/>
      <c r="BA115" s="3759"/>
      <c r="BB115" s="3758"/>
      <c r="BC115" s="3759"/>
      <c r="BD115" s="3758"/>
      <c r="BE115" s="3759"/>
      <c r="BF115" s="3768"/>
      <c r="BG115" s="3767"/>
      <c r="BH115" s="3768"/>
      <c r="BI115" s="3767"/>
      <c r="BJ115" s="1254"/>
      <c r="BK115" s="1255"/>
      <c r="BL115" s="199"/>
    </row>
    <row r="116" spans="1:64" ht="15">
      <c r="A116" s="1239"/>
      <c r="B116" s="3800"/>
      <c r="C116" s="3796"/>
      <c r="D116" s="3796"/>
      <c r="E116" s="3796"/>
      <c r="F116" s="3797"/>
      <c r="G116" s="3851"/>
      <c r="H116" s="3796"/>
      <c r="I116" s="3796"/>
      <c r="J116" s="3796"/>
      <c r="K116" s="3796"/>
      <c r="L116" s="3796"/>
      <c r="M116" s="3796"/>
      <c r="N116" s="3797"/>
      <c r="O116" s="3796"/>
      <c r="P116" s="3796"/>
      <c r="Q116" s="3230"/>
      <c r="R116" s="3615"/>
      <c r="S116" s="3742"/>
      <c r="T116" s="3741"/>
      <c r="U116" s="3742"/>
      <c r="V116" s="3742"/>
      <c r="W116" s="3743"/>
      <c r="X116" s="3741"/>
      <c r="Y116" s="3742"/>
      <c r="Z116" s="3742"/>
      <c r="AA116" s="3743"/>
      <c r="AB116" s="3741"/>
      <c r="AC116" s="3742"/>
      <c r="AD116" s="3742"/>
      <c r="AE116" s="3743"/>
      <c r="AF116" s="3741"/>
      <c r="AG116" s="3742"/>
      <c r="AH116" s="3742"/>
      <c r="AI116" s="3743"/>
      <c r="AJ116" s="3741"/>
      <c r="AK116" s="3742"/>
      <c r="AL116" s="3742"/>
      <c r="AM116" s="3743"/>
      <c r="AN116" s="3616"/>
      <c r="AO116" s="3616"/>
      <c r="AP116" s="3616"/>
      <c r="AQ116" s="3616"/>
      <c r="AR116" s="3741"/>
      <c r="AS116" s="3742"/>
      <c r="AT116" s="3742"/>
      <c r="AU116" s="3743"/>
      <c r="AV116" s="3741"/>
      <c r="AW116" s="3742"/>
      <c r="AX116" s="3742"/>
      <c r="AY116" s="3743"/>
      <c r="AZ116" s="3758"/>
      <c r="BA116" s="3759"/>
      <c r="BB116" s="3758"/>
      <c r="BC116" s="3759"/>
      <c r="BD116" s="3758"/>
      <c r="BE116" s="3759"/>
      <c r="BF116" s="3768"/>
      <c r="BG116" s="3767"/>
      <c r="BH116" s="3768"/>
      <c r="BI116" s="3767"/>
      <c r="BJ116" s="1254"/>
      <c r="BK116" s="1255"/>
      <c r="BL116" s="199"/>
    </row>
    <row r="117" spans="1:64" ht="15.75" thickBot="1">
      <c r="A117" s="1239"/>
      <c r="B117" s="1911"/>
      <c r="C117" s="1904"/>
      <c r="D117" s="1904"/>
      <c r="E117" s="1904"/>
      <c r="F117" s="3856"/>
      <c r="G117" s="3857"/>
      <c r="H117" s="1904"/>
      <c r="I117" s="1904"/>
      <c r="J117" s="1904"/>
      <c r="K117" s="1904"/>
      <c r="L117" s="1904"/>
      <c r="M117" s="1904"/>
      <c r="N117" s="1945"/>
      <c r="O117" s="3093"/>
      <c r="P117" s="3093"/>
      <c r="Q117" s="3153"/>
      <c r="R117" s="3858"/>
      <c r="S117" s="3756"/>
      <c r="T117" s="3755"/>
      <c r="U117" s="3756"/>
      <c r="V117" s="3756"/>
      <c r="W117" s="3757"/>
      <c r="X117" s="3755"/>
      <c r="Y117" s="3756"/>
      <c r="Z117" s="3756"/>
      <c r="AA117" s="3757"/>
      <c r="AB117" s="3755"/>
      <c r="AC117" s="3756"/>
      <c r="AD117" s="3756"/>
      <c r="AE117" s="3757"/>
      <c r="AF117" s="3755"/>
      <c r="AG117" s="3756"/>
      <c r="AH117" s="3756"/>
      <c r="AI117" s="3757"/>
      <c r="AJ117" s="3755"/>
      <c r="AK117" s="3756"/>
      <c r="AL117" s="3756"/>
      <c r="AM117" s="3757"/>
      <c r="AN117" s="3747"/>
      <c r="AO117" s="3342"/>
      <c r="AP117" s="3747"/>
      <c r="AQ117" s="3342"/>
      <c r="AR117" s="3755"/>
      <c r="AS117" s="3756"/>
      <c r="AT117" s="3756"/>
      <c r="AU117" s="3757"/>
      <c r="AV117" s="3755"/>
      <c r="AW117" s="3756"/>
      <c r="AX117" s="3756"/>
      <c r="AY117" s="3757"/>
      <c r="AZ117" s="3747"/>
      <c r="BA117" s="3342"/>
      <c r="BB117" s="3787"/>
      <c r="BC117" s="3788"/>
      <c r="BD117" s="3787"/>
      <c r="BE117" s="3788"/>
      <c r="BF117" s="3842"/>
      <c r="BG117" s="3854"/>
      <c r="BH117" s="3842"/>
      <c r="BI117" s="3854"/>
      <c r="BJ117" s="1256"/>
      <c r="BK117" s="1257"/>
      <c r="BL117" s="199"/>
    </row>
    <row r="118" spans="1:64" ht="20.100000000000001" customHeight="1" thickBot="1">
      <c r="A118" s="351"/>
      <c r="B118" s="1258" t="s">
        <v>110</v>
      </c>
      <c r="C118" s="288"/>
      <c r="D118" s="288"/>
      <c r="E118" s="288"/>
      <c r="F118" s="288"/>
      <c r="G118" s="288"/>
      <c r="H118" s="288"/>
      <c r="I118" s="288"/>
      <c r="J118" s="288"/>
      <c r="K118" s="288"/>
      <c r="L118" s="288"/>
      <c r="M118" s="288"/>
      <c r="N118" s="288"/>
      <c r="O118" s="288"/>
      <c r="P118" s="288"/>
      <c r="Q118" s="288"/>
      <c r="R118" s="288"/>
      <c r="S118" s="288"/>
      <c r="T118" s="288"/>
      <c r="U118" s="288"/>
      <c r="V118" s="288"/>
      <c r="W118" s="288"/>
      <c r="X118" s="288"/>
      <c r="Y118" s="288"/>
      <c r="Z118" s="288"/>
      <c r="AA118" s="288"/>
      <c r="AB118" s="288"/>
      <c r="AC118" s="288" t="s">
        <v>133</v>
      </c>
      <c r="AD118" s="288"/>
      <c r="AE118" s="288"/>
      <c r="AF118" s="288"/>
      <c r="AG118" s="288"/>
      <c r="AH118" s="288"/>
      <c r="AI118" s="288"/>
      <c r="AJ118" s="288"/>
      <c r="AK118" s="288"/>
      <c r="AL118" s="288"/>
      <c r="AM118" s="288"/>
      <c r="AN118" s="288"/>
      <c r="AO118" s="288"/>
      <c r="AP118" s="288"/>
      <c r="AQ118" s="288"/>
      <c r="AR118" s="288"/>
      <c r="AS118" s="288"/>
      <c r="AT118" s="288"/>
      <c r="AU118" s="288"/>
      <c r="AV118" s="288"/>
      <c r="AW118" s="288"/>
      <c r="AX118" s="288"/>
      <c r="AY118" s="288"/>
      <c r="AZ118" s="288"/>
      <c r="BA118" s="288"/>
      <c r="BB118" s="288"/>
      <c r="BC118" s="288"/>
      <c r="BD118" s="288" t="str">
        <f>BD79</f>
        <v>COMPILER: LIÊN/A-KT-WQ826</v>
      </c>
      <c r="BE118" s="288"/>
      <c r="BF118" s="288"/>
      <c r="BG118" s="288"/>
      <c r="BH118" s="288"/>
      <c r="BI118" s="288"/>
      <c r="BJ118" s="1252"/>
      <c r="BK118" s="288"/>
      <c r="BL118" s="1253"/>
    </row>
    <row r="119" spans="1:64" ht="18" customHeight="1" thickBot="1">
      <c r="A119" s="1232"/>
      <c r="B119" s="3383" t="str">
        <f>B80</f>
        <v>PRODUCTION CONFIRMATION</v>
      </c>
      <c r="C119" s="3384"/>
      <c r="D119" s="3384"/>
      <c r="E119" s="3384"/>
      <c r="F119" s="3384"/>
      <c r="G119" s="3384"/>
      <c r="H119" s="3384"/>
      <c r="I119" s="3384"/>
      <c r="J119" s="3384"/>
      <c r="K119" s="3384"/>
      <c r="L119" s="3384"/>
      <c r="M119" s="3384"/>
      <c r="N119" s="3384"/>
      <c r="O119" s="3384"/>
      <c r="P119" s="3385"/>
      <c r="Q119" s="1233"/>
      <c r="R119" s="1234"/>
      <c r="S119" s="3773" t="s">
        <v>940</v>
      </c>
      <c r="T119" s="3773"/>
      <c r="U119" s="3773"/>
      <c r="V119" s="3773"/>
      <c r="W119" s="3773"/>
      <c r="X119" s="3773"/>
      <c r="Y119" s="3773"/>
      <c r="Z119" s="3773"/>
      <c r="AA119" s="3773"/>
      <c r="AB119" s="3773"/>
      <c r="AC119" s="3773"/>
      <c r="AD119" s="3773"/>
      <c r="AE119" s="3773"/>
      <c r="AF119" s="3773"/>
      <c r="AG119" s="3773"/>
      <c r="AH119" s="3773"/>
      <c r="AI119" s="3773"/>
      <c r="AJ119" s="3773"/>
      <c r="AK119" s="3773"/>
      <c r="AL119" s="3773"/>
      <c r="AM119" s="3773"/>
      <c r="AN119" s="3773"/>
      <c r="AO119" s="3773"/>
      <c r="AP119" s="3773"/>
      <c r="AQ119" s="3773"/>
      <c r="AR119" s="3773"/>
      <c r="AS119" s="3773"/>
      <c r="AT119" s="3773"/>
      <c r="AU119" s="3773"/>
      <c r="AV119" s="3773"/>
      <c r="AW119" s="3773"/>
      <c r="AX119" s="3773"/>
      <c r="AY119" s="1234"/>
      <c r="AZ119" s="1235"/>
      <c r="BA119" s="1235"/>
      <c r="BB119" s="1235"/>
      <c r="BC119" s="1235"/>
      <c r="BD119" s="1235"/>
      <c r="BE119" s="1235"/>
      <c r="BF119" s="1235"/>
      <c r="BG119" s="1235"/>
      <c r="BH119" s="1235"/>
      <c r="BI119" s="1235"/>
      <c r="BJ119" s="1236"/>
      <c r="BK119" s="1237"/>
      <c r="BL119" s="1260"/>
    </row>
    <row r="120" spans="1:64" ht="18" customHeight="1" thickBot="1">
      <c r="A120" s="1239"/>
      <c r="B120" s="854" t="s">
        <v>19</v>
      </c>
      <c r="C120" s="469"/>
      <c r="D120" s="469"/>
      <c r="E120" s="469"/>
      <c r="F120" s="469"/>
      <c r="G120" s="469" t="str">
        <f>G81</f>
        <v>Chuck Taylor All Star Street</v>
      </c>
      <c r="H120" s="1240"/>
      <c r="I120" s="469"/>
      <c r="J120" s="469"/>
      <c r="K120" s="469"/>
      <c r="L120" s="469"/>
      <c r="M120" s="469"/>
      <c r="N120" s="469"/>
      <c r="O120" s="469"/>
      <c r="P120" s="1057"/>
      <c r="Q120" s="1241"/>
      <c r="R120" s="455"/>
      <c r="S120" s="1822"/>
      <c r="T120" s="1822"/>
      <c r="U120" s="1822"/>
      <c r="V120" s="1822"/>
      <c r="W120" s="1822"/>
      <c r="X120" s="1822"/>
      <c r="Y120" s="1822"/>
      <c r="Z120" s="1822"/>
      <c r="AA120" s="1822"/>
      <c r="AB120" s="1822"/>
      <c r="AC120" s="1822"/>
      <c r="AD120" s="1822"/>
      <c r="AE120" s="1822"/>
      <c r="AF120" s="1822"/>
      <c r="AG120" s="1822"/>
      <c r="AH120" s="1822"/>
      <c r="AI120" s="1822"/>
      <c r="AJ120" s="1822"/>
      <c r="AK120" s="1822"/>
      <c r="AL120" s="1822"/>
      <c r="AM120" s="1822"/>
      <c r="AN120" s="1822"/>
      <c r="AO120" s="1822"/>
      <c r="AP120" s="1822"/>
      <c r="AQ120" s="1822"/>
      <c r="AR120" s="1822"/>
      <c r="AS120" s="1822"/>
      <c r="AT120" s="1822"/>
      <c r="AU120" s="1822"/>
      <c r="AV120" s="1822"/>
      <c r="AW120" s="1822"/>
      <c r="AX120" s="1822"/>
      <c r="AY120" s="455"/>
      <c r="AZ120" s="228"/>
      <c r="BA120" s="1242"/>
      <c r="BB120" s="871" t="s">
        <v>20</v>
      </c>
      <c r="BC120" s="228"/>
      <c r="BD120" s="228"/>
      <c r="BE120" s="228"/>
      <c r="BF120" s="149"/>
      <c r="BG120" s="272"/>
      <c r="BH120" s="3396" t="s">
        <v>21</v>
      </c>
      <c r="BI120" s="3397"/>
      <c r="BJ120" s="3855">
        <f>BJ81</f>
        <v>23</v>
      </c>
      <c r="BK120" s="3393">
        <f>BK81-1</f>
        <v>-4</v>
      </c>
      <c r="BL120" s="199"/>
    </row>
    <row r="121" spans="1:64" ht="18" customHeight="1" thickBot="1">
      <c r="A121" s="1239"/>
      <c r="B121" s="547" t="s">
        <v>96</v>
      </c>
      <c r="C121" s="548"/>
      <c r="D121" s="548"/>
      <c r="E121" s="548"/>
      <c r="F121" s="548"/>
      <c r="G121" s="548"/>
      <c r="H121" s="548"/>
      <c r="I121" s="548"/>
      <c r="J121" s="548" t="str">
        <f>J82</f>
        <v>669288C/F</v>
      </c>
      <c r="K121" s="548"/>
      <c r="L121" s="548"/>
      <c r="M121" s="548"/>
      <c r="N121" s="548"/>
      <c r="O121" s="548"/>
      <c r="P121" s="1071"/>
      <c r="Q121" s="1012"/>
      <c r="R121" s="1243"/>
      <c r="S121" s="3774"/>
      <c r="T121" s="3774"/>
      <c r="U121" s="3774"/>
      <c r="V121" s="3774"/>
      <c r="W121" s="3774"/>
      <c r="X121" s="3774"/>
      <c r="Y121" s="3774"/>
      <c r="Z121" s="3774"/>
      <c r="AA121" s="3774"/>
      <c r="AB121" s="3774"/>
      <c r="AC121" s="3774"/>
      <c r="AD121" s="3774"/>
      <c r="AE121" s="3774"/>
      <c r="AF121" s="3774"/>
      <c r="AG121" s="3774"/>
      <c r="AH121" s="3774"/>
      <c r="AI121" s="3774"/>
      <c r="AJ121" s="3774"/>
      <c r="AK121" s="3774"/>
      <c r="AL121" s="3774"/>
      <c r="AM121" s="3774"/>
      <c r="AN121" s="3774"/>
      <c r="AO121" s="3774"/>
      <c r="AP121" s="3774"/>
      <c r="AQ121" s="3774"/>
      <c r="AR121" s="3774"/>
      <c r="AS121" s="3774"/>
      <c r="AT121" s="3774"/>
      <c r="AU121" s="3774"/>
      <c r="AV121" s="3774"/>
      <c r="AW121" s="3774"/>
      <c r="AX121" s="3774"/>
      <c r="AY121" s="1243"/>
      <c r="AZ121" s="871"/>
      <c r="BA121" s="871"/>
      <c r="BB121" s="871"/>
      <c r="BC121" s="871"/>
      <c r="BD121" s="871"/>
      <c r="BE121" s="871"/>
      <c r="BF121" s="871"/>
      <c r="BG121" s="189"/>
      <c r="BH121" s="2227"/>
      <c r="BI121" s="3804"/>
      <c r="BJ121" s="3806"/>
      <c r="BK121" s="2061"/>
      <c r="BL121" s="199"/>
    </row>
    <row r="122" spans="1:64" ht="15.75" thickBot="1">
      <c r="A122" s="1239"/>
      <c r="B122" s="3807" t="s">
        <v>31</v>
      </c>
      <c r="C122" s="3808"/>
      <c r="D122" s="3808"/>
      <c r="E122" s="3809"/>
      <c r="F122" s="3810" t="s">
        <v>503</v>
      </c>
      <c r="G122" s="3808"/>
      <c r="H122" s="3808"/>
      <c r="I122" s="3808"/>
      <c r="J122" s="3808"/>
      <c r="K122" s="3808"/>
      <c r="L122" s="3808"/>
      <c r="M122" s="3808"/>
      <c r="N122" s="3808"/>
      <c r="O122" s="3808"/>
      <c r="P122" s="3808"/>
      <c r="Q122" s="3808"/>
      <c r="R122" s="3808"/>
      <c r="S122" s="3808"/>
      <c r="T122" s="3808"/>
      <c r="U122" s="3808"/>
      <c r="V122" s="3808"/>
      <c r="W122" s="3809"/>
      <c r="X122" s="3810" t="s">
        <v>856</v>
      </c>
      <c r="Y122" s="3808"/>
      <c r="Z122" s="3808"/>
      <c r="AA122" s="3808"/>
      <c r="AB122" s="3808"/>
      <c r="AC122" s="3808"/>
      <c r="AD122" s="3808"/>
      <c r="AE122" s="3808"/>
      <c r="AF122" s="3808"/>
      <c r="AG122" s="3808"/>
      <c r="AH122" s="3808"/>
      <c r="AI122" s="3808"/>
      <c r="AJ122" s="3808"/>
      <c r="AK122" s="3808"/>
      <c r="AL122" s="3809"/>
      <c r="AM122" s="3810" t="s">
        <v>910</v>
      </c>
      <c r="AN122" s="3808"/>
      <c r="AO122" s="3808"/>
      <c r="AP122" s="3808"/>
      <c r="AQ122" s="3808"/>
      <c r="AR122" s="3808"/>
      <c r="AS122" s="3808"/>
      <c r="AT122" s="3809"/>
      <c r="AU122" s="3813" t="s">
        <v>33</v>
      </c>
      <c r="AV122" s="3808"/>
      <c r="AW122" s="3808"/>
      <c r="AX122" s="3808"/>
      <c r="AY122" s="3808"/>
      <c r="AZ122" s="3808"/>
      <c r="BA122" s="3808"/>
      <c r="BB122" s="3808"/>
      <c r="BC122" s="3808"/>
      <c r="BD122" s="3808"/>
      <c r="BE122" s="3808"/>
      <c r="BF122" s="3809"/>
      <c r="BG122" s="3813" t="s">
        <v>32</v>
      </c>
      <c r="BH122" s="3808"/>
      <c r="BI122" s="3808"/>
      <c r="BJ122" s="3808"/>
      <c r="BK122" s="3814"/>
      <c r="BL122" s="199"/>
    </row>
    <row r="123" spans="1:64" ht="29.25" customHeight="1">
      <c r="A123" s="1239"/>
      <c r="B123" s="3789">
        <v>1</v>
      </c>
      <c r="C123" s="3764"/>
      <c r="D123" s="3764"/>
      <c r="E123" s="3764"/>
      <c r="F123" s="3790" t="s">
        <v>944</v>
      </c>
      <c r="G123" s="3791"/>
      <c r="H123" s="3791"/>
      <c r="I123" s="3791"/>
      <c r="J123" s="3791"/>
      <c r="K123" s="3791"/>
      <c r="L123" s="3791"/>
      <c r="M123" s="3791"/>
      <c r="N123" s="3791"/>
      <c r="O123" s="3791"/>
      <c r="P123" s="3791"/>
      <c r="Q123" s="3791"/>
      <c r="R123" s="3791"/>
      <c r="S123" s="3791"/>
      <c r="T123" s="3791"/>
      <c r="U123" s="3791"/>
      <c r="V123" s="3791"/>
      <c r="W123" s="3791"/>
      <c r="X123" s="3880" t="s">
        <v>272</v>
      </c>
      <c r="Y123" s="3881"/>
      <c r="Z123" s="3881"/>
      <c r="AA123" s="3881"/>
      <c r="AB123" s="3881"/>
      <c r="AC123" s="3881"/>
      <c r="AD123" s="3881"/>
      <c r="AE123" s="3881"/>
      <c r="AF123" s="3881"/>
      <c r="AG123" s="3881"/>
      <c r="AH123" s="3881"/>
      <c r="AI123" s="3881"/>
      <c r="AJ123" s="3881"/>
      <c r="AK123" s="3881"/>
      <c r="AL123" s="3882"/>
      <c r="AM123" s="3795" t="s">
        <v>270</v>
      </c>
      <c r="AN123" s="3796"/>
      <c r="AO123" s="3796"/>
      <c r="AP123" s="3796"/>
      <c r="AQ123" s="3796"/>
      <c r="AR123" s="3796"/>
      <c r="AS123" s="3796"/>
      <c r="AT123" s="3759"/>
      <c r="AU123" s="3795" t="s">
        <v>204</v>
      </c>
      <c r="AV123" s="3796"/>
      <c r="AW123" s="3796"/>
      <c r="AX123" s="3796"/>
      <c r="AY123" s="3796"/>
      <c r="AZ123" s="3796"/>
      <c r="BA123" s="3796"/>
      <c r="BB123" s="3796"/>
      <c r="BC123" s="3796"/>
      <c r="BD123" s="3796"/>
      <c r="BE123" s="3796"/>
      <c r="BF123" s="3759"/>
      <c r="BG123" s="3795" t="s">
        <v>205</v>
      </c>
      <c r="BH123" s="3796"/>
      <c r="BI123" s="3796"/>
      <c r="BJ123" s="3796"/>
      <c r="BK123" s="3797"/>
      <c r="BL123" s="199"/>
    </row>
    <row r="124" spans="1:64" ht="15">
      <c r="A124" s="1239"/>
      <c r="B124" s="3800"/>
      <c r="C124" s="3796"/>
      <c r="D124" s="3796"/>
      <c r="E124" s="3796"/>
      <c r="F124" s="3791"/>
      <c r="G124" s="3791"/>
      <c r="H124" s="3791"/>
      <c r="I124" s="3791"/>
      <c r="J124" s="3791"/>
      <c r="K124" s="3791"/>
      <c r="L124" s="3791"/>
      <c r="M124" s="3791"/>
      <c r="N124" s="3791"/>
      <c r="O124" s="3791"/>
      <c r="P124" s="3791"/>
      <c r="Q124" s="3791"/>
      <c r="R124" s="3791"/>
      <c r="S124" s="3791"/>
      <c r="T124" s="3791"/>
      <c r="U124" s="3791"/>
      <c r="V124" s="3791"/>
      <c r="W124" s="3791"/>
      <c r="X124" s="3877"/>
      <c r="Y124" s="3878"/>
      <c r="Z124" s="3878"/>
      <c r="AA124" s="3878"/>
      <c r="AB124" s="3878"/>
      <c r="AC124" s="3878"/>
      <c r="AD124" s="3878"/>
      <c r="AE124" s="3878"/>
      <c r="AF124" s="3878"/>
      <c r="AG124" s="3878"/>
      <c r="AH124" s="3878"/>
      <c r="AI124" s="3878"/>
      <c r="AJ124" s="3878"/>
      <c r="AK124" s="3878"/>
      <c r="AL124" s="3879"/>
      <c r="AM124" s="3795"/>
      <c r="AN124" s="3796"/>
      <c r="AO124" s="3796"/>
      <c r="AP124" s="3796"/>
      <c r="AQ124" s="3796"/>
      <c r="AR124" s="3796"/>
      <c r="AS124" s="3796"/>
      <c r="AT124" s="3759"/>
      <c r="AU124" s="3795"/>
      <c r="AV124" s="3796"/>
      <c r="AW124" s="3796"/>
      <c r="AX124" s="3796"/>
      <c r="AY124" s="3796"/>
      <c r="AZ124" s="3796"/>
      <c r="BA124" s="3796"/>
      <c r="BB124" s="3796"/>
      <c r="BC124" s="3796"/>
      <c r="BD124" s="3796"/>
      <c r="BE124" s="3796"/>
      <c r="BF124" s="3759"/>
      <c r="BG124" s="3795"/>
      <c r="BH124" s="3796"/>
      <c r="BI124" s="3796"/>
      <c r="BJ124" s="3796"/>
      <c r="BK124" s="3797"/>
      <c r="BL124" s="199"/>
    </row>
    <row r="125" spans="1:64" ht="15">
      <c r="A125" s="1239"/>
      <c r="B125" s="3800"/>
      <c r="C125" s="3796"/>
      <c r="D125" s="3796"/>
      <c r="E125" s="3796"/>
      <c r="F125" s="3791"/>
      <c r="G125" s="3791"/>
      <c r="H125" s="3791"/>
      <c r="I125" s="3791"/>
      <c r="J125" s="3791"/>
      <c r="K125" s="3791"/>
      <c r="L125" s="3791"/>
      <c r="M125" s="3791"/>
      <c r="N125" s="3791"/>
      <c r="O125" s="3791"/>
      <c r="P125" s="3791"/>
      <c r="Q125" s="3791"/>
      <c r="R125" s="3791"/>
      <c r="S125" s="3791"/>
      <c r="T125" s="3791"/>
      <c r="U125" s="3791"/>
      <c r="V125" s="3791"/>
      <c r="W125" s="3791"/>
      <c r="X125" s="3877"/>
      <c r="Y125" s="3878"/>
      <c r="Z125" s="3878"/>
      <c r="AA125" s="3878"/>
      <c r="AB125" s="3878"/>
      <c r="AC125" s="3878"/>
      <c r="AD125" s="3878"/>
      <c r="AE125" s="3878"/>
      <c r="AF125" s="3878"/>
      <c r="AG125" s="3878"/>
      <c r="AH125" s="3878"/>
      <c r="AI125" s="3878"/>
      <c r="AJ125" s="3878"/>
      <c r="AK125" s="3878"/>
      <c r="AL125" s="3879"/>
      <c r="AM125" s="3795"/>
      <c r="AN125" s="3796"/>
      <c r="AO125" s="3796"/>
      <c r="AP125" s="3796"/>
      <c r="AQ125" s="3796"/>
      <c r="AR125" s="3796"/>
      <c r="AS125" s="3796"/>
      <c r="AT125" s="3759"/>
      <c r="AU125" s="3795"/>
      <c r="AV125" s="3796"/>
      <c r="AW125" s="3796"/>
      <c r="AX125" s="3796"/>
      <c r="AY125" s="3796"/>
      <c r="AZ125" s="3796"/>
      <c r="BA125" s="3796"/>
      <c r="BB125" s="3796"/>
      <c r="BC125" s="3796"/>
      <c r="BD125" s="3796"/>
      <c r="BE125" s="3796"/>
      <c r="BF125" s="3759"/>
      <c r="BG125" s="3795"/>
      <c r="BH125" s="3796"/>
      <c r="BI125" s="3796"/>
      <c r="BJ125" s="3796"/>
      <c r="BK125" s="3797"/>
      <c r="BL125" s="199"/>
    </row>
    <row r="126" spans="1:64" ht="15">
      <c r="A126" s="1239"/>
      <c r="B126" s="3800"/>
      <c r="C126" s="3796"/>
      <c r="D126" s="3796"/>
      <c r="E126" s="3796"/>
      <c r="F126" s="3791"/>
      <c r="G126" s="3791"/>
      <c r="H126" s="3791"/>
      <c r="I126" s="3791"/>
      <c r="J126" s="3791"/>
      <c r="K126" s="3791"/>
      <c r="L126" s="3791"/>
      <c r="M126" s="3791"/>
      <c r="N126" s="3791"/>
      <c r="O126" s="3791"/>
      <c r="P126" s="3791"/>
      <c r="Q126" s="3791"/>
      <c r="R126" s="3791"/>
      <c r="S126" s="3791"/>
      <c r="T126" s="3791"/>
      <c r="U126" s="3791"/>
      <c r="V126" s="3791"/>
      <c r="W126" s="3791"/>
      <c r="X126" s="3801"/>
      <c r="Y126" s="3802"/>
      <c r="Z126" s="3802"/>
      <c r="AA126" s="3802"/>
      <c r="AB126" s="3802"/>
      <c r="AC126" s="3802"/>
      <c r="AD126" s="3802"/>
      <c r="AE126" s="3802"/>
      <c r="AF126" s="3802"/>
      <c r="AG126" s="3802"/>
      <c r="AH126" s="3802"/>
      <c r="AI126" s="3802"/>
      <c r="AJ126" s="3802"/>
      <c r="AK126" s="3802"/>
      <c r="AL126" s="3803"/>
      <c r="AM126" s="3795"/>
      <c r="AN126" s="3796"/>
      <c r="AO126" s="3796"/>
      <c r="AP126" s="3796"/>
      <c r="AQ126" s="3796"/>
      <c r="AR126" s="3796"/>
      <c r="AS126" s="3796"/>
      <c r="AT126" s="3759"/>
      <c r="AU126" s="3795"/>
      <c r="AV126" s="3796"/>
      <c r="AW126" s="3796"/>
      <c r="AX126" s="3796"/>
      <c r="AY126" s="3796"/>
      <c r="AZ126" s="3796"/>
      <c r="BA126" s="3796"/>
      <c r="BB126" s="3796"/>
      <c r="BC126" s="3796"/>
      <c r="BD126" s="3796"/>
      <c r="BE126" s="3796"/>
      <c r="BF126" s="3759"/>
      <c r="BG126" s="3795"/>
      <c r="BH126" s="3796"/>
      <c r="BI126" s="3796"/>
      <c r="BJ126" s="3796"/>
      <c r="BK126" s="3797"/>
      <c r="BL126" s="199"/>
    </row>
    <row r="127" spans="1:64" ht="15">
      <c r="A127" s="1239"/>
      <c r="B127" s="3800"/>
      <c r="C127" s="3796"/>
      <c r="D127" s="3796"/>
      <c r="E127" s="3796"/>
      <c r="F127" s="3791"/>
      <c r="G127" s="3791"/>
      <c r="H127" s="3791"/>
      <c r="I127" s="3791"/>
      <c r="J127" s="3791"/>
      <c r="K127" s="3791"/>
      <c r="L127" s="3791"/>
      <c r="M127" s="3791"/>
      <c r="N127" s="3791"/>
      <c r="O127" s="3791"/>
      <c r="P127" s="3791"/>
      <c r="Q127" s="3791"/>
      <c r="R127" s="3791"/>
      <c r="S127" s="3791"/>
      <c r="T127" s="3791"/>
      <c r="U127" s="3791"/>
      <c r="V127" s="3791"/>
      <c r="W127" s="3791"/>
      <c r="X127" s="3801"/>
      <c r="Y127" s="3802"/>
      <c r="Z127" s="3802"/>
      <c r="AA127" s="3802"/>
      <c r="AB127" s="3802"/>
      <c r="AC127" s="3802"/>
      <c r="AD127" s="3802"/>
      <c r="AE127" s="3802"/>
      <c r="AF127" s="3802"/>
      <c r="AG127" s="3802"/>
      <c r="AH127" s="3802"/>
      <c r="AI127" s="3802"/>
      <c r="AJ127" s="3802"/>
      <c r="AK127" s="3802"/>
      <c r="AL127" s="3803"/>
      <c r="AM127" s="3795"/>
      <c r="AN127" s="3796"/>
      <c r="AO127" s="3796"/>
      <c r="AP127" s="3796"/>
      <c r="AQ127" s="3796"/>
      <c r="AR127" s="3796"/>
      <c r="AS127" s="3796"/>
      <c r="AT127" s="3759"/>
      <c r="AU127" s="3795"/>
      <c r="AV127" s="3796"/>
      <c r="AW127" s="3796"/>
      <c r="AX127" s="3796"/>
      <c r="AY127" s="3796"/>
      <c r="AZ127" s="3796"/>
      <c r="BA127" s="3796"/>
      <c r="BB127" s="3796"/>
      <c r="BC127" s="3796"/>
      <c r="BD127" s="3796"/>
      <c r="BE127" s="3796"/>
      <c r="BF127" s="3759"/>
      <c r="BG127" s="3795"/>
      <c r="BH127" s="3796"/>
      <c r="BI127" s="3796"/>
      <c r="BJ127" s="3796"/>
      <c r="BK127" s="3797"/>
      <c r="BL127" s="199"/>
    </row>
    <row r="128" spans="1:64" ht="15.75" thickBot="1">
      <c r="A128" s="1239"/>
      <c r="B128" s="1911"/>
      <c r="C128" s="1904"/>
      <c r="D128" s="1904"/>
      <c r="E128" s="1904"/>
      <c r="F128" s="3798"/>
      <c r="G128" s="3798"/>
      <c r="H128" s="3798"/>
      <c r="I128" s="3798"/>
      <c r="J128" s="3798"/>
      <c r="K128" s="3798"/>
      <c r="L128" s="3798"/>
      <c r="M128" s="3798"/>
      <c r="N128" s="3798"/>
      <c r="O128" s="3798"/>
      <c r="P128" s="3798"/>
      <c r="Q128" s="3798"/>
      <c r="R128" s="3798"/>
      <c r="S128" s="3798"/>
      <c r="T128" s="3798"/>
      <c r="U128" s="3798"/>
      <c r="V128" s="3798"/>
      <c r="W128" s="3798"/>
      <c r="X128" s="3799"/>
      <c r="Y128" s="3799"/>
      <c r="Z128" s="3799"/>
      <c r="AA128" s="3799"/>
      <c r="AB128" s="3799"/>
      <c r="AC128" s="3799"/>
      <c r="AD128" s="3799"/>
      <c r="AE128" s="3799"/>
      <c r="AF128" s="3799"/>
      <c r="AG128" s="3799"/>
      <c r="AH128" s="3799"/>
      <c r="AI128" s="3799"/>
      <c r="AJ128" s="3799"/>
      <c r="AK128" s="3799"/>
      <c r="AL128" s="3565"/>
      <c r="AM128" s="3563"/>
      <c r="AN128" s="3799"/>
      <c r="AO128" s="3799"/>
      <c r="AP128" s="3799"/>
      <c r="AQ128" s="3799"/>
      <c r="AR128" s="3799"/>
      <c r="AS128" s="3799"/>
      <c r="AT128" s="3565"/>
      <c r="AU128" s="3563"/>
      <c r="AV128" s="3799"/>
      <c r="AW128" s="3799"/>
      <c r="AX128" s="3799"/>
      <c r="AY128" s="3799"/>
      <c r="AZ128" s="3799"/>
      <c r="BA128" s="3799"/>
      <c r="BB128" s="3799"/>
      <c r="BC128" s="3799"/>
      <c r="BD128" s="3799"/>
      <c r="BE128" s="3799"/>
      <c r="BF128" s="3565"/>
      <c r="BG128" s="3563"/>
      <c r="BH128" s="3799"/>
      <c r="BI128" s="3799"/>
      <c r="BJ128" s="3799"/>
      <c r="BK128" s="3590"/>
      <c r="BL128" s="199"/>
    </row>
    <row r="129" spans="1:64" ht="15">
      <c r="A129" s="1239"/>
      <c r="B129" s="1188"/>
      <c r="C129" s="1187"/>
      <c r="D129" s="1187"/>
      <c r="E129" s="1187"/>
      <c r="F129" s="1191"/>
      <c r="G129" s="1191"/>
      <c r="H129" s="1191"/>
      <c r="I129" s="1191"/>
      <c r="J129" s="1191"/>
      <c r="K129" s="1191"/>
      <c r="L129" s="1191"/>
      <c r="M129" s="1191"/>
      <c r="N129" s="1191"/>
      <c r="O129" s="1191"/>
      <c r="P129" s="1191"/>
      <c r="Q129" s="1191"/>
      <c r="R129" s="1191"/>
      <c r="S129" s="1191"/>
      <c r="T129" s="1191"/>
      <c r="U129" s="1191"/>
      <c r="V129" s="1191"/>
      <c r="W129" s="1191"/>
      <c r="X129" s="1191"/>
      <c r="Y129" s="1191"/>
      <c r="Z129" s="1191"/>
      <c r="AA129" s="1191"/>
      <c r="AB129" s="1191"/>
      <c r="AC129" s="1191"/>
      <c r="AD129" s="1191"/>
      <c r="AE129" s="1191"/>
      <c r="AF129" s="1191"/>
      <c r="AG129" s="1191"/>
      <c r="AH129" s="1191"/>
      <c r="AI129" s="1191"/>
      <c r="AJ129" s="1191"/>
      <c r="AK129" s="1191"/>
      <c r="AL129" s="1191"/>
      <c r="AM129" s="1191"/>
      <c r="AN129" s="1191"/>
      <c r="AO129" s="1191"/>
      <c r="AP129" s="1191"/>
      <c r="AQ129" s="1191"/>
      <c r="AR129" s="1191"/>
      <c r="AS129" s="1191"/>
      <c r="AT129" s="1191"/>
      <c r="AU129" s="1191"/>
      <c r="AV129" s="1191"/>
      <c r="AW129" s="1191"/>
      <c r="AX129" s="1191"/>
      <c r="AY129" s="1191"/>
      <c r="AZ129" s="1191"/>
      <c r="BA129" s="1191"/>
      <c r="BB129" s="1191"/>
      <c r="BC129" s="1191"/>
      <c r="BD129" s="1191"/>
      <c r="BE129" s="1191"/>
      <c r="BF129" s="1191"/>
      <c r="BG129" s="1191"/>
      <c r="BH129" s="1191"/>
      <c r="BI129" s="1191"/>
      <c r="BJ129" s="1244"/>
      <c r="BK129" s="1245"/>
      <c r="BL129" s="199"/>
    </row>
    <row r="130" spans="1:64" ht="15">
      <c r="A130" s="1239"/>
      <c r="B130" s="815"/>
      <c r="C130" s="3752" t="s">
        <v>909</v>
      </c>
      <c r="D130" s="3753"/>
      <c r="E130" s="3753"/>
      <c r="F130" s="3753"/>
      <c r="G130" s="3753"/>
      <c r="H130" s="3753"/>
      <c r="I130" s="3753"/>
      <c r="J130" s="3753"/>
      <c r="K130" s="3753"/>
      <c r="L130" s="3753"/>
      <c r="M130" s="3753"/>
      <c r="N130" s="3753"/>
      <c r="O130" s="3753"/>
      <c r="P130" s="3753"/>
      <c r="Q130" s="3753"/>
      <c r="R130" s="3753"/>
      <c r="S130" s="3753"/>
      <c r="T130" s="3753"/>
      <c r="U130" s="3753"/>
      <c r="V130" s="3753"/>
      <c r="W130" s="3753"/>
      <c r="X130" s="3753"/>
      <c r="Y130" s="3753"/>
      <c r="Z130" s="3753"/>
      <c r="AA130" s="3753"/>
      <c r="AB130" s="3753"/>
      <c r="AC130" s="3753"/>
      <c r="AD130" s="3753"/>
      <c r="AE130" s="3753"/>
      <c r="AF130" s="3753"/>
      <c r="AG130" s="3753"/>
      <c r="AH130" s="3753"/>
      <c r="AI130" s="3753"/>
      <c r="AJ130" s="3753"/>
      <c r="AK130" s="3753"/>
      <c r="AL130" s="3753"/>
      <c r="AM130" s="3753"/>
      <c r="AN130" s="3753"/>
      <c r="AO130" s="3753"/>
      <c r="AP130" s="3753"/>
      <c r="AQ130" s="3753"/>
      <c r="AR130" s="3753"/>
      <c r="AS130" s="3753"/>
      <c r="AT130" s="3753"/>
      <c r="AU130" s="3753"/>
      <c r="AV130" s="3753"/>
      <c r="AW130" s="3753"/>
      <c r="AX130" s="3753"/>
      <c r="AY130" s="3753"/>
      <c r="AZ130" s="3753"/>
      <c r="BA130" s="3753"/>
      <c r="BB130" s="3753"/>
      <c r="BC130" s="3753"/>
      <c r="BD130" s="3753"/>
      <c r="BE130" s="3753"/>
      <c r="BF130" s="3753"/>
      <c r="BG130" s="3753"/>
      <c r="BH130" s="3753"/>
      <c r="BI130" s="3753"/>
      <c r="BJ130" s="3754"/>
      <c r="BK130" s="1190"/>
      <c r="BL130" s="199"/>
    </row>
    <row r="131" spans="1:64" ht="15">
      <c r="A131" s="1239"/>
      <c r="B131" s="815"/>
      <c r="C131" s="1246"/>
      <c r="D131" s="1195"/>
      <c r="E131" s="1195"/>
      <c r="F131" s="1195"/>
      <c r="G131" s="1195"/>
      <c r="H131" s="1195"/>
      <c r="I131" s="1195"/>
      <c r="J131" s="1349"/>
      <c r="K131" s="1349"/>
      <c r="L131" s="1349"/>
      <c r="M131" s="1349"/>
      <c r="N131" s="1349"/>
      <c r="O131" s="1349"/>
      <c r="P131" s="1349"/>
      <c r="Q131" s="1349"/>
      <c r="R131" s="1349"/>
      <c r="S131" s="1349"/>
      <c r="T131" s="1349"/>
      <c r="U131" s="1349"/>
      <c r="V131" s="1349"/>
      <c r="W131" s="1195"/>
      <c r="X131" s="1195"/>
      <c r="Y131" s="1195"/>
      <c r="Z131" s="1195"/>
      <c r="AA131" s="1195"/>
      <c r="AB131" s="1195"/>
      <c r="AC131" s="1195"/>
      <c r="AD131" s="1195"/>
      <c r="AE131" s="1195"/>
      <c r="AF131" s="1195"/>
      <c r="AG131" s="1189"/>
      <c r="AH131" s="1189"/>
      <c r="AI131" s="1195"/>
      <c r="AJ131" s="1195"/>
      <c r="AK131" s="1195"/>
      <c r="AL131" s="1195"/>
      <c r="AM131" s="1195"/>
      <c r="AN131" s="1195"/>
      <c r="AO131" s="1195"/>
      <c r="AP131" s="1195"/>
      <c r="AQ131" s="1195"/>
      <c r="AR131" s="1195"/>
      <c r="AS131" s="1195"/>
      <c r="AT131" s="1195"/>
      <c r="AU131" s="1195"/>
      <c r="AV131" s="1195"/>
      <c r="AW131" s="1195"/>
      <c r="AX131" s="1195"/>
      <c r="AY131" s="1195"/>
      <c r="AZ131" s="1195"/>
      <c r="BA131" s="1195"/>
      <c r="BB131" s="1195"/>
      <c r="BC131" s="1195"/>
      <c r="BD131" s="1195"/>
      <c r="BE131" s="1195"/>
      <c r="BF131" s="1195"/>
      <c r="BG131" s="1195"/>
      <c r="BH131" s="1195"/>
      <c r="BI131" s="1195"/>
      <c r="BJ131" s="1247"/>
      <c r="BK131" s="1190"/>
      <c r="BL131" s="199"/>
    </row>
    <row r="132" spans="1:64" ht="15">
      <c r="A132" s="1239"/>
      <c r="B132" s="815"/>
      <c r="C132" s="1248"/>
      <c r="D132" s="1195"/>
      <c r="E132" s="1195"/>
      <c r="F132" s="1195"/>
      <c r="G132" s="1195"/>
      <c r="H132" s="1195"/>
      <c r="I132" s="1195"/>
      <c r="J132" s="1349"/>
      <c r="K132" s="1349"/>
      <c r="L132" s="1349" t="s">
        <v>1251</v>
      </c>
      <c r="M132" s="1349"/>
      <c r="N132" s="1349"/>
      <c r="O132" s="1349"/>
      <c r="P132" s="1349"/>
      <c r="Q132" s="1349"/>
      <c r="R132" s="1349"/>
      <c r="S132" s="1349"/>
      <c r="T132" s="1349"/>
      <c r="U132" s="1349"/>
      <c r="V132" s="1349"/>
      <c r="W132" s="1195"/>
      <c r="X132" s="1195"/>
      <c r="Y132" s="1195"/>
      <c r="Z132" s="1195"/>
      <c r="AA132" s="1195"/>
      <c r="AB132" s="1195"/>
      <c r="AC132" s="1195"/>
      <c r="AD132" s="1195"/>
      <c r="AE132" s="1195"/>
      <c r="AF132" s="1195"/>
      <c r="AG132" s="1195"/>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1195"/>
      <c r="BG132" s="1195"/>
      <c r="BH132" s="1195"/>
      <c r="BI132" s="1195"/>
      <c r="BJ132" s="1247"/>
      <c r="BK132" s="1190"/>
      <c r="BL132" s="199"/>
    </row>
    <row r="133" spans="1:64" ht="28.5" customHeight="1">
      <c r="A133" s="1239"/>
      <c r="B133" s="815"/>
      <c r="C133" s="1248"/>
      <c r="D133" s="1195"/>
      <c r="E133" s="1195"/>
      <c r="F133" s="1195"/>
      <c r="G133" s="1195"/>
      <c r="H133" s="1195"/>
      <c r="I133" s="1195"/>
      <c r="J133" s="1349"/>
      <c r="K133" s="1349"/>
      <c r="L133" s="1349"/>
      <c r="M133" s="1349"/>
      <c r="N133" s="1349"/>
      <c r="O133" s="1349"/>
      <c r="P133" s="1349"/>
      <c r="Q133" s="1349"/>
      <c r="R133" s="1349"/>
      <c r="S133" s="1349"/>
      <c r="T133" s="1349"/>
      <c r="U133" s="1349"/>
      <c r="V133" s="1349"/>
      <c r="W133" s="1195"/>
      <c r="X133" s="1195"/>
      <c r="Y133" s="1195"/>
      <c r="Z133" s="1195"/>
      <c r="AA133" s="1195"/>
      <c r="AB133" s="1195"/>
      <c r="AC133" s="1195"/>
      <c r="AD133" s="1195"/>
      <c r="AE133" s="1195"/>
      <c r="AF133" s="1195"/>
      <c r="AG133" s="1195"/>
      <c r="AH133" s="229"/>
      <c r="AI133" s="229"/>
      <c r="AJ133" s="229"/>
      <c r="AK133" s="1265"/>
      <c r="AL133" s="1266"/>
      <c r="AM133" s="1266"/>
      <c r="AN133" s="229"/>
      <c r="AO133" s="229"/>
      <c r="AP133" s="229"/>
      <c r="AQ133" s="1267"/>
      <c r="AR133" s="229"/>
      <c r="AS133" s="229"/>
      <c r="AT133" s="229"/>
      <c r="AU133" s="229"/>
      <c r="AV133" s="229"/>
      <c r="AW133" s="1267"/>
      <c r="AX133" s="229"/>
      <c r="AY133" s="229"/>
      <c r="AZ133" s="229"/>
      <c r="BA133" s="229"/>
      <c r="BB133" s="229"/>
      <c r="BC133" s="1267"/>
      <c r="BD133" s="229"/>
      <c r="BE133" s="229"/>
      <c r="BF133" s="1195"/>
      <c r="BG133" s="1195"/>
      <c r="BH133" s="1195"/>
      <c r="BI133" s="1195"/>
      <c r="BJ133" s="1247"/>
      <c r="BK133" s="1190"/>
      <c r="BL133" s="199"/>
    </row>
    <row r="134" spans="1:64" ht="15">
      <c r="A134" s="1239"/>
      <c r="B134" s="815"/>
      <c r="C134" s="1248"/>
      <c r="D134" s="1195"/>
      <c r="E134" s="1195"/>
      <c r="F134" s="1195"/>
      <c r="G134" s="1195"/>
      <c r="H134" s="1195"/>
      <c r="I134" s="1195"/>
      <c r="J134" s="1349"/>
      <c r="K134" s="1349"/>
      <c r="L134" s="1349"/>
      <c r="M134" s="1349"/>
      <c r="N134" s="1349"/>
      <c r="O134" s="1349"/>
      <c r="P134" s="1349"/>
      <c r="Q134" s="1349"/>
      <c r="R134" s="1349"/>
      <c r="S134" s="1349"/>
      <c r="T134" s="1349"/>
      <c r="U134" s="1349"/>
      <c r="V134" s="1349"/>
      <c r="W134" s="1195"/>
      <c r="X134" s="1195"/>
      <c r="Y134" s="1195"/>
      <c r="Z134" s="1195"/>
      <c r="AA134" s="1195"/>
      <c r="AB134" s="1195"/>
      <c r="AC134" s="1195"/>
      <c r="AD134" s="1195"/>
      <c r="AE134" s="1195"/>
      <c r="AF134" s="1195"/>
      <c r="AG134" s="1195"/>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1195"/>
      <c r="BG134" s="1195"/>
      <c r="BH134" s="1195"/>
      <c r="BI134" s="1195"/>
      <c r="BJ134" s="1247"/>
      <c r="BK134" s="1190"/>
      <c r="BL134" s="199"/>
    </row>
    <row r="135" spans="1:64" ht="15">
      <c r="A135" s="1239"/>
      <c r="B135" s="815"/>
      <c r="C135" s="1248"/>
      <c r="D135" s="1195"/>
      <c r="E135" s="1195"/>
      <c r="F135" s="1195"/>
      <c r="G135" s="1195"/>
      <c r="H135" s="1195"/>
      <c r="I135" s="1195"/>
      <c r="J135" s="1349"/>
      <c r="K135" s="1349"/>
      <c r="L135" s="1349"/>
      <c r="M135" s="1349"/>
      <c r="N135" s="1349"/>
      <c r="O135" s="1349"/>
      <c r="P135" s="1349"/>
      <c r="Q135" s="1349"/>
      <c r="R135" s="1349"/>
      <c r="S135" s="1349"/>
      <c r="T135" s="1349"/>
      <c r="U135" s="1349"/>
      <c r="V135" s="1349"/>
      <c r="W135" s="1195"/>
      <c r="X135" s="1195"/>
      <c r="Y135" s="1195"/>
      <c r="Z135" s="1195"/>
      <c r="AA135" s="1195"/>
      <c r="AB135" s="1195"/>
      <c r="AC135" s="1195"/>
      <c r="AD135" s="1195"/>
      <c r="AE135" s="1195"/>
      <c r="AF135" s="1195"/>
      <c r="AG135" s="1195"/>
      <c r="AH135" s="229"/>
      <c r="AI135" s="229"/>
      <c r="AJ135" s="229"/>
      <c r="AK135" s="229"/>
      <c r="AL135" s="229"/>
      <c r="AM135" s="229"/>
      <c r="AN135" s="229"/>
      <c r="AO135" s="229"/>
      <c r="AP135" s="229"/>
      <c r="AQ135" s="229"/>
      <c r="AR135" s="229"/>
      <c r="AS135" s="229"/>
      <c r="AT135" s="229"/>
      <c r="AU135" s="229"/>
      <c r="AV135" s="229"/>
      <c r="AW135" s="229"/>
      <c r="AX135" s="229"/>
      <c r="AY135" s="229"/>
      <c r="AZ135" s="229"/>
      <c r="BA135" s="229"/>
      <c r="BB135" s="229"/>
      <c r="BC135" s="229"/>
      <c r="BD135" s="229"/>
      <c r="BE135" s="229"/>
      <c r="BF135" s="1195"/>
      <c r="BG135" s="1195"/>
      <c r="BH135" s="1195"/>
      <c r="BI135" s="1195"/>
      <c r="BJ135" s="1247"/>
      <c r="BK135" s="1190"/>
      <c r="BL135" s="199"/>
    </row>
    <row r="136" spans="1:64" ht="15">
      <c r="A136" s="1239"/>
      <c r="B136" s="815"/>
      <c r="C136" s="1248"/>
      <c r="D136" s="1195"/>
      <c r="E136" s="1195"/>
      <c r="F136" s="1195"/>
      <c r="G136" s="1195"/>
      <c r="H136" s="1195"/>
      <c r="I136" s="1195"/>
      <c r="J136" s="1349"/>
      <c r="K136" s="1349"/>
      <c r="L136" s="1349"/>
      <c r="M136" s="1349"/>
      <c r="N136" s="1349"/>
      <c r="O136" s="1349"/>
      <c r="P136" s="1349"/>
      <c r="Q136" s="1349"/>
      <c r="R136" s="1349"/>
      <c r="S136" s="1349"/>
      <c r="T136" s="1349"/>
      <c r="U136" s="1349"/>
      <c r="V136" s="1349"/>
      <c r="W136" s="1195"/>
      <c r="X136" s="1195"/>
      <c r="Y136" s="1195"/>
      <c r="Z136" s="1195"/>
      <c r="AA136" s="1195"/>
      <c r="AB136" s="1195"/>
      <c r="AC136" s="1195"/>
      <c r="AD136" s="1195"/>
      <c r="AE136" s="1195"/>
      <c r="AF136" s="1195"/>
      <c r="AG136" s="1195"/>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1195"/>
      <c r="BG136" s="1195"/>
      <c r="BH136" s="1195"/>
      <c r="BI136" s="1195"/>
      <c r="BJ136" s="1247"/>
      <c r="BK136" s="1190"/>
      <c r="BL136" s="199"/>
    </row>
    <row r="137" spans="1:64" ht="19.5">
      <c r="A137" s="1239"/>
      <c r="B137" s="815"/>
      <c r="C137" s="1248"/>
      <c r="D137" s="1195"/>
      <c r="E137" s="1195"/>
      <c r="F137" s="1195"/>
      <c r="G137" s="1195"/>
      <c r="H137" s="1195"/>
      <c r="I137" s="1195"/>
      <c r="J137" s="1349"/>
      <c r="K137" s="1349"/>
      <c r="L137" s="1349"/>
      <c r="M137" s="1349"/>
      <c r="N137" s="1349"/>
      <c r="O137" s="1349"/>
      <c r="P137" s="1349"/>
      <c r="Q137" s="1349"/>
      <c r="R137" s="1349"/>
      <c r="S137" s="1349"/>
      <c r="T137" s="1349"/>
      <c r="U137" s="1349"/>
      <c r="V137" s="1349"/>
      <c r="W137" s="1195"/>
      <c r="X137" s="1195"/>
      <c r="Y137" s="1195"/>
      <c r="Z137" s="1195"/>
      <c r="AA137" s="1195"/>
      <c r="AB137" s="1195"/>
      <c r="AC137" s="1195"/>
      <c r="AD137" s="1195"/>
      <c r="AE137" s="1195"/>
      <c r="AF137" s="1195"/>
      <c r="AG137" s="1195"/>
      <c r="AH137" s="229"/>
      <c r="AI137" s="229"/>
      <c r="AJ137" s="229"/>
      <c r="AK137" s="229"/>
      <c r="AL137" s="229"/>
      <c r="AM137" s="229"/>
      <c r="AN137" s="1263" t="s">
        <v>900</v>
      </c>
      <c r="AO137" s="229"/>
      <c r="AP137" s="229"/>
      <c r="AQ137" s="229"/>
      <c r="AR137" s="229"/>
      <c r="AS137" s="229"/>
      <c r="AT137" s="229"/>
      <c r="AU137" s="229"/>
      <c r="AV137" s="229"/>
      <c r="AW137" s="229"/>
      <c r="AX137" s="229"/>
      <c r="AY137" s="229"/>
      <c r="AZ137" s="229"/>
      <c r="BA137" s="229"/>
      <c r="BB137" s="229"/>
      <c r="BC137" s="229"/>
      <c r="BD137" s="229"/>
      <c r="BE137" s="229"/>
      <c r="BF137" s="1195"/>
      <c r="BG137" s="1195"/>
      <c r="BH137" s="1195"/>
      <c r="BI137" s="1195"/>
      <c r="BJ137" s="1247"/>
      <c r="BK137" s="1190"/>
      <c r="BL137" s="199"/>
    </row>
    <row r="138" spans="1:64" ht="15">
      <c r="A138" s="1239"/>
      <c r="B138" s="815"/>
      <c r="C138" s="1248"/>
      <c r="D138" s="1195"/>
      <c r="E138" s="1195"/>
      <c r="F138" s="1195"/>
      <c r="G138" s="1195"/>
      <c r="H138" s="1195"/>
      <c r="I138" s="1195"/>
      <c r="J138" s="1349"/>
      <c r="K138" s="1349"/>
      <c r="L138" s="1349"/>
      <c r="M138" s="1349"/>
      <c r="N138" s="1349"/>
      <c r="O138" s="1349"/>
      <c r="P138" s="1349"/>
      <c r="Q138" s="1349"/>
      <c r="R138" s="1349"/>
      <c r="S138" s="1349"/>
      <c r="T138" s="1349"/>
      <c r="U138" s="1349"/>
      <c r="V138" s="1349"/>
      <c r="W138" s="1195"/>
      <c r="X138" s="1195"/>
      <c r="Y138" s="1195"/>
      <c r="Z138" s="1195"/>
      <c r="AA138" s="1195"/>
      <c r="AB138" s="1195"/>
      <c r="AC138" s="1195"/>
      <c r="AD138" s="1195"/>
      <c r="AE138" s="1195"/>
      <c r="AF138" s="1195"/>
      <c r="AG138" s="1195"/>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1195"/>
      <c r="BG138" s="1195"/>
      <c r="BH138" s="1195"/>
      <c r="BI138" s="1195"/>
      <c r="BJ138" s="1247"/>
      <c r="BK138" s="1190"/>
      <c r="BL138" s="199"/>
    </row>
    <row r="139" spans="1:64" ht="15">
      <c r="A139" s="1239"/>
      <c r="B139" s="815"/>
      <c r="C139" s="1248"/>
      <c r="D139" s="1195"/>
      <c r="E139" s="1195"/>
      <c r="F139" s="1195"/>
      <c r="G139" s="1195"/>
      <c r="H139" s="1195"/>
      <c r="I139" s="1195"/>
      <c r="J139" s="1349"/>
      <c r="K139" s="1349"/>
      <c r="L139" s="1349"/>
      <c r="M139" s="1349"/>
      <c r="N139" s="1349"/>
      <c r="O139" s="1349"/>
      <c r="P139" s="1349"/>
      <c r="Q139" s="1349"/>
      <c r="R139" s="1349"/>
      <c r="S139" s="1349"/>
      <c r="T139" s="1349"/>
      <c r="U139" s="1349"/>
      <c r="V139" s="1349"/>
      <c r="W139" s="1195"/>
      <c r="X139" s="1195"/>
      <c r="Y139" s="1195"/>
      <c r="Z139" s="1195"/>
      <c r="AA139" s="1195"/>
      <c r="AB139" s="1195"/>
      <c r="AC139" s="1195"/>
      <c r="AD139" s="1195"/>
      <c r="AE139" s="1195"/>
      <c r="AF139" s="1195"/>
      <c r="AG139" s="1195"/>
      <c r="AH139" s="229"/>
      <c r="AI139" s="229"/>
      <c r="AJ139" s="229"/>
      <c r="AK139" s="229"/>
      <c r="AL139" s="229"/>
      <c r="AM139" s="229"/>
      <c r="AN139" s="229"/>
      <c r="AO139" s="229"/>
      <c r="AP139" s="229"/>
      <c r="AQ139" s="229"/>
      <c r="AR139" s="229"/>
      <c r="AS139" s="229"/>
      <c r="AT139" s="229"/>
      <c r="AU139" s="229"/>
      <c r="AV139" s="229"/>
      <c r="AW139" s="229"/>
      <c r="AX139" s="229"/>
      <c r="AY139" s="229"/>
      <c r="AZ139" s="229"/>
      <c r="BA139" s="229"/>
      <c r="BB139" s="229"/>
      <c r="BC139" s="229"/>
      <c r="BD139" s="229"/>
      <c r="BE139" s="229"/>
      <c r="BF139" s="1195"/>
      <c r="BG139" s="1195"/>
      <c r="BH139" s="1195"/>
      <c r="BI139" s="1195"/>
      <c r="BJ139" s="1247"/>
      <c r="BK139" s="1190"/>
      <c r="BL139" s="199"/>
    </row>
    <row r="140" spans="1:64" ht="15">
      <c r="A140" s="1239"/>
      <c r="B140" s="815"/>
      <c r="C140" s="1248"/>
      <c r="D140" s="1195"/>
      <c r="E140" s="1195"/>
      <c r="F140" s="1195"/>
      <c r="G140" s="1195"/>
      <c r="H140" s="1195"/>
      <c r="I140" s="1195"/>
      <c r="J140" s="1349"/>
      <c r="K140" s="1349"/>
      <c r="L140" s="1349"/>
      <c r="M140" s="1349"/>
      <c r="N140" s="1349"/>
      <c r="O140" s="1349"/>
      <c r="P140" s="1349"/>
      <c r="Q140" s="1349"/>
      <c r="R140" s="1349"/>
      <c r="S140" s="1349"/>
      <c r="T140" s="1349"/>
      <c r="U140" s="1349"/>
      <c r="V140" s="1349"/>
      <c r="W140" s="1195"/>
      <c r="X140" s="1195"/>
      <c r="Y140" s="1195"/>
      <c r="Z140" s="1195"/>
      <c r="AA140" s="1195"/>
      <c r="AB140" s="1195"/>
      <c r="AC140" s="1195"/>
      <c r="AD140" s="1195"/>
      <c r="AE140" s="1195"/>
      <c r="AF140" s="1195"/>
      <c r="AG140" s="1195"/>
      <c r="AH140" s="229"/>
      <c r="AI140" s="229"/>
      <c r="AJ140" s="229"/>
      <c r="AK140" s="229"/>
      <c r="AL140" s="229"/>
      <c r="AM140" s="229"/>
      <c r="AN140" s="229"/>
      <c r="AO140" s="229"/>
      <c r="AP140" s="229"/>
      <c r="AQ140" s="229"/>
      <c r="AR140" s="229"/>
      <c r="AS140" s="229"/>
      <c r="AT140" s="229"/>
      <c r="AU140" s="229"/>
      <c r="AV140" s="229"/>
      <c r="AW140" s="229"/>
      <c r="AX140" s="229"/>
      <c r="AY140" s="229"/>
      <c r="AZ140" s="229"/>
      <c r="BA140" s="229"/>
      <c r="BB140" s="229"/>
      <c r="BC140" s="229"/>
      <c r="BD140" s="229"/>
      <c r="BE140" s="229"/>
      <c r="BF140" s="1195"/>
      <c r="BG140" s="1195"/>
      <c r="BH140" s="1195"/>
      <c r="BI140" s="1195"/>
      <c r="BJ140" s="1247"/>
      <c r="BK140" s="1190"/>
      <c r="BL140" s="199"/>
    </row>
    <row r="141" spans="1:64" ht="15">
      <c r="A141" s="1239"/>
      <c r="B141" s="815"/>
      <c r="C141" s="1248"/>
      <c r="D141" s="1195"/>
      <c r="E141" s="1195"/>
      <c r="F141" s="1195"/>
      <c r="G141" s="1195"/>
      <c r="H141" s="1195"/>
      <c r="I141" s="1195"/>
      <c r="J141" s="1349"/>
      <c r="K141" s="1349"/>
      <c r="L141" s="1349"/>
      <c r="M141" s="1349"/>
      <c r="N141" s="1349"/>
      <c r="O141" s="1349"/>
      <c r="P141" s="1349"/>
      <c r="Q141" s="1349"/>
      <c r="R141" s="1349"/>
      <c r="S141" s="1349"/>
      <c r="T141" s="1349"/>
      <c r="U141" s="1349"/>
      <c r="V141" s="1349"/>
      <c r="W141" s="1195"/>
      <c r="X141" s="1195"/>
      <c r="Y141" s="1195"/>
      <c r="Z141" s="1195"/>
      <c r="AA141" s="1195"/>
      <c r="AB141" s="1195"/>
      <c r="AC141" s="1195"/>
      <c r="AD141" s="1195"/>
      <c r="AE141" s="1195"/>
      <c r="AG141" s="1195"/>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1195"/>
      <c r="BG141" s="1195"/>
      <c r="BH141" s="1195"/>
      <c r="BI141" s="1195"/>
      <c r="BJ141" s="1247"/>
      <c r="BK141" s="1190"/>
      <c r="BL141" s="199"/>
    </row>
    <row r="142" spans="1:64" ht="15">
      <c r="A142" s="1239"/>
      <c r="B142" s="815"/>
      <c r="C142" s="1248"/>
      <c r="D142" s="1195"/>
      <c r="E142" s="1195"/>
      <c r="F142" s="1195"/>
      <c r="G142" s="1195"/>
      <c r="H142" s="1195"/>
      <c r="I142" s="1195"/>
      <c r="J142" s="1349"/>
      <c r="K142" s="1349"/>
      <c r="L142" s="1349" t="s">
        <v>1252</v>
      </c>
      <c r="M142" s="1349"/>
      <c r="N142" s="1349"/>
      <c r="O142" s="1349"/>
      <c r="P142" s="1349"/>
      <c r="Q142" s="1349"/>
      <c r="R142" s="1349"/>
      <c r="S142" s="1349"/>
      <c r="T142" s="1349"/>
      <c r="U142" s="1349"/>
      <c r="V142" s="1349"/>
      <c r="W142" s="1195"/>
      <c r="X142" s="1195"/>
      <c r="Y142" s="1195"/>
      <c r="Z142" s="1195"/>
      <c r="AA142" s="1195"/>
      <c r="AB142" s="1195"/>
      <c r="AC142" s="1195"/>
      <c r="AD142" s="1195"/>
      <c r="AE142" s="1195"/>
      <c r="AF142" s="1195"/>
      <c r="AG142" s="1195"/>
      <c r="AH142" s="229"/>
      <c r="AI142" s="229"/>
      <c r="AJ142" s="229"/>
      <c r="AK142" s="229"/>
      <c r="AL142" s="229"/>
      <c r="AM142" s="229"/>
      <c r="AN142" s="229"/>
      <c r="AO142" s="229"/>
      <c r="AP142" s="229"/>
      <c r="AQ142" s="229"/>
      <c r="AR142" s="229"/>
      <c r="AS142" s="229"/>
      <c r="AT142" s="229"/>
      <c r="AU142" s="229"/>
      <c r="AV142" s="229"/>
      <c r="AW142" s="229"/>
      <c r="AX142" s="229"/>
      <c r="AY142" s="229"/>
      <c r="AZ142" s="229"/>
      <c r="BA142" s="229"/>
      <c r="BB142" s="229"/>
      <c r="BC142" s="229"/>
      <c r="BD142" s="229"/>
      <c r="BE142" s="229"/>
      <c r="BF142" s="1195"/>
      <c r="BG142" s="1195"/>
      <c r="BH142" s="1195"/>
      <c r="BI142" s="1195"/>
      <c r="BJ142" s="1247"/>
      <c r="BK142" s="1190"/>
      <c r="BL142" s="199"/>
    </row>
    <row r="143" spans="1:64" ht="15">
      <c r="A143" s="1239"/>
      <c r="B143" s="815"/>
      <c r="C143" s="1248"/>
      <c r="D143" s="1195"/>
      <c r="E143" s="1195"/>
      <c r="F143" s="1195"/>
      <c r="G143" s="1195"/>
      <c r="H143" s="1195"/>
      <c r="I143" s="1195"/>
      <c r="J143" s="1349"/>
      <c r="K143" s="1349"/>
      <c r="L143" s="1349"/>
      <c r="M143" s="1349"/>
      <c r="N143" s="1349"/>
      <c r="O143" s="1349"/>
      <c r="P143" s="1349"/>
      <c r="Q143" s="1349"/>
      <c r="R143" s="1349"/>
      <c r="S143" s="1349"/>
      <c r="T143" s="1349"/>
      <c r="U143" s="1349"/>
      <c r="V143" s="1349"/>
      <c r="W143" s="1195"/>
      <c r="X143" s="1195"/>
      <c r="Y143" s="1195"/>
      <c r="Z143" s="1195"/>
      <c r="AA143" s="1195"/>
      <c r="AB143" s="1195"/>
      <c r="AC143" s="1195"/>
      <c r="AD143" s="1195"/>
      <c r="AE143" s="1195"/>
      <c r="AF143" s="1195"/>
      <c r="AG143" s="1195"/>
      <c r="AH143" s="229"/>
      <c r="AI143" s="229"/>
      <c r="AJ143" s="229"/>
      <c r="AK143" s="229"/>
      <c r="AL143" s="229"/>
      <c r="AM143" s="229"/>
      <c r="AN143" s="229"/>
      <c r="AO143" s="229"/>
      <c r="AP143" s="229"/>
      <c r="AQ143" s="229"/>
      <c r="AR143" s="229"/>
      <c r="AS143" s="229"/>
      <c r="AT143" s="229"/>
      <c r="AU143" s="229"/>
      <c r="AV143" s="229"/>
      <c r="AW143" s="229"/>
      <c r="AX143" s="229"/>
      <c r="AY143" s="229"/>
      <c r="AZ143" s="229"/>
      <c r="BA143" s="229"/>
      <c r="BB143" s="229"/>
      <c r="BC143" s="229"/>
      <c r="BD143" s="229"/>
      <c r="BE143" s="229"/>
      <c r="BF143" s="1195"/>
      <c r="BG143" s="1195"/>
      <c r="BH143" s="1195"/>
      <c r="BI143" s="1195"/>
      <c r="BJ143" s="1247"/>
      <c r="BK143" s="1190"/>
      <c r="BL143" s="199"/>
    </row>
    <row r="144" spans="1:64" ht="15">
      <c r="A144" s="1239"/>
      <c r="B144" s="815"/>
      <c r="C144" s="1248"/>
      <c r="D144" s="1195"/>
      <c r="E144" s="1195"/>
      <c r="F144" s="1195"/>
      <c r="G144" s="1195"/>
      <c r="H144" s="1195"/>
      <c r="I144" s="1195"/>
      <c r="J144" s="1349"/>
      <c r="K144" s="1349"/>
      <c r="L144" s="1349"/>
      <c r="M144" s="1349"/>
      <c r="N144" s="1349"/>
      <c r="O144" s="1349"/>
      <c r="P144" s="1349"/>
      <c r="Q144" s="1349"/>
      <c r="R144" s="1349"/>
      <c r="S144" s="1349"/>
      <c r="T144" s="1349"/>
      <c r="U144" s="1349"/>
      <c r="V144" s="1349"/>
      <c r="W144" s="1195"/>
      <c r="X144" s="1195"/>
      <c r="Y144" s="1195"/>
      <c r="Z144" s="1195"/>
      <c r="AA144" s="1195"/>
      <c r="AB144" s="1195"/>
      <c r="AC144" s="1195"/>
      <c r="AD144" s="1195"/>
      <c r="AE144" s="1195"/>
      <c r="AF144" s="1195"/>
      <c r="AG144" s="1195"/>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1195"/>
      <c r="BG144" s="1195"/>
      <c r="BH144" s="1195"/>
      <c r="BI144" s="1195"/>
      <c r="BJ144" s="1247"/>
      <c r="BK144" s="1190"/>
      <c r="BL144" s="199"/>
    </row>
    <row r="145" spans="1:64" ht="15">
      <c r="A145" s="1239"/>
      <c r="B145" s="815"/>
      <c r="C145" s="1248"/>
      <c r="D145" s="1195"/>
      <c r="E145" s="1195"/>
      <c r="F145" s="1195"/>
      <c r="G145" s="1195"/>
      <c r="H145" s="1195"/>
      <c r="I145" s="1195"/>
      <c r="J145" s="1349"/>
      <c r="K145" s="1349"/>
      <c r="L145" s="1349"/>
      <c r="M145" s="1349"/>
      <c r="N145" s="1349"/>
      <c r="O145" s="1349"/>
      <c r="P145" s="1349"/>
      <c r="Q145" s="1349"/>
      <c r="R145" s="1349"/>
      <c r="S145" s="1349"/>
      <c r="T145" s="1349"/>
      <c r="U145" s="1349"/>
      <c r="V145" s="1349"/>
      <c r="W145" s="1195"/>
      <c r="X145" s="1195"/>
      <c r="Y145" s="1195"/>
      <c r="Z145" s="1195"/>
      <c r="AA145" s="1195"/>
      <c r="AB145" s="1195"/>
      <c r="AC145" s="1195"/>
      <c r="AD145" s="1195"/>
      <c r="AE145" s="1195"/>
      <c r="AF145" s="1195"/>
      <c r="AG145" s="1195"/>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1195"/>
      <c r="BG145" s="1195"/>
      <c r="BH145" s="1195"/>
      <c r="BI145" s="1195"/>
      <c r="BJ145" s="1247"/>
      <c r="BK145" s="1190"/>
      <c r="BL145" s="199"/>
    </row>
    <row r="146" spans="1:64" ht="15">
      <c r="A146" s="1239"/>
      <c r="B146" s="815"/>
      <c r="C146" s="1248"/>
      <c r="D146" s="1195"/>
      <c r="E146" s="1195"/>
      <c r="F146" s="1195"/>
      <c r="G146" s="1195"/>
      <c r="H146" s="1195"/>
      <c r="I146" s="1195"/>
      <c r="J146" s="1349"/>
      <c r="K146" s="1349"/>
      <c r="L146" s="1349"/>
      <c r="M146" s="1349"/>
      <c r="N146" s="1349"/>
      <c r="O146" s="1349"/>
      <c r="P146" s="1349"/>
      <c r="Q146" s="1349"/>
      <c r="R146" s="1349"/>
      <c r="S146" s="1349"/>
      <c r="T146" s="1349"/>
      <c r="U146" s="1349"/>
      <c r="V146" s="1349"/>
      <c r="W146" s="1195"/>
      <c r="X146" s="1195"/>
      <c r="Y146" s="1195"/>
      <c r="Z146" s="1195"/>
      <c r="AA146" s="1195"/>
      <c r="AB146" s="1195"/>
      <c r="AC146" s="1195"/>
      <c r="AD146" s="1195"/>
      <c r="AE146" s="1195"/>
      <c r="AF146" s="1195"/>
      <c r="AG146" s="1195"/>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1195"/>
      <c r="BG146" s="1195"/>
      <c r="BH146" s="1195"/>
      <c r="BI146" s="1195"/>
      <c r="BJ146" s="1247"/>
      <c r="BK146" s="1190"/>
      <c r="BL146" s="199"/>
    </row>
    <row r="147" spans="1:64" ht="15">
      <c r="A147" s="1239"/>
      <c r="B147" s="815"/>
      <c r="C147" s="1248"/>
      <c r="D147" s="1195"/>
      <c r="E147" s="1195"/>
      <c r="F147" s="1195"/>
      <c r="G147" s="1195"/>
      <c r="H147" s="1195"/>
      <c r="I147" s="1195"/>
      <c r="J147" s="1349"/>
      <c r="K147" s="1349"/>
      <c r="L147" s="1349"/>
      <c r="M147" s="1349"/>
      <c r="N147" s="1349"/>
      <c r="O147" s="1349"/>
      <c r="P147" s="1349"/>
      <c r="Q147" s="1349"/>
      <c r="R147" s="1349"/>
      <c r="S147" s="1349"/>
      <c r="T147" s="1349"/>
      <c r="U147" s="1349"/>
      <c r="V147" s="1349"/>
      <c r="W147" s="1195"/>
      <c r="X147" s="1195"/>
      <c r="Y147" s="1195"/>
      <c r="Z147" s="1195"/>
      <c r="AA147" s="1195"/>
      <c r="AB147" s="1195"/>
      <c r="AC147" s="1195"/>
      <c r="AD147" s="1195"/>
      <c r="AE147" s="1195"/>
      <c r="AF147" s="1195"/>
      <c r="AG147" s="1195"/>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1195"/>
      <c r="BG147" s="1195"/>
      <c r="BH147" s="1195"/>
      <c r="BI147" s="1195"/>
      <c r="BJ147" s="1247"/>
      <c r="BK147" s="1190"/>
      <c r="BL147" s="199"/>
    </row>
    <row r="148" spans="1:64" ht="15">
      <c r="A148" s="1239"/>
      <c r="B148" s="815"/>
      <c r="C148" s="1248"/>
      <c r="D148" s="1195"/>
      <c r="E148" s="1195"/>
      <c r="F148" s="1195"/>
      <c r="G148" s="1195"/>
      <c r="H148" s="1195"/>
      <c r="I148" s="1195"/>
      <c r="J148" s="1349"/>
      <c r="K148" s="1349"/>
      <c r="L148" s="1349"/>
      <c r="M148" s="1349"/>
      <c r="N148" s="1349"/>
      <c r="O148" s="1349"/>
      <c r="P148" s="1349"/>
      <c r="Q148" s="1349"/>
      <c r="R148" s="1349"/>
      <c r="S148" s="1349"/>
      <c r="T148" s="1349"/>
      <c r="U148" s="1349"/>
      <c r="V148" s="1349"/>
      <c r="W148" s="1195"/>
      <c r="X148" s="1195"/>
      <c r="Y148" s="1195"/>
      <c r="Z148" s="1195"/>
      <c r="AA148" s="1195"/>
      <c r="AB148" s="1195"/>
      <c r="AC148" s="1195"/>
      <c r="AD148" s="1195"/>
      <c r="AE148" s="1195"/>
      <c r="AF148" s="1195"/>
      <c r="AG148" s="1195"/>
      <c r="AH148" s="229"/>
      <c r="AI148" s="229"/>
      <c r="AJ148" s="229"/>
      <c r="AK148" s="229"/>
      <c r="AL148" s="229"/>
      <c r="AM148" s="229"/>
      <c r="AN148" s="229"/>
      <c r="AO148" s="229"/>
      <c r="AP148" s="229"/>
      <c r="AQ148" s="229"/>
      <c r="AR148" s="229"/>
      <c r="AS148" s="229"/>
      <c r="AT148" s="229"/>
      <c r="AU148" s="229"/>
      <c r="AV148" s="229"/>
      <c r="AW148" s="229"/>
      <c r="AX148" s="229"/>
      <c r="AY148" s="229"/>
      <c r="AZ148" s="229"/>
      <c r="BA148" s="229"/>
      <c r="BB148" s="229"/>
      <c r="BC148" s="229"/>
      <c r="BD148" s="229"/>
      <c r="BE148" s="229"/>
      <c r="BF148" s="1195"/>
      <c r="BG148" s="1195"/>
      <c r="BH148" s="1195"/>
      <c r="BI148" s="1195"/>
      <c r="BJ148" s="1247"/>
      <c r="BK148" s="1190"/>
      <c r="BL148" s="199"/>
    </row>
    <row r="149" spans="1:64" ht="15">
      <c r="A149" s="1239"/>
      <c r="B149" s="815"/>
      <c r="C149" s="1248"/>
      <c r="D149" s="1195"/>
      <c r="E149" s="1195"/>
      <c r="F149" s="1195"/>
      <c r="G149" s="1195"/>
      <c r="H149" s="1195"/>
      <c r="I149" s="1195"/>
      <c r="J149" s="1349"/>
      <c r="K149" s="1349"/>
      <c r="L149" s="1349"/>
      <c r="M149" s="1349"/>
      <c r="N149" s="1349"/>
      <c r="O149" s="1349"/>
      <c r="P149" s="1349"/>
      <c r="Q149" s="1349"/>
      <c r="R149" s="1349"/>
      <c r="S149" s="1349"/>
      <c r="T149" s="1349"/>
      <c r="U149" s="1349"/>
      <c r="V149" s="1349"/>
      <c r="W149" s="1195"/>
      <c r="X149" s="1195"/>
      <c r="Y149" s="1195"/>
      <c r="Z149" s="1195"/>
      <c r="AA149" s="1195"/>
      <c r="AB149" s="1195"/>
      <c r="AC149" s="1195"/>
      <c r="AD149" s="1195"/>
      <c r="AE149" s="1195"/>
      <c r="AF149" s="1195"/>
      <c r="AG149" s="1195"/>
      <c r="AH149" s="229"/>
      <c r="AI149" s="229"/>
      <c r="AJ149" s="229"/>
      <c r="AK149" s="229"/>
      <c r="AL149" s="229"/>
      <c r="AM149" s="229"/>
      <c r="AN149" s="229"/>
      <c r="AO149" s="229"/>
      <c r="AP149" s="229"/>
      <c r="AQ149" s="229"/>
      <c r="AR149" s="229"/>
      <c r="AS149" s="229"/>
      <c r="AT149" s="229"/>
      <c r="AU149" s="229"/>
      <c r="AV149" s="229"/>
      <c r="AW149" s="229"/>
      <c r="AX149" s="229"/>
      <c r="AY149" s="229"/>
      <c r="AZ149" s="229"/>
      <c r="BA149" s="229"/>
      <c r="BB149" s="229"/>
      <c r="BC149" s="229"/>
      <c r="BD149" s="229"/>
      <c r="BE149" s="229"/>
      <c r="BF149" s="1195"/>
      <c r="BG149" s="1195"/>
      <c r="BH149" s="1195"/>
      <c r="BI149" s="1195"/>
      <c r="BJ149" s="1247"/>
      <c r="BK149" s="1190"/>
      <c r="BL149" s="199"/>
    </row>
    <row r="150" spans="1:64" ht="15">
      <c r="A150" s="1239"/>
      <c r="B150" s="815"/>
      <c r="C150" s="1248"/>
      <c r="D150" s="1195"/>
      <c r="E150" s="1195"/>
      <c r="F150" s="1195"/>
      <c r="G150" s="1195"/>
      <c r="H150" s="1195"/>
      <c r="I150" s="1195"/>
      <c r="J150" s="1349"/>
      <c r="K150" s="1349"/>
      <c r="L150" s="1349"/>
      <c r="M150" s="1349"/>
      <c r="N150" s="1349"/>
      <c r="O150" s="1349"/>
      <c r="P150" s="1349"/>
      <c r="Q150" s="1349"/>
      <c r="R150" s="1349"/>
      <c r="S150" s="1349"/>
      <c r="T150" s="1349"/>
      <c r="U150" s="1349"/>
      <c r="V150" s="1349"/>
      <c r="W150" s="1195"/>
      <c r="X150" s="1195"/>
      <c r="Y150" s="1195"/>
      <c r="Z150" s="1195"/>
      <c r="AA150" s="1195"/>
      <c r="AB150" s="1195"/>
      <c r="AC150" s="1195"/>
      <c r="AD150" s="1195"/>
      <c r="AE150" s="1195"/>
      <c r="AF150" s="1195"/>
      <c r="AG150" s="1195"/>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1195"/>
      <c r="BG150" s="1195"/>
      <c r="BH150" s="1195"/>
      <c r="BI150" s="1195"/>
      <c r="BJ150" s="1247"/>
      <c r="BK150" s="1190"/>
      <c r="BL150" s="199"/>
    </row>
    <row r="151" spans="1:64" ht="15">
      <c r="A151" s="1239"/>
      <c r="B151" s="815"/>
      <c r="C151" s="1248"/>
      <c r="D151" s="1195"/>
      <c r="E151" s="1195"/>
      <c r="F151" s="1195"/>
      <c r="G151" s="1195"/>
      <c r="H151" s="1195"/>
      <c r="I151" s="1195"/>
      <c r="J151" s="1349"/>
      <c r="K151" s="1349"/>
      <c r="L151" s="1349"/>
      <c r="M151" s="1349"/>
      <c r="N151" s="1349"/>
      <c r="O151" s="1349"/>
      <c r="P151" s="1349"/>
      <c r="Q151" s="1349"/>
      <c r="R151" s="1349"/>
      <c r="S151" s="1349"/>
      <c r="T151" s="1349"/>
      <c r="U151" s="1349"/>
      <c r="V151" s="1349"/>
      <c r="W151" s="1195"/>
      <c r="X151" s="1195"/>
      <c r="Y151" s="1195"/>
      <c r="Z151" s="1195"/>
      <c r="AA151" s="1195"/>
      <c r="AB151" s="1195"/>
      <c r="AC151" s="1195"/>
      <c r="AD151" s="1195"/>
      <c r="AE151" s="1195"/>
      <c r="AF151" s="1195"/>
      <c r="AG151" s="1195"/>
      <c r="AH151" s="1683"/>
      <c r="AI151" s="1683"/>
      <c r="AJ151" s="1683"/>
      <c r="AK151" s="1683"/>
      <c r="AL151" s="1683"/>
      <c r="AM151" s="1683"/>
      <c r="AN151" s="1683"/>
      <c r="AO151" s="1683"/>
      <c r="AP151" s="1683"/>
      <c r="AQ151" s="1683"/>
      <c r="AR151" s="1683"/>
      <c r="AS151" s="1683"/>
      <c r="AT151" s="1683"/>
      <c r="AU151" s="1683"/>
      <c r="AV151" s="1683"/>
      <c r="AW151" s="1683"/>
      <c r="AX151" s="1195"/>
      <c r="AY151" s="1195"/>
      <c r="AZ151" s="1195"/>
      <c r="BA151" s="1195"/>
      <c r="BB151" s="1195"/>
      <c r="BC151" s="1195"/>
      <c r="BD151" s="1195"/>
      <c r="BE151" s="1195"/>
      <c r="BF151" s="1195"/>
      <c r="BG151" s="1195"/>
      <c r="BH151" s="1195"/>
      <c r="BI151" s="1195"/>
      <c r="BJ151" s="1247"/>
      <c r="BK151" s="1190"/>
      <c r="BL151" s="199"/>
    </row>
    <row r="152" spans="1:64" ht="15">
      <c r="A152" s="1239"/>
      <c r="B152" s="815"/>
      <c r="C152" s="1248"/>
      <c r="D152" s="1195"/>
      <c r="E152" s="1195"/>
      <c r="F152" s="1195"/>
      <c r="G152" s="1195"/>
      <c r="H152" s="1195"/>
      <c r="I152" s="1195"/>
      <c r="J152" s="1349"/>
      <c r="K152" s="1349"/>
      <c r="L152" s="1349"/>
      <c r="M152" s="1349"/>
      <c r="N152" s="1349"/>
      <c r="O152" s="1349"/>
      <c r="P152" s="1349"/>
      <c r="Q152" s="1349"/>
      <c r="R152" s="1349"/>
      <c r="S152" s="1349"/>
      <c r="T152" s="1349"/>
      <c r="U152" s="1349"/>
      <c r="V152" s="1349"/>
      <c r="W152" s="1195"/>
      <c r="X152" s="1195"/>
      <c r="Y152" s="1195"/>
      <c r="Z152" s="1195"/>
      <c r="AA152" s="1195"/>
      <c r="AB152" s="1195"/>
      <c r="AC152" s="1195"/>
      <c r="AD152" s="1195"/>
      <c r="AE152" s="1195"/>
      <c r="AF152" s="1195"/>
      <c r="AG152" s="1195"/>
      <c r="AH152" s="1683"/>
      <c r="AI152" s="1683"/>
      <c r="AJ152" s="1683"/>
      <c r="AK152" s="1683"/>
      <c r="AL152" s="1683"/>
      <c r="AM152" s="1683"/>
      <c r="AN152" s="1683"/>
      <c r="AO152" s="1683"/>
      <c r="AP152" s="1683"/>
      <c r="AQ152" s="1683"/>
      <c r="AR152" s="1683"/>
      <c r="AS152" s="1683"/>
      <c r="AT152" s="1683"/>
      <c r="AU152" s="1683"/>
      <c r="AV152" s="1683"/>
      <c r="AW152" s="1683"/>
      <c r="AX152" s="1195"/>
      <c r="AY152" s="1195"/>
      <c r="AZ152" s="1195"/>
      <c r="BA152" s="1195"/>
      <c r="BB152" s="1195"/>
      <c r="BC152" s="1195"/>
      <c r="BD152" s="1195"/>
      <c r="BE152" s="1195"/>
      <c r="BF152" s="1195"/>
      <c r="BG152" s="1195"/>
      <c r="BH152" s="1195"/>
      <c r="BI152" s="1195"/>
      <c r="BJ152" s="1247"/>
      <c r="BK152" s="1190"/>
      <c r="BL152" s="199"/>
    </row>
    <row r="153" spans="1:64" ht="15">
      <c r="A153" s="1239"/>
      <c r="B153" s="815"/>
      <c r="C153" s="1192"/>
      <c r="D153" s="1193"/>
      <c r="E153" s="1193"/>
      <c r="F153" s="1193"/>
      <c r="G153" s="1193"/>
      <c r="H153" s="1193"/>
      <c r="I153" s="1193"/>
      <c r="J153" s="1193"/>
      <c r="K153" s="1193"/>
      <c r="L153" s="1193"/>
      <c r="M153" s="1193"/>
      <c r="N153" s="1193"/>
      <c r="O153" s="1193"/>
      <c r="P153" s="1193"/>
      <c r="Q153" s="1193"/>
      <c r="R153" s="1193"/>
      <c r="S153" s="1193"/>
      <c r="T153" s="1193"/>
      <c r="U153" s="1193"/>
      <c r="V153" s="1193"/>
      <c r="W153" s="1193"/>
      <c r="X153" s="1193"/>
      <c r="Y153" s="1193"/>
      <c r="Z153" s="1193"/>
      <c r="AA153" s="1193"/>
      <c r="AB153" s="1193"/>
      <c r="AC153" s="1193"/>
      <c r="AD153" s="1193"/>
      <c r="AE153" s="1193"/>
      <c r="AF153" s="1193"/>
      <c r="AG153" s="1193"/>
      <c r="AH153" s="1193"/>
      <c r="AI153" s="1193"/>
      <c r="AJ153" s="1193"/>
      <c r="AK153" s="1193"/>
      <c r="AL153" s="1193"/>
      <c r="AM153" s="1193"/>
      <c r="AN153" s="1193"/>
      <c r="AO153" s="1193"/>
      <c r="AP153" s="1193"/>
      <c r="AQ153" s="1193"/>
      <c r="AR153" s="1193"/>
      <c r="AS153" s="1193"/>
      <c r="AT153" s="1193"/>
      <c r="AU153" s="1193"/>
      <c r="AV153" s="1193"/>
      <c r="AW153" s="1193"/>
      <c r="AX153" s="1193"/>
      <c r="AY153" s="1193"/>
      <c r="AZ153" s="1193"/>
      <c r="BA153" s="1193"/>
      <c r="BB153" s="1193"/>
      <c r="BC153" s="1193"/>
      <c r="BD153" s="1193"/>
      <c r="BE153" s="1193"/>
      <c r="BF153" s="1193"/>
      <c r="BG153" s="1193"/>
      <c r="BH153" s="1193"/>
      <c r="BI153" s="1193"/>
      <c r="BJ153" s="1264"/>
      <c r="BK153" s="1190"/>
      <c r="BL153" s="199"/>
    </row>
    <row r="154" spans="1:64" ht="15.75" thickBot="1">
      <c r="A154" s="1239"/>
      <c r="B154" s="258"/>
      <c r="C154" s="1251"/>
      <c r="D154" s="1251"/>
      <c r="E154" s="1251"/>
      <c r="F154" s="1251"/>
      <c r="G154" s="1251"/>
      <c r="H154" s="1251"/>
      <c r="I154" s="1251"/>
      <c r="J154" s="1251"/>
      <c r="K154" s="1251"/>
      <c r="L154" s="1251"/>
      <c r="M154" s="1251"/>
      <c r="N154" s="1251"/>
      <c r="O154" s="1251"/>
      <c r="P154" s="1251"/>
      <c r="Q154" s="1251"/>
      <c r="R154" s="1251"/>
      <c r="S154" s="1251"/>
      <c r="T154" s="1251"/>
      <c r="U154" s="1251"/>
      <c r="V154" s="1251"/>
      <c r="W154" s="1251"/>
      <c r="X154" s="1251"/>
      <c r="Y154" s="1251"/>
      <c r="Z154" s="1251"/>
      <c r="AA154" s="1251"/>
      <c r="AB154" s="1251"/>
      <c r="AC154" s="1251"/>
      <c r="AD154" s="1251"/>
      <c r="AE154" s="1251"/>
      <c r="AF154" s="1251"/>
      <c r="AG154" s="1251"/>
      <c r="AH154" s="1251"/>
      <c r="AI154" s="1251"/>
      <c r="AJ154" s="1251"/>
      <c r="AK154" s="1251"/>
      <c r="AL154" s="1251"/>
      <c r="AM154" s="1251"/>
      <c r="AN154" s="1251"/>
      <c r="AO154" s="1251"/>
      <c r="AP154" s="1251"/>
      <c r="AQ154" s="1251"/>
      <c r="AR154" s="1251"/>
      <c r="AS154" s="1251"/>
      <c r="AT154" s="1251"/>
      <c r="AU154" s="1251"/>
      <c r="AV154" s="1251"/>
      <c r="AW154" s="1251"/>
      <c r="AX154" s="1251"/>
      <c r="AY154" s="1251"/>
      <c r="AZ154" s="1251"/>
      <c r="BA154" s="1251"/>
      <c r="BB154" s="1251"/>
      <c r="BC154" s="1251"/>
      <c r="BD154" s="1251"/>
      <c r="BE154" s="1251"/>
      <c r="BF154" s="1251"/>
      <c r="BG154" s="1251"/>
      <c r="BH154" s="1251"/>
      <c r="BI154" s="1251"/>
      <c r="BJ154" s="1252"/>
      <c r="BK154" s="1253"/>
      <c r="BL154" s="199"/>
    </row>
    <row r="155" spans="1:64" ht="15.75" thickBot="1">
      <c r="A155" s="1239"/>
      <c r="B155" s="3847" t="s">
        <v>34</v>
      </c>
      <c r="C155" s="3848"/>
      <c r="D155" s="3848"/>
      <c r="E155" s="3848"/>
      <c r="F155" s="3849"/>
      <c r="G155" s="3850" t="s">
        <v>893</v>
      </c>
      <c r="H155" s="3848"/>
      <c r="I155" s="3848"/>
      <c r="J155" s="3848"/>
      <c r="K155" s="3848"/>
      <c r="L155" s="3848"/>
      <c r="M155" s="3848"/>
      <c r="N155" s="3849"/>
      <c r="O155" s="3839"/>
      <c r="P155" s="3839"/>
      <c r="Q155" s="3840"/>
      <c r="R155" s="3769" t="s">
        <v>897</v>
      </c>
      <c r="S155" s="3749"/>
      <c r="T155" s="3749"/>
      <c r="U155" s="3749"/>
      <c r="V155" s="3749"/>
      <c r="W155" s="3749"/>
      <c r="X155" s="3749"/>
      <c r="Y155" s="3749"/>
      <c r="Z155" s="3749"/>
      <c r="AA155" s="3749"/>
      <c r="AB155" s="3749"/>
      <c r="AC155" s="3749"/>
      <c r="AD155" s="3749"/>
      <c r="AE155" s="3749"/>
      <c r="AF155" s="3749"/>
      <c r="AG155" s="3749"/>
      <c r="AH155" s="3749"/>
      <c r="AI155" s="3749"/>
      <c r="AJ155" s="3749"/>
      <c r="AK155" s="3749"/>
      <c r="AL155" s="3749"/>
      <c r="AM155" s="3749"/>
      <c r="AN155" s="3749"/>
      <c r="AO155" s="3749"/>
      <c r="AP155" s="3749"/>
      <c r="AQ155" s="3749"/>
      <c r="AR155" s="3749"/>
      <c r="AS155" s="3749"/>
      <c r="AT155" s="3749"/>
      <c r="AU155" s="3749"/>
      <c r="AV155" s="3749"/>
      <c r="AW155" s="3749"/>
      <c r="AX155" s="3749"/>
      <c r="AY155" s="3749"/>
      <c r="AZ155" s="3749"/>
      <c r="BA155" s="3749"/>
      <c r="BB155" s="3749"/>
      <c r="BC155" s="3749"/>
      <c r="BD155" s="3749"/>
      <c r="BE155" s="3749"/>
      <c r="BF155" s="3749"/>
      <c r="BG155" s="3749"/>
      <c r="BH155" s="3749"/>
      <c r="BI155" s="3749"/>
      <c r="BJ155" s="3749"/>
      <c r="BK155" s="3770"/>
      <c r="BL155" s="199"/>
    </row>
    <row r="156" spans="1:64" ht="15.75" thickBot="1">
      <c r="A156" s="1239"/>
      <c r="B156" s="1900"/>
      <c r="C156" s="3093"/>
      <c r="D156" s="3093"/>
      <c r="E156" s="3093"/>
      <c r="F156" s="3153"/>
      <c r="G156" s="1900"/>
      <c r="H156" s="3093"/>
      <c r="I156" s="3093"/>
      <c r="J156" s="3093"/>
      <c r="K156" s="3093"/>
      <c r="L156" s="3093"/>
      <c r="M156" s="3093"/>
      <c r="N156" s="3153"/>
      <c r="O156" s="3587"/>
      <c r="P156" s="3587"/>
      <c r="Q156" s="3841"/>
      <c r="R156" s="3771" t="s">
        <v>14</v>
      </c>
      <c r="S156" s="3772"/>
      <c r="T156" s="3748">
        <v>11</v>
      </c>
      <c r="U156" s="3748"/>
      <c r="V156" s="3748" t="s">
        <v>16</v>
      </c>
      <c r="W156" s="3748"/>
      <c r="X156" s="3749">
        <v>12</v>
      </c>
      <c r="Y156" s="3750"/>
      <c r="Z156" s="3751" t="s">
        <v>148</v>
      </c>
      <c r="AA156" s="3750"/>
      <c r="AB156" s="3751">
        <v>13</v>
      </c>
      <c r="AC156" s="3750"/>
      <c r="AD156" s="3751" t="s">
        <v>152</v>
      </c>
      <c r="AE156" s="3750"/>
      <c r="AF156" s="3751">
        <v>1</v>
      </c>
      <c r="AG156" s="3750"/>
      <c r="AH156" s="3751" t="s">
        <v>153</v>
      </c>
      <c r="AI156" s="3750"/>
      <c r="AJ156" s="3751">
        <v>2</v>
      </c>
      <c r="AK156" s="3750"/>
      <c r="AL156" s="3751" t="s">
        <v>154</v>
      </c>
      <c r="AM156" s="3750"/>
      <c r="AN156" s="3751">
        <v>3</v>
      </c>
      <c r="AO156" s="3750"/>
      <c r="AP156" s="3751" t="s">
        <v>104</v>
      </c>
      <c r="AQ156" s="3750"/>
      <c r="AR156" s="3751">
        <v>4</v>
      </c>
      <c r="AS156" s="3750"/>
      <c r="AT156" s="3751" t="s">
        <v>103</v>
      </c>
      <c r="AU156" s="3750"/>
      <c r="AV156" s="3751">
        <v>5</v>
      </c>
      <c r="AW156" s="3750"/>
      <c r="AX156" s="3751" t="s">
        <v>44</v>
      </c>
      <c r="AY156" s="3750"/>
      <c r="AZ156" s="3751">
        <v>6</v>
      </c>
      <c r="BA156" s="3750"/>
      <c r="BB156" s="3751"/>
      <c r="BC156" s="3750"/>
      <c r="BD156" s="3751"/>
      <c r="BE156" s="3750"/>
      <c r="BF156" s="3842"/>
      <c r="BG156" s="3843"/>
      <c r="BH156" s="3844"/>
      <c r="BI156" s="3845"/>
      <c r="BJ156" s="3844"/>
      <c r="BK156" s="3846"/>
      <c r="BL156" s="199"/>
    </row>
    <row r="157" spans="1:64" ht="15">
      <c r="A157" s="1239"/>
      <c r="B157" s="3789">
        <v>1</v>
      </c>
      <c r="C157" s="3764"/>
      <c r="D157" s="3764"/>
      <c r="E157" s="3764"/>
      <c r="F157" s="3852"/>
      <c r="G157" s="3883" t="s">
        <v>185</v>
      </c>
      <c r="H157" s="3764"/>
      <c r="I157" s="3764"/>
      <c r="J157" s="3764"/>
      <c r="K157" s="3764"/>
      <c r="L157" s="3764"/>
      <c r="M157" s="3764"/>
      <c r="N157" s="3852"/>
      <c r="O157" s="3764"/>
      <c r="P157" s="3764"/>
      <c r="Q157" s="3884"/>
      <c r="R157" s="3760">
        <v>1.5</v>
      </c>
      <c r="S157" s="3761"/>
      <c r="T157" s="3761"/>
      <c r="U157" s="3761"/>
      <c r="V157" s="3761"/>
      <c r="W157" s="3761"/>
      <c r="X157" s="3761"/>
      <c r="Y157" s="3761"/>
      <c r="Z157" s="3761"/>
      <c r="AA157" s="3761"/>
      <c r="AB157" s="3761"/>
      <c r="AC157" s="3761"/>
      <c r="AD157" s="3761"/>
      <c r="AE157" s="3761"/>
      <c r="AF157" s="3761"/>
      <c r="AG157" s="3761"/>
      <c r="AH157" s="3761"/>
      <c r="AI157" s="3761"/>
      <c r="AJ157" s="3761"/>
      <c r="AK157" s="3761"/>
      <c r="AL157" s="3761"/>
      <c r="AM157" s="3761"/>
      <c r="AN157" s="3761"/>
      <c r="AO157" s="3762"/>
      <c r="AP157" s="3763">
        <f>3.75/2</f>
        <v>1.875</v>
      </c>
      <c r="AQ157" s="3764"/>
      <c r="AR157" s="3764"/>
      <c r="AS157" s="3764"/>
      <c r="AT157" s="3764"/>
      <c r="AU157" s="3764"/>
      <c r="AV157" s="3764"/>
      <c r="AW157" s="3764"/>
      <c r="AX157" s="3764"/>
      <c r="AY157" s="3764"/>
      <c r="AZ157" s="3764"/>
      <c r="BA157" s="3765"/>
      <c r="BB157" s="3616"/>
      <c r="BC157" s="3616"/>
      <c r="BD157" s="3616"/>
      <c r="BE157" s="3616"/>
      <c r="BF157" s="3766"/>
      <c r="BG157" s="3767"/>
      <c r="BH157" s="3768"/>
      <c r="BI157" s="3767"/>
      <c r="BJ157" s="3875"/>
      <c r="BK157" s="3876"/>
      <c r="BL157" s="199"/>
    </row>
    <row r="158" spans="1:64" ht="15">
      <c r="A158" s="1239"/>
      <c r="B158" s="3800"/>
      <c r="C158" s="3796"/>
      <c r="D158" s="3796"/>
      <c r="E158" s="3796"/>
      <c r="F158" s="3797"/>
      <c r="G158" s="3851"/>
      <c r="H158" s="3796"/>
      <c r="I158" s="3796"/>
      <c r="J158" s="3796"/>
      <c r="K158" s="3796"/>
      <c r="L158" s="3796"/>
      <c r="M158" s="3796"/>
      <c r="N158" s="3797"/>
      <c r="O158" s="3796"/>
      <c r="P158" s="3796"/>
      <c r="Q158" s="3796"/>
      <c r="R158" s="3615"/>
      <c r="S158" s="3742"/>
      <c r="T158" s="3741"/>
      <c r="U158" s="3742"/>
      <c r="V158" s="3742"/>
      <c r="W158" s="3743"/>
      <c r="X158" s="3741"/>
      <c r="Y158" s="3742"/>
      <c r="Z158" s="3742"/>
      <c r="AA158" s="3743"/>
      <c r="AB158" s="3741"/>
      <c r="AC158" s="3742"/>
      <c r="AD158" s="3742"/>
      <c r="AE158" s="3743"/>
      <c r="AF158" s="3741"/>
      <c r="AG158" s="3742"/>
      <c r="AH158" s="3742"/>
      <c r="AI158" s="3743"/>
      <c r="AJ158" s="3741"/>
      <c r="AK158" s="3742"/>
      <c r="AL158" s="3742"/>
      <c r="AM158" s="3743"/>
      <c r="AN158" s="3616"/>
      <c r="AO158" s="3616"/>
      <c r="AP158" s="3616"/>
      <c r="AQ158" s="3616"/>
      <c r="AR158" s="3741"/>
      <c r="AS158" s="3742"/>
      <c r="AT158" s="3742"/>
      <c r="AU158" s="3743"/>
      <c r="AV158" s="3741"/>
      <c r="AW158" s="3742"/>
      <c r="AX158" s="3742"/>
      <c r="AY158" s="3743"/>
      <c r="AZ158" s="3616"/>
      <c r="BA158" s="3616"/>
      <c r="BB158" s="3616"/>
      <c r="BC158" s="3616"/>
      <c r="BD158" s="3616"/>
      <c r="BE158" s="3616"/>
      <c r="BF158" s="3766"/>
      <c r="BG158" s="3767"/>
      <c r="BH158" s="3768"/>
      <c r="BI158" s="3767"/>
      <c r="BJ158" s="1254"/>
      <c r="BK158" s="1255"/>
      <c r="BL158" s="199"/>
    </row>
    <row r="159" spans="1:64" ht="15">
      <c r="A159" s="1239"/>
      <c r="B159" s="3800"/>
      <c r="C159" s="3796"/>
      <c r="D159" s="3796"/>
      <c r="E159" s="3796"/>
      <c r="F159" s="3797"/>
      <c r="G159" s="3851"/>
      <c r="H159" s="3796"/>
      <c r="I159" s="3796"/>
      <c r="J159" s="3796"/>
      <c r="K159" s="3796"/>
      <c r="L159" s="3796"/>
      <c r="M159" s="3796"/>
      <c r="N159" s="3797"/>
      <c r="O159" s="3796"/>
      <c r="P159" s="3796"/>
      <c r="Q159" s="3230"/>
      <c r="R159" s="3615"/>
      <c r="S159" s="3742"/>
      <c r="T159" s="3741"/>
      <c r="U159" s="3742"/>
      <c r="V159" s="3742"/>
      <c r="W159" s="3743"/>
      <c r="X159" s="3741"/>
      <c r="Y159" s="3742"/>
      <c r="Z159" s="3742"/>
      <c r="AA159" s="3743"/>
      <c r="AB159" s="3741"/>
      <c r="AC159" s="3742"/>
      <c r="AD159" s="3742"/>
      <c r="AE159" s="3743"/>
      <c r="AF159" s="3741"/>
      <c r="AG159" s="3742"/>
      <c r="AH159" s="3742"/>
      <c r="AI159" s="3743"/>
      <c r="AJ159" s="3741"/>
      <c r="AK159" s="3742"/>
      <c r="AL159" s="3742"/>
      <c r="AM159" s="3743"/>
      <c r="AN159" s="3758"/>
      <c r="AO159" s="3759"/>
      <c r="AP159" s="3758"/>
      <c r="AQ159" s="3759"/>
      <c r="AR159" s="3741"/>
      <c r="AS159" s="3742"/>
      <c r="AT159" s="3742"/>
      <c r="AU159" s="3743"/>
      <c r="AV159" s="3741"/>
      <c r="AW159" s="3742"/>
      <c r="AX159" s="3742"/>
      <c r="AY159" s="3743"/>
      <c r="AZ159" s="3758"/>
      <c r="BA159" s="3759"/>
      <c r="BB159" s="3758"/>
      <c r="BC159" s="3759"/>
      <c r="BD159" s="3758"/>
      <c r="BE159" s="3759"/>
      <c r="BF159" s="3768"/>
      <c r="BG159" s="3767"/>
      <c r="BH159" s="3768"/>
      <c r="BI159" s="3767"/>
      <c r="BJ159" s="1254"/>
      <c r="BK159" s="1255"/>
      <c r="BL159" s="199"/>
    </row>
    <row r="160" spans="1:64" ht="15">
      <c r="A160" s="1239"/>
      <c r="B160" s="3800"/>
      <c r="C160" s="3796"/>
      <c r="D160" s="3796"/>
      <c r="E160" s="3796"/>
      <c r="F160" s="3797"/>
      <c r="G160" s="3851"/>
      <c r="H160" s="3796"/>
      <c r="I160" s="3796"/>
      <c r="J160" s="3796"/>
      <c r="K160" s="3796"/>
      <c r="L160" s="3796"/>
      <c r="M160" s="3796"/>
      <c r="N160" s="3797"/>
      <c r="O160" s="3796"/>
      <c r="P160" s="3796"/>
      <c r="Q160" s="3230"/>
      <c r="R160" s="3615"/>
      <c r="S160" s="3742"/>
      <c r="T160" s="3741"/>
      <c r="U160" s="3742"/>
      <c r="V160" s="3742"/>
      <c r="W160" s="3743"/>
      <c r="X160" s="3741"/>
      <c r="Y160" s="3742"/>
      <c r="Z160" s="3742"/>
      <c r="AA160" s="3743"/>
      <c r="AB160" s="3741"/>
      <c r="AC160" s="3742"/>
      <c r="AD160" s="3742"/>
      <c r="AE160" s="3743"/>
      <c r="AF160" s="3741"/>
      <c r="AG160" s="3742"/>
      <c r="AH160" s="3742"/>
      <c r="AI160" s="3743"/>
      <c r="AJ160" s="3741"/>
      <c r="AK160" s="3742"/>
      <c r="AL160" s="3742"/>
      <c r="AM160" s="3743"/>
      <c r="AN160" s="3758"/>
      <c r="AO160" s="3759"/>
      <c r="AP160" s="3758"/>
      <c r="AQ160" s="3759"/>
      <c r="AR160" s="3741"/>
      <c r="AS160" s="3742"/>
      <c r="AT160" s="3742"/>
      <c r="AU160" s="3743"/>
      <c r="AV160" s="3741"/>
      <c r="AW160" s="3742"/>
      <c r="AX160" s="3742"/>
      <c r="AY160" s="3743"/>
      <c r="AZ160" s="3758"/>
      <c r="BA160" s="3759"/>
      <c r="BB160" s="3758"/>
      <c r="BC160" s="3759"/>
      <c r="BD160" s="3758"/>
      <c r="BE160" s="3759"/>
      <c r="BF160" s="3768"/>
      <c r="BG160" s="3767"/>
      <c r="BH160" s="3768"/>
      <c r="BI160" s="3767"/>
      <c r="BJ160" s="1254"/>
      <c r="BK160" s="1255"/>
      <c r="BL160" s="199"/>
    </row>
    <row r="161" spans="1:64" ht="15.75" thickBot="1">
      <c r="A161" s="1239"/>
      <c r="B161" s="1911"/>
      <c r="C161" s="1904"/>
      <c r="D161" s="1904"/>
      <c r="E161" s="1904"/>
      <c r="F161" s="3856"/>
      <c r="G161" s="3857"/>
      <c r="H161" s="1904"/>
      <c r="I161" s="1904"/>
      <c r="J161" s="1904"/>
      <c r="K161" s="1904"/>
      <c r="L161" s="1904"/>
      <c r="M161" s="1904"/>
      <c r="N161" s="1945"/>
      <c r="O161" s="3093"/>
      <c r="P161" s="3093"/>
      <c r="Q161" s="3153"/>
      <c r="R161" s="3858"/>
      <c r="S161" s="3756"/>
      <c r="T161" s="3755"/>
      <c r="U161" s="3756"/>
      <c r="V161" s="3756"/>
      <c r="W161" s="3757"/>
      <c r="X161" s="3755"/>
      <c r="Y161" s="3756"/>
      <c r="Z161" s="3756"/>
      <c r="AA161" s="3757"/>
      <c r="AB161" s="3755"/>
      <c r="AC161" s="3756"/>
      <c r="AD161" s="3756"/>
      <c r="AE161" s="3757"/>
      <c r="AF161" s="3755"/>
      <c r="AG161" s="3756"/>
      <c r="AH161" s="3756"/>
      <c r="AI161" s="3757"/>
      <c r="AJ161" s="3755"/>
      <c r="AK161" s="3756"/>
      <c r="AL161" s="3756"/>
      <c r="AM161" s="3757"/>
      <c r="AN161" s="3747"/>
      <c r="AO161" s="3342"/>
      <c r="AP161" s="3747"/>
      <c r="AQ161" s="3342"/>
      <c r="AR161" s="3755"/>
      <c r="AS161" s="3756"/>
      <c r="AT161" s="3756"/>
      <c r="AU161" s="3757"/>
      <c r="AV161" s="3755"/>
      <c r="AW161" s="3756"/>
      <c r="AX161" s="3756"/>
      <c r="AY161" s="3757"/>
      <c r="AZ161" s="3747"/>
      <c r="BA161" s="3342"/>
      <c r="BB161" s="3787"/>
      <c r="BC161" s="3788"/>
      <c r="BD161" s="3787"/>
      <c r="BE161" s="3788"/>
      <c r="BF161" s="3842"/>
      <c r="BG161" s="3854"/>
      <c r="BH161" s="3842"/>
      <c r="BI161" s="3854"/>
      <c r="BJ161" s="1256"/>
      <c r="BK161" s="1257"/>
      <c r="BL161" s="199"/>
    </row>
    <row r="162" spans="1:64" ht="20.100000000000001" customHeight="1" thickBot="1">
      <c r="A162" s="351"/>
      <c r="B162" s="1258" t="s">
        <v>110</v>
      </c>
      <c r="C162" s="288"/>
      <c r="D162" s="288"/>
      <c r="E162" s="288"/>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t="s">
        <v>133</v>
      </c>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c r="AX162" s="288"/>
      <c r="AY162" s="288"/>
      <c r="AZ162" s="288"/>
      <c r="BA162" s="288"/>
      <c r="BB162" s="288"/>
      <c r="BC162" s="288"/>
      <c r="BD162" s="288" t="str">
        <f>BD118</f>
        <v>COMPILER: LIÊN/A-KT-WQ826</v>
      </c>
      <c r="BE162" s="288"/>
      <c r="BF162" s="288"/>
      <c r="BG162" s="288"/>
      <c r="BH162" s="288"/>
      <c r="BI162" s="288"/>
      <c r="BJ162" s="1252"/>
      <c r="BK162" s="288"/>
      <c r="BL162" s="1253"/>
    </row>
  </sheetData>
  <mergeCells count="885">
    <mergeCell ref="B160:F160"/>
    <mergeCell ref="G160:N160"/>
    <mergeCell ref="O160:Q160"/>
    <mergeCell ref="R160:S160"/>
    <mergeCell ref="AZ159:BA159"/>
    <mergeCell ref="T159:W159"/>
    <mergeCell ref="X159:AA159"/>
    <mergeCell ref="BH160:BI160"/>
    <mergeCell ref="B161:F161"/>
    <mergeCell ref="G161:N161"/>
    <mergeCell ref="O161:Q161"/>
    <mergeCell ref="R161:S161"/>
    <mergeCell ref="AZ160:BA160"/>
    <mergeCell ref="BB160:BC160"/>
    <mergeCell ref="BD160:BE160"/>
    <mergeCell ref="BF160:BG160"/>
    <mergeCell ref="BB161:BC161"/>
    <mergeCell ref="BD161:BE161"/>
    <mergeCell ref="BF161:BG161"/>
    <mergeCell ref="BH161:BI161"/>
    <mergeCell ref="AZ161:BA161"/>
    <mergeCell ref="T161:W161"/>
    <mergeCell ref="X161:AA161"/>
    <mergeCell ref="AB161:AE161"/>
    <mergeCell ref="B158:F158"/>
    <mergeCell ref="G158:N158"/>
    <mergeCell ref="O158:Q158"/>
    <mergeCell ref="R158:S158"/>
    <mergeCell ref="BH158:BI158"/>
    <mergeCell ref="B159:F159"/>
    <mergeCell ref="G159:N159"/>
    <mergeCell ref="O159:Q159"/>
    <mergeCell ref="R159:S159"/>
    <mergeCell ref="AZ158:BA158"/>
    <mergeCell ref="BB158:BC158"/>
    <mergeCell ref="BD158:BE158"/>
    <mergeCell ref="BF158:BG158"/>
    <mergeCell ref="BB159:BC159"/>
    <mergeCell ref="BD159:BE159"/>
    <mergeCell ref="BF159:BG159"/>
    <mergeCell ref="BH159:BI159"/>
    <mergeCell ref="T158:W158"/>
    <mergeCell ref="X158:AA158"/>
    <mergeCell ref="AB158:AE158"/>
    <mergeCell ref="AF158:AI158"/>
    <mergeCell ref="AJ158:AM158"/>
    <mergeCell ref="AR158:AU158"/>
    <mergeCell ref="AV158:AY158"/>
    <mergeCell ref="BF156:BG156"/>
    <mergeCell ref="BH156:BI156"/>
    <mergeCell ref="BJ156:BK156"/>
    <mergeCell ref="B157:F157"/>
    <mergeCell ref="G157:N157"/>
    <mergeCell ref="O157:Q157"/>
    <mergeCell ref="AP156:AQ156"/>
    <mergeCell ref="AR156:AS156"/>
    <mergeCell ref="AT156:AU156"/>
    <mergeCell ref="AV156:AW156"/>
    <mergeCell ref="AX156:AY156"/>
    <mergeCell ref="AZ156:BA156"/>
    <mergeCell ref="AD156:AE156"/>
    <mergeCell ref="AF156:AG156"/>
    <mergeCell ref="AH156:AI156"/>
    <mergeCell ref="AJ156:AK156"/>
    <mergeCell ref="AL156:AM156"/>
    <mergeCell ref="AN156:AO156"/>
    <mergeCell ref="B155:F156"/>
    <mergeCell ref="G155:N156"/>
    <mergeCell ref="O155:Q156"/>
    <mergeCell ref="BJ157:BK157"/>
    <mergeCell ref="AH151:AK152"/>
    <mergeCell ref="AL151:AO151"/>
    <mergeCell ref="AP151:AS151"/>
    <mergeCell ref="AT151:AW151"/>
    <mergeCell ref="AL152:AO152"/>
    <mergeCell ref="AP152:AS152"/>
    <mergeCell ref="AT152:AW152"/>
    <mergeCell ref="BB156:BC156"/>
    <mergeCell ref="BD156:BE156"/>
    <mergeCell ref="B128:E128"/>
    <mergeCell ref="F128:W128"/>
    <mergeCell ref="X128:AL128"/>
    <mergeCell ref="AM128:AT128"/>
    <mergeCell ref="AU128:BF128"/>
    <mergeCell ref="BG128:BK128"/>
    <mergeCell ref="B127:E127"/>
    <mergeCell ref="F127:W127"/>
    <mergeCell ref="X127:AL127"/>
    <mergeCell ref="AM127:AT127"/>
    <mergeCell ref="AU127:BF127"/>
    <mergeCell ref="BG127:BK127"/>
    <mergeCell ref="B126:E126"/>
    <mergeCell ref="F126:W126"/>
    <mergeCell ref="X126:AL126"/>
    <mergeCell ref="AM126:AT126"/>
    <mergeCell ref="AU126:BF126"/>
    <mergeCell ref="BG126:BK126"/>
    <mergeCell ref="B125:E125"/>
    <mergeCell ref="F125:W125"/>
    <mergeCell ref="X125:AL125"/>
    <mergeCell ref="AM125:AT125"/>
    <mergeCell ref="AU125:BF125"/>
    <mergeCell ref="BG125:BK125"/>
    <mergeCell ref="B124:E124"/>
    <mergeCell ref="F124:W124"/>
    <mergeCell ref="X124:AL124"/>
    <mergeCell ref="AM124:AT124"/>
    <mergeCell ref="AU124:BF124"/>
    <mergeCell ref="BG124:BK124"/>
    <mergeCell ref="B123:E123"/>
    <mergeCell ref="F123:W123"/>
    <mergeCell ref="X123:AL123"/>
    <mergeCell ref="AM123:AT123"/>
    <mergeCell ref="AU123:BF123"/>
    <mergeCell ref="BG123:BK123"/>
    <mergeCell ref="BK120:BK121"/>
    <mergeCell ref="B122:E122"/>
    <mergeCell ref="F122:W122"/>
    <mergeCell ref="X122:AL122"/>
    <mergeCell ref="AM122:AT122"/>
    <mergeCell ref="AU122:BF122"/>
    <mergeCell ref="BG122:BK122"/>
    <mergeCell ref="BB117:BC117"/>
    <mergeCell ref="BD117:BE117"/>
    <mergeCell ref="BF117:BG117"/>
    <mergeCell ref="BH117:BI117"/>
    <mergeCell ref="B119:P119"/>
    <mergeCell ref="BH120:BI121"/>
    <mergeCell ref="AZ117:BA117"/>
    <mergeCell ref="B117:F117"/>
    <mergeCell ref="G117:N117"/>
    <mergeCell ref="O117:Q117"/>
    <mergeCell ref="R117:S117"/>
    <mergeCell ref="T117:W117"/>
    <mergeCell ref="X117:AA117"/>
    <mergeCell ref="AB117:AE117"/>
    <mergeCell ref="AF117:AI117"/>
    <mergeCell ref="AJ117:AM117"/>
    <mergeCell ref="AZ116:BA116"/>
    <mergeCell ref="BB116:BC116"/>
    <mergeCell ref="BD116:BE116"/>
    <mergeCell ref="BF116:BG116"/>
    <mergeCell ref="BJ120:BJ121"/>
    <mergeCell ref="BH115:BI115"/>
    <mergeCell ref="B116:F116"/>
    <mergeCell ref="G116:N116"/>
    <mergeCell ref="O116:Q116"/>
    <mergeCell ref="R116:S116"/>
    <mergeCell ref="AZ115:BA115"/>
    <mergeCell ref="T116:W116"/>
    <mergeCell ref="X116:AA116"/>
    <mergeCell ref="AB116:AE116"/>
    <mergeCell ref="AF116:AI116"/>
    <mergeCell ref="BB115:BC115"/>
    <mergeCell ref="BD115:BE115"/>
    <mergeCell ref="AJ116:AM116"/>
    <mergeCell ref="AR116:AU116"/>
    <mergeCell ref="AV116:AY116"/>
    <mergeCell ref="BH116:BI116"/>
    <mergeCell ref="B115:F115"/>
    <mergeCell ref="G115:N115"/>
    <mergeCell ref="O115:Q115"/>
    <mergeCell ref="AR113:AU113"/>
    <mergeCell ref="AV113:AY113"/>
    <mergeCell ref="R115:S115"/>
    <mergeCell ref="AZ114:BA114"/>
    <mergeCell ref="BB114:BC114"/>
    <mergeCell ref="BD114:BE114"/>
    <mergeCell ref="BF114:BG114"/>
    <mergeCell ref="BF115:BG115"/>
    <mergeCell ref="BB113:BC113"/>
    <mergeCell ref="BD113:BE113"/>
    <mergeCell ref="BF113:BG113"/>
    <mergeCell ref="AJ114:AM114"/>
    <mergeCell ref="AR114:AU114"/>
    <mergeCell ref="AV114:AY114"/>
    <mergeCell ref="T115:W115"/>
    <mergeCell ref="X115:AA115"/>
    <mergeCell ref="AB115:AE115"/>
    <mergeCell ref="AF115:AI115"/>
    <mergeCell ref="AJ115:AM115"/>
    <mergeCell ref="AR115:AU115"/>
    <mergeCell ref="AV115:AY115"/>
    <mergeCell ref="AH112:AI112"/>
    <mergeCell ref="AJ112:AK112"/>
    <mergeCell ref="AL112:AM112"/>
    <mergeCell ref="BH113:BI113"/>
    <mergeCell ref="BJ113:BK113"/>
    <mergeCell ref="AZ113:BA113"/>
    <mergeCell ref="B114:F114"/>
    <mergeCell ref="G114:N114"/>
    <mergeCell ref="O114:Q114"/>
    <mergeCell ref="R114:S114"/>
    <mergeCell ref="T114:W114"/>
    <mergeCell ref="X114:AA114"/>
    <mergeCell ref="AB114:AE114"/>
    <mergeCell ref="AF114:AI114"/>
    <mergeCell ref="BH114:BI114"/>
    <mergeCell ref="B113:F113"/>
    <mergeCell ref="G113:N113"/>
    <mergeCell ref="O113:Q113"/>
    <mergeCell ref="R113:S113"/>
    <mergeCell ref="T113:W113"/>
    <mergeCell ref="X113:AA113"/>
    <mergeCell ref="AB113:AE113"/>
    <mergeCell ref="AF113:AI113"/>
    <mergeCell ref="AJ113:AM113"/>
    <mergeCell ref="BB112:BC112"/>
    <mergeCell ref="BD112:BE112"/>
    <mergeCell ref="AN112:AO112"/>
    <mergeCell ref="B111:F112"/>
    <mergeCell ref="G111:N112"/>
    <mergeCell ref="O111:Q112"/>
    <mergeCell ref="R111:BK111"/>
    <mergeCell ref="R112:S112"/>
    <mergeCell ref="T112:U112"/>
    <mergeCell ref="V112:W112"/>
    <mergeCell ref="X112:Y112"/>
    <mergeCell ref="Z112:AA112"/>
    <mergeCell ref="AB112:AC112"/>
    <mergeCell ref="BF112:BG112"/>
    <mergeCell ref="BH112:BI112"/>
    <mergeCell ref="BJ112:BK112"/>
    <mergeCell ref="AP112:AQ112"/>
    <mergeCell ref="AR112:AS112"/>
    <mergeCell ref="AT112:AU112"/>
    <mergeCell ref="AV112:AW112"/>
    <mergeCell ref="AX112:AY112"/>
    <mergeCell ref="AZ112:BA112"/>
    <mergeCell ref="AD112:AE112"/>
    <mergeCell ref="AF112:AG112"/>
    <mergeCell ref="BG85:BK85"/>
    <mergeCell ref="C87:BJ87"/>
    <mergeCell ref="B84:E84"/>
    <mergeCell ref="F84:W84"/>
    <mergeCell ref="X84:AL84"/>
    <mergeCell ref="AM84:AT84"/>
    <mergeCell ref="AU84:BF84"/>
    <mergeCell ref="BG84:BK84"/>
    <mergeCell ref="AH107:AK108"/>
    <mergeCell ref="AL107:AO107"/>
    <mergeCell ref="AP107:AS107"/>
    <mergeCell ref="AT107:AW107"/>
    <mergeCell ref="AL108:AO108"/>
    <mergeCell ref="AP108:AS108"/>
    <mergeCell ref="AT108:AW108"/>
    <mergeCell ref="F85:W85"/>
    <mergeCell ref="X85:AL85"/>
    <mergeCell ref="AM85:AT85"/>
    <mergeCell ref="AU85:BF85"/>
    <mergeCell ref="T78:W78"/>
    <mergeCell ref="X78:AA78"/>
    <mergeCell ref="AB78:AE78"/>
    <mergeCell ref="AF78:AI78"/>
    <mergeCell ref="AJ78:AM78"/>
    <mergeCell ref="AR78:AU78"/>
    <mergeCell ref="AV78:AY78"/>
    <mergeCell ref="BK81:BK82"/>
    <mergeCell ref="B83:E83"/>
    <mergeCell ref="F83:W83"/>
    <mergeCell ref="X83:AL83"/>
    <mergeCell ref="AM83:AT83"/>
    <mergeCell ref="AU83:BF83"/>
    <mergeCell ref="BG83:BK83"/>
    <mergeCell ref="BF78:BG78"/>
    <mergeCell ref="BH78:BI78"/>
    <mergeCell ref="B80:P80"/>
    <mergeCell ref="BH81:BI82"/>
    <mergeCell ref="BJ81:BJ82"/>
    <mergeCell ref="AZ78:BA78"/>
    <mergeCell ref="BB78:BC78"/>
    <mergeCell ref="BD78:BE78"/>
    <mergeCell ref="AN78:AO78"/>
    <mergeCell ref="AP78:AQ78"/>
    <mergeCell ref="S80:AX82"/>
    <mergeCell ref="B78:F78"/>
    <mergeCell ref="G78:N78"/>
    <mergeCell ref="O78:Q78"/>
    <mergeCell ref="R78:S78"/>
    <mergeCell ref="B77:F77"/>
    <mergeCell ref="G77:N77"/>
    <mergeCell ref="O77:Q77"/>
    <mergeCell ref="BF75:BG75"/>
    <mergeCell ref="AN77:AO77"/>
    <mergeCell ref="AP77:AQ77"/>
    <mergeCell ref="AB75:AE75"/>
    <mergeCell ref="AF75:AI75"/>
    <mergeCell ref="AJ75:AM75"/>
    <mergeCell ref="AR75:AU75"/>
    <mergeCell ref="T76:W76"/>
    <mergeCell ref="BB75:BC75"/>
    <mergeCell ref="BD75:BE75"/>
    <mergeCell ref="BB77:BC77"/>
    <mergeCell ref="AR76:AU76"/>
    <mergeCell ref="AV76:AY76"/>
    <mergeCell ref="BF76:BG76"/>
    <mergeCell ref="B76:F76"/>
    <mergeCell ref="G76:N76"/>
    <mergeCell ref="O76:Q76"/>
    <mergeCell ref="B75:F75"/>
    <mergeCell ref="G75:N75"/>
    <mergeCell ref="O75:Q75"/>
    <mergeCell ref="R75:S75"/>
    <mergeCell ref="BH76:BI76"/>
    <mergeCell ref="AP76:AQ76"/>
    <mergeCell ref="R77:S77"/>
    <mergeCell ref="AZ76:BA76"/>
    <mergeCell ref="BB76:BC76"/>
    <mergeCell ref="BD76:BE76"/>
    <mergeCell ref="BD77:BE77"/>
    <mergeCell ref="BF77:BG77"/>
    <mergeCell ref="BH77:BI77"/>
    <mergeCell ref="R76:S76"/>
    <mergeCell ref="T77:W77"/>
    <mergeCell ref="X77:AA77"/>
    <mergeCell ref="AB77:AE77"/>
    <mergeCell ref="AF77:AI77"/>
    <mergeCell ref="AZ77:BA77"/>
    <mergeCell ref="AJ77:AM77"/>
    <mergeCell ref="AR77:AU77"/>
    <mergeCell ref="AV77:AY77"/>
    <mergeCell ref="T75:W75"/>
    <mergeCell ref="AH64:AN65"/>
    <mergeCell ref="BW67:BY67"/>
    <mergeCell ref="BZ67:CC67"/>
    <mergeCell ref="B74:F74"/>
    <mergeCell ref="G74:N74"/>
    <mergeCell ref="O74:Q74"/>
    <mergeCell ref="AP73:AQ73"/>
    <mergeCell ref="AR73:AS73"/>
    <mergeCell ref="AT73:AU73"/>
    <mergeCell ref="AV73:AW73"/>
    <mergeCell ref="AX73:AY73"/>
    <mergeCell ref="AZ73:BA73"/>
    <mergeCell ref="AD73:AE73"/>
    <mergeCell ref="AF73:AG73"/>
    <mergeCell ref="AH73:AI73"/>
    <mergeCell ref="AJ73:AK73"/>
    <mergeCell ref="AL73:AM73"/>
    <mergeCell ref="AN73:AO73"/>
    <mergeCell ref="B72:F73"/>
    <mergeCell ref="G72:N73"/>
    <mergeCell ref="AZ74:BA74"/>
    <mergeCell ref="AN74:AQ74"/>
    <mergeCell ref="O72:Q73"/>
    <mergeCell ref="R72:BK72"/>
    <mergeCell ref="R73:S73"/>
    <mergeCell ref="T73:U73"/>
    <mergeCell ref="V73:W73"/>
    <mergeCell ref="X73:Y73"/>
    <mergeCell ref="Z73:AA73"/>
    <mergeCell ref="AB73:AC73"/>
    <mergeCell ref="AH68:AK69"/>
    <mergeCell ref="AL68:AO68"/>
    <mergeCell ref="AP68:AS68"/>
    <mergeCell ref="AT68:AW68"/>
    <mergeCell ref="AL69:AO69"/>
    <mergeCell ref="AP69:AS69"/>
    <mergeCell ref="AT69:AW69"/>
    <mergeCell ref="BB73:BC73"/>
    <mergeCell ref="BD73:BE73"/>
    <mergeCell ref="BF73:BG73"/>
    <mergeCell ref="BH73:BI73"/>
    <mergeCell ref="BJ73:BK73"/>
    <mergeCell ref="CG67:CJ67"/>
    <mergeCell ref="CK67:CM67"/>
    <mergeCell ref="CN67:CQ67"/>
    <mergeCell ref="BC64:BI65"/>
    <mergeCell ref="BP64:BR65"/>
    <mergeCell ref="BS64:BV65"/>
    <mergeCell ref="AH66:AN67"/>
    <mergeCell ref="AO66:AU67"/>
    <mergeCell ref="AV66:BB67"/>
    <mergeCell ref="BC66:BI67"/>
    <mergeCell ref="BP66:BR67"/>
    <mergeCell ref="BS66:BV67"/>
    <mergeCell ref="BW66:BY66"/>
    <mergeCell ref="BZ66:CC66"/>
    <mergeCell ref="CD66:CF67"/>
    <mergeCell ref="AO64:AU65"/>
    <mergeCell ref="AV64:BB65"/>
    <mergeCell ref="CG64:CJ64"/>
    <mergeCell ref="CK64:CM64"/>
    <mergeCell ref="CN64:CQ64"/>
    <mergeCell ref="BW65:BY65"/>
    <mergeCell ref="BZ65:CC65"/>
    <mergeCell ref="BW64:BY64"/>
    <mergeCell ref="BZ64:CC64"/>
    <mergeCell ref="CD64:CF65"/>
    <mergeCell ref="CG62:CJ63"/>
    <mergeCell ref="CK62:CM63"/>
    <mergeCell ref="CN62:CQ63"/>
    <mergeCell ref="BW63:BY63"/>
    <mergeCell ref="BZ63:CC63"/>
    <mergeCell ref="CG66:CJ66"/>
    <mergeCell ref="CK66:CM66"/>
    <mergeCell ref="CN66:CQ66"/>
    <mergeCell ref="CG65:CJ65"/>
    <mergeCell ref="CK65:CM65"/>
    <mergeCell ref="CN65:CQ65"/>
    <mergeCell ref="AH62:AN63"/>
    <mergeCell ref="AO62:AU63"/>
    <mergeCell ref="AV62:BB63"/>
    <mergeCell ref="BC62:BI63"/>
    <mergeCell ref="BP62:BR63"/>
    <mergeCell ref="BS62:BV63"/>
    <mergeCell ref="BW60:BY60"/>
    <mergeCell ref="BZ60:CC60"/>
    <mergeCell ref="CD60:CF61"/>
    <mergeCell ref="BW62:BY62"/>
    <mergeCell ref="BZ62:CC62"/>
    <mergeCell ref="CD62:CF63"/>
    <mergeCell ref="CG60:CJ61"/>
    <mergeCell ref="CK60:CM61"/>
    <mergeCell ref="CN60:CQ61"/>
    <mergeCell ref="BW61:BY61"/>
    <mergeCell ref="BZ61:CC61"/>
    <mergeCell ref="AH60:AN61"/>
    <mergeCell ref="AO60:AU61"/>
    <mergeCell ref="AV60:BB61"/>
    <mergeCell ref="BC60:BI61"/>
    <mergeCell ref="BP60:BR61"/>
    <mergeCell ref="BS60:BV61"/>
    <mergeCell ref="BW58:BY58"/>
    <mergeCell ref="BZ58:CC58"/>
    <mergeCell ref="CD58:CF59"/>
    <mergeCell ref="CG58:CJ59"/>
    <mergeCell ref="CK58:CM59"/>
    <mergeCell ref="CN58:CQ59"/>
    <mergeCell ref="BW59:BY59"/>
    <mergeCell ref="BZ59:CC59"/>
    <mergeCell ref="AH58:AN59"/>
    <mergeCell ref="AO58:AU59"/>
    <mergeCell ref="AV58:BB59"/>
    <mergeCell ref="BC58:BI59"/>
    <mergeCell ref="BP58:BR59"/>
    <mergeCell ref="BS58:BV59"/>
    <mergeCell ref="BW56:BY56"/>
    <mergeCell ref="BZ56:CC56"/>
    <mergeCell ref="CD56:CF57"/>
    <mergeCell ref="CG56:CJ57"/>
    <mergeCell ref="CK56:CM57"/>
    <mergeCell ref="CN56:CQ57"/>
    <mergeCell ref="BW57:BY57"/>
    <mergeCell ref="BZ57:CC57"/>
    <mergeCell ref="AH56:AN57"/>
    <mergeCell ref="AO56:AU57"/>
    <mergeCell ref="AV56:BB57"/>
    <mergeCell ref="BC56:BI57"/>
    <mergeCell ref="BP56:BR57"/>
    <mergeCell ref="BS56:BV57"/>
    <mergeCell ref="BW54:BY54"/>
    <mergeCell ref="BZ54:CC54"/>
    <mergeCell ref="CD54:CF55"/>
    <mergeCell ref="CG54:CJ55"/>
    <mergeCell ref="CK54:CM55"/>
    <mergeCell ref="CN54:CQ55"/>
    <mergeCell ref="BW55:BY55"/>
    <mergeCell ref="BZ55:CC55"/>
    <mergeCell ref="AH54:AN55"/>
    <mergeCell ref="AO54:AU55"/>
    <mergeCell ref="AV54:BB55"/>
    <mergeCell ref="BC54:BI55"/>
    <mergeCell ref="BP54:BR55"/>
    <mergeCell ref="BS54:BV55"/>
    <mergeCell ref="BP52:BR53"/>
    <mergeCell ref="BS52:BV53"/>
    <mergeCell ref="BW52:BY52"/>
    <mergeCell ref="BZ52:CC52"/>
    <mergeCell ref="CD52:CF53"/>
    <mergeCell ref="CG52:CJ53"/>
    <mergeCell ref="CK52:CM52"/>
    <mergeCell ref="CN52:CQ52"/>
    <mergeCell ref="BW53:BY53"/>
    <mergeCell ref="BZ53:CC53"/>
    <mergeCell ref="CK53:CM53"/>
    <mergeCell ref="CN53:CQ53"/>
    <mergeCell ref="AH52:AN53"/>
    <mergeCell ref="AO52:AU53"/>
    <mergeCell ref="AV52:BB53"/>
    <mergeCell ref="BC52:BI53"/>
    <mergeCell ref="AH50:BI50"/>
    <mergeCell ref="AU45:BF45"/>
    <mergeCell ref="BG45:BK45"/>
    <mergeCell ref="F46:W46"/>
    <mergeCell ref="X46:AL46"/>
    <mergeCell ref="AM46:AT46"/>
    <mergeCell ref="BK42:BK43"/>
    <mergeCell ref="B44:E44"/>
    <mergeCell ref="F44:W44"/>
    <mergeCell ref="BP50:CQ50"/>
    <mergeCell ref="AH51:AN51"/>
    <mergeCell ref="AO51:AU51"/>
    <mergeCell ref="AV51:BB51"/>
    <mergeCell ref="BC51:BI51"/>
    <mergeCell ref="BP51:BR51"/>
    <mergeCell ref="BS51:BV51"/>
    <mergeCell ref="BW51:BY51"/>
    <mergeCell ref="BZ51:CC51"/>
    <mergeCell ref="CD51:CF51"/>
    <mergeCell ref="CG51:CJ51"/>
    <mergeCell ref="CK51:CM51"/>
    <mergeCell ref="CN51:CQ51"/>
    <mergeCell ref="AU46:BF46"/>
    <mergeCell ref="BG46:BK46"/>
    <mergeCell ref="C48:AF48"/>
    <mergeCell ref="AG48:BJ48"/>
    <mergeCell ref="B45:E45"/>
    <mergeCell ref="F45:W45"/>
    <mergeCell ref="X45:AL45"/>
    <mergeCell ref="AM45:AT45"/>
    <mergeCell ref="B41:P41"/>
    <mergeCell ref="BH42:BI43"/>
    <mergeCell ref="BJ42:BJ43"/>
    <mergeCell ref="AZ39:BA39"/>
    <mergeCell ref="BB39:BC39"/>
    <mergeCell ref="BD39:BE39"/>
    <mergeCell ref="B39:F39"/>
    <mergeCell ref="G39:N39"/>
    <mergeCell ref="O39:Q39"/>
    <mergeCell ref="R39:S39"/>
    <mergeCell ref="T39:W39"/>
    <mergeCell ref="X39:AA39"/>
    <mergeCell ref="AB39:AE39"/>
    <mergeCell ref="AF39:AI39"/>
    <mergeCell ref="AJ39:AM39"/>
    <mergeCell ref="AR39:AU39"/>
    <mergeCell ref="AV39:AY39"/>
    <mergeCell ref="B38:F38"/>
    <mergeCell ref="G38:N38"/>
    <mergeCell ref="O38:Q38"/>
    <mergeCell ref="R38:S38"/>
    <mergeCell ref="AZ37:BA37"/>
    <mergeCell ref="BB37:BC37"/>
    <mergeCell ref="BD37:BE37"/>
    <mergeCell ref="BD38:BE38"/>
    <mergeCell ref="X44:AL44"/>
    <mergeCell ref="AM44:AT44"/>
    <mergeCell ref="S41:AX43"/>
    <mergeCell ref="AU44:BF44"/>
    <mergeCell ref="BF38:BG38"/>
    <mergeCell ref="T38:W38"/>
    <mergeCell ref="X38:AA38"/>
    <mergeCell ref="AB38:AE38"/>
    <mergeCell ref="AF38:AI38"/>
    <mergeCell ref="AZ38:BA38"/>
    <mergeCell ref="AJ38:AM38"/>
    <mergeCell ref="AR38:AU38"/>
    <mergeCell ref="AV38:AY38"/>
    <mergeCell ref="BG44:BK44"/>
    <mergeCell ref="BF39:BG39"/>
    <mergeCell ref="BH39:BI39"/>
    <mergeCell ref="BF36:BG36"/>
    <mergeCell ref="BJ36:BK36"/>
    <mergeCell ref="AV36:AY36"/>
    <mergeCell ref="AZ36:BA36"/>
    <mergeCell ref="X37:AA37"/>
    <mergeCell ref="AB37:AE37"/>
    <mergeCell ref="AF37:AI37"/>
    <mergeCell ref="AJ37:AM37"/>
    <mergeCell ref="AR37:AU37"/>
    <mergeCell ref="AV37:AY37"/>
    <mergeCell ref="BF37:BG37"/>
    <mergeCell ref="BH37:BI37"/>
    <mergeCell ref="BD36:BE36"/>
    <mergeCell ref="BH36:BI36"/>
    <mergeCell ref="AN36:AQ36"/>
    <mergeCell ref="BH38:BI38"/>
    <mergeCell ref="BB38:BC38"/>
    <mergeCell ref="BB35:BC35"/>
    <mergeCell ref="BD35:BE35"/>
    <mergeCell ref="BF35:BG35"/>
    <mergeCell ref="BH35:BI35"/>
    <mergeCell ref="BJ35:BK35"/>
    <mergeCell ref="AZ35:BA35"/>
    <mergeCell ref="B37:F37"/>
    <mergeCell ref="G37:N37"/>
    <mergeCell ref="O37:Q37"/>
    <mergeCell ref="R37:S37"/>
    <mergeCell ref="B36:F36"/>
    <mergeCell ref="G36:N36"/>
    <mergeCell ref="O36:Q36"/>
    <mergeCell ref="R36:S36"/>
    <mergeCell ref="T36:W36"/>
    <mergeCell ref="X36:AA36"/>
    <mergeCell ref="AB36:AE36"/>
    <mergeCell ref="AF36:AI36"/>
    <mergeCell ref="AJ36:AM36"/>
    <mergeCell ref="AR36:AU36"/>
    <mergeCell ref="T37:W37"/>
    <mergeCell ref="BB36:BC36"/>
    <mergeCell ref="B33:F34"/>
    <mergeCell ref="G33:N34"/>
    <mergeCell ref="R35:S35"/>
    <mergeCell ref="T35:W35"/>
    <mergeCell ref="X35:AA35"/>
    <mergeCell ref="AB35:AE35"/>
    <mergeCell ref="AF35:AI35"/>
    <mergeCell ref="AJ35:AM35"/>
    <mergeCell ref="AR35:AU35"/>
    <mergeCell ref="G35:N35"/>
    <mergeCell ref="O35:Q35"/>
    <mergeCell ref="AP34:AQ34"/>
    <mergeCell ref="AR34:AS34"/>
    <mergeCell ref="AT34:AU34"/>
    <mergeCell ref="B35:F35"/>
    <mergeCell ref="AV34:AW34"/>
    <mergeCell ref="AX34:AY34"/>
    <mergeCell ref="AZ34:BA34"/>
    <mergeCell ref="AD34:AE34"/>
    <mergeCell ref="AF34:AG34"/>
    <mergeCell ref="AH34:AI34"/>
    <mergeCell ref="AJ34:AK34"/>
    <mergeCell ref="AL34:AM34"/>
    <mergeCell ref="AN34:AO34"/>
    <mergeCell ref="CN26:CQ26"/>
    <mergeCell ref="O33:Q34"/>
    <mergeCell ref="R33:BK33"/>
    <mergeCell ref="R34:S34"/>
    <mergeCell ref="T34:U34"/>
    <mergeCell ref="V34:W34"/>
    <mergeCell ref="X34:Y34"/>
    <mergeCell ref="Z34:AA34"/>
    <mergeCell ref="AB34:AC34"/>
    <mergeCell ref="AH29:AK30"/>
    <mergeCell ref="AL29:AO29"/>
    <mergeCell ref="AP29:AS29"/>
    <mergeCell ref="AT29:AW29"/>
    <mergeCell ref="AL30:AO30"/>
    <mergeCell ref="AP30:AS30"/>
    <mergeCell ref="AT30:AW30"/>
    <mergeCell ref="BB34:BC34"/>
    <mergeCell ref="BD34:BE34"/>
    <mergeCell ref="BF34:BG34"/>
    <mergeCell ref="BH34:BI34"/>
    <mergeCell ref="BJ34:BK34"/>
    <mergeCell ref="AH25:AN26"/>
    <mergeCell ref="AO25:AU26"/>
    <mergeCell ref="AV25:BB26"/>
    <mergeCell ref="CG25:CJ25"/>
    <mergeCell ref="CK25:CM25"/>
    <mergeCell ref="CN25:CQ25"/>
    <mergeCell ref="BW26:BY26"/>
    <mergeCell ref="BZ26:CC26"/>
    <mergeCell ref="CG26:CJ26"/>
    <mergeCell ref="CK26:CM26"/>
    <mergeCell ref="AH27:AN28"/>
    <mergeCell ref="AO27:AU28"/>
    <mergeCell ref="AV27:BB28"/>
    <mergeCell ref="BC27:BI28"/>
    <mergeCell ref="BP27:BR28"/>
    <mergeCell ref="BS27:BV28"/>
    <mergeCell ref="BW27:BY27"/>
    <mergeCell ref="BZ27:CC27"/>
    <mergeCell ref="CD27:CF28"/>
    <mergeCell ref="CG27:CJ27"/>
    <mergeCell ref="CK27:CM27"/>
    <mergeCell ref="CN27:CQ27"/>
    <mergeCell ref="BW28:BY28"/>
    <mergeCell ref="BZ28:CC28"/>
    <mergeCell ref="CG28:CJ28"/>
    <mergeCell ref="CK28:CM28"/>
    <mergeCell ref="CN28:CQ28"/>
    <mergeCell ref="BC25:BI26"/>
    <mergeCell ref="BP25:BR26"/>
    <mergeCell ref="BS25:BV26"/>
    <mergeCell ref="BW23:BY23"/>
    <mergeCell ref="BZ23:CC23"/>
    <mergeCell ref="CD23:CF24"/>
    <mergeCell ref="BW25:BY25"/>
    <mergeCell ref="BZ25:CC25"/>
    <mergeCell ref="CD25:CF26"/>
    <mergeCell ref="CG23:CJ24"/>
    <mergeCell ref="CK23:CM24"/>
    <mergeCell ref="CN23:CQ24"/>
    <mergeCell ref="BW24:BY24"/>
    <mergeCell ref="BZ24:CC24"/>
    <mergeCell ref="AH23:AN24"/>
    <mergeCell ref="AO23:AU24"/>
    <mergeCell ref="AV23:BB24"/>
    <mergeCell ref="BC23:BI24"/>
    <mergeCell ref="BP23:BR24"/>
    <mergeCell ref="BS23:BV24"/>
    <mergeCell ref="BW21:BY21"/>
    <mergeCell ref="BZ21:CC21"/>
    <mergeCell ref="CD21:CF22"/>
    <mergeCell ref="CG21:CJ22"/>
    <mergeCell ref="CK21:CM22"/>
    <mergeCell ref="CN21:CQ22"/>
    <mergeCell ref="BW22:BY22"/>
    <mergeCell ref="BZ22:CC22"/>
    <mergeCell ref="AH21:AN22"/>
    <mergeCell ref="AO21:AU22"/>
    <mergeCell ref="AV21:BB22"/>
    <mergeCell ref="BC21:BI22"/>
    <mergeCell ref="BP21:BR22"/>
    <mergeCell ref="BS21:BV22"/>
    <mergeCell ref="BW19:BY19"/>
    <mergeCell ref="BZ19:CC19"/>
    <mergeCell ref="CD19:CF20"/>
    <mergeCell ref="CG19:CJ20"/>
    <mergeCell ref="CK19:CM20"/>
    <mergeCell ref="CN19:CQ20"/>
    <mergeCell ref="BW20:BY20"/>
    <mergeCell ref="BZ20:CC20"/>
    <mergeCell ref="AH19:AN20"/>
    <mergeCell ref="AO19:AU20"/>
    <mergeCell ref="AV19:BB20"/>
    <mergeCell ref="BC19:BI20"/>
    <mergeCell ref="BP19:BR20"/>
    <mergeCell ref="BS19:BV20"/>
    <mergeCell ref="CG17:CJ18"/>
    <mergeCell ref="CK17:CM18"/>
    <mergeCell ref="CN17:CQ18"/>
    <mergeCell ref="BW18:BY18"/>
    <mergeCell ref="BZ18:CC18"/>
    <mergeCell ref="AH17:AN18"/>
    <mergeCell ref="AO17:AU18"/>
    <mergeCell ref="AV17:BB18"/>
    <mergeCell ref="BC17:BI18"/>
    <mergeCell ref="BP17:BR18"/>
    <mergeCell ref="BS17:BV18"/>
    <mergeCell ref="AH15:AN16"/>
    <mergeCell ref="AO15:AU16"/>
    <mergeCell ref="AV15:BB16"/>
    <mergeCell ref="BC15:BI16"/>
    <mergeCell ref="BP15:BR16"/>
    <mergeCell ref="BS15:BV16"/>
    <mergeCell ref="BW17:BY17"/>
    <mergeCell ref="BZ17:CC17"/>
    <mergeCell ref="CD17:CF18"/>
    <mergeCell ref="CG13:CJ14"/>
    <mergeCell ref="CK13:CM13"/>
    <mergeCell ref="CN13:CQ13"/>
    <mergeCell ref="BW14:BY14"/>
    <mergeCell ref="BZ14:CC14"/>
    <mergeCell ref="CK14:CM14"/>
    <mergeCell ref="CN14:CQ14"/>
    <mergeCell ref="BW15:BY15"/>
    <mergeCell ref="BZ15:CC15"/>
    <mergeCell ref="CD15:CF16"/>
    <mergeCell ref="CG15:CJ16"/>
    <mergeCell ref="CK15:CM16"/>
    <mergeCell ref="CN15:CQ16"/>
    <mergeCell ref="BW16:BY16"/>
    <mergeCell ref="BZ16:CC16"/>
    <mergeCell ref="AO13:AU14"/>
    <mergeCell ref="AV13:BB14"/>
    <mergeCell ref="BC13:BI14"/>
    <mergeCell ref="BP13:BR14"/>
    <mergeCell ref="BS13:BV14"/>
    <mergeCell ref="BW12:BY12"/>
    <mergeCell ref="BZ12:CC12"/>
    <mergeCell ref="CD12:CF12"/>
    <mergeCell ref="BW13:BY13"/>
    <mergeCell ref="BZ13:CC13"/>
    <mergeCell ref="CD13:CF14"/>
    <mergeCell ref="CG12:CJ12"/>
    <mergeCell ref="CK12:CM12"/>
    <mergeCell ref="CN12:CQ12"/>
    <mergeCell ref="C9:AF9"/>
    <mergeCell ref="AG9:BJ9"/>
    <mergeCell ref="AH11:BI11"/>
    <mergeCell ref="BP11:CQ11"/>
    <mergeCell ref="AH12:AN12"/>
    <mergeCell ref="AO12:AU12"/>
    <mergeCell ref="AV12:BB12"/>
    <mergeCell ref="BC12:BI12"/>
    <mergeCell ref="BP12:BR12"/>
    <mergeCell ref="BS12:BV12"/>
    <mergeCell ref="B1:P1"/>
    <mergeCell ref="BH2:BI3"/>
    <mergeCell ref="BJ2:BJ3"/>
    <mergeCell ref="BK2:BK3"/>
    <mergeCell ref="B4:E4"/>
    <mergeCell ref="F4:W4"/>
    <mergeCell ref="X4:AL4"/>
    <mergeCell ref="AM4:AT4"/>
    <mergeCell ref="AU4:BF4"/>
    <mergeCell ref="S1:AX3"/>
    <mergeCell ref="BG4:BK4"/>
    <mergeCell ref="B5:E5"/>
    <mergeCell ref="F5:W5"/>
    <mergeCell ref="X5:AL5"/>
    <mergeCell ref="AM5:AT5"/>
    <mergeCell ref="AU5:BF5"/>
    <mergeCell ref="BG5:BK5"/>
    <mergeCell ref="B7:E7"/>
    <mergeCell ref="F7:W7"/>
    <mergeCell ref="X7:AL7"/>
    <mergeCell ref="AM7:AT7"/>
    <mergeCell ref="AU7:BF7"/>
    <mergeCell ref="BG7:BK7"/>
    <mergeCell ref="B6:E6"/>
    <mergeCell ref="F6:W6"/>
    <mergeCell ref="X6:AL6"/>
    <mergeCell ref="AM6:AT6"/>
    <mergeCell ref="AU6:BF6"/>
    <mergeCell ref="BG6:BK6"/>
    <mergeCell ref="AH13:AN14"/>
    <mergeCell ref="BB74:BC74"/>
    <mergeCell ref="BD74:BE74"/>
    <mergeCell ref="BF74:BG74"/>
    <mergeCell ref="BH74:BI74"/>
    <mergeCell ref="BJ74:BK74"/>
    <mergeCell ref="X75:AA75"/>
    <mergeCell ref="AV35:AY35"/>
    <mergeCell ref="R74:S74"/>
    <mergeCell ref="T74:W74"/>
    <mergeCell ref="X74:AA74"/>
    <mergeCell ref="AB74:AE74"/>
    <mergeCell ref="AF74:AI74"/>
    <mergeCell ref="AJ74:AM74"/>
    <mergeCell ref="AR74:AU74"/>
    <mergeCell ref="AV74:AY74"/>
    <mergeCell ref="AN35:AO35"/>
    <mergeCell ref="AP35:AQ35"/>
    <mergeCell ref="AN37:AO37"/>
    <mergeCell ref="AP37:AQ37"/>
    <mergeCell ref="AN38:AO38"/>
    <mergeCell ref="AP38:AQ38"/>
    <mergeCell ref="AN39:AO39"/>
    <mergeCell ref="AP39:AQ39"/>
    <mergeCell ref="AP158:AQ158"/>
    <mergeCell ref="R157:AO157"/>
    <mergeCell ref="AP157:BA157"/>
    <mergeCell ref="BB157:BC157"/>
    <mergeCell ref="BD157:BE157"/>
    <mergeCell ref="BF157:BG157"/>
    <mergeCell ref="BH157:BI157"/>
    <mergeCell ref="AN75:AO75"/>
    <mergeCell ref="AP75:AQ75"/>
    <mergeCell ref="AN76:AO76"/>
    <mergeCell ref="AR117:AU117"/>
    <mergeCell ref="AV117:AY117"/>
    <mergeCell ref="R155:BK155"/>
    <mergeCell ref="R156:S156"/>
    <mergeCell ref="T156:U156"/>
    <mergeCell ref="S119:AX121"/>
    <mergeCell ref="BH75:BI75"/>
    <mergeCell ref="BJ75:BK75"/>
    <mergeCell ref="AV75:AY75"/>
    <mergeCell ref="AZ75:BA75"/>
    <mergeCell ref="X76:AA76"/>
    <mergeCell ref="AB76:AE76"/>
    <mergeCell ref="AF76:AI76"/>
    <mergeCell ref="AJ76:AM76"/>
    <mergeCell ref="AF161:AI161"/>
    <mergeCell ref="AJ161:AM161"/>
    <mergeCell ref="AR161:AU161"/>
    <mergeCell ref="AV161:AY161"/>
    <mergeCell ref="AF159:AI159"/>
    <mergeCell ref="AJ159:AM159"/>
    <mergeCell ref="AR159:AU159"/>
    <mergeCell ref="AV159:AY159"/>
    <mergeCell ref="AN159:AO159"/>
    <mergeCell ref="AP159:AQ159"/>
    <mergeCell ref="AN160:AO160"/>
    <mergeCell ref="AP160:AQ160"/>
    <mergeCell ref="AN161:AO161"/>
    <mergeCell ref="AP161:AQ161"/>
    <mergeCell ref="T160:W160"/>
    <mergeCell ref="X160:AA160"/>
    <mergeCell ref="AB160:AE160"/>
    <mergeCell ref="AF160:AI160"/>
    <mergeCell ref="AJ160:AM160"/>
    <mergeCell ref="AR160:AU160"/>
    <mergeCell ref="AV160:AY160"/>
    <mergeCell ref="AN113:AO113"/>
    <mergeCell ref="AP113:AQ113"/>
    <mergeCell ref="AN114:AO114"/>
    <mergeCell ref="AP114:AQ114"/>
    <mergeCell ref="AN115:AO115"/>
    <mergeCell ref="AP115:AQ115"/>
    <mergeCell ref="AN116:AO116"/>
    <mergeCell ref="AP116:AQ116"/>
    <mergeCell ref="AN117:AO117"/>
    <mergeCell ref="AP117:AQ117"/>
    <mergeCell ref="AB159:AE159"/>
    <mergeCell ref="V156:W156"/>
    <mergeCell ref="X156:Y156"/>
    <mergeCell ref="Z156:AA156"/>
    <mergeCell ref="AB156:AC156"/>
    <mergeCell ref="C130:BJ130"/>
    <mergeCell ref="AN158:AO158"/>
  </mergeCells>
  <phoneticPr fontId="53" type="noConversion"/>
  <printOptions horizontalCentered="1" verticalCentered="1"/>
  <pageMargins left="0.19685039370078741" right="0.19685039370078741" top="0.59055118110236227" bottom="0.59055118110236227" header="0.19685039370078741" footer="0.19685039370078741"/>
  <pageSetup paperSize="9" scale="70" orientation="landscape" r:id="rId1"/>
  <headerFooter alignWithMargins="0">
    <oddHeader>&amp;L&amp;12NIKE-CONVERSE . INC. Confidential&amp;RVer.16.0
PB:1-0</oddHeader>
    <oddFooter>&amp;C&amp;"Arial,??"&amp;A</oddFooter>
  </headerFooter>
  <rowBreaks count="2" manualBreakCount="2">
    <brk id="79" max="63" man="1"/>
    <brk id="118" max="63" man="1"/>
  </rowBreaks>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0"/>
  <sheetViews>
    <sheetView showGridLines="0" view="pageBreakPreview" zoomScale="80" zoomScaleNormal="60" zoomScaleSheetLayoutView="80" workbookViewId="0">
      <selection activeCell="R9" sqref="R9:AG9"/>
    </sheetView>
  </sheetViews>
  <sheetFormatPr defaultColWidth="2.625" defaultRowHeight="13.5"/>
  <cols>
    <col min="1" max="1" width="2.625" style="73" customWidth="1"/>
    <col min="2" max="65" width="2.75" style="73" customWidth="1"/>
    <col min="66" max="16384" width="2.625" style="73"/>
  </cols>
  <sheetData>
    <row r="1" spans="1:66" ht="20.100000000000001" customHeight="1" thickBot="1">
      <c r="A1" s="70"/>
      <c r="B1" s="3888" t="str">
        <f>Index!B1</f>
        <v>PRODUCTION CONFIRMATION</v>
      </c>
      <c r="C1" s="3889"/>
      <c r="D1" s="3889"/>
      <c r="E1" s="3889"/>
      <c r="F1" s="3889"/>
      <c r="G1" s="3889"/>
      <c r="H1" s="3889"/>
      <c r="I1" s="3889"/>
      <c r="J1" s="3889"/>
      <c r="K1" s="3889"/>
      <c r="L1" s="3889"/>
      <c r="M1" s="3889"/>
      <c r="N1" s="3889"/>
      <c r="O1" s="3889"/>
      <c r="P1" s="3889"/>
      <c r="Q1" s="3889"/>
      <c r="R1" s="3890"/>
      <c r="S1" s="71"/>
      <c r="T1" s="122"/>
      <c r="U1" s="3891" t="s">
        <v>363</v>
      </c>
      <c r="V1" s="3891"/>
      <c r="W1" s="3891"/>
      <c r="X1" s="3891"/>
      <c r="Y1" s="3891"/>
      <c r="Z1" s="3891"/>
      <c r="AA1" s="3891"/>
      <c r="AB1" s="3891"/>
      <c r="AC1" s="3891"/>
      <c r="AD1" s="3891"/>
      <c r="AE1" s="3891"/>
      <c r="AF1" s="3891"/>
      <c r="AG1" s="3891"/>
      <c r="AH1" s="3891"/>
      <c r="AI1" s="3891"/>
      <c r="AJ1" s="3891"/>
      <c r="AK1" s="3891"/>
      <c r="AL1" s="3891"/>
      <c r="AM1" s="3891"/>
      <c r="AN1" s="3891"/>
      <c r="AO1" s="3891"/>
      <c r="AP1" s="3891"/>
      <c r="AQ1" s="3891"/>
      <c r="AR1" s="3891"/>
      <c r="AS1" s="3891"/>
      <c r="AT1" s="3891"/>
      <c r="AU1" s="3891"/>
      <c r="AV1" s="3891"/>
      <c r="AW1" s="3891"/>
      <c r="AX1" s="3891"/>
      <c r="AY1" s="3891"/>
      <c r="AZ1" s="3891"/>
      <c r="BA1" s="71"/>
      <c r="BB1" s="71"/>
      <c r="BC1" s="71"/>
      <c r="BD1" s="122"/>
      <c r="BE1" s="71"/>
      <c r="BF1" s="71"/>
      <c r="BG1" s="122"/>
      <c r="BH1" s="71"/>
      <c r="BI1" s="71"/>
      <c r="BJ1" s="71"/>
      <c r="BK1" s="71"/>
      <c r="BL1" s="71"/>
      <c r="BM1" s="71"/>
      <c r="BN1" s="72"/>
    </row>
    <row r="2" spans="1:66" ht="20.100000000000001" customHeight="1">
      <c r="A2" s="74"/>
      <c r="B2" s="21" t="s">
        <v>19</v>
      </c>
      <c r="C2" s="22"/>
      <c r="D2" s="22"/>
      <c r="E2" s="22"/>
      <c r="F2" s="22"/>
      <c r="G2" s="22"/>
      <c r="H2" s="20" t="str">
        <f>Index!G2</f>
        <v>Chuck Taylor All Star Street</v>
      </c>
      <c r="I2" s="20"/>
      <c r="J2" s="20"/>
      <c r="K2" s="20"/>
      <c r="L2" s="20"/>
      <c r="M2" s="20"/>
      <c r="N2" s="20"/>
      <c r="O2" s="20"/>
      <c r="P2" s="20"/>
      <c r="Q2" s="20"/>
      <c r="R2" s="23"/>
      <c r="S2" s="9"/>
      <c r="T2" s="9"/>
      <c r="U2" s="2510"/>
      <c r="V2" s="2510"/>
      <c r="W2" s="2510"/>
      <c r="X2" s="2510"/>
      <c r="Y2" s="2510"/>
      <c r="Z2" s="2510"/>
      <c r="AA2" s="2510"/>
      <c r="AB2" s="2510"/>
      <c r="AC2" s="2510"/>
      <c r="AD2" s="2510"/>
      <c r="AE2" s="2510"/>
      <c r="AF2" s="2510"/>
      <c r="AG2" s="2510"/>
      <c r="AH2" s="2510"/>
      <c r="AI2" s="2510"/>
      <c r="AJ2" s="2510"/>
      <c r="AK2" s="2510"/>
      <c r="AL2" s="2510"/>
      <c r="AM2" s="2510"/>
      <c r="AN2" s="2510"/>
      <c r="AO2" s="2510"/>
      <c r="AP2" s="2510"/>
      <c r="AQ2" s="2510"/>
      <c r="AR2" s="2510"/>
      <c r="AS2" s="2510"/>
      <c r="AT2" s="2510"/>
      <c r="AU2" s="2510"/>
      <c r="AV2" s="2510"/>
      <c r="AW2" s="2510"/>
      <c r="AX2" s="2510"/>
      <c r="AY2" s="2510"/>
      <c r="AZ2" s="2510"/>
      <c r="BA2" s="9"/>
      <c r="BB2" s="9"/>
      <c r="BC2" s="20"/>
      <c r="BD2" s="20"/>
      <c r="BE2" s="20"/>
      <c r="BF2" s="20"/>
      <c r="BG2" s="20"/>
      <c r="BH2" s="20"/>
      <c r="BI2" s="3893" t="s">
        <v>21</v>
      </c>
      <c r="BJ2" s="3894"/>
      <c r="BK2" s="3894"/>
      <c r="BL2" s="3895">
        <f>'Rubber Component Specificat'!BJ2+1</f>
        <v>24</v>
      </c>
      <c r="BM2" s="3896"/>
      <c r="BN2" s="24"/>
    </row>
    <row r="3" spans="1:66" ht="20.100000000000001" customHeight="1" thickBot="1">
      <c r="A3" s="74"/>
      <c r="B3" s="25" t="s">
        <v>96</v>
      </c>
      <c r="C3" s="26"/>
      <c r="D3" s="26"/>
      <c r="E3" s="26"/>
      <c r="F3" s="26"/>
      <c r="G3" s="26"/>
      <c r="H3" s="26"/>
      <c r="I3" s="26"/>
      <c r="J3" s="26"/>
      <c r="K3" s="26" t="str">
        <f>Index!I3</f>
        <v>669288C/F</v>
      </c>
      <c r="L3" s="223"/>
      <c r="M3" s="223"/>
      <c r="N3" s="223"/>
      <c r="O3" s="223"/>
      <c r="P3" s="223"/>
      <c r="Q3" s="223"/>
      <c r="R3" s="27"/>
      <c r="S3" s="9"/>
      <c r="T3" s="9"/>
      <c r="U3" s="3892"/>
      <c r="V3" s="3892"/>
      <c r="W3" s="3892"/>
      <c r="X3" s="3892"/>
      <c r="Y3" s="3892"/>
      <c r="Z3" s="3892"/>
      <c r="AA3" s="3892"/>
      <c r="AB3" s="3892"/>
      <c r="AC3" s="3892"/>
      <c r="AD3" s="3892"/>
      <c r="AE3" s="3892"/>
      <c r="AF3" s="3892"/>
      <c r="AG3" s="3892"/>
      <c r="AH3" s="3892"/>
      <c r="AI3" s="3892"/>
      <c r="AJ3" s="3892"/>
      <c r="AK3" s="3892"/>
      <c r="AL3" s="3892"/>
      <c r="AM3" s="3892"/>
      <c r="AN3" s="3892"/>
      <c r="AO3" s="3892"/>
      <c r="AP3" s="3892"/>
      <c r="AQ3" s="3892"/>
      <c r="AR3" s="3892"/>
      <c r="AS3" s="3892"/>
      <c r="AT3" s="3892"/>
      <c r="AU3" s="3892"/>
      <c r="AV3" s="3892"/>
      <c r="AW3" s="3892"/>
      <c r="AX3" s="3892"/>
      <c r="AY3" s="3892"/>
      <c r="AZ3" s="3892"/>
      <c r="BA3" s="9"/>
      <c r="BB3" s="9"/>
      <c r="BC3" s="9"/>
      <c r="BD3" s="9"/>
      <c r="BE3" s="9"/>
      <c r="BF3" s="9"/>
      <c r="BG3" s="9"/>
      <c r="BH3" s="28"/>
      <c r="BI3" s="2227"/>
      <c r="BJ3" s="1921"/>
      <c r="BK3" s="1921"/>
      <c r="BL3" s="2060"/>
      <c r="BM3" s="3897"/>
      <c r="BN3" s="24"/>
    </row>
    <row r="4" spans="1:66" s="475" customFormat="1" ht="50.1" customHeight="1" thickBot="1">
      <c r="A4" s="473"/>
      <c r="B4" s="1841" t="s">
        <v>996</v>
      </c>
      <c r="C4" s="1842"/>
      <c r="D4" s="1842"/>
      <c r="E4" s="1842"/>
      <c r="F4" s="1842"/>
      <c r="G4" s="1842"/>
      <c r="H4" s="1842"/>
      <c r="I4" s="1842"/>
      <c r="J4" s="1842"/>
      <c r="K4" s="1842"/>
      <c r="L4" s="1842"/>
      <c r="M4" s="1842"/>
      <c r="N4" s="1842"/>
      <c r="O4" s="1842"/>
      <c r="P4" s="1842"/>
      <c r="Q4" s="1842"/>
      <c r="R4" s="1842"/>
      <c r="S4" s="1842"/>
      <c r="T4" s="1842"/>
      <c r="U4" s="1842"/>
      <c r="V4" s="1842"/>
      <c r="W4" s="1842"/>
      <c r="X4" s="1842"/>
      <c r="Y4" s="1842"/>
      <c r="Z4" s="1842"/>
      <c r="AA4" s="1842"/>
      <c r="AB4" s="1842"/>
      <c r="AC4" s="1842"/>
      <c r="AD4" s="1842"/>
      <c r="AE4" s="1842"/>
      <c r="AF4" s="1842"/>
      <c r="AG4" s="1842"/>
      <c r="AH4" s="1842"/>
      <c r="AI4" s="1842"/>
      <c r="AJ4" s="1842"/>
      <c r="AK4" s="1842"/>
      <c r="AL4" s="1842"/>
      <c r="AM4" s="1842"/>
      <c r="AN4" s="1842"/>
      <c r="AO4" s="1842"/>
      <c r="AP4" s="1842"/>
      <c r="AQ4" s="1842"/>
      <c r="AR4" s="1842"/>
      <c r="AS4" s="1842"/>
      <c r="AT4" s="1842"/>
      <c r="AU4" s="1842"/>
      <c r="AV4" s="1842"/>
      <c r="AW4" s="1842"/>
      <c r="AX4" s="1842"/>
      <c r="AY4" s="1842"/>
      <c r="AZ4" s="1842"/>
      <c r="BA4" s="1842"/>
      <c r="BB4" s="1842"/>
      <c r="BC4" s="1842"/>
      <c r="BD4" s="1842"/>
      <c r="BE4" s="1842"/>
      <c r="BF4" s="1842"/>
      <c r="BG4" s="1842"/>
      <c r="BH4" s="1842"/>
      <c r="BI4" s="1842"/>
      <c r="BJ4" s="1842"/>
      <c r="BK4" s="1842"/>
      <c r="BL4" s="1842"/>
      <c r="BM4" s="1843"/>
      <c r="BN4" s="474"/>
    </row>
    <row r="5" spans="1:66" ht="39.950000000000003" customHeight="1">
      <c r="A5" s="74"/>
      <c r="B5" s="1844" t="s">
        <v>145</v>
      </c>
      <c r="C5" s="1825"/>
      <c r="D5" s="1825"/>
      <c r="E5" s="1825"/>
      <c r="F5" s="1825"/>
      <c r="G5" s="1825"/>
      <c r="H5" s="1825"/>
      <c r="I5" s="1825"/>
      <c r="J5" s="1825"/>
      <c r="K5" s="1825"/>
      <c r="L5" s="1825"/>
      <c r="M5" s="1825"/>
      <c r="N5" s="1825"/>
      <c r="O5" s="1825"/>
      <c r="P5" s="1825"/>
      <c r="Q5" s="1826"/>
      <c r="R5" s="1824" t="s">
        <v>997</v>
      </c>
      <c r="S5" s="1825"/>
      <c r="T5" s="1825"/>
      <c r="U5" s="1825"/>
      <c r="V5" s="1825"/>
      <c r="W5" s="1825"/>
      <c r="X5" s="1825"/>
      <c r="Y5" s="1825"/>
      <c r="Z5" s="1825"/>
      <c r="AA5" s="1825"/>
      <c r="AB5" s="1825"/>
      <c r="AC5" s="1825"/>
      <c r="AD5" s="1825"/>
      <c r="AE5" s="1825"/>
      <c r="AF5" s="1825"/>
      <c r="AG5" s="1826"/>
      <c r="AH5" s="1824" t="s">
        <v>145</v>
      </c>
      <c r="AI5" s="1825"/>
      <c r="AJ5" s="1825"/>
      <c r="AK5" s="1825"/>
      <c r="AL5" s="1825"/>
      <c r="AM5" s="1825"/>
      <c r="AN5" s="1825"/>
      <c r="AO5" s="1825"/>
      <c r="AP5" s="1825"/>
      <c r="AQ5" s="1825"/>
      <c r="AR5" s="1825"/>
      <c r="AS5" s="1825"/>
      <c r="AT5" s="1825"/>
      <c r="AU5" s="1825"/>
      <c r="AV5" s="1825"/>
      <c r="AW5" s="1826"/>
      <c r="AX5" s="1824" t="str">
        <f>R5</f>
        <v xml:space="preserve">Remarks 备注 GHI CHÚ </v>
      </c>
      <c r="AY5" s="1825"/>
      <c r="AZ5" s="1825"/>
      <c r="BA5" s="1825"/>
      <c r="BB5" s="1825"/>
      <c r="BC5" s="1825"/>
      <c r="BD5" s="1825"/>
      <c r="BE5" s="1825"/>
      <c r="BF5" s="1825"/>
      <c r="BG5" s="1825"/>
      <c r="BH5" s="1825"/>
      <c r="BI5" s="1825"/>
      <c r="BJ5" s="1825"/>
      <c r="BK5" s="1825"/>
      <c r="BL5" s="1825"/>
      <c r="BM5" s="1827"/>
      <c r="BN5" s="24"/>
    </row>
    <row r="6" spans="1:66" ht="49.5" customHeight="1">
      <c r="A6" s="74"/>
      <c r="B6" s="1828" t="s">
        <v>985</v>
      </c>
      <c r="C6" s="1829"/>
      <c r="D6" s="1829"/>
      <c r="E6" s="1829"/>
      <c r="F6" s="1829"/>
      <c r="G6" s="1829"/>
      <c r="H6" s="1829"/>
      <c r="I6" s="1829"/>
      <c r="J6" s="1829"/>
      <c r="K6" s="1829"/>
      <c r="L6" s="1829"/>
      <c r="M6" s="1829"/>
      <c r="N6" s="1829"/>
      <c r="O6" s="1829"/>
      <c r="P6" s="1829"/>
      <c r="Q6" s="1830"/>
      <c r="R6" s="3885"/>
      <c r="S6" s="3886"/>
      <c r="T6" s="3886"/>
      <c r="U6" s="3886"/>
      <c r="V6" s="3886"/>
      <c r="W6" s="3886"/>
      <c r="X6" s="3886"/>
      <c r="Y6" s="3886"/>
      <c r="Z6" s="3886"/>
      <c r="AA6" s="3886"/>
      <c r="AB6" s="3886"/>
      <c r="AC6" s="3886"/>
      <c r="AD6" s="3886"/>
      <c r="AE6" s="3886"/>
      <c r="AF6" s="3886"/>
      <c r="AG6" s="3887"/>
      <c r="AH6" s="1831"/>
      <c r="AI6" s="1829"/>
      <c r="AJ6" s="1829"/>
      <c r="AK6" s="1829"/>
      <c r="AL6" s="1829"/>
      <c r="AM6" s="1829"/>
      <c r="AN6" s="1829"/>
      <c r="AO6" s="1829"/>
      <c r="AP6" s="1829"/>
      <c r="AQ6" s="1829"/>
      <c r="AR6" s="1829"/>
      <c r="AS6" s="1829"/>
      <c r="AT6" s="1829"/>
      <c r="AU6" s="1829"/>
      <c r="AV6" s="1829"/>
      <c r="AW6" s="1830"/>
      <c r="AX6" s="1831"/>
      <c r="AY6" s="1829"/>
      <c r="AZ6" s="1829"/>
      <c r="BA6" s="1829"/>
      <c r="BB6" s="1829"/>
      <c r="BC6" s="1829"/>
      <c r="BD6" s="1829"/>
      <c r="BE6" s="1829"/>
      <c r="BF6" s="1829"/>
      <c r="BG6" s="1829"/>
      <c r="BH6" s="1829"/>
      <c r="BI6" s="1829"/>
      <c r="BJ6" s="1829"/>
      <c r="BK6" s="1829"/>
      <c r="BL6" s="1829"/>
      <c r="BM6" s="1832"/>
      <c r="BN6" s="24"/>
    </row>
    <row r="7" spans="1:66" ht="39.950000000000003" customHeight="1">
      <c r="A7" s="74"/>
      <c r="B7" s="1828"/>
      <c r="C7" s="1829"/>
      <c r="D7" s="1829"/>
      <c r="E7" s="1829"/>
      <c r="F7" s="1829"/>
      <c r="G7" s="1829"/>
      <c r="H7" s="1829"/>
      <c r="I7" s="1829"/>
      <c r="J7" s="1829"/>
      <c r="K7" s="1829"/>
      <c r="L7" s="1829"/>
      <c r="M7" s="1829"/>
      <c r="N7" s="1829"/>
      <c r="O7" s="1829"/>
      <c r="P7" s="1829"/>
      <c r="Q7" s="1830"/>
      <c r="R7" s="1831"/>
      <c r="S7" s="1829"/>
      <c r="T7" s="1829"/>
      <c r="U7" s="1829"/>
      <c r="V7" s="1829"/>
      <c r="W7" s="1829"/>
      <c r="X7" s="1829"/>
      <c r="Y7" s="1829"/>
      <c r="Z7" s="1829"/>
      <c r="AA7" s="1829"/>
      <c r="AB7" s="1829"/>
      <c r="AC7" s="1829"/>
      <c r="AD7" s="1829"/>
      <c r="AE7" s="1829"/>
      <c r="AF7" s="1829"/>
      <c r="AG7" s="1830"/>
      <c r="AH7" s="1831"/>
      <c r="AI7" s="1829"/>
      <c r="AJ7" s="1829"/>
      <c r="AK7" s="1829"/>
      <c r="AL7" s="1829"/>
      <c r="AM7" s="1829"/>
      <c r="AN7" s="1829"/>
      <c r="AO7" s="1829"/>
      <c r="AP7" s="1829"/>
      <c r="AQ7" s="1829"/>
      <c r="AR7" s="1829"/>
      <c r="AS7" s="1829"/>
      <c r="AT7" s="1829"/>
      <c r="AU7" s="1829"/>
      <c r="AV7" s="1829"/>
      <c r="AW7" s="1830"/>
      <c r="AX7" s="1831"/>
      <c r="AY7" s="1829"/>
      <c r="AZ7" s="1829"/>
      <c r="BA7" s="1829"/>
      <c r="BB7" s="1829"/>
      <c r="BC7" s="1829"/>
      <c r="BD7" s="1829"/>
      <c r="BE7" s="1829"/>
      <c r="BF7" s="1829"/>
      <c r="BG7" s="1829"/>
      <c r="BH7" s="1829"/>
      <c r="BI7" s="1829"/>
      <c r="BJ7" s="1829"/>
      <c r="BK7" s="1829"/>
      <c r="BL7" s="1829"/>
      <c r="BM7" s="1832"/>
      <c r="BN7" s="24"/>
    </row>
    <row r="8" spans="1:66" ht="39.950000000000003" customHeight="1">
      <c r="A8" s="74"/>
      <c r="B8" s="1828"/>
      <c r="C8" s="1829"/>
      <c r="D8" s="1829"/>
      <c r="E8" s="1829"/>
      <c r="F8" s="1829"/>
      <c r="G8" s="1829"/>
      <c r="H8" s="1829"/>
      <c r="I8" s="1829"/>
      <c r="J8" s="1829"/>
      <c r="K8" s="1829"/>
      <c r="L8" s="1829"/>
      <c r="M8" s="1829"/>
      <c r="N8" s="1829"/>
      <c r="O8" s="1829"/>
      <c r="P8" s="1829"/>
      <c r="Q8" s="1830"/>
      <c r="R8" s="1831"/>
      <c r="S8" s="1829"/>
      <c r="T8" s="1829"/>
      <c r="U8" s="1829"/>
      <c r="V8" s="1829"/>
      <c r="W8" s="1829"/>
      <c r="X8" s="1829"/>
      <c r="Y8" s="1829"/>
      <c r="Z8" s="1829"/>
      <c r="AA8" s="1829"/>
      <c r="AB8" s="1829"/>
      <c r="AC8" s="1829"/>
      <c r="AD8" s="1829"/>
      <c r="AE8" s="1829"/>
      <c r="AF8" s="1829"/>
      <c r="AG8" s="1830"/>
      <c r="AH8" s="1831"/>
      <c r="AI8" s="1829"/>
      <c r="AJ8" s="1829"/>
      <c r="AK8" s="1829"/>
      <c r="AL8" s="1829"/>
      <c r="AM8" s="1829"/>
      <c r="AN8" s="1829"/>
      <c r="AO8" s="1829"/>
      <c r="AP8" s="1829"/>
      <c r="AQ8" s="1829"/>
      <c r="AR8" s="1829"/>
      <c r="AS8" s="1829"/>
      <c r="AT8" s="1829"/>
      <c r="AU8" s="1829"/>
      <c r="AV8" s="1829"/>
      <c r="AW8" s="1830"/>
      <c r="AX8" s="1831"/>
      <c r="AY8" s="1829"/>
      <c r="AZ8" s="1829"/>
      <c r="BA8" s="1829"/>
      <c r="BB8" s="1829"/>
      <c r="BC8" s="1829"/>
      <c r="BD8" s="1829"/>
      <c r="BE8" s="1829"/>
      <c r="BF8" s="1829"/>
      <c r="BG8" s="1829"/>
      <c r="BH8" s="1829"/>
      <c r="BI8" s="1829"/>
      <c r="BJ8" s="1829"/>
      <c r="BK8" s="1829"/>
      <c r="BL8" s="1829"/>
      <c r="BM8" s="1832"/>
      <c r="BN8" s="24"/>
    </row>
    <row r="9" spans="1:66" ht="39.950000000000003" customHeight="1">
      <c r="A9" s="74"/>
      <c r="B9" s="1828"/>
      <c r="C9" s="1829"/>
      <c r="D9" s="1829"/>
      <c r="E9" s="1829"/>
      <c r="F9" s="1829"/>
      <c r="G9" s="1829"/>
      <c r="H9" s="1829"/>
      <c r="I9" s="1829"/>
      <c r="J9" s="1829"/>
      <c r="K9" s="1829"/>
      <c r="L9" s="1829"/>
      <c r="M9" s="1829"/>
      <c r="N9" s="1829"/>
      <c r="O9" s="1829"/>
      <c r="P9" s="1829"/>
      <c r="Q9" s="1830"/>
      <c r="R9" s="1831"/>
      <c r="S9" s="1829"/>
      <c r="T9" s="1829"/>
      <c r="U9" s="1829"/>
      <c r="V9" s="1829"/>
      <c r="W9" s="1829"/>
      <c r="X9" s="1829"/>
      <c r="Y9" s="1829"/>
      <c r="Z9" s="1829"/>
      <c r="AA9" s="1829"/>
      <c r="AB9" s="1829"/>
      <c r="AC9" s="1829"/>
      <c r="AD9" s="1829"/>
      <c r="AE9" s="1829"/>
      <c r="AF9" s="1829"/>
      <c r="AG9" s="1830"/>
      <c r="AH9" s="1831"/>
      <c r="AI9" s="1829"/>
      <c r="AJ9" s="1829"/>
      <c r="AK9" s="1829"/>
      <c r="AL9" s="1829"/>
      <c r="AM9" s="1829"/>
      <c r="AN9" s="1829"/>
      <c r="AO9" s="1829"/>
      <c r="AP9" s="1829"/>
      <c r="AQ9" s="1829"/>
      <c r="AR9" s="1829"/>
      <c r="AS9" s="1829"/>
      <c r="AT9" s="1829"/>
      <c r="AU9" s="1829"/>
      <c r="AV9" s="1829"/>
      <c r="AW9" s="1830"/>
      <c r="AX9" s="1831"/>
      <c r="AY9" s="1829"/>
      <c r="AZ9" s="1829"/>
      <c r="BA9" s="1829"/>
      <c r="BB9" s="1829"/>
      <c r="BC9" s="1829"/>
      <c r="BD9" s="1829"/>
      <c r="BE9" s="1829"/>
      <c r="BF9" s="1829"/>
      <c r="BG9" s="1829"/>
      <c r="BH9" s="1829"/>
      <c r="BI9" s="1829"/>
      <c r="BJ9" s="1829"/>
      <c r="BK9" s="1829"/>
      <c r="BL9" s="1829"/>
      <c r="BM9" s="1832"/>
      <c r="BN9" s="24"/>
    </row>
    <row r="10" spans="1:66" ht="39.950000000000003" customHeight="1">
      <c r="A10" s="74"/>
      <c r="B10" s="1828"/>
      <c r="C10" s="1829"/>
      <c r="D10" s="1829"/>
      <c r="E10" s="1829"/>
      <c r="F10" s="1829"/>
      <c r="G10" s="1829"/>
      <c r="H10" s="1829"/>
      <c r="I10" s="1829"/>
      <c r="J10" s="1829"/>
      <c r="K10" s="1829"/>
      <c r="L10" s="1829"/>
      <c r="M10" s="1829"/>
      <c r="N10" s="1829"/>
      <c r="O10" s="1829"/>
      <c r="P10" s="1829"/>
      <c r="Q10" s="1830"/>
      <c r="R10" s="1831"/>
      <c r="S10" s="1829"/>
      <c r="T10" s="1829"/>
      <c r="U10" s="1829"/>
      <c r="V10" s="1829"/>
      <c r="W10" s="1829"/>
      <c r="X10" s="1829"/>
      <c r="Y10" s="1829"/>
      <c r="Z10" s="1829"/>
      <c r="AA10" s="1829"/>
      <c r="AB10" s="1829"/>
      <c r="AC10" s="1829"/>
      <c r="AD10" s="1829"/>
      <c r="AE10" s="1829"/>
      <c r="AF10" s="1829"/>
      <c r="AG10" s="1830"/>
      <c r="AH10" s="1831"/>
      <c r="AI10" s="1829"/>
      <c r="AJ10" s="1829"/>
      <c r="AK10" s="1829"/>
      <c r="AL10" s="1829"/>
      <c r="AM10" s="1829"/>
      <c r="AN10" s="1829"/>
      <c r="AO10" s="1829"/>
      <c r="AP10" s="1829"/>
      <c r="AQ10" s="1829"/>
      <c r="AR10" s="1829"/>
      <c r="AS10" s="1829"/>
      <c r="AT10" s="1829"/>
      <c r="AU10" s="1829"/>
      <c r="AV10" s="1829"/>
      <c r="AW10" s="1830"/>
      <c r="AX10" s="1831"/>
      <c r="AY10" s="1829"/>
      <c r="AZ10" s="1829"/>
      <c r="BA10" s="1829"/>
      <c r="BB10" s="1829"/>
      <c r="BC10" s="1829"/>
      <c r="BD10" s="1829"/>
      <c r="BE10" s="1829"/>
      <c r="BF10" s="1829"/>
      <c r="BG10" s="1829"/>
      <c r="BH10" s="1829"/>
      <c r="BI10" s="1829"/>
      <c r="BJ10" s="1829"/>
      <c r="BK10" s="1829"/>
      <c r="BL10" s="1829"/>
      <c r="BM10" s="1832"/>
      <c r="BN10" s="24"/>
    </row>
    <row r="11" spans="1:66" ht="39.950000000000003" customHeight="1">
      <c r="A11" s="74"/>
      <c r="B11" s="1828"/>
      <c r="C11" s="1829"/>
      <c r="D11" s="1829"/>
      <c r="E11" s="1829"/>
      <c r="F11" s="1829"/>
      <c r="G11" s="1829"/>
      <c r="H11" s="1829"/>
      <c r="I11" s="1829"/>
      <c r="J11" s="1829"/>
      <c r="K11" s="1829"/>
      <c r="L11" s="1829"/>
      <c r="M11" s="1829"/>
      <c r="N11" s="1829"/>
      <c r="O11" s="1829"/>
      <c r="P11" s="1829"/>
      <c r="Q11" s="1830"/>
      <c r="R11" s="1831"/>
      <c r="S11" s="1829"/>
      <c r="T11" s="1829"/>
      <c r="U11" s="1829"/>
      <c r="V11" s="1829"/>
      <c r="W11" s="1829"/>
      <c r="X11" s="1829"/>
      <c r="Y11" s="1829"/>
      <c r="Z11" s="1829"/>
      <c r="AA11" s="1829"/>
      <c r="AB11" s="1829"/>
      <c r="AC11" s="1829"/>
      <c r="AD11" s="1829"/>
      <c r="AE11" s="1829"/>
      <c r="AF11" s="1829"/>
      <c r="AG11" s="1830"/>
      <c r="AH11" s="1831"/>
      <c r="AI11" s="1829"/>
      <c r="AJ11" s="1829"/>
      <c r="AK11" s="1829"/>
      <c r="AL11" s="1829"/>
      <c r="AM11" s="1829"/>
      <c r="AN11" s="1829"/>
      <c r="AO11" s="1829"/>
      <c r="AP11" s="1829"/>
      <c r="AQ11" s="1829"/>
      <c r="AR11" s="1829"/>
      <c r="AS11" s="1829"/>
      <c r="AT11" s="1829"/>
      <c r="AU11" s="1829"/>
      <c r="AV11" s="1829"/>
      <c r="AW11" s="1830"/>
      <c r="AX11" s="1831"/>
      <c r="AY11" s="1829"/>
      <c r="AZ11" s="1829"/>
      <c r="BA11" s="1829"/>
      <c r="BB11" s="1829"/>
      <c r="BC11" s="1829"/>
      <c r="BD11" s="1829"/>
      <c r="BE11" s="1829"/>
      <c r="BF11" s="1829"/>
      <c r="BG11" s="1829"/>
      <c r="BH11" s="1829"/>
      <c r="BI11" s="1829"/>
      <c r="BJ11" s="1829"/>
      <c r="BK11" s="1829"/>
      <c r="BL11" s="1829"/>
      <c r="BM11" s="1832"/>
      <c r="BN11" s="24"/>
    </row>
    <row r="12" spans="1:66" ht="39.950000000000003" customHeight="1">
      <c r="A12" s="74"/>
      <c r="B12" s="1828"/>
      <c r="C12" s="1829"/>
      <c r="D12" s="1829"/>
      <c r="E12" s="1829"/>
      <c r="F12" s="1829"/>
      <c r="G12" s="1829"/>
      <c r="H12" s="1829"/>
      <c r="I12" s="1829"/>
      <c r="J12" s="1829"/>
      <c r="K12" s="1829"/>
      <c r="L12" s="1829"/>
      <c r="M12" s="1829"/>
      <c r="N12" s="1829"/>
      <c r="O12" s="1829"/>
      <c r="P12" s="1829"/>
      <c r="Q12" s="1830"/>
      <c r="R12" s="1831"/>
      <c r="S12" s="1829"/>
      <c r="T12" s="1829"/>
      <c r="U12" s="1829"/>
      <c r="V12" s="1829"/>
      <c r="W12" s="1829"/>
      <c r="X12" s="1829"/>
      <c r="Y12" s="1829"/>
      <c r="Z12" s="1829"/>
      <c r="AA12" s="1829"/>
      <c r="AB12" s="1829"/>
      <c r="AC12" s="1829"/>
      <c r="AD12" s="1829"/>
      <c r="AE12" s="1829"/>
      <c r="AF12" s="1829"/>
      <c r="AG12" s="1830"/>
      <c r="AH12" s="1831"/>
      <c r="AI12" s="1829"/>
      <c r="AJ12" s="1829"/>
      <c r="AK12" s="1829"/>
      <c r="AL12" s="1829"/>
      <c r="AM12" s="1829"/>
      <c r="AN12" s="1829"/>
      <c r="AO12" s="1829"/>
      <c r="AP12" s="1829"/>
      <c r="AQ12" s="1829"/>
      <c r="AR12" s="1829"/>
      <c r="AS12" s="1829"/>
      <c r="AT12" s="1829"/>
      <c r="AU12" s="1829"/>
      <c r="AV12" s="1829"/>
      <c r="AW12" s="1830"/>
      <c r="AX12" s="1831"/>
      <c r="AY12" s="1829"/>
      <c r="AZ12" s="1829"/>
      <c r="BA12" s="1829"/>
      <c r="BB12" s="1829"/>
      <c r="BC12" s="1829"/>
      <c r="BD12" s="1829"/>
      <c r="BE12" s="1829"/>
      <c r="BF12" s="1829"/>
      <c r="BG12" s="1829"/>
      <c r="BH12" s="1829"/>
      <c r="BI12" s="1829"/>
      <c r="BJ12" s="1829"/>
      <c r="BK12" s="1829"/>
      <c r="BL12" s="1829"/>
      <c r="BM12" s="1832"/>
      <c r="BN12" s="24"/>
    </row>
    <row r="13" spans="1:66" ht="39.950000000000003" customHeight="1">
      <c r="A13" s="74"/>
      <c r="B13" s="1828"/>
      <c r="C13" s="1829"/>
      <c r="D13" s="1829"/>
      <c r="E13" s="1829"/>
      <c r="F13" s="1829"/>
      <c r="G13" s="1829"/>
      <c r="H13" s="1829"/>
      <c r="I13" s="1829"/>
      <c r="J13" s="1829"/>
      <c r="K13" s="1829"/>
      <c r="L13" s="1829"/>
      <c r="M13" s="1829"/>
      <c r="N13" s="1829"/>
      <c r="O13" s="1829"/>
      <c r="P13" s="1829"/>
      <c r="Q13" s="1830"/>
      <c r="R13" s="1831"/>
      <c r="S13" s="1829"/>
      <c r="T13" s="1829"/>
      <c r="U13" s="1829"/>
      <c r="V13" s="1829"/>
      <c r="W13" s="1829"/>
      <c r="X13" s="1829"/>
      <c r="Y13" s="1829"/>
      <c r="Z13" s="1829"/>
      <c r="AA13" s="1829"/>
      <c r="AB13" s="1829"/>
      <c r="AC13" s="1829"/>
      <c r="AD13" s="1829"/>
      <c r="AE13" s="1829"/>
      <c r="AF13" s="1829"/>
      <c r="AG13" s="1830"/>
      <c r="AH13" s="1831"/>
      <c r="AI13" s="1829"/>
      <c r="AJ13" s="1829"/>
      <c r="AK13" s="1829"/>
      <c r="AL13" s="1829"/>
      <c r="AM13" s="1829"/>
      <c r="AN13" s="1829"/>
      <c r="AO13" s="1829"/>
      <c r="AP13" s="1829"/>
      <c r="AQ13" s="1829"/>
      <c r="AR13" s="1829"/>
      <c r="AS13" s="1829"/>
      <c r="AT13" s="1829"/>
      <c r="AU13" s="1829"/>
      <c r="AV13" s="1829"/>
      <c r="AW13" s="1830"/>
      <c r="AX13" s="1831"/>
      <c r="AY13" s="1829"/>
      <c r="AZ13" s="1829"/>
      <c r="BA13" s="1829"/>
      <c r="BB13" s="1829"/>
      <c r="BC13" s="1829"/>
      <c r="BD13" s="1829"/>
      <c r="BE13" s="1829"/>
      <c r="BF13" s="1829"/>
      <c r="BG13" s="1829"/>
      <c r="BH13" s="1829"/>
      <c r="BI13" s="1829"/>
      <c r="BJ13" s="1829"/>
      <c r="BK13" s="1829"/>
      <c r="BL13" s="1829"/>
      <c r="BM13" s="1832"/>
      <c r="BN13" s="24"/>
    </row>
    <row r="14" spans="1:66" ht="39.950000000000003" customHeight="1">
      <c r="A14" s="74"/>
      <c r="B14" s="1828"/>
      <c r="C14" s="1829"/>
      <c r="D14" s="1829"/>
      <c r="E14" s="1829"/>
      <c r="F14" s="1829"/>
      <c r="G14" s="1829"/>
      <c r="H14" s="1829"/>
      <c r="I14" s="1829"/>
      <c r="J14" s="1829"/>
      <c r="K14" s="1829"/>
      <c r="L14" s="1829"/>
      <c r="M14" s="1829"/>
      <c r="N14" s="1829"/>
      <c r="O14" s="1829"/>
      <c r="P14" s="1829"/>
      <c r="Q14" s="1830"/>
      <c r="R14" s="1831"/>
      <c r="S14" s="1829"/>
      <c r="T14" s="1829"/>
      <c r="U14" s="1829"/>
      <c r="V14" s="1829"/>
      <c r="W14" s="1829"/>
      <c r="X14" s="1829"/>
      <c r="Y14" s="1829"/>
      <c r="Z14" s="1829"/>
      <c r="AA14" s="1829"/>
      <c r="AB14" s="1829"/>
      <c r="AC14" s="1829"/>
      <c r="AD14" s="1829"/>
      <c r="AE14" s="1829"/>
      <c r="AF14" s="1829"/>
      <c r="AG14" s="1830"/>
      <c r="AH14" s="1831"/>
      <c r="AI14" s="1829"/>
      <c r="AJ14" s="1829"/>
      <c r="AK14" s="1829"/>
      <c r="AL14" s="1829"/>
      <c r="AM14" s="1829"/>
      <c r="AN14" s="1829"/>
      <c r="AO14" s="1829"/>
      <c r="AP14" s="1829"/>
      <c r="AQ14" s="1829"/>
      <c r="AR14" s="1829"/>
      <c r="AS14" s="1829"/>
      <c r="AT14" s="1829"/>
      <c r="AU14" s="1829"/>
      <c r="AV14" s="1829"/>
      <c r="AW14" s="1830"/>
      <c r="AX14" s="1831"/>
      <c r="AY14" s="1829"/>
      <c r="AZ14" s="1829"/>
      <c r="BA14" s="1829"/>
      <c r="BB14" s="1829"/>
      <c r="BC14" s="1829"/>
      <c r="BD14" s="1829"/>
      <c r="BE14" s="1829"/>
      <c r="BF14" s="1829"/>
      <c r="BG14" s="1829"/>
      <c r="BH14" s="1829"/>
      <c r="BI14" s="1829"/>
      <c r="BJ14" s="1829"/>
      <c r="BK14" s="1829"/>
      <c r="BL14" s="1829"/>
      <c r="BM14" s="1832"/>
      <c r="BN14" s="24"/>
    </row>
    <row r="15" spans="1:66" ht="39.950000000000003" customHeight="1">
      <c r="A15" s="74"/>
      <c r="B15" s="1828"/>
      <c r="C15" s="1829"/>
      <c r="D15" s="1829"/>
      <c r="E15" s="1829"/>
      <c r="F15" s="1829"/>
      <c r="G15" s="1829"/>
      <c r="H15" s="1829"/>
      <c r="I15" s="1829"/>
      <c r="J15" s="1829"/>
      <c r="K15" s="1829"/>
      <c r="L15" s="1829"/>
      <c r="M15" s="1829"/>
      <c r="N15" s="1829"/>
      <c r="O15" s="1829"/>
      <c r="P15" s="1829"/>
      <c r="Q15" s="1830"/>
      <c r="R15" s="1831"/>
      <c r="S15" s="1829"/>
      <c r="T15" s="1829"/>
      <c r="U15" s="1829"/>
      <c r="V15" s="1829"/>
      <c r="W15" s="1829"/>
      <c r="X15" s="1829"/>
      <c r="Y15" s="1829"/>
      <c r="Z15" s="1829"/>
      <c r="AA15" s="1829"/>
      <c r="AB15" s="1829"/>
      <c r="AC15" s="1829"/>
      <c r="AD15" s="1829"/>
      <c r="AE15" s="1829"/>
      <c r="AF15" s="1829"/>
      <c r="AG15" s="1830"/>
      <c r="AH15" s="1831"/>
      <c r="AI15" s="1829"/>
      <c r="AJ15" s="1829"/>
      <c r="AK15" s="1829"/>
      <c r="AL15" s="1829"/>
      <c r="AM15" s="1829"/>
      <c r="AN15" s="1829"/>
      <c r="AO15" s="1829"/>
      <c r="AP15" s="1829"/>
      <c r="AQ15" s="1829"/>
      <c r="AR15" s="1829"/>
      <c r="AS15" s="1829"/>
      <c r="AT15" s="1829"/>
      <c r="AU15" s="1829"/>
      <c r="AV15" s="1829"/>
      <c r="AW15" s="1830"/>
      <c r="AX15" s="1831"/>
      <c r="AY15" s="1829"/>
      <c r="AZ15" s="1829"/>
      <c r="BA15" s="1829"/>
      <c r="BB15" s="1829"/>
      <c r="BC15" s="1829"/>
      <c r="BD15" s="1829"/>
      <c r="BE15" s="1829"/>
      <c r="BF15" s="1829"/>
      <c r="BG15" s="1829"/>
      <c r="BH15" s="1829"/>
      <c r="BI15" s="1829"/>
      <c r="BJ15" s="1829"/>
      <c r="BK15" s="1829"/>
      <c r="BL15" s="1829"/>
      <c r="BM15" s="1832"/>
      <c r="BN15" s="24"/>
    </row>
    <row r="16" spans="1:66" ht="39.950000000000003" customHeight="1">
      <c r="A16" s="74"/>
      <c r="B16" s="1828"/>
      <c r="C16" s="1829"/>
      <c r="D16" s="1829"/>
      <c r="E16" s="1829"/>
      <c r="F16" s="1829"/>
      <c r="G16" s="1829"/>
      <c r="H16" s="1829"/>
      <c r="I16" s="1829"/>
      <c r="J16" s="1829"/>
      <c r="K16" s="1829"/>
      <c r="L16" s="1829"/>
      <c r="M16" s="1829"/>
      <c r="N16" s="1829"/>
      <c r="O16" s="1829"/>
      <c r="P16" s="1829"/>
      <c r="Q16" s="1830"/>
      <c r="R16" s="1831"/>
      <c r="S16" s="1829"/>
      <c r="T16" s="1829"/>
      <c r="U16" s="1829"/>
      <c r="V16" s="1829"/>
      <c r="W16" s="1829"/>
      <c r="X16" s="1829"/>
      <c r="Y16" s="1829"/>
      <c r="Z16" s="1829"/>
      <c r="AA16" s="1829"/>
      <c r="AB16" s="1829"/>
      <c r="AC16" s="1829"/>
      <c r="AD16" s="1829"/>
      <c r="AE16" s="1829"/>
      <c r="AF16" s="1829"/>
      <c r="AG16" s="1830"/>
      <c r="AH16" s="1831"/>
      <c r="AI16" s="1829"/>
      <c r="AJ16" s="1829"/>
      <c r="AK16" s="1829"/>
      <c r="AL16" s="1829"/>
      <c r="AM16" s="1829"/>
      <c r="AN16" s="1829"/>
      <c r="AO16" s="1829"/>
      <c r="AP16" s="1829"/>
      <c r="AQ16" s="1829"/>
      <c r="AR16" s="1829"/>
      <c r="AS16" s="1829"/>
      <c r="AT16" s="1829"/>
      <c r="AU16" s="1829"/>
      <c r="AV16" s="1829"/>
      <c r="AW16" s="1830"/>
      <c r="AX16" s="1831"/>
      <c r="AY16" s="1829"/>
      <c r="AZ16" s="1829"/>
      <c r="BA16" s="1829"/>
      <c r="BB16" s="1829"/>
      <c r="BC16" s="1829"/>
      <c r="BD16" s="1829"/>
      <c r="BE16" s="1829"/>
      <c r="BF16" s="1829"/>
      <c r="BG16" s="1829"/>
      <c r="BH16" s="1829"/>
      <c r="BI16" s="1829"/>
      <c r="BJ16" s="1829"/>
      <c r="BK16" s="1829"/>
      <c r="BL16" s="1829"/>
      <c r="BM16" s="1832"/>
      <c r="BN16" s="24"/>
    </row>
    <row r="17" spans="1:66" ht="39.950000000000003" customHeight="1">
      <c r="A17" s="74"/>
      <c r="B17" s="1828"/>
      <c r="C17" s="1829"/>
      <c r="D17" s="1829"/>
      <c r="E17" s="1829"/>
      <c r="F17" s="1829"/>
      <c r="G17" s="1829"/>
      <c r="H17" s="1829"/>
      <c r="I17" s="1829"/>
      <c r="J17" s="1829"/>
      <c r="K17" s="1829"/>
      <c r="L17" s="1829"/>
      <c r="M17" s="1829"/>
      <c r="N17" s="1829"/>
      <c r="O17" s="1829"/>
      <c r="P17" s="1829"/>
      <c r="Q17" s="1830"/>
      <c r="R17" s="1831"/>
      <c r="S17" s="1829"/>
      <c r="T17" s="1829"/>
      <c r="U17" s="1829"/>
      <c r="V17" s="1829"/>
      <c r="W17" s="1829"/>
      <c r="X17" s="1829"/>
      <c r="Y17" s="1829"/>
      <c r="Z17" s="1829"/>
      <c r="AA17" s="1829"/>
      <c r="AB17" s="1829"/>
      <c r="AC17" s="1829"/>
      <c r="AD17" s="1829"/>
      <c r="AE17" s="1829"/>
      <c r="AF17" s="1829"/>
      <c r="AG17" s="1830"/>
      <c r="AH17" s="1831"/>
      <c r="AI17" s="1829"/>
      <c r="AJ17" s="1829"/>
      <c r="AK17" s="1829"/>
      <c r="AL17" s="1829"/>
      <c r="AM17" s="1829"/>
      <c r="AN17" s="1829"/>
      <c r="AO17" s="1829"/>
      <c r="AP17" s="1829"/>
      <c r="AQ17" s="1829"/>
      <c r="AR17" s="1829"/>
      <c r="AS17" s="1829"/>
      <c r="AT17" s="1829"/>
      <c r="AU17" s="1829"/>
      <c r="AV17" s="1829"/>
      <c r="AW17" s="1830"/>
      <c r="AX17" s="1831"/>
      <c r="AY17" s="1829"/>
      <c r="AZ17" s="1829"/>
      <c r="BA17" s="1829"/>
      <c r="BB17" s="1829"/>
      <c r="BC17" s="1829"/>
      <c r="BD17" s="1829"/>
      <c r="BE17" s="1829"/>
      <c r="BF17" s="1829"/>
      <c r="BG17" s="1829"/>
      <c r="BH17" s="1829"/>
      <c r="BI17" s="1829"/>
      <c r="BJ17" s="1829"/>
      <c r="BK17" s="1829"/>
      <c r="BL17" s="1829"/>
      <c r="BM17" s="1832"/>
      <c r="BN17" s="24"/>
    </row>
    <row r="18" spans="1:66" ht="39.950000000000003" customHeight="1">
      <c r="A18" s="74"/>
      <c r="B18" s="1828"/>
      <c r="C18" s="1829"/>
      <c r="D18" s="1829"/>
      <c r="E18" s="1829"/>
      <c r="F18" s="1829"/>
      <c r="G18" s="1829"/>
      <c r="H18" s="1829"/>
      <c r="I18" s="1829"/>
      <c r="J18" s="1829"/>
      <c r="K18" s="1829"/>
      <c r="L18" s="1829"/>
      <c r="M18" s="1829"/>
      <c r="N18" s="1829"/>
      <c r="O18" s="1829"/>
      <c r="P18" s="1829"/>
      <c r="Q18" s="1830"/>
      <c r="R18" s="1831"/>
      <c r="S18" s="1829"/>
      <c r="T18" s="1829"/>
      <c r="U18" s="1829"/>
      <c r="V18" s="1829"/>
      <c r="W18" s="1829"/>
      <c r="X18" s="1829"/>
      <c r="Y18" s="1829"/>
      <c r="Z18" s="1829"/>
      <c r="AA18" s="1829"/>
      <c r="AB18" s="1829"/>
      <c r="AC18" s="1829"/>
      <c r="AD18" s="1829"/>
      <c r="AE18" s="1829"/>
      <c r="AF18" s="1829"/>
      <c r="AG18" s="1830"/>
      <c r="AH18" s="1831"/>
      <c r="AI18" s="1829"/>
      <c r="AJ18" s="1829"/>
      <c r="AK18" s="1829"/>
      <c r="AL18" s="1829"/>
      <c r="AM18" s="1829"/>
      <c r="AN18" s="1829"/>
      <c r="AO18" s="1829"/>
      <c r="AP18" s="1829"/>
      <c r="AQ18" s="1829"/>
      <c r="AR18" s="1829"/>
      <c r="AS18" s="1829"/>
      <c r="AT18" s="1829"/>
      <c r="AU18" s="1829"/>
      <c r="AV18" s="1829"/>
      <c r="AW18" s="1830"/>
      <c r="AX18" s="1831"/>
      <c r="AY18" s="1829"/>
      <c r="AZ18" s="1829"/>
      <c r="BA18" s="1829"/>
      <c r="BB18" s="1829"/>
      <c r="BC18" s="1829"/>
      <c r="BD18" s="1829"/>
      <c r="BE18" s="1829"/>
      <c r="BF18" s="1829"/>
      <c r="BG18" s="1829"/>
      <c r="BH18" s="1829"/>
      <c r="BI18" s="1829"/>
      <c r="BJ18" s="1829"/>
      <c r="BK18" s="1829"/>
      <c r="BL18" s="1829"/>
      <c r="BM18" s="1832"/>
      <c r="BN18" s="24"/>
    </row>
    <row r="19" spans="1:66" ht="39.950000000000003" customHeight="1" thickBot="1">
      <c r="A19" s="74"/>
      <c r="B19" s="303"/>
      <c r="C19" s="296"/>
      <c r="D19" s="296"/>
      <c r="E19" s="296"/>
      <c r="F19" s="296"/>
      <c r="G19" s="296"/>
      <c r="H19" s="296"/>
      <c r="I19" s="296"/>
      <c r="J19" s="296"/>
      <c r="K19" s="296"/>
      <c r="L19" s="296"/>
      <c r="M19" s="296"/>
      <c r="N19" s="296"/>
      <c r="O19" s="296"/>
      <c r="P19" s="296"/>
      <c r="Q19" s="296"/>
      <c r="R19" s="304"/>
      <c r="S19" s="296"/>
      <c r="T19" s="296"/>
      <c r="U19" s="296"/>
      <c r="V19" s="296"/>
      <c r="W19" s="296"/>
      <c r="X19" s="296"/>
      <c r="Y19" s="296"/>
      <c r="Z19" s="296"/>
      <c r="AA19" s="296"/>
      <c r="AB19" s="296"/>
      <c r="AC19" s="296"/>
      <c r="AD19" s="296"/>
      <c r="AE19" s="296"/>
      <c r="AF19" s="305"/>
      <c r="AG19" s="306"/>
      <c r="AH19" s="296"/>
      <c r="AI19" s="296"/>
      <c r="AJ19" s="296"/>
      <c r="AK19" s="296"/>
      <c r="AL19" s="296"/>
      <c r="AM19" s="296"/>
      <c r="AN19" s="296"/>
      <c r="AO19" s="296"/>
      <c r="AP19" s="296"/>
      <c r="AQ19" s="296"/>
      <c r="AR19" s="296"/>
      <c r="AS19" s="296"/>
      <c r="AT19" s="296"/>
      <c r="AU19" s="296"/>
      <c r="AV19" s="296"/>
      <c r="AW19" s="306"/>
      <c r="AX19" s="296"/>
      <c r="AY19" s="296"/>
      <c r="AZ19" s="296"/>
      <c r="BA19" s="296"/>
      <c r="BB19" s="296"/>
      <c r="BC19" s="296"/>
      <c r="BD19" s="296"/>
      <c r="BE19" s="296"/>
      <c r="BF19" s="296"/>
      <c r="BG19" s="296"/>
      <c r="BH19" s="296"/>
      <c r="BI19" s="296"/>
      <c r="BJ19" s="296"/>
      <c r="BK19" s="296"/>
      <c r="BL19" s="296"/>
      <c r="BM19" s="307"/>
      <c r="BN19" s="24"/>
    </row>
    <row r="20" spans="1:66" s="314" customFormat="1" ht="15.95" customHeight="1" thickBot="1">
      <c r="A20" s="254"/>
      <c r="B20" s="468" t="s">
        <v>141</v>
      </c>
      <c r="C20" s="471"/>
      <c r="D20" s="471"/>
      <c r="E20" s="471"/>
      <c r="F20" s="471"/>
      <c r="G20" s="471"/>
      <c r="H20" s="471"/>
      <c r="I20" s="471"/>
      <c r="J20" s="471"/>
      <c r="K20" s="471"/>
      <c r="L20" s="471"/>
      <c r="M20" s="471"/>
      <c r="N20" s="471"/>
      <c r="O20" s="471"/>
      <c r="P20" s="471"/>
      <c r="Q20" s="471"/>
      <c r="R20" s="471"/>
      <c r="S20" s="471"/>
      <c r="T20" s="471"/>
      <c r="U20" s="471"/>
      <c r="V20" s="471"/>
      <c r="W20" s="471"/>
      <c r="X20" s="471"/>
      <c r="Y20" s="472"/>
      <c r="Z20" s="471"/>
      <c r="AA20" s="471"/>
      <c r="AB20" s="57"/>
      <c r="AC20" s="57"/>
      <c r="AD20" s="57" t="s">
        <v>111</v>
      </c>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t="str">
        <f>Index!BE44</f>
        <v>COMPILER: LIÊN/A-KT-WQ826</v>
      </c>
      <c r="BF20" s="57"/>
      <c r="BG20" s="57"/>
      <c r="BH20" s="57"/>
      <c r="BI20" s="57"/>
      <c r="BJ20" s="57"/>
      <c r="BK20" s="57"/>
      <c r="BL20" s="57"/>
      <c r="BM20" s="57"/>
      <c r="BN20" s="255"/>
    </row>
  </sheetData>
  <mergeCells count="61">
    <mergeCell ref="B17:Q17"/>
    <mergeCell ref="R17:AG17"/>
    <mergeCell ref="AH17:AW17"/>
    <mergeCell ref="AX17:BM17"/>
    <mergeCell ref="B18:Q18"/>
    <mergeCell ref="R18:AG18"/>
    <mergeCell ref="AH18:AW18"/>
    <mergeCell ref="AX18:BM18"/>
    <mergeCell ref="B15:Q15"/>
    <mergeCell ref="R15:AG15"/>
    <mergeCell ref="AH15:AW15"/>
    <mergeCell ref="AX15:BM15"/>
    <mergeCell ref="B16:Q16"/>
    <mergeCell ref="R16:AG16"/>
    <mergeCell ref="AH16:AW16"/>
    <mergeCell ref="AX16:BM16"/>
    <mergeCell ref="B13:Q13"/>
    <mergeCell ref="R13:AG13"/>
    <mergeCell ref="AH13:AW13"/>
    <mergeCell ref="AX13:BM13"/>
    <mergeCell ref="B14:Q14"/>
    <mergeCell ref="R14:AG14"/>
    <mergeCell ref="AH14:AW14"/>
    <mergeCell ref="AX14:BM14"/>
    <mergeCell ref="B11:Q11"/>
    <mergeCell ref="R11:AG11"/>
    <mergeCell ref="AH11:AW11"/>
    <mergeCell ref="AX11:BM11"/>
    <mergeCell ref="B12:Q12"/>
    <mergeCell ref="R12:AG12"/>
    <mergeCell ref="AH12:AW12"/>
    <mergeCell ref="AX12:BM12"/>
    <mergeCell ref="R9:AG9"/>
    <mergeCell ref="AH9:AW9"/>
    <mergeCell ref="AX9:BM9"/>
    <mergeCell ref="B10:Q10"/>
    <mergeCell ref="R10:AG10"/>
    <mergeCell ref="AH10:AW10"/>
    <mergeCell ref="AX10:BM10"/>
    <mergeCell ref="B9:Q9"/>
    <mergeCell ref="AX6:BM6"/>
    <mergeCell ref="AH7:AW7"/>
    <mergeCell ref="AX7:BM7"/>
    <mergeCell ref="R8:AG8"/>
    <mergeCell ref="AH8:AW8"/>
    <mergeCell ref="AX8:BM8"/>
    <mergeCell ref="AH6:AW6"/>
    <mergeCell ref="B1:R1"/>
    <mergeCell ref="B4:BM4"/>
    <mergeCell ref="B5:Q5"/>
    <mergeCell ref="R5:AG5"/>
    <mergeCell ref="U1:AZ3"/>
    <mergeCell ref="AH5:AW5"/>
    <mergeCell ref="AX5:BM5"/>
    <mergeCell ref="BI2:BK3"/>
    <mergeCell ref="BL2:BM3"/>
    <mergeCell ref="B6:Q6"/>
    <mergeCell ref="R6:AG6"/>
    <mergeCell ref="B7:Q7"/>
    <mergeCell ref="R7:AG7"/>
    <mergeCell ref="B8:Q8"/>
  </mergeCells>
  <phoneticPr fontId="53" type="noConversion"/>
  <printOptions horizontalCentered="1" verticalCentered="1"/>
  <pageMargins left="0.196850393700787" right="0.196850393700787" top="0.39370078740157499" bottom="0.39370078740157499" header="0.196850393700787" footer="0.196850393700787"/>
  <pageSetup paperSize="9" scale="70" orientation="landscape" r:id="rId1"/>
  <headerFooter alignWithMargins="0">
    <oddHeader>&amp;L&amp;12NIKE-CONVERSE, INC. Confidential&amp;RVer.16.0
PB:1-0</oddHeader>
    <oddFooter>&amp;C&amp;"Arial,??"&amp;A</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92D050"/>
  </sheetPr>
  <dimension ref="A1:DB46"/>
  <sheetViews>
    <sheetView showGridLines="0" view="pageBreakPreview" topLeftCell="A10" zoomScale="96" zoomScaleNormal="60" zoomScaleSheetLayoutView="96" workbookViewId="0">
      <selection activeCell="V1" sqref="V1:AY3"/>
    </sheetView>
  </sheetViews>
  <sheetFormatPr defaultColWidth="2.625" defaultRowHeight="14.25"/>
  <cols>
    <col min="1" max="59" width="2.625" style="77"/>
    <col min="60" max="60" width="5" style="77" customWidth="1"/>
    <col min="61" max="61" width="4.25" style="77" customWidth="1"/>
    <col min="62" max="16384" width="2.625" style="77"/>
  </cols>
  <sheetData>
    <row r="1" spans="1:70" s="499" customFormat="1" ht="20.100000000000001" customHeight="1" thickBot="1">
      <c r="A1" s="30"/>
      <c r="B1" s="3558" t="str">
        <f>Index!B1</f>
        <v>PRODUCTION CONFIRMATION</v>
      </c>
      <c r="C1" s="3559"/>
      <c r="D1" s="3559"/>
      <c r="E1" s="3559"/>
      <c r="F1" s="3559"/>
      <c r="G1" s="3559"/>
      <c r="H1" s="3559"/>
      <c r="I1" s="3559"/>
      <c r="J1" s="3559"/>
      <c r="K1" s="3559"/>
      <c r="L1" s="3559"/>
      <c r="M1" s="3559"/>
      <c r="N1" s="3559"/>
      <c r="O1" s="3559"/>
      <c r="P1" s="3559"/>
      <c r="Q1" s="3560"/>
      <c r="R1" s="1159"/>
      <c r="S1" s="1159"/>
      <c r="T1" s="1159"/>
      <c r="U1" s="1159"/>
      <c r="V1" s="3933" t="s">
        <v>534</v>
      </c>
      <c r="W1" s="3933"/>
      <c r="X1" s="3933"/>
      <c r="Y1" s="3933"/>
      <c r="Z1" s="3933"/>
      <c r="AA1" s="3933"/>
      <c r="AB1" s="3933"/>
      <c r="AC1" s="3933"/>
      <c r="AD1" s="3933"/>
      <c r="AE1" s="3933"/>
      <c r="AF1" s="3933"/>
      <c r="AG1" s="3933"/>
      <c r="AH1" s="3933"/>
      <c r="AI1" s="3933"/>
      <c r="AJ1" s="3933"/>
      <c r="AK1" s="3933"/>
      <c r="AL1" s="3933"/>
      <c r="AM1" s="3933"/>
      <c r="AN1" s="3933"/>
      <c r="AO1" s="3933"/>
      <c r="AP1" s="3933"/>
      <c r="AQ1" s="3933"/>
      <c r="AR1" s="3933"/>
      <c r="AS1" s="3933"/>
      <c r="AT1" s="3933"/>
      <c r="AU1" s="3933"/>
      <c r="AV1" s="3933"/>
      <c r="AW1" s="3933"/>
      <c r="AX1" s="3933"/>
      <c r="AY1" s="3933"/>
      <c r="AZ1" s="1159"/>
      <c r="BA1" s="413"/>
      <c r="BB1" s="413"/>
      <c r="BC1" s="413"/>
      <c r="BD1" s="413"/>
      <c r="BE1" s="413"/>
      <c r="BF1" s="413"/>
      <c r="BG1" s="413"/>
      <c r="BH1" s="413"/>
      <c r="BI1" s="413"/>
      <c r="BJ1" s="36"/>
      <c r="BK1" s="36"/>
      <c r="BL1" s="36"/>
      <c r="BM1" s="36"/>
      <c r="BN1" s="101"/>
      <c r="BO1" s="36"/>
      <c r="BP1" s="36"/>
      <c r="BQ1" s="36"/>
      <c r="BR1" s="37"/>
    </row>
    <row r="2" spans="1:70" s="499" customFormat="1" ht="21" customHeight="1">
      <c r="A2" s="17"/>
      <c r="B2" s="550" t="s">
        <v>19</v>
      </c>
      <c r="C2" s="551"/>
      <c r="D2" s="551"/>
      <c r="E2" s="552"/>
      <c r="F2" s="551"/>
      <c r="G2" s="551"/>
      <c r="H2" s="515" t="str">
        <f>Index!G2</f>
        <v>Chuck Taylor All Star Street</v>
      </c>
      <c r="J2" s="515"/>
      <c r="K2" s="515"/>
      <c r="L2" s="515"/>
      <c r="M2" s="515"/>
      <c r="N2" s="515"/>
      <c r="O2" s="515"/>
      <c r="P2" s="515"/>
      <c r="Q2" s="553"/>
      <c r="R2" s="534"/>
      <c r="S2" s="534"/>
      <c r="T2" s="534"/>
      <c r="U2" s="534"/>
      <c r="V2" s="1822"/>
      <c r="W2" s="1822"/>
      <c r="X2" s="1822"/>
      <c r="Y2" s="1822"/>
      <c r="Z2" s="1822"/>
      <c r="AA2" s="1822"/>
      <c r="AB2" s="1822"/>
      <c r="AC2" s="1822"/>
      <c r="AD2" s="1822"/>
      <c r="AE2" s="1822"/>
      <c r="AF2" s="1822"/>
      <c r="AG2" s="1822"/>
      <c r="AH2" s="1822"/>
      <c r="AI2" s="1822"/>
      <c r="AJ2" s="1822"/>
      <c r="AK2" s="1822"/>
      <c r="AL2" s="1822"/>
      <c r="AM2" s="1822"/>
      <c r="AN2" s="1822"/>
      <c r="AO2" s="1822"/>
      <c r="AP2" s="1822"/>
      <c r="AQ2" s="1822"/>
      <c r="AR2" s="1822"/>
      <c r="AS2" s="1822"/>
      <c r="AT2" s="1822"/>
      <c r="AU2" s="1822"/>
      <c r="AV2" s="1822"/>
      <c r="AW2" s="1822"/>
      <c r="AX2" s="1822"/>
      <c r="AY2" s="1822"/>
      <c r="AZ2" s="534"/>
      <c r="BA2" s="219"/>
      <c r="BB2" s="219"/>
      <c r="BC2" s="219"/>
      <c r="BD2" s="219"/>
      <c r="BE2" s="219"/>
      <c r="BF2" s="219"/>
      <c r="BG2" s="219"/>
      <c r="BH2" s="219"/>
      <c r="BI2" s="219"/>
      <c r="BJ2" s="23"/>
      <c r="BK2" s="2617" t="s">
        <v>21</v>
      </c>
      <c r="BL2" s="2619"/>
      <c r="BM2" s="2619"/>
      <c r="BN2" s="3930">
        <f>'Common Silk screen process '!BL2+1</f>
        <v>25</v>
      </c>
      <c r="BO2" s="2497"/>
      <c r="BP2" s="2497"/>
      <c r="BQ2" s="2498"/>
      <c r="BR2" s="24"/>
    </row>
    <row r="3" spans="1:70" s="499" customFormat="1" ht="15.95" customHeight="1" thickBot="1">
      <c r="A3" s="17"/>
      <c r="B3" s="554" t="s">
        <v>96</v>
      </c>
      <c r="C3" s="530"/>
      <c r="D3" s="530"/>
      <c r="E3" s="555"/>
      <c r="F3" s="530"/>
      <c r="G3" s="530"/>
      <c r="H3" s="530"/>
      <c r="I3" s="530"/>
      <c r="J3" s="530"/>
      <c r="K3" s="530" t="str">
        <f>Index!I3</f>
        <v>669288C/F</v>
      </c>
      <c r="L3" s="530"/>
      <c r="M3" s="530"/>
      <c r="N3" s="530"/>
      <c r="O3" s="530"/>
      <c r="P3" s="530"/>
      <c r="Q3" s="556"/>
      <c r="R3" s="1160"/>
      <c r="S3" s="1160"/>
      <c r="T3" s="1160"/>
      <c r="U3" s="1160"/>
      <c r="V3" s="1823"/>
      <c r="W3" s="1823"/>
      <c r="X3" s="1823"/>
      <c r="Y3" s="1823"/>
      <c r="Z3" s="1823"/>
      <c r="AA3" s="1823"/>
      <c r="AB3" s="1823"/>
      <c r="AC3" s="1823"/>
      <c r="AD3" s="1823"/>
      <c r="AE3" s="1823"/>
      <c r="AF3" s="1823"/>
      <c r="AG3" s="1823"/>
      <c r="AH3" s="1823"/>
      <c r="AI3" s="1823"/>
      <c r="AJ3" s="1823"/>
      <c r="AK3" s="1823"/>
      <c r="AL3" s="1823"/>
      <c r="AM3" s="1823"/>
      <c r="AN3" s="1823"/>
      <c r="AO3" s="1823"/>
      <c r="AP3" s="1823"/>
      <c r="AQ3" s="1823"/>
      <c r="AR3" s="1823"/>
      <c r="AS3" s="1823"/>
      <c r="AT3" s="1823"/>
      <c r="AU3" s="1823"/>
      <c r="AV3" s="1823"/>
      <c r="AW3" s="1823"/>
      <c r="AX3" s="1823"/>
      <c r="AY3" s="1823"/>
      <c r="AZ3" s="1160"/>
      <c r="BA3" s="286"/>
      <c r="BB3" s="286"/>
      <c r="BC3" s="286"/>
      <c r="BD3" s="286"/>
      <c r="BE3" s="286"/>
      <c r="BF3" s="286"/>
      <c r="BG3" s="286"/>
      <c r="BH3" s="286"/>
      <c r="BI3" s="286"/>
      <c r="BJ3" s="24"/>
      <c r="BK3" s="3916"/>
      <c r="BL3" s="3917"/>
      <c r="BM3" s="3917"/>
      <c r="BN3" s="3931"/>
      <c r="BO3" s="3931"/>
      <c r="BP3" s="3931"/>
      <c r="BQ3" s="3932"/>
      <c r="BR3" s="24"/>
    </row>
    <row r="4" spans="1:70" s="499" customFormat="1" ht="15.95" customHeight="1">
      <c r="A4" s="17"/>
      <c r="B4" s="17"/>
      <c r="C4" s="500"/>
      <c r="D4" s="500"/>
      <c r="E4" s="500"/>
      <c r="F4" s="500"/>
      <c r="G4" s="500"/>
      <c r="H4" s="500"/>
      <c r="I4" s="500"/>
      <c r="J4" s="500"/>
      <c r="K4" s="500"/>
      <c r="L4" s="500"/>
      <c r="M4" s="500"/>
      <c r="N4" s="500"/>
      <c r="O4" s="500"/>
      <c r="P4" s="500"/>
      <c r="Q4" s="500"/>
      <c r="R4" s="36"/>
      <c r="S4" s="36"/>
      <c r="T4" s="36"/>
      <c r="U4" s="36"/>
      <c r="V4" s="101"/>
      <c r="W4" s="36"/>
      <c r="X4" s="36"/>
      <c r="Y4" s="36"/>
      <c r="Z4" s="36"/>
      <c r="AA4" s="101"/>
      <c r="AB4" s="101"/>
      <c r="AC4" s="36"/>
      <c r="AD4" s="101"/>
      <c r="AE4" s="36"/>
      <c r="AF4" s="36"/>
      <c r="AG4" s="36"/>
      <c r="AH4" s="36"/>
      <c r="AI4" s="36"/>
      <c r="AJ4" s="36"/>
      <c r="AK4" s="36"/>
      <c r="AL4" s="36"/>
      <c r="AM4" s="101"/>
      <c r="AN4" s="101"/>
      <c r="AO4" s="36"/>
      <c r="AP4" s="36"/>
      <c r="AQ4" s="36"/>
      <c r="AR4" s="36"/>
      <c r="AS4" s="36"/>
      <c r="AT4" s="36"/>
      <c r="AU4" s="36"/>
      <c r="AV4" s="36"/>
      <c r="AW4" s="36"/>
      <c r="AX4" s="36"/>
      <c r="AY4" s="36"/>
      <c r="AZ4" s="101"/>
      <c r="BA4" s="101"/>
      <c r="BB4" s="101"/>
      <c r="BC4" s="36"/>
      <c r="BD4" s="36"/>
      <c r="BE4" s="36"/>
      <c r="BF4" s="36"/>
      <c r="BG4" s="36"/>
      <c r="BH4" s="36"/>
      <c r="BI4" s="36"/>
      <c r="BJ4" s="36"/>
      <c r="BK4" s="500"/>
      <c r="BL4" s="500"/>
      <c r="BM4" s="3918" t="s">
        <v>51</v>
      </c>
      <c r="BN4" s="3919"/>
      <c r="BO4" s="3920"/>
      <c r="BP4" s="3920"/>
      <c r="BQ4" s="3921"/>
      <c r="BR4" s="24"/>
    </row>
    <row r="5" spans="1:70" s="499" customFormat="1" ht="15.95" customHeight="1">
      <c r="A5" s="17"/>
      <c r="B5" s="17"/>
      <c r="C5" s="3922" t="s">
        <v>107</v>
      </c>
      <c r="D5" s="3923"/>
      <c r="E5" s="3924"/>
      <c r="F5" s="3923"/>
      <c r="G5" s="3923"/>
      <c r="H5" s="3923"/>
      <c r="I5" s="3923"/>
      <c r="J5" s="3925"/>
      <c r="K5" s="42"/>
      <c r="L5" s="42"/>
      <c r="M5" s="42"/>
      <c r="N5" s="42"/>
      <c r="O5" s="42"/>
      <c r="P5" s="42"/>
      <c r="Q5" s="42"/>
      <c r="R5" s="42"/>
      <c r="S5" s="42"/>
      <c r="T5" s="42"/>
      <c r="U5" s="42"/>
      <c r="V5" s="136"/>
      <c r="W5" s="42"/>
      <c r="X5" s="42"/>
      <c r="Y5" s="42"/>
      <c r="Z5" s="42"/>
      <c r="AA5" s="129"/>
      <c r="AB5" s="129"/>
      <c r="AC5" s="42"/>
      <c r="AD5" s="136"/>
      <c r="AE5" s="42"/>
      <c r="AF5" s="42"/>
      <c r="AG5" s="42"/>
      <c r="AH5" s="42"/>
      <c r="AI5" s="43"/>
      <c r="AJ5" s="3922" t="s">
        <v>108</v>
      </c>
      <c r="AK5" s="3923"/>
      <c r="AL5" s="3923"/>
      <c r="AM5" s="3924"/>
      <c r="AN5" s="3924"/>
      <c r="AO5" s="3923"/>
      <c r="AP5" s="3923"/>
      <c r="AQ5" s="3925"/>
      <c r="AR5" s="42"/>
      <c r="AS5" s="42"/>
      <c r="AT5" s="42"/>
      <c r="AU5" s="42"/>
      <c r="AV5" s="42"/>
      <c r="AW5" s="42"/>
      <c r="AX5" s="42"/>
      <c r="AY5" s="42"/>
      <c r="AZ5" s="129"/>
      <c r="BA5" s="129"/>
      <c r="BB5" s="129"/>
      <c r="BC5" s="42"/>
      <c r="BD5" s="42"/>
      <c r="BE5" s="42"/>
      <c r="BF5" s="42"/>
      <c r="BG5" s="42"/>
      <c r="BH5" s="42"/>
      <c r="BI5" s="42"/>
      <c r="BJ5" s="42"/>
      <c r="BK5" s="42"/>
      <c r="BL5" s="42"/>
      <c r="BM5" s="3926" t="s">
        <v>230</v>
      </c>
      <c r="BN5" s="3927"/>
      <c r="BO5" s="3928"/>
      <c r="BP5" s="3928"/>
      <c r="BQ5" s="3929"/>
      <c r="BR5" s="24"/>
    </row>
    <row r="6" spans="1:70" s="499" customFormat="1" ht="15.6" customHeight="1">
      <c r="A6" s="17"/>
      <c r="B6" s="17"/>
      <c r="C6" s="49"/>
      <c r="D6" s="500"/>
      <c r="E6" s="500"/>
      <c r="F6" s="500"/>
      <c r="G6" s="500"/>
      <c r="H6" s="500"/>
      <c r="I6" s="500"/>
      <c r="J6" s="500"/>
      <c r="K6" s="500"/>
      <c r="L6" s="500"/>
      <c r="M6" s="500"/>
      <c r="N6" s="500"/>
      <c r="O6" s="500"/>
      <c r="P6" s="500"/>
      <c r="Q6" s="500"/>
      <c r="R6" s="500"/>
      <c r="S6" s="500"/>
      <c r="T6" s="500"/>
      <c r="U6" s="500"/>
      <c r="V6" s="500"/>
      <c r="W6" s="500"/>
      <c r="X6" s="500"/>
      <c r="Y6" s="500"/>
      <c r="Z6" s="500"/>
      <c r="AA6" s="500"/>
      <c r="AB6" s="500"/>
      <c r="AC6" s="500"/>
      <c r="AD6" s="500"/>
      <c r="AE6" s="500"/>
      <c r="AF6" s="500"/>
      <c r="AG6" s="500"/>
      <c r="AH6" s="500"/>
      <c r="AI6" s="10"/>
      <c r="AJ6" s="500"/>
      <c r="AK6" s="500"/>
      <c r="AL6" s="500"/>
      <c r="AM6" s="500"/>
      <c r="AN6" s="500"/>
      <c r="AO6" s="500"/>
      <c r="AP6" s="500"/>
      <c r="AQ6" s="500"/>
      <c r="AR6" s="500"/>
      <c r="AS6" s="500"/>
      <c r="AT6" s="500"/>
      <c r="AU6" s="500"/>
      <c r="AV6" s="500"/>
      <c r="AW6" s="500"/>
      <c r="AX6" s="500"/>
      <c r="AY6" s="500"/>
      <c r="AZ6" s="500"/>
      <c r="BA6" s="500"/>
      <c r="BB6" s="500"/>
      <c r="BC6" s="500"/>
      <c r="BD6" s="500"/>
      <c r="BE6" s="500"/>
      <c r="BF6" s="500"/>
      <c r="BG6" s="500"/>
      <c r="BH6" s="500"/>
      <c r="BI6" s="500"/>
      <c r="BJ6" s="500"/>
      <c r="BK6" s="500"/>
      <c r="BL6" s="500"/>
      <c r="BM6" s="3934"/>
      <c r="BN6" s="3934"/>
      <c r="BO6" s="3934"/>
      <c r="BP6" s="3934"/>
      <c r="BQ6" s="3935"/>
      <c r="BR6" s="24"/>
    </row>
    <row r="7" spans="1:70" s="499" customFormat="1" ht="15.6" customHeight="1">
      <c r="A7" s="17"/>
      <c r="B7" s="17"/>
      <c r="C7" s="49"/>
      <c r="D7" s="500"/>
      <c r="E7" s="500"/>
      <c r="F7" s="500"/>
      <c r="G7" s="500"/>
      <c r="H7" s="500"/>
      <c r="I7" s="500"/>
      <c r="J7" s="500"/>
      <c r="K7" s="500"/>
      <c r="L7" s="500"/>
      <c r="M7" s="500"/>
      <c r="N7" s="500"/>
      <c r="O7" s="500"/>
      <c r="P7" s="500"/>
      <c r="Q7" s="500"/>
      <c r="R7" s="500"/>
      <c r="S7" s="500"/>
      <c r="T7" s="500"/>
      <c r="U7" s="500"/>
      <c r="V7" s="500"/>
      <c r="W7" s="500"/>
      <c r="X7" s="500"/>
      <c r="Y7" s="500"/>
      <c r="Z7" s="500"/>
      <c r="AA7" s="500"/>
      <c r="AB7" s="500"/>
      <c r="AC7" s="500"/>
      <c r="AD7" s="500"/>
      <c r="AE7" s="500"/>
      <c r="AF7" s="500"/>
      <c r="AG7" s="500"/>
      <c r="AH7" s="500"/>
      <c r="AI7" s="10"/>
      <c r="AJ7" s="500"/>
      <c r="AK7" s="500"/>
      <c r="AL7" s="500"/>
      <c r="AM7" s="500"/>
      <c r="AN7" s="500"/>
      <c r="AO7" s="500"/>
      <c r="AP7" s="500"/>
      <c r="AQ7" s="500"/>
      <c r="AR7" s="500"/>
      <c r="AS7" s="500"/>
      <c r="AT7" s="500"/>
      <c r="AU7" s="500"/>
      <c r="AV7" s="500"/>
      <c r="AW7" s="500"/>
      <c r="AX7" s="500"/>
      <c r="AY7" s="500"/>
      <c r="AZ7" s="500"/>
      <c r="BA7" s="500"/>
      <c r="BB7" s="500"/>
      <c r="BC7" s="500"/>
      <c r="BD7" s="500"/>
      <c r="BE7" s="500"/>
      <c r="BF7" s="500"/>
      <c r="BG7" s="500"/>
      <c r="BH7" s="500"/>
      <c r="BI7" s="500"/>
      <c r="BJ7" s="500"/>
      <c r="BK7" s="500"/>
      <c r="BL7" s="500"/>
      <c r="BM7" s="1662"/>
      <c r="BN7" s="1662"/>
      <c r="BO7" s="1662"/>
      <c r="BP7" s="1662"/>
      <c r="BQ7" s="1979"/>
      <c r="BR7" s="24"/>
    </row>
    <row r="8" spans="1:70" s="499" customFormat="1" ht="15.6" customHeight="1">
      <c r="A8" s="17"/>
      <c r="B8" s="17"/>
      <c r="C8" s="49"/>
      <c r="D8" s="500"/>
      <c r="E8" s="500"/>
      <c r="F8" s="500"/>
      <c r="G8" s="500"/>
      <c r="H8" s="500"/>
      <c r="I8" s="500"/>
      <c r="J8" s="500"/>
      <c r="K8" s="500"/>
      <c r="L8" s="500"/>
      <c r="M8" s="500"/>
      <c r="N8" s="500"/>
      <c r="O8" s="500"/>
      <c r="P8" s="500"/>
      <c r="Q8" s="500"/>
      <c r="R8" s="500"/>
      <c r="S8" s="500"/>
      <c r="T8" s="500"/>
      <c r="U8" s="500"/>
      <c r="V8" s="500"/>
      <c r="W8" s="500"/>
      <c r="X8" s="500"/>
      <c r="Y8" s="500"/>
      <c r="Z8" s="500"/>
      <c r="AA8" s="500"/>
      <c r="AB8" s="500"/>
      <c r="AC8" s="500"/>
      <c r="AD8" s="500"/>
      <c r="AE8" s="500"/>
      <c r="AF8" s="500"/>
      <c r="AG8" s="500"/>
      <c r="AH8" s="500"/>
      <c r="AI8" s="10"/>
      <c r="AJ8" s="500"/>
      <c r="AK8" s="500"/>
      <c r="AL8" s="500"/>
      <c r="AM8" s="500"/>
      <c r="AN8" s="500"/>
      <c r="AO8" s="500"/>
      <c r="AP8" s="500"/>
      <c r="AQ8" s="500"/>
      <c r="AR8" s="500"/>
      <c r="AS8" s="500"/>
      <c r="AT8" s="500"/>
      <c r="AU8" s="500"/>
      <c r="AV8" s="500"/>
      <c r="AW8" s="500"/>
      <c r="AX8" s="500"/>
      <c r="AY8" s="500"/>
      <c r="AZ8" s="500"/>
      <c r="BA8" s="500"/>
      <c r="BB8" s="500"/>
      <c r="BC8" s="500"/>
      <c r="BD8" s="500"/>
      <c r="BE8" s="500"/>
      <c r="BF8" s="500"/>
      <c r="BG8" s="500"/>
      <c r="BH8" s="500"/>
      <c r="BI8" s="500"/>
      <c r="BJ8" s="500"/>
      <c r="BK8" s="500"/>
      <c r="BL8" s="500"/>
      <c r="BM8" s="1662"/>
      <c r="BN8" s="1662"/>
      <c r="BO8" s="1662"/>
      <c r="BP8" s="1662"/>
      <c r="BQ8" s="1972"/>
      <c r="BR8" s="24"/>
    </row>
    <row r="9" spans="1:70" s="499" customFormat="1" ht="15.6" customHeight="1">
      <c r="A9" s="17"/>
      <c r="B9" s="17"/>
      <c r="C9" s="49"/>
      <c r="D9" s="500"/>
      <c r="E9" s="500"/>
      <c r="F9" s="500"/>
      <c r="G9" s="500"/>
      <c r="H9" s="500"/>
      <c r="I9" s="500"/>
      <c r="J9" s="500"/>
      <c r="K9" s="500"/>
      <c r="L9" s="500"/>
      <c r="M9" s="500"/>
      <c r="N9" s="500"/>
      <c r="O9" s="500"/>
      <c r="P9" s="500"/>
      <c r="Q9" s="500"/>
      <c r="R9" s="500"/>
      <c r="S9" s="500"/>
      <c r="T9" s="500"/>
      <c r="U9" s="500"/>
      <c r="V9" s="500"/>
      <c r="W9" s="500"/>
      <c r="X9" s="500"/>
      <c r="Y9" s="500"/>
      <c r="Z9" s="500"/>
      <c r="AA9" s="500"/>
      <c r="AB9" s="500"/>
      <c r="AC9" s="500"/>
      <c r="AD9" s="500"/>
      <c r="AE9" s="500"/>
      <c r="AF9" s="500"/>
      <c r="AG9" s="500"/>
      <c r="AH9" s="500"/>
      <c r="AI9" s="1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1662"/>
      <c r="BN9" s="1662"/>
      <c r="BO9" s="1662"/>
      <c r="BP9" s="1662"/>
      <c r="BQ9" s="1972"/>
      <c r="BR9" s="24"/>
    </row>
    <row r="10" spans="1:70" s="499" customFormat="1" ht="15.6" customHeight="1">
      <c r="A10" s="17"/>
      <c r="B10" s="17"/>
      <c r="C10" s="49"/>
      <c r="D10" s="500"/>
      <c r="E10" s="500"/>
      <c r="F10" s="500"/>
      <c r="G10" s="500"/>
      <c r="H10" s="500"/>
      <c r="I10" s="500"/>
      <c r="J10" s="3936"/>
      <c r="K10" s="3936"/>
      <c r="L10" s="3936"/>
      <c r="M10" s="503"/>
      <c r="N10" s="503"/>
      <c r="O10" s="503"/>
      <c r="P10" s="503"/>
      <c r="Q10" s="503"/>
      <c r="R10" s="503"/>
      <c r="S10" s="503"/>
      <c r="T10" s="503"/>
      <c r="U10" s="3936"/>
      <c r="V10" s="3936"/>
      <c r="W10" s="3936"/>
      <c r="X10" s="503"/>
      <c r="Y10" s="500"/>
      <c r="Z10" s="500"/>
      <c r="AA10" s="500"/>
      <c r="AB10" s="500"/>
      <c r="AC10" s="500"/>
      <c r="AD10" s="500"/>
      <c r="AE10" s="500"/>
      <c r="AF10" s="500"/>
      <c r="AG10" s="500"/>
      <c r="AH10" s="500"/>
      <c r="AI10" s="10"/>
      <c r="AJ10" s="500"/>
      <c r="AK10" s="500"/>
      <c r="AL10" s="500"/>
      <c r="AM10" s="500"/>
      <c r="AN10" s="500"/>
      <c r="AO10" s="500"/>
      <c r="AP10" s="500"/>
      <c r="AQ10" s="500"/>
      <c r="AR10" s="500"/>
      <c r="AS10" s="500"/>
      <c r="AT10" s="500"/>
      <c r="AU10" s="500"/>
      <c r="AV10" s="500"/>
      <c r="AW10" s="500"/>
      <c r="AX10" s="500"/>
      <c r="AY10" s="500"/>
      <c r="AZ10" s="500"/>
      <c r="BA10" s="500"/>
      <c r="BB10" s="500"/>
      <c r="BC10" s="500"/>
      <c r="BD10" s="500"/>
      <c r="BE10" s="500"/>
      <c r="BF10" s="500"/>
      <c r="BG10" s="500"/>
      <c r="BH10" s="500"/>
      <c r="BI10" s="500"/>
      <c r="BJ10" s="500"/>
      <c r="BK10" s="500"/>
      <c r="BL10" s="500"/>
      <c r="BM10" s="1662"/>
      <c r="BN10" s="1662"/>
      <c r="BO10" s="1662"/>
      <c r="BP10" s="1662"/>
      <c r="BQ10" s="1972"/>
      <c r="BR10" s="24"/>
    </row>
    <row r="11" spans="1:70" s="499" customFormat="1" ht="15.6" customHeight="1">
      <c r="A11" s="17"/>
      <c r="B11" s="17"/>
      <c r="C11" s="49"/>
      <c r="D11" s="500"/>
      <c r="E11" s="500"/>
      <c r="F11" s="500"/>
      <c r="G11" s="500"/>
      <c r="H11" s="500"/>
      <c r="I11" s="500"/>
      <c r="J11" s="3936"/>
      <c r="K11" s="3936"/>
      <c r="L11" s="3936"/>
      <c r="M11" s="503"/>
      <c r="N11" s="503"/>
      <c r="O11" s="503"/>
      <c r="P11" s="503"/>
      <c r="Q11" s="503"/>
      <c r="R11" s="503"/>
      <c r="S11" s="503"/>
      <c r="T11" s="503"/>
      <c r="U11" s="3936"/>
      <c r="V11" s="3936"/>
      <c r="W11" s="3936"/>
      <c r="X11" s="503"/>
      <c r="Y11" s="500"/>
      <c r="Z11" s="500"/>
      <c r="AA11" s="500"/>
      <c r="AB11" s="500"/>
      <c r="AC11" s="500"/>
      <c r="AD11" s="500"/>
      <c r="AE11" s="500"/>
      <c r="AF11" s="500"/>
      <c r="AG11" s="500"/>
      <c r="AH11" s="500"/>
      <c r="AI11" s="10"/>
      <c r="AJ11" s="500"/>
      <c r="AK11" s="500"/>
      <c r="AL11" s="500"/>
      <c r="AM11" s="500"/>
      <c r="AN11" s="500"/>
      <c r="AO11" s="500"/>
      <c r="AP11" s="500"/>
      <c r="AQ11" s="500"/>
      <c r="AR11" s="500"/>
      <c r="AS11" s="500"/>
      <c r="AT11" s="500"/>
      <c r="AU11" s="500"/>
      <c r="AV11" s="500"/>
      <c r="AW11" s="500"/>
      <c r="AX11" s="500"/>
      <c r="AY11" s="500"/>
      <c r="AZ11" s="500"/>
      <c r="BA11" s="500"/>
      <c r="BB11" s="500"/>
      <c r="BC11" s="500"/>
      <c r="BD11" s="500"/>
      <c r="BE11" s="500"/>
      <c r="BF11" s="500"/>
      <c r="BG11" s="500"/>
      <c r="BH11" s="500"/>
      <c r="BI11" s="500"/>
      <c r="BJ11" s="500"/>
      <c r="BK11" s="500"/>
      <c r="BL11" s="500"/>
      <c r="BM11" s="1662"/>
      <c r="BN11" s="1662"/>
      <c r="BO11" s="1662"/>
      <c r="BP11" s="1662"/>
      <c r="BQ11" s="1972"/>
      <c r="BR11" s="24"/>
    </row>
    <row r="12" spans="1:70" s="499" customFormat="1" ht="15.6" customHeight="1">
      <c r="A12" s="17"/>
      <c r="B12" s="17"/>
      <c r="C12" s="49"/>
      <c r="D12" s="500"/>
      <c r="E12" s="500"/>
      <c r="F12" s="500"/>
      <c r="G12" s="500"/>
      <c r="H12" s="500"/>
      <c r="I12" s="500"/>
      <c r="J12" s="500"/>
      <c r="K12" s="500"/>
      <c r="L12" s="500"/>
      <c r="M12" s="500"/>
      <c r="N12" s="500"/>
      <c r="O12" s="500"/>
      <c r="P12" s="500"/>
      <c r="Q12" s="500"/>
      <c r="R12" s="500"/>
      <c r="S12" s="500"/>
      <c r="T12" s="500"/>
      <c r="U12" s="500"/>
      <c r="V12" s="500"/>
      <c r="W12" s="500"/>
      <c r="X12" s="500"/>
      <c r="Y12" s="500"/>
      <c r="Z12" s="500"/>
      <c r="AA12" s="500"/>
      <c r="AB12" s="500"/>
      <c r="AC12" s="500"/>
      <c r="AD12" s="500"/>
      <c r="AE12" s="500"/>
      <c r="AF12" s="500"/>
      <c r="AG12" s="500"/>
      <c r="AH12" s="500"/>
      <c r="AI12" s="10"/>
      <c r="AJ12" s="500"/>
      <c r="AK12" s="500"/>
      <c r="AL12" s="500"/>
      <c r="AM12" s="500"/>
      <c r="AN12" s="500"/>
      <c r="AO12" s="500"/>
      <c r="AP12" s="500"/>
      <c r="AQ12" s="500"/>
      <c r="AR12" s="500"/>
      <c r="AS12" s="500"/>
      <c r="AT12" s="500"/>
      <c r="AU12" s="500"/>
      <c r="AV12" s="500"/>
      <c r="AW12" s="500"/>
      <c r="AX12" s="500"/>
      <c r="AY12" s="500"/>
      <c r="AZ12" s="500"/>
      <c r="BA12" s="500"/>
      <c r="BB12" s="500"/>
      <c r="BC12" s="500"/>
      <c r="BD12" s="500"/>
      <c r="BE12" s="500"/>
      <c r="BF12" s="500"/>
      <c r="BG12" s="500"/>
      <c r="BH12" s="500"/>
      <c r="BI12" s="500"/>
      <c r="BJ12" s="500"/>
      <c r="BK12" s="500"/>
      <c r="BL12" s="500"/>
      <c r="BM12" s="1662"/>
      <c r="BN12" s="1662"/>
      <c r="BO12" s="1662"/>
      <c r="BP12" s="1662"/>
      <c r="BQ12" s="1972"/>
      <c r="BR12" s="24"/>
    </row>
    <row r="13" spans="1:70" s="499" customFormat="1" ht="15.6" customHeight="1">
      <c r="A13" s="17"/>
      <c r="B13" s="17"/>
      <c r="C13" s="49"/>
      <c r="D13" s="500"/>
      <c r="E13" s="500"/>
      <c r="F13" s="500"/>
      <c r="G13" s="500"/>
      <c r="H13" s="500"/>
      <c r="I13" s="500"/>
      <c r="J13" s="500"/>
      <c r="K13" s="500"/>
      <c r="L13" s="500"/>
      <c r="M13" s="500"/>
      <c r="N13" s="500"/>
      <c r="O13" s="500"/>
      <c r="P13" s="500"/>
      <c r="Q13" s="500"/>
      <c r="R13" s="500"/>
      <c r="S13" s="500"/>
      <c r="T13" s="500"/>
      <c r="U13" s="500"/>
      <c r="V13" s="500"/>
      <c r="W13" s="500"/>
      <c r="X13" s="500"/>
      <c r="Y13" s="500"/>
      <c r="Z13" s="500"/>
      <c r="AA13" s="500"/>
      <c r="AB13" s="500"/>
      <c r="AC13" s="500"/>
      <c r="AD13" s="500"/>
      <c r="AE13" s="500"/>
      <c r="AF13" s="500"/>
      <c r="AG13" s="500"/>
      <c r="AH13" s="500"/>
      <c r="AI13" s="10"/>
      <c r="AJ13" s="500"/>
      <c r="AK13" s="500"/>
      <c r="AL13" s="500"/>
      <c r="AM13" s="500"/>
      <c r="AN13" s="500"/>
      <c r="AO13" s="500"/>
      <c r="AP13" s="500"/>
      <c r="AQ13" s="500"/>
      <c r="AR13" s="500"/>
      <c r="AS13" s="500"/>
      <c r="AT13" s="500"/>
      <c r="AU13" s="500"/>
      <c r="AV13" s="500"/>
      <c r="AW13" s="500"/>
      <c r="AX13" s="500"/>
      <c r="AY13" s="500"/>
      <c r="AZ13" s="500"/>
      <c r="BA13" s="500"/>
      <c r="BB13" s="500"/>
      <c r="BC13" s="500"/>
      <c r="BD13" s="500"/>
      <c r="BE13" s="500"/>
      <c r="BF13" s="500"/>
      <c r="BG13" s="500"/>
      <c r="BH13" s="500"/>
      <c r="BI13" s="500"/>
      <c r="BJ13" s="500"/>
      <c r="BK13" s="500"/>
      <c r="BL13" s="500"/>
      <c r="BM13" s="500"/>
      <c r="BN13" s="500"/>
      <c r="BO13" s="500"/>
      <c r="BP13" s="500"/>
      <c r="BQ13" s="24"/>
      <c r="BR13" s="24"/>
    </row>
    <row r="14" spans="1:70" s="499" customFormat="1" ht="15.6" customHeight="1">
      <c r="A14" s="17"/>
      <c r="B14" s="17"/>
      <c r="C14" s="49"/>
      <c r="D14" s="500"/>
      <c r="E14" s="500"/>
      <c r="F14" s="500"/>
      <c r="G14" s="500"/>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1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24"/>
      <c r="BR14" s="24"/>
    </row>
    <row r="15" spans="1:70" s="499" customFormat="1" ht="15.6" customHeight="1">
      <c r="A15" s="17"/>
      <c r="B15" s="17"/>
      <c r="C15" s="49"/>
      <c r="D15" s="500"/>
      <c r="E15" s="500"/>
      <c r="F15" s="500"/>
      <c r="G15" s="500"/>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1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24"/>
      <c r="BR15" s="24"/>
    </row>
    <row r="16" spans="1:70" s="499" customFormat="1" ht="15.6" customHeight="1">
      <c r="A16" s="17"/>
      <c r="B16" s="17"/>
      <c r="C16" s="49"/>
      <c r="D16" s="500"/>
      <c r="E16" s="500"/>
      <c r="F16" s="500"/>
      <c r="G16" s="500"/>
      <c r="H16" s="500"/>
      <c r="I16" s="500"/>
      <c r="J16" s="500"/>
      <c r="K16" s="500"/>
      <c r="L16" s="500"/>
      <c r="M16" s="500"/>
      <c r="N16" s="500"/>
      <c r="O16" s="500"/>
      <c r="P16" s="500"/>
      <c r="Q16" s="500"/>
      <c r="R16" s="500"/>
      <c r="S16" s="500"/>
      <c r="T16" s="500"/>
      <c r="U16" s="500"/>
      <c r="V16" s="500"/>
      <c r="W16" s="500"/>
      <c r="X16" s="500"/>
      <c r="Y16" s="500"/>
      <c r="Z16" s="500"/>
      <c r="AA16" s="500"/>
      <c r="AB16" s="500"/>
      <c r="AC16" s="500"/>
      <c r="AD16" s="500"/>
      <c r="AE16" s="500"/>
      <c r="AF16" s="500"/>
      <c r="AG16" s="500"/>
      <c r="AH16" s="500"/>
      <c r="AI16" s="10"/>
      <c r="AJ16" s="500"/>
      <c r="AK16" s="500"/>
      <c r="AL16" s="500"/>
      <c r="AM16" s="500"/>
      <c r="AN16" s="500"/>
      <c r="AO16" s="500"/>
      <c r="AP16" s="500"/>
      <c r="AQ16" s="500"/>
      <c r="AR16" s="500"/>
      <c r="AS16" s="500"/>
      <c r="AT16" s="500"/>
      <c r="AU16" s="500"/>
      <c r="AV16" s="500"/>
      <c r="AW16" s="500"/>
      <c r="AX16" s="500"/>
      <c r="AY16" s="500"/>
      <c r="AZ16" s="500"/>
      <c r="BA16" s="500"/>
      <c r="BB16" s="500"/>
      <c r="BC16" s="500"/>
      <c r="BD16" s="500"/>
      <c r="BE16" s="500"/>
      <c r="BF16" s="500"/>
      <c r="BG16" s="500"/>
      <c r="BH16" s="500"/>
      <c r="BI16" s="500"/>
      <c r="BJ16" s="500"/>
      <c r="BK16" s="500"/>
      <c r="BL16" s="500"/>
      <c r="BM16" s="500"/>
      <c r="BN16" s="500"/>
      <c r="BO16" s="500"/>
      <c r="BP16" s="500"/>
      <c r="BQ16" s="24"/>
      <c r="BR16" s="24"/>
    </row>
    <row r="17" spans="1:70" s="499" customFormat="1" ht="15.6" customHeight="1">
      <c r="A17" s="17"/>
      <c r="B17" s="17"/>
      <c r="C17" s="49"/>
      <c r="D17" s="500"/>
      <c r="E17" s="500"/>
      <c r="F17" s="500"/>
      <c r="G17" s="500"/>
      <c r="H17" s="500"/>
      <c r="I17" s="500"/>
      <c r="J17" s="500"/>
      <c r="K17" s="500"/>
      <c r="L17" s="500"/>
      <c r="M17" s="500"/>
      <c r="N17" s="500"/>
      <c r="O17" s="500"/>
      <c r="P17" s="500"/>
      <c r="Q17" s="500"/>
      <c r="R17" s="500"/>
      <c r="S17" s="500"/>
      <c r="T17" s="500"/>
      <c r="U17" s="500"/>
      <c r="V17" s="500"/>
      <c r="W17" s="500"/>
      <c r="X17" s="500"/>
      <c r="Y17" s="500"/>
      <c r="Z17" s="500"/>
      <c r="AA17" s="500"/>
      <c r="AB17" s="500"/>
      <c r="AC17" s="500"/>
      <c r="AD17" s="500"/>
      <c r="AE17" s="500"/>
      <c r="AF17" s="500"/>
      <c r="AG17" s="500"/>
      <c r="AH17" s="500"/>
      <c r="AI17" s="10"/>
      <c r="AJ17" s="500"/>
      <c r="AK17" s="500"/>
      <c r="AL17" s="500"/>
      <c r="AM17" s="500"/>
      <c r="AN17" s="500"/>
      <c r="AO17" s="500"/>
      <c r="AP17" s="500"/>
      <c r="AQ17" s="500"/>
      <c r="AR17" s="500"/>
      <c r="AS17" s="500"/>
      <c r="AT17" s="500"/>
      <c r="AU17" s="500"/>
      <c r="AV17" s="500"/>
      <c r="AW17" s="500"/>
      <c r="AX17" s="500"/>
      <c r="AY17" s="500"/>
      <c r="AZ17" s="500"/>
      <c r="BA17" s="500"/>
      <c r="BB17" s="500"/>
      <c r="BC17" s="500"/>
      <c r="BD17" s="500"/>
      <c r="BE17" s="500"/>
      <c r="BF17" s="500"/>
      <c r="BG17" s="500"/>
      <c r="BH17" s="500"/>
      <c r="BI17" s="500"/>
      <c r="BJ17" s="500"/>
      <c r="BK17" s="500"/>
      <c r="BL17" s="500"/>
      <c r="BM17" s="500"/>
      <c r="BN17" s="500"/>
      <c r="BO17" s="500"/>
      <c r="BP17" s="500"/>
      <c r="BQ17" s="24"/>
      <c r="BR17" s="24"/>
    </row>
    <row r="18" spans="1:70" s="499" customFormat="1" ht="15.6" customHeight="1">
      <c r="A18" s="17"/>
      <c r="B18" s="17"/>
      <c r="C18" s="49"/>
      <c r="D18" s="500"/>
      <c r="E18" s="500"/>
      <c r="F18" s="500"/>
      <c r="G18" s="500"/>
      <c r="H18" s="500"/>
      <c r="I18" s="500"/>
      <c r="J18" s="500"/>
      <c r="K18" s="500"/>
      <c r="L18" s="500"/>
      <c r="M18" s="500"/>
      <c r="N18" s="500"/>
      <c r="O18" s="500"/>
      <c r="P18" s="500"/>
      <c r="Q18" s="500"/>
      <c r="R18" s="500"/>
      <c r="S18" s="500"/>
      <c r="T18" s="500"/>
      <c r="U18" s="500"/>
      <c r="V18" s="500"/>
      <c r="W18" s="500"/>
      <c r="X18" s="500"/>
      <c r="Y18" s="500"/>
      <c r="Z18" s="500"/>
      <c r="AA18" s="500"/>
      <c r="AB18" s="500"/>
      <c r="AC18" s="500"/>
      <c r="AD18" s="500"/>
      <c r="AE18" s="500"/>
      <c r="AF18" s="500"/>
      <c r="AG18" s="500"/>
      <c r="AH18" s="500"/>
      <c r="AI18" s="10"/>
      <c r="AJ18" s="500"/>
      <c r="AK18" s="500"/>
      <c r="AL18" s="500"/>
      <c r="AM18" s="500"/>
      <c r="AN18" s="500"/>
      <c r="AO18" s="500"/>
      <c r="AP18" s="500"/>
      <c r="AQ18" s="500"/>
      <c r="AR18" s="500"/>
      <c r="AS18" s="500"/>
      <c r="AT18" s="500"/>
      <c r="AU18" s="500"/>
      <c r="AV18" s="500"/>
      <c r="AW18" s="500"/>
      <c r="AX18" s="500"/>
      <c r="AY18" s="500"/>
      <c r="AZ18" s="500"/>
      <c r="BA18" s="500"/>
      <c r="BB18" s="500"/>
      <c r="BC18" s="500"/>
      <c r="BD18" s="500"/>
      <c r="BE18" s="500"/>
      <c r="BF18" s="500"/>
      <c r="BG18" s="500"/>
      <c r="BH18" s="500"/>
      <c r="BI18" s="500"/>
      <c r="BJ18" s="500"/>
      <c r="BK18" s="500"/>
      <c r="BL18" s="500"/>
      <c r="BM18" s="500"/>
      <c r="BN18" s="500"/>
      <c r="BO18" s="500"/>
      <c r="BP18" s="500"/>
      <c r="BQ18" s="24"/>
      <c r="BR18" s="24"/>
    </row>
    <row r="19" spans="1:70" s="499" customFormat="1" ht="15.6" customHeight="1">
      <c r="A19" s="17"/>
      <c r="B19" s="17"/>
      <c r="C19" s="49"/>
      <c r="D19" s="500"/>
      <c r="E19" s="500"/>
      <c r="F19" s="500"/>
      <c r="G19" s="500"/>
      <c r="H19" s="500"/>
      <c r="I19" s="500"/>
      <c r="J19" s="500"/>
      <c r="K19" s="500"/>
      <c r="L19" s="500"/>
      <c r="M19" s="500"/>
      <c r="N19" s="500"/>
      <c r="O19" s="500"/>
      <c r="P19" s="500"/>
      <c r="Q19" s="500"/>
      <c r="R19" s="500"/>
      <c r="S19" s="500"/>
      <c r="T19" s="500"/>
      <c r="U19" s="500"/>
      <c r="V19" s="500"/>
      <c r="W19" s="500"/>
      <c r="X19" s="500"/>
      <c r="Y19" s="500"/>
      <c r="Z19" s="500"/>
      <c r="AA19" s="500"/>
      <c r="AB19" s="500"/>
      <c r="AC19" s="500"/>
      <c r="AD19" s="500"/>
      <c r="AE19" s="500"/>
      <c r="AF19" s="500"/>
      <c r="AG19" s="500"/>
      <c r="AH19" s="500"/>
      <c r="AI19" s="10"/>
      <c r="AJ19" s="500"/>
      <c r="AK19" s="500"/>
      <c r="AL19" s="500"/>
      <c r="AM19" s="500"/>
      <c r="AN19" s="500"/>
      <c r="AO19" s="500"/>
      <c r="AP19" s="500"/>
      <c r="AQ19" s="500"/>
      <c r="AR19" s="500"/>
      <c r="AS19" s="500"/>
      <c r="AT19" s="500"/>
      <c r="AU19" s="500"/>
      <c r="AV19" s="500"/>
      <c r="AW19" s="500"/>
      <c r="AX19" s="500"/>
      <c r="AY19" s="500"/>
      <c r="AZ19" s="500"/>
      <c r="BA19" s="500"/>
      <c r="BB19" s="500"/>
      <c r="BC19" s="500"/>
      <c r="BD19" s="500"/>
      <c r="BE19" s="500"/>
      <c r="BF19" s="500"/>
      <c r="BG19" s="500"/>
      <c r="BH19" s="500"/>
      <c r="BI19" s="500"/>
      <c r="BJ19" s="500"/>
      <c r="BK19" s="500"/>
      <c r="BL19" s="500"/>
      <c r="BM19" s="500"/>
      <c r="BN19" s="500"/>
      <c r="BO19" s="500"/>
      <c r="BP19" s="500"/>
      <c r="BQ19" s="24"/>
      <c r="BR19" s="24"/>
    </row>
    <row r="20" spans="1:70" s="499" customFormat="1" ht="15.6" customHeight="1">
      <c r="A20" s="17"/>
      <c r="B20" s="17"/>
      <c r="C20" s="49"/>
      <c r="D20" s="500"/>
      <c r="E20" s="500"/>
      <c r="F20" s="500"/>
      <c r="G20" s="500"/>
      <c r="H20" s="500"/>
      <c r="I20" s="500"/>
      <c r="J20" s="500"/>
      <c r="K20" s="500"/>
      <c r="L20" s="500"/>
      <c r="M20" s="500"/>
      <c r="N20" s="500"/>
      <c r="O20" s="500"/>
      <c r="P20" s="500"/>
      <c r="Q20" s="500"/>
      <c r="R20" s="500"/>
      <c r="S20" s="500"/>
      <c r="T20" s="500"/>
      <c r="U20" s="500"/>
      <c r="V20" s="500"/>
      <c r="W20" s="500"/>
      <c r="X20" s="500"/>
      <c r="Y20" s="500"/>
      <c r="Z20" s="500"/>
      <c r="AA20" s="500"/>
      <c r="AB20" s="500"/>
      <c r="AC20" s="500"/>
      <c r="AD20" s="500"/>
      <c r="AE20" s="500"/>
      <c r="AF20" s="500"/>
      <c r="AG20" s="500"/>
      <c r="AH20" s="500"/>
      <c r="AI20" s="10"/>
      <c r="AJ20" s="500"/>
      <c r="AK20" s="500"/>
      <c r="AL20" s="500"/>
      <c r="AM20" s="500"/>
      <c r="AN20" s="500"/>
      <c r="AO20" s="500"/>
      <c r="AP20" s="500"/>
      <c r="AQ20" s="500"/>
      <c r="AR20" s="500"/>
      <c r="AS20" s="500"/>
      <c r="AT20" s="500"/>
      <c r="AU20" s="500"/>
      <c r="AV20" s="500"/>
      <c r="AW20" s="500"/>
      <c r="AX20" s="500"/>
      <c r="AY20" s="500"/>
      <c r="AZ20" s="500"/>
      <c r="BA20" s="500"/>
      <c r="BB20" s="500"/>
      <c r="BC20" s="500"/>
      <c r="BD20" s="500"/>
      <c r="BE20" s="500"/>
      <c r="BF20" s="500"/>
      <c r="BG20" s="500"/>
      <c r="BH20" s="500"/>
      <c r="BI20" s="500"/>
      <c r="BJ20" s="500"/>
      <c r="BK20" s="500"/>
      <c r="BL20" s="500"/>
      <c r="BM20" s="500"/>
      <c r="BN20" s="500"/>
      <c r="BO20" s="500"/>
      <c r="BP20" s="500"/>
      <c r="BQ20" s="24"/>
      <c r="BR20" s="24"/>
    </row>
    <row r="21" spans="1:70" s="499" customFormat="1" ht="15.6" customHeight="1">
      <c r="A21" s="17"/>
      <c r="B21" s="17"/>
      <c r="C21" s="49"/>
      <c r="D21" s="500"/>
      <c r="E21" s="500"/>
      <c r="F21" s="500"/>
      <c r="G21" s="500"/>
      <c r="H21" s="500"/>
      <c r="I21" s="500"/>
      <c r="J21" s="500"/>
      <c r="K21" s="500"/>
      <c r="L21" s="500"/>
      <c r="M21" s="500"/>
      <c r="N21" s="500"/>
      <c r="O21" s="500"/>
      <c r="P21" s="500"/>
      <c r="Q21" s="500"/>
      <c r="R21" s="500"/>
      <c r="S21" s="500"/>
      <c r="T21" s="500"/>
      <c r="U21" s="500"/>
      <c r="V21" s="500"/>
      <c r="W21" s="500"/>
      <c r="X21" s="500"/>
      <c r="Y21" s="500"/>
      <c r="Z21" s="500"/>
      <c r="AA21" s="500"/>
      <c r="AB21" s="500"/>
      <c r="AC21" s="500"/>
      <c r="AD21" s="500"/>
      <c r="AE21" s="500"/>
      <c r="AF21" s="500"/>
      <c r="AG21" s="500"/>
      <c r="AH21" s="500"/>
      <c r="AI21" s="10"/>
      <c r="AJ21" s="500"/>
      <c r="AK21" s="500"/>
      <c r="AL21" s="500"/>
      <c r="AM21" s="500"/>
      <c r="AN21" s="500"/>
      <c r="AO21" s="500"/>
      <c r="AP21" s="500"/>
      <c r="AQ21" s="500"/>
      <c r="AR21" s="500"/>
      <c r="AS21" s="500"/>
      <c r="AT21" s="500"/>
      <c r="AU21" s="500"/>
      <c r="AV21" s="500"/>
      <c r="AW21" s="500"/>
      <c r="AX21" s="500"/>
      <c r="AY21" s="500"/>
      <c r="AZ21" s="500"/>
      <c r="BA21" s="500"/>
      <c r="BB21" s="500"/>
      <c r="BC21" s="500"/>
      <c r="BD21" s="500"/>
      <c r="BE21" s="500"/>
      <c r="BF21" s="500"/>
      <c r="BG21" s="500"/>
      <c r="BH21" s="500"/>
      <c r="BI21" s="500"/>
      <c r="BJ21" s="500"/>
      <c r="BK21" s="500"/>
      <c r="BL21" s="500"/>
      <c r="BM21" s="500"/>
      <c r="BN21" s="500"/>
      <c r="BO21" s="500"/>
      <c r="BP21" s="500"/>
      <c r="BQ21" s="24"/>
      <c r="BR21" s="24"/>
    </row>
    <row r="22" spans="1:70" s="499" customFormat="1" ht="15.6" customHeight="1">
      <c r="A22" s="17"/>
      <c r="B22" s="17"/>
      <c r="C22" s="49"/>
      <c r="D22" s="500"/>
      <c r="E22" s="500"/>
      <c r="F22" s="500"/>
      <c r="G22" s="500"/>
      <c r="H22" s="500"/>
      <c r="I22" s="500"/>
      <c r="J22" s="500"/>
      <c r="K22" s="500"/>
      <c r="L22" s="500"/>
      <c r="M22" s="500"/>
      <c r="N22" s="500"/>
      <c r="O22" s="500"/>
      <c r="P22" s="500"/>
      <c r="Q22" s="500"/>
      <c r="R22" s="500"/>
      <c r="S22" s="500"/>
      <c r="T22" s="500"/>
      <c r="U22" s="500"/>
      <c r="V22" s="500"/>
      <c r="W22" s="500"/>
      <c r="X22" s="500"/>
      <c r="Y22" s="500"/>
      <c r="Z22" s="500"/>
      <c r="AA22" s="500"/>
      <c r="AB22" s="500"/>
      <c r="AC22" s="500"/>
      <c r="AD22" s="500"/>
      <c r="AE22" s="500"/>
      <c r="AF22" s="500"/>
      <c r="AG22" s="500"/>
      <c r="AH22" s="500"/>
      <c r="AI22" s="10"/>
      <c r="AJ22" s="500"/>
      <c r="AK22" s="500"/>
      <c r="AL22" s="500"/>
      <c r="AM22" s="500"/>
      <c r="AN22" s="500"/>
      <c r="AO22" s="500"/>
      <c r="AP22" s="500"/>
      <c r="AQ22" s="500"/>
      <c r="AR22" s="500"/>
      <c r="AS22" s="500"/>
      <c r="AT22" s="500"/>
      <c r="AU22" s="500"/>
      <c r="AV22" s="500"/>
      <c r="AW22" s="500"/>
      <c r="AX22" s="500"/>
      <c r="AY22" s="500"/>
      <c r="AZ22" s="500"/>
      <c r="BA22" s="500"/>
      <c r="BB22" s="500"/>
      <c r="BC22" s="500"/>
      <c r="BD22" s="500"/>
      <c r="BE22" s="500"/>
      <c r="BF22" s="500"/>
      <c r="BG22" s="500"/>
      <c r="BH22" s="500"/>
      <c r="BI22" s="500"/>
      <c r="BJ22" s="500"/>
      <c r="BK22" s="500"/>
      <c r="BL22" s="500"/>
      <c r="BM22" s="500"/>
      <c r="BN22" s="500"/>
      <c r="BO22" s="500"/>
      <c r="BP22" s="500"/>
      <c r="BQ22" s="24"/>
      <c r="BR22" s="24"/>
    </row>
    <row r="23" spans="1:70" s="499" customFormat="1" ht="15.6" customHeight="1">
      <c r="A23" s="17"/>
      <c r="B23" s="17"/>
      <c r="C23" s="49"/>
      <c r="D23" s="500"/>
      <c r="E23" s="500"/>
      <c r="F23" s="500"/>
      <c r="G23" s="500"/>
      <c r="H23" s="500"/>
      <c r="I23" s="500"/>
      <c r="J23" s="500"/>
      <c r="K23" s="500"/>
      <c r="L23" s="500"/>
      <c r="M23" s="500"/>
      <c r="N23" s="500"/>
      <c r="O23" s="500"/>
      <c r="P23" s="500"/>
      <c r="Q23" s="500"/>
      <c r="R23" s="500"/>
      <c r="S23" s="500"/>
      <c r="T23" s="500"/>
      <c r="U23" s="500"/>
      <c r="V23" s="500"/>
      <c r="W23" s="500"/>
      <c r="X23" s="500"/>
      <c r="Y23" s="500"/>
      <c r="Z23" s="500"/>
      <c r="AA23" s="500"/>
      <c r="AB23" s="500"/>
      <c r="AC23" s="500"/>
      <c r="AD23" s="500"/>
      <c r="AE23" s="500"/>
      <c r="AF23" s="500"/>
      <c r="AG23" s="500"/>
      <c r="AH23" s="500"/>
      <c r="AI23" s="10"/>
      <c r="AJ23" s="500"/>
      <c r="AK23" s="500"/>
      <c r="AL23" s="500"/>
      <c r="AM23" s="500"/>
      <c r="AN23" s="500"/>
      <c r="AO23" s="500"/>
      <c r="AP23" s="500"/>
      <c r="AQ23" s="500"/>
      <c r="AR23" s="500"/>
      <c r="AS23" s="500"/>
      <c r="AT23" s="500"/>
      <c r="AU23" s="500"/>
      <c r="AV23" s="500"/>
      <c r="AW23" s="500"/>
      <c r="AX23" s="500"/>
      <c r="AY23" s="500"/>
      <c r="AZ23" s="500"/>
      <c r="BA23" s="500"/>
      <c r="BB23" s="500"/>
      <c r="BC23" s="500"/>
      <c r="BD23" s="500"/>
      <c r="BE23" s="500"/>
      <c r="BF23" s="500"/>
      <c r="BG23" s="500"/>
      <c r="BH23" s="500"/>
      <c r="BI23" s="500"/>
      <c r="BJ23" s="500"/>
      <c r="BK23" s="500"/>
      <c r="BL23" s="500"/>
      <c r="BM23" s="500"/>
      <c r="BN23" s="500"/>
      <c r="BO23" s="500"/>
      <c r="BP23" s="500"/>
      <c r="BQ23" s="24"/>
      <c r="BR23" s="24"/>
    </row>
    <row r="24" spans="1:70" s="499" customFormat="1" ht="15.6" customHeight="1">
      <c r="A24" s="17"/>
      <c r="B24" s="17"/>
      <c r="C24" s="49"/>
      <c r="D24" s="500"/>
      <c r="E24" s="500"/>
      <c r="F24" s="500"/>
      <c r="G24" s="500"/>
      <c r="H24" s="500"/>
      <c r="I24" s="500"/>
      <c r="J24" s="500"/>
      <c r="K24" s="500"/>
      <c r="L24" s="500"/>
      <c r="M24" s="500"/>
      <c r="N24" s="500"/>
      <c r="O24" s="500"/>
      <c r="P24" s="500"/>
      <c r="Q24" s="500"/>
      <c r="R24" s="500"/>
      <c r="S24" s="500"/>
      <c r="T24" s="500"/>
      <c r="U24" s="500"/>
      <c r="V24" s="500"/>
      <c r="W24" s="500"/>
      <c r="X24" s="500"/>
      <c r="Y24" s="500"/>
      <c r="Z24" s="500"/>
      <c r="AA24" s="500"/>
      <c r="AB24" s="500"/>
      <c r="AC24" s="500"/>
      <c r="AD24" s="500"/>
      <c r="AE24" s="500"/>
      <c r="AF24" s="500"/>
      <c r="AG24" s="500"/>
      <c r="AH24" s="500"/>
      <c r="AI24" s="10"/>
      <c r="AJ24" s="500"/>
      <c r="AK24" s="500"/>
      <c r="AL24" s="500"/>
      <c r="AM24" s="500"/>
      <c r="AN24" s="500"/>
      <c r="AO24" s="500"/>
      <c r="AP24" s="500"/>
      <c r="AQ24" s="500"/>
      <c r="AR24" s="500"/>
      <c r="AS24" s="500"/>
      <c r="AT24" s="500"/>
      <c r="AU24" s="500"/>
      <c r="AV24" s="500"/>
      <c r="AW24" s="500"/>
      <c r="AX24" s="500"/>
      <c r="AY24" s="500"/>
      <c r="AZ24" s="500"/>
      <c r="BA24" s="500"/>
      <c r="BB24" s="500"/>
      <c r="BC24" s="500"/>
      <c r="BD24" s="500"/>
      <c r="BE24" s="500"/>
      <c r="BF24" s="500"/>
      <c r="BG24" s="500"/>
      <c r="BH24" s="500"/>
      <c r="BI24" s="500"/>
      <c r="BJ24" s="500"/>
      <c r="BK24" s="500"/>
      <c r="BL24" s="500"/>
      <c r="BM24" s="500"/>
      <c r="BN24" s="500"/>
      <c r="BO24" s="500"/>
      <c r="BP24" s="500"/>
      <c r="BQ24" s="24"/>
      <c r="BR24" s="24"/>
    </row>
    <row r="25" spans="1:70" s="499" customFormat="1" ht="15.6" customHeight="1">
      <c r="A25" s="17"/>
      <c r="B25" s="17"/>
      <c r="C25" s="49"/>
      <c r="D25" s="500"/>
      <c r="E25" s="500"/>
      <c r="F25" s="500"/>
      <c r="G25" s="500"/>
      <c r="H25" s="500"/>
      <c r="I25" s="500"/>
      <c r="J25" s="500"/>
      <c r="K25" s="500"/>
      <c r="L25" s="500"/>
      <c r="M25" s="500"/>
      <c r="N25" s="500"/>
      <c r="O25" s="500"/>
      <c r="P25" s="500"/>
      <c r="Q25" s="500"/>
      <c r="R25" s="500"/>
      <c r="S25" s="500"/>
      <c r="T25" s="500"/>
      <c r="U25" s="500"/>
      <c r="V25" s="500"/>
      <c r="W25" s="500"/>
      <c r="X25" s="500"/>
      <c r="Y25" s="500"/>
      <c r="Z25" s="500"/>
      <c r="AA25" s="500"/>
      <c r="AB25" s="500"/>
      <c r="AC25" s="500"/>
      <c r="AD25" s="500"/>
      <c r="AE25" s="500"/>
      <c r="AF25" s="500"/>
      <c r="AG25" s="500"/>
      <c r="AH25" s="500"/>
      <c r="AI25" s="10"/>
      <c r="AJ25" s="500"/>
      <c r="AK25" s="500"/>
      <c r="AL25" s="500"/>
      <c r="AM25" s="500"/>
      <c r="AN25" s="500"/>
      <c r="AO25" s="500"/>
      <c r="AP25" s="500"/>
      <c r="AQ25" s="500"/>
      <c r="AR25" s="500"/>
      <c r="AS25" s="500"/>
      <c r="AT25" s="500"/>
      <c r="AU25" s="500"/>
      <c r="AV25" s="500"/>
      <c r="AW25" s="500"/>
      <c r="AX25" s="500"/>
      <c r="AY25" s="500"/>
      <c r="AZ25" s="500"/>
      <c r="BA25" s="500"/>
      <c r="BB25" s="500"/>
      <c r="BC25" s="500"/>
      <c r="BD25" s="500"/>
      <c r="BE25" s="500"/>
      <c r="BF25" s="500"/>
      <c r="BG25" s="500"/>
      <c r="BH25" s="500"/>
      <c r="BI25" s="500"/>
      <c r="BJ25" s="500"/>
      <c r="BK25" s="500"/>
      <c r="BL25" s="500"/>
      <c r="BM25" s="500"/>
      <c r="BN25" s="500"/>
      <c r="BO25" s="500"/>
      <c r="BP25" s="500"/>
      <c r="BQ25" s="24"/>
      <c r="BR25" s="24"/>
    </row>
    <row r="26" spans="1:70" s="499" customFormat="1" ht="15.6" customHeight="1">
      <c r="A26" s="17"/>
      <c r="B26" s="17"/>
      <c r="C26" s="49"/>
      <c r="D26" s="500"/>
      <c r="E26" s="500"/>
      <c r="F26" s="500"/>
      <c r="G26" s="500"/>
      <c r="H26" s="500"/>
      <c r="I26" s="500"/>
      <c r="J26" s="500"/>
      <c r="K26" s="500"/>
      <c r="L26" s="500"/>
      <c r="M26" s="500"/>
      <c r="N26" s="500"/>
      <c r="O26" s="500"/>
      <c r="P26" s="500"/>
      <c r="Q26" s="500"/>
      <c r="R26" s="500"/>
      <c r="S26" s="500"/>
      <c r="T26" s="500"/>
      <c r="U26" s="500"/>
      <c r="V26" s="500"/>
      <c r="W26" s="500"/>
      <c r="X26" s="500"/>
      <c r="Y26" s="500"/>
      <c r="Z26" s="500"/>
      <c r="AA26" s="500"/>
      <c r="AB26" s="500"/>
      <c r="AC26" s="500"/>
      <c r="AD26" s="500"/>
      <c r="AE26" s="500"/>
      <c r="AF26" s="500"/>
      <c r="AG26" s="500"/>
      <c r="AH26" s="500"/>
      <c r="AI26" s="10"/>
      <c r="AJ26" s="500"/>
      <c r="AK26" s="500"/>
      <c r="AL26" s="500"/>
      <c r="AM26" s="500"/>
      <c r="AN26" s="500"/>
      <c r="AO26" s="500"/>
      <c r="AP26" s="500"/>
      <c r="AQ26" s="500"/>
      <c r="AR26" s="500"/>
      <c r="AS26" s="500"/>
      <c r="AT26" s="500"/>
      <c r="AU26" s="500"/>
      <c r="AV26" s="500"/>
      <c r="AW26" s="500"/>
      <c r="AX26" s="500"/>
      <c r="AY26" s="500"/>
      <c r="AZ26" s="500"/>
      <c r="BA26" s="500"/>
      <c r="BB26" s="500"/>
      <c r="BC26" s="500"/>
      <c r="BD26" s="500"/>
      <c r="BE26" s="500"/>
      <c r="BF26" s="500"/>
      <c r="BG26" s="500"/>
      <c r="BH26" s="500"/>
      <c r="BI26" s="500"/>
      <c r="BJ26" s="500"/>
      <c r="BK26" s="500"/>
      <c r="BL26" s="500"/>
      <c r="BM26" s="500"/>
      <c r="BN26" s="500"/>
      <c r="BO26" s="500"/>
      <c r="BP26" s="500"/>
      <c r="BQ26" s="24"/>
      <c r="BR26" s="24"/>
    </row>
    <row r="27" spans="1:70" s="499" customFormat="1" ht="15.6" customHeight="1">
      <c r="A27" s="17"/>
      <c r="B27" s="17"/>
      <c r="C27" s="49"/>
      <c r="D27" s="500"/>
      <c r="E27" s="500"/>
      <c r="F27" s="500"/>
      <c r="G27" s="500"/>
      <c r="H27" s="500"/>
      <c r="I27" s="500"/>
      <c r="J27" s="500"/>
      <c r="K27" s="500"/>
      <c r="L27" s="500"/>
      <c r="M27" s="500"/>
      <c r="N27" s="500"/>
      <c r="O27" s="500"/>
      <c r="P27" s="500"/>
      <c r="Q27" s="500"/>
      <c r="R27" s="500"/>
      <c r="S27" s="500"/>
      <c r="T27" s="500"/>
      <c r="U27" s="500"/>
      <c r="V27" s="500"/>
      <c r="W27" s="500"/>
      <c r="X27" s="500"/>
      <c r="Y27" s="500"/>
      <c r="Z27" s="500"/>
      <c r="AA27" s="500"/>
      <c r="AB27" s="500"/>
      <c r="AC27" s="500"/>
      <c r="AD27" s="500"/>
      <c r="AE27" s="500"/>
      <c r="AF27" s="500"/>
      <c r="AG27" s="500"/>
      <c r="AH27" s="500"/>
      <c r="AI27" s="10"/>
      <c r="AJ27" s="500"/>
      <c r="AK27" s="500"/>
      <c r="AL27" s="500"/>
      <c r="AM27" s="500"/>
      <c r="AN27" s="500"/>
      <c r="AO27" s="500"/>
      <c r="AP27" s="500"/>
      <c r="AQ27" s="500"/>
      <c r="AR27" s="500"/>
      <c r="AS27" s="500"/>
      <c r="AT27" s="500"/>
      <c r="AU27" s="500"/>
      <c r="AV27" s="500"/>
      <c r="AW27" s="500"/>
      <c r="AX27" s="500"/>
      <c r="AY27" s="500"/>
      <c r="AZ27" s="500"/>
      <c r="BA27" s="500"/>
      <c r="BB27" s="500"/>
      <c r="BC27" s="500"/>
      <c r="BD27" s="500"/>
      <c r="BE27" s="500"/>
      <c r="BF27" s="500"/>
      <c r="BG27" s="500"/>
      <c r="BH27" s="500"/>
      <c r="BI27" s="500"/>
      <c r="BJ27" s="500"/>
      <c r="BK27" s="500"/>
      <c r="BL27" s="500"/>
      <c r="BM27" s="500"/>
      <c r="BN27" s="500"/>
      <c r="BO27" s="500"/>
      <c r="BP27" s="500"/>
      <c r="BQ27" s="24"/>
      <c r="BR27" s="24"/>
    </row>
    <row r="28" spans="1:70" s="499" customFormat="1" ht="15.6" customHeight="1">
      <c r="A28" s="17"/>
      <c r="B28" s="17"/>
      <c r="C28" s="49"/>
      <c r="D28" s="500"/>
      <c r="E28" s="500"/>
      <c r="F28" s="500"/>
      <c r="G28" s="500"/>
      <c r="H28" s="500"/>
      <c r="I28" s="500"/>
      <c r="J28" s="500"/>
      <c r="K28" s="500"/>
      <c r="L28" s="500"/>
      <c r="M28" s="500"/>
      <c r="N28" s="500"/>
      <c r="O28" s="500"/>
      <c r="P28" s="500"/>
      <c r="Q28" s="500"/>
      <c r="R28" s="500"/>
      <c r="S28" s="500"/>
      <c r="T28" s="500"/>
      <c r="U28" s="500"/>
      <c r="V28" s="500"/>
      <c r="W28" s="500"/>
      <c r="X28" s="500"/>
      <c r="Y28" s="500"/>
      <c r="Z28" s="500"/>
      <c r="AA28" s="500"/>
      <c r="AB28" s="500"/>
      <c r="AC28" s="500"/>
      <c r="AD28" s="500"/>
      <c r="AE28" s="500"/>
      <c r="AF28" s="500"/>
      <c r="AG28" s="500"/>
      <c r="AH28" s="500"/>
      <c r="AI28" s="10"/>
      <c r="AJ28" s="500"/>
      <c r="AK28" s="500"/>
      <c r="AL28" s="500"/>
      <c r="AM28" s="500"/>
      <c r="AN28" s="500"/>
      <c r="AO28" s="500"/>
      <c r="AP28" s="500"/>
      <c r="AQ28" s="500"/>
      <c r="AR28" s="500"/>
      <c r="AS28" s="500"/>
      <c r="AT28" s="500"/>
      <c r="AU28" s="500"/>
      <c r="AV28" s="500"/>
      <c r="AW28" s="500"/>
      <c r="AX28" s="500"/>
      <c r="AY28" s="500"/>
      <c r="AZ28" s="500"/>
      <c r="BA28" s="500"/>
      <c r="BB28" s="500"/>
      <c r="BC28" s="500"/>
      <c r="BD28" s="500"/>
      <c r="BE28" s="500"/>
      <c r="BF28" s="500"/>
      <c r="BG28" s="500"/>
      <c r="BH28" s="500"/>
      <c r="BI28" s="500"/>
      <c r="BJ28" s="500"/>
      <c r="BK28" s="500"/>
      <c r="BL28" s="500"/>
      <c r="BM28" s="500"/>
      <c r="BN28" s="500"/>
      <c r="BO28" s="500"/>
      <c r="BP28" s="500"/>
      <c r="BQ28" s="24"/>
      <c r="BR28" s="24"/>
    </row>
    <row r="29" spans="1:70" s="499" customFormat="1" ht="15.6" customHeight="1">
      <c r="A29" s="17"/>
      <c r="B29" s="17"/>
      <c r="C29" s="49"/>
      <c r="D29" s="500"/>
      <c r="E29" s="500"/>
      <c r="F29" s="500"/>
      <c r="G29" s="500"/>
      <c r="H29" s="500"/>
      <c r="I29" s="500"/>
      <c r="J29" s="500"/>
      <c r="K29" s="500"/>
      <c r="L29" s="500"/>
      <c r="M29" s="500"/>
      <c r="N29" s="500"/>
      <c r="O29" s="500"/>
      <c r="P29" s="500"/>
      <c r="Q29" s="500"/>
      <c r="R29" s="500"/>
      <c r="S29" s="500"/>
      <c r="T29" s="500"/>
      <c r="U29" s="500"/>
      <c r="V29" s="500"/>
      <c r="W29" s="500"/>
      <c r="X29" s="500"/>
      <c r="Y29" s="500"/>
      <c r="Z29" s="500"/>
      <c r="AA29" s="500"/>
      <c r="AB29" s="500"/>
      <c r="AC29" s="500"/>
      <c r="AD29" s="500"/>
      <c r="AE29" s="500"/>
      <c r="AF29" s="500"/>
      <c r="AG29" s="500"/>
      <c r="AH29" s="500"/>
      <c r="AI29" s="10"/>
      <c r="AJ29" s="500"/>
      <c r="AK29" s="500"/>
      <c r="AL29" s="500"/>
      <c r="AM29" s="500"/>
      <c r="AN29" s="500"/>
      <c r="AO29" s="500"/>
      <c r="AP29" s="500"/>
      <c r="AQ29" s="500"/>
      <c r="AR29" s="500"/>
      <c r="AS29" s="500"/>
      <c r="AT29" s="500"/>
      <c r="AU29" s="500"/>
      <c r="AV29" s="500"/>
      <c r="AW29" s="500"/>
      <c r="AX29" s="500"/>
      <c r="AY29" s="500"/>
      <c r="AZ29" s="500"/>
      <c r="BA29" s="500"/>
      <c r="BB29" s="500"/>
      <c r="BC29" s="500"/>
      <c r="BD29" s="500"/>
      <c r="BE29" s="500"/>
      <c r="BF29" s="500"/>
      <c r="BG29" s="500"/>
      <c r="BH29" s="500"/>
      <c r="BI29" s="500"/>
      <c r="BJ29" s="500"/>
      <c r="BK29" s="500"/>
      <c r="BL29" s="500"/>
      <c r="BM29" s="500"/>
      <c r="BN29" s="500"/>
      <c r="BO29" s="500"/>
      <c r="BP29" s="500"/>
      <c r="BQ29" s="24"/>
      <c r="BR29" s="24"/>
    </row>
    <row r="30" spans="1:70" s="499" customFormat="1" ht="15.6" customHeight="1">
      <c r="A30" s="17"/>
      <c r="B30" s="17"/>
      <c r="C30" s="49"/>
      <c r="D30" s="500"/>
      <c r="E30" s="500"/>
      <c r="F30" s="500"/>
      <c r="G30" s="500"/>
      <c r="H30" s="500"/>
      <c r="I30" s="500"/>
      <c r="J30" s="500"/>
      <c r="K30" s="500"/>
      <c r="L30" s="500"/>
      <c r="M30" s="500"/>
      <c r="N30" s="500"/>
      <c r="O30" s="500"/>
      <c r="P30" s="500"/>
      <c r="Q30" s="500"/>
      <c r="R30" s="500"/>
      <c r="S30" s="500"/>
      <c r="T30" s="500"/>
      <c r="U30" s="500"/>
      <c r="V30" s="500"/>
      <c r="W30" s="500"/>
      <c r="X30" s="500"/>
      <c r="Y30" s="500"/>
      <c r="Z30" s="500"/>
      <c r="AA30" s="500"/>
      <c r="AB30" s="500"/>
      <c r="AC30" s="500"/>
      <c r="AD30" s="500"/>
      <c r="AE30" s="500"/>
      <c r="AF30" s="500"/>
      <c r="AG30" s="500"/>
      <c r="AH30" s="500"/>
      <c r="AI30" s="10"/>
      <c r="AJ30" s="500"/>
      <c r="AK30" s="500"/>
      <c r="AL30" s="500"/>
      <c r="AM30" s="500"/>
      <c r="AN30" s="500"/>
      <c r="AO30" s="500"/>
      <c r="AP30" s="500"/>
      <c r="AQ30" s="500"/>
      <c r="AR30" s="500"/>
      <c r="AS30" s="500"/>
      <c r="AT30" s="500"/>
      <c r="AU30" s="500"/>
      <c r="AV30" s="500"/>
      <c r="AW30" s="500"/>
      <c r="AX30" s="500"/>
      <c r="AY30" s="500"/>
      <c r="AZ30" s="500"/>
      <c r="BA30" s="500"/>
      <c r="BB30" s="500"/>
      <c r="BC30" s="500"/>
      <c r="BD30" s="500"/>
      <c r="BE30" s="500"/>
      <c r="BF30" s="500"/>
      <c r="BG30" s="500"/>
      <c r="BH30" s="500"/>
      <c r="BI30" s="500"/>
      <c r="BJ30" s="500"/>
      <c r="BK30" s="500"/>
      <c r="BL30" s="500"/>
      <c r="BM30" s="500"/>
      <c r="BN30" s="500"/>
      <c r="BO30" s="500"/>
      <c r="BP30" s="500"/>
      <c r="BQ30" s="24"/>
      <c r="BR30" s="24"/>
    </row>
    <row r="31" spans="1:70" s="499" customFormat="1" ht="15.6" customHeight="1">
      <c r="A31" s="17"/>
      <c r="B31" s="17"/>
      <c r="C31" s="49"/>
      <c r="D31" s="500"/>
      <c r="E31" s="500"/>
      <c r="F31" s="500"/>
      <c r="G31" s="500"/>
      <c r="H31" s="500"/>
      <c r="I31" s="500"/>
      <c r="J31" s="500"/>
      <c r="K31" s="500"/>
      <c r="L31" s="500"/>
      <c r="M31" s="500"/>
      <c r="N31" s="500"/>
      <c r="O31" s="500"/>
      <c r="P31" s="500"/>
      <c r="Q31" s="500"/>
      <c r="R31" s="500"/>
      <c r="S31" s="500"/>
      <c r="T31" s="500"/>
      <c r="U31" s="500"/>
      <c r="V31" s="500"/>
      <c r="W31" s="500"/>
      <c r="X31" s="500"/>
      <c r="Y31" s="500"/>
      <c r="Z31" s="500"/>
      <c r="AA31" s="500"/>
      <c r="AB31" s="500"/>
      <c r="AC31" s="500"/>
      <c r="AD31" s="500"/>
      <c r="AE31" s="500"/>
      <c r="AF31" s="500"/>
      <c r="AG31" s="500"/>
      <c r="AH31" s="500"/>
      <c r="AI31" s="10"/>
      <c r="AJ31" s="500"/>
      <c r="AK31" s="500"/>
      <c r="AL31" s="500"/>
      <c r="AM31" s="500"/>
      <c r="AN31" s="500"/>
      <c r="AO31" s="500"/>
      <c r="AP31" s="500"/>
      <c r="AQ31" s="500"/>
      <c r="AR31" s="500"/>
      <c r="AS31" s="500"/>
      <c r="AT31" s="500"/>
      <c r="AU31" s="500"/>
      <c r="AV31" s="500"/>
      <c r="AW31" s="500"/>
      <c r="AX31" s="500"/>
      <c r="AY31" s="500"/>
      <c r="AZ31" s="500"/>
      <c r="BA31" s="500"/>
      <c r="BB31" s="500"/>
      <c r="BC31" s="500"/>
      <c r="BD31" s="500"/>
      <c r="BE31" s="500"/>
      <c r="BF31" s="500"/>
      <c r="BG31" s="500"/>
      <c r="BH31" s="500"/>
      <c r="BI31" s="500"/>
      <c r="BJ31" s="500"/>
      <c r="BK31" s="500"/>
      <c r="BL31" s="500"/>
      <c r="BM31" s="500"/>
      <c r="BN31" s="500"/>
      <c r="BO31" s="500"/>
      <c r="BP31" s="500"/>
      <c r="BQ31" s="24"/>
      <c r="BR31" s="24"/>
    </row>
    <row r="32" spans="1:70" s="499" customFormat="1" ht="15.6" customHeight="1">
      <c r="A32" s="17"/>
      <c r="B32" s="17"/>
      <c r="C32" s="49"/>
      <c r="D32" s="500"/>
      <c r="E32" s="500"/>
      <c r="F32" s="500"/>
      <c r="G32" s="500"/>
      <c r="H32" s="500"/>
      <c r="I32" s="500"/>
      <c r="J32" s="500"/>
      <c r="K32" s="500"/>
      <c r="L32" s="500"/>
      <c r="M32" s="500"/>
      <c r="N32" s="500"/>
      <c r="O32" s="500"/>
      <c r="P32" s="500"/>
      <c r="Q32" s="500"/>
      <c r="R32" s="500"/>
      <c r="S32" s="500"/>
      <c r="T32" s="500"/>
      <c r="U32" s="500"/>
      <c r="V32" s="500"/>
      <c r="W32" s="500"/>
      <c r="X32" s="500"/>
      <c r="Y32" s="500"/>
      <c r="Z32" s="500"/>
      <c r="AA32" s="500"/>
      <c r="AB32" s="500"/>
      <c r="AC32" s="500"/>
      <c r="AD32" s="500"/>
      <c r="AE32" s="500"/>
      <c r="AF32" s="500"/>
      <c r="AG32" s="500"/>
      <c r="AH32" s="500"/>
      <c r="AI32" s="10"/>
      <c r="AJ32" s="500"/>
      <c r="AK32" s="500"/>
      <c r="AL32" s="500"/>
      <c r="AM32" s="500"/>
      <c r="AN32" s="500"/>
      <c r="AO32" s="500"/>
      <c r="AP32" s="500"/>
      <c r="AQ32" s="500"/>
      <c r="AR32" s="500"/>
      <c r="AS32" s="500"/>
      <c r="AT32" s="500"/>
      <c r="AU32" s="500"/>
      <c r="AV32" s="500"/>
      <c r="AW32" s="500"/>
      <c r="AX32" s="500"/>
      <c r="AY32" s="500"/>
      <c r="AZ32" s="500"/>
      <c r="BA32" s="500"/>
      <c r="BB32" s="500"/>
      <c r="BC32" s="500"/>
      <c r="BD32" s="500"/>
      <c r="BE32" s="500"/>
      <c r="BF32" s="500"/>
      <c r="BG32" s="500"/>
      <c r="BH32" s="500"/>
      <c r="BI32" s="500"/>
      <c r="BJ32" s="500"/>
      <c r="BK32" s="500"/>
      <c r="BL32" s="500"/>
      <c r="BM32" s="500"/>
      <c r="BN32" s="500"/>
      <c r="BO32" s="500"/>
      <c r="BP32" s="500"/>
      <c r="BQ32" s="24"/>
      <c r="BR32" s="24"/>
    </row>
    <row r="33" spans="1:106" s="499" customFormat="1" ht="15.6" customHeight="1">
      <c r="A33" s="17"/>
      <c r="B33" s="17"/>
      <c r="C33" s="49"/>
      <c r="D33" s="500"/>
      <c r="E33" s="500"/>
      <c r="F33" s="500"/>
      <c r="G33" s="500"/>
      <c r="H33" s="500"/>
      <c r="I33" s="500"/>
      <c r="J33" s="500"/>
      <c r="K33" s="500"/>
      <c r="L33" s="500"/>
      <c r="M33" s="500"/>
      <c r="N33" s="500"/>
      <c r="O33" s="500"/>
      <c r="P33" s="500"/>
      <c r="Q33" s="500"/>
      <c r="R33" s="500"/>
      <c r="S33" s="500"/>
      <c r="T33" s="500"/>
      <c r="U33" s="500"/>
      <c r="V33" s="500"/>
      <c r="W33" s="500"/>
      <c r="X33" s="500"/>
      <c r="Y33" s="500"/>
      <c r="Z33" s="500"/>
      <c r="AA33" s="500"/>
      <c r="AB33" s="500"/>
      <c r="AC33" s="500"/>
      <c r="AD33" s="500"/>
      <c r="AE33" s="500"/>
      <c r="AF33" s="500"/>
      <c r="AG33" s="500"/>
      <c r="AH33" s="500"/>
      <c r="AI33" s="10"/>
      <c r="AJ33" s="500"/>
      <c r="AK33" s="500"/>
      <c r="AL33" s="500"/>
      <c r="AM33" s="500"/>
      <c r="AN33" s="500"/>
      <c r="AO33" s="500"/>
      <c r="AP33" s="500"/>
      <c r="AQ33" s="500"/>
      <c r="AR33" s="500"/>
      <c r="AS33" s="500"/>
      <c r="AT33" s="500"/>
      <c r="AU33" s="500"/>
      <c r="AV33" s="500"/>
      <c r="AW33" s="500"/>
      <c r="AX33" s="500"/>
      <c r="AY33" s="500"/>
      <c r="AZ33" s="500"/>
      <c r="BA33" s="500"/>
      <c r="BB33" s="500"/>
      <c r="BC33" s="500"/>
      <c r="BD33" s="500"/>
      <c r="BE33" s="500"/>
      <c r="BF33" s="500"/>
      <c r="BG33" s="500"/>
      <c r="BH33" s="500"/>
      <c r="BI33" s="500"/>
      <c r="BJ33" s="500"/>
      <c r="BK33" s="500"/>
      <c r="BL33" s="500"/>
      <c r="BM33" s="500"/>
      <c r="BN33" s="500"/>
      <c r="BO33" s="500"/>
      <c r="BP33" s="500"/>
      <c r="BQ33" s="24"/>
      <c r="BR33" s="24"/>
    </row>
    <row r="34" spans="1:106" s="499" customFormat="1" ht="15.6" customHeight="1">
      <c r="A34" s="17"/>
      <c r="B34" s="17"/>
      <c r="C34" s="49"/>
      <c r="D34" s="500"/>
      <c r="E34" s="500"/>
      <c r="F34" s="500"/>
      <c r="G34" s="500"/>
      <c r="H34" s="500"/>
      <c r="I34" s="500"/>
      <c r="J34" s="500"/>
      <c r="K34" s="500"/>
      <c r="L34" s="500"/>
      <c r="M34" s="500"/>
      <c r="N34" s="500"/>
      <c r="O34" s="500"/>
      <c r="P34" s="500"/>
      <c r="Q34" s="500"/>
      <c r="R34" s="500"/>
      <c r="S34" s="500"/>
      <c r="T34" s="500"/>
      <c r="U34" s="500"/>
      <c r="V34" s="500"/>
      <c r="W34" s="500"/>
      <c r="X34" s="500"/>
      <c r="Y34" s="500"/>
      <c r="Z34" s="500"/>
      <c r="AA34" s="500"/>
      <c r="AB34" s="500"/>
      <c r="AC34" s="500"/>
      <c r="AD34" s="500"/>
      <c r="AE34" s="500"/>
      <c r="AF34" s="500"/>
      <c r="AG34" s="500"/>
      <c r="AH34" s="500"/>
      <c r="AI34" s="10"/>
      <c r="AJ34" s="500"/>
      <c r="AK34" s="500"/>
      <c r="AL34" s="500"/>
      <c r="AM34" s="500"/>
      <c r="AN34" s="500"/>
      <c r="AO34" s="500"/>
      <c r="AP34" s="500"/>
      <c r="AQ34" s="500"/>
      <c r="AR34" s="500"/>
      <c r="AS34" s="500"/>
      <c r="AT34" s="500"/>
      <c r="AU34" s="500"/>
      <c r="AV34" s="500"/>
      <c r="AW34" s="500"/>
      <c r="AX34" s="500"/>
      <c r="AY34" s="500"/>
      <c r="AZ34" s="500"/>
      <c r="BA34" s="500"/>
      <c r="BB34" s="500"/>
      <c r="BC34" s="500"/>
      <c r="BD34" s="500"/>
      <c r="BE34" s="500"/>
      <c r="BF34" s="500"/>
      <c r="BG34" s="500"/>
      <c r="BH34" s="500"/>
      <c r="BI34" s="500"/>
      <c r="BJ34" s="500"/>
      <c r="BK34" s="500"/>
      <c r="BL34" s="500"/>
      <c r="BM34" s="500"/>
      <c r="BN34" s="500"/>
      <c r="BO34" s="500"/>
      <c r="BP34" s="500"/>
      <c r="BQ34" s="24"/>
      <c r="BR34" s="24"/>
    </row>
    <row r="35" spans="1:106" s="499" customFormat="1" ht="15.6" customHeight="1">
      <c r="A35" s="17"/>
      <c r="B35" s="17"/>
      <c r="C35" s="49"/>
      <c r="D35" s="500"/>
      <c r="E35" s="500"/>
      <c r="F35" s="500"/>
      <c r="G35" s="500"/>
      <c r="H35" s="500"/>
      <c r="I35" s="500"/>
      <c r="J35" s="500"/>
      <c r="K35" s="500"/>
      <c r="L35" s="500"/>
      <c r="M35" s="500"/>
      <c r="N35" s="500"/>
      <c r="O35" s="500"/>
      <c r="P35" s="500"/>
      <c r="Q35" s="500"/>
      <c r="R35" s="500"/>
      <c r="S35" s="500"/>
      <c r="T35" s="500"/>
      <c r="U35" s="500"/>
      <c r="V35" s="500"/>
      <c r="W35" s="500"/>
      <c r="X35" s="500"/>
      <c r="Y35" s="500"/>
      <c r="Z35" s="500"/>
      <c r="AA35" s="500"/>
      <c r="AB35" s="500"/>
      <c r="AC35" s="500"/>
      <c r="AD35" s="500"/>
      <c r="AE35" s="500"/>
      <c r="AF35" s="500"/>
      <c r="AG35" s="500"/>
      <c r="AH35" s="500"/>
      <c r="AI35" s="10"/>
      <c r="AJ35" s="500"/>
      <c r="AK35" s="500"/>
      <c r="AL35" s="500"/>
      <c r="AM35" s="500"/>
      <c r="AN35" s="500"/>
      <c r="AO35" s="500"/>
      <c r="AP35" s="500"/>
      <c r="AQ35" s="500"/>
      <c r="AR35" s="500"/>
      <c r="AS35" s="500"/>
      <c r="AT35" s="500"/>
      <c r="AU35" s="500"/>
      <c r="AV35" s="500"/>
      <c r="AW35" s="500"/>
      <c r="AX35" s="500"/>
      <c r="AY35" s="500"/>
      <c r="AZ35" s="500"/>
      <c r="BA35" s="500"/>
      <c r="BB35" s="500"/>
      <c r="BC35" s="500"/>
      <c r="BD35" s="500"/>
      <c r="BE35" s="500"/>
      <c r="BF35" s="500"/>
      <c r="BG35" s="500"/>
      <c r="BH35" s="500"/>
      <c r="BI35" s="500"/>
      <c r="BJ35" s="500"/>
      <c r="BK35" s="500"/>
      <c r="BL35" s="500"/>
      <c r="BM35" s="500"/>
      <c r="BN35" s="500"/>
      <c r="BO35" s="500"/>
      <c r="BP35" s="500"/>
      <c r="BQ35" s="24"/>
      <c r="BR35" s="24"/>
    </row>
    <row r="36" spans="1:106" s="499" customFormat="1" ht="15.6" customHeight="1">
      <c r="A36" s="17"/>
      <c r="B36" s="17"/>
      <c r="C36" s="49"/>
      <c r="D36" s="500"/>
      <c r="E36" s="500"/>
      <c r="F36" s="500"/>
      <c r="G36" s="500"/>
      <c r="H36" s="500"/>
      <c r="I36" s="500"/>
      <c r="J36" s="500"/>
      <c r="K36" s="500"/>
      <c r="L36" s="500"/>
      <c r="M36" s="500"/>
      <c r="N36" s="500"/>
      <c r="O36" s="500"/>
      <c r="P36" s="500"/>
      <c r="Q36" s="500"/>
      <c r="R36" s="500"/>
      <c r="S36" s="500"/>
      <c r="T36" s="500"/>
      <c r="U36" s="500"/>
      <c r="V36" s="500"/>
      <c r="W36" s="500"/>
      <c r="X36" s="500"/>
      <c r="Y36" s="500"/>
      <c r="Z36" s="500"/>
      <c r="AA36" s="500"/>
      <c r="AB36" s="500"/>
      <c r="AC36" s="500"/>
      <c r="AD36" s="500"/>
      <c r="AE36" s="500"/>
      <c r="AF36" s="500"/>
      <c r="AG36" s="500"/>
      <c r="AH36" s="500"/>
      <c r="AI36" s="10"/>
      <c r="AJ36" s="500"/>
      <c r="AK36" s="500"/>
      <c r="AL36" s="500"/>
      <c r="AM36" s="500"/>
      <c r="AN36" s="500"/>
      <c r="AO36" s="500"/>
      <c r="AP36" s="500"/>
      <c r="AQ36" s="500"/>
      <c r="AR36" s="500"/>
      <c r="AS36" s="500"/>
      <c r="AT36" s="500"/>
      <c r="AU36" s="500"/>
      <c r="AV36" s="500"/>
      <c r="AW36" s="500"/>
      <c r="AX36" s="500"/>
      <c r="AY36" s="500"/>
      <c r="AZ36" s="500"/>
      <c r="BA36" s="500"/>
      <c r="BB36" s="500"/>
      <c r="BC36" s="500"/>
      <c r="BD36" s="500"/>
      <c r="BE36" s="500"/>
      <c r="BF36" s="500"/>
      <c r="BG36" s="500"/>
      <c r="BH36" s="500"/>
      <c r="BI36" s="500"/>
      <c r="BJ36" s="500"/>
      <c r="BK36" s="500"/>
      <c r="BL36" s="500"/>
      <c r="BM36" s="500"/>
      <c r="BN36" s="500"/>
      <c r="BO36" s="500"/>
      <c r="BP36" s="500"/>
      <c r="BQ36" s="24"/>
      <c r="BR36" s="24"/>
    </row>
    <row r="37" spans="1:106" s="499" customFormat="1" ht="15.6" customHeight="1">
      <c r="A37" s="17"/>
      <c r="B37" s="17"/>
      <c r="C37" s="49"/>
      <c r="D37" s="500"/>
      <c r="E37" s="500"/>
      <c r="F37" s="500"/>
      <c r="G37" s="500"/>
      <c r="H37" s="500"/>
      <c r="I37" s="500"/>
      <c r="J37" s="500"/>
      <c r="K37" s="500"/>
      <c r="L37" s="500"/>
      <c r="M37" s="500"/>
      <c r="N37" s="500"/>
      <c r="O37" s="500"/>
      <c r="P37" s="500"/>
      <c r="Q37" s="500"/>
      <c r="R37" s="500"/>
      <c r="S37" s="500"/>
      <c r="T37" s="500"/>
      <c r="U37" s="500"/>
      <c r="V37" s="500"/>
      <c r="W37" s="500"/>
      <c r="X37" s="500"/>
      <c r="Y37" s="500"/>
      <c r="Z37" s="500"/>
      <c r="AA37" s="500"/>
      <c r="AB37" s="500"/>
      <c r="AC37" s="500"/>
      <c r="AD37" s="500"/>
      <c r="AE37" s="500"/>
      <c r="AF37" s="500"/>
      <c r="AG37" s="500"/>
      <c r="AH37" s="500"/>
      <c r="AI37" s="10"/>
      <c r="AJ37" s="500"/>
      <c r="AK37" s="500"/>
      <c r="AL37" s="500"/>
      <c r="AM37" s="500"/>
      <c r="AN37" s="500"/>
      <c r="AO37" s="500"/>
      <c r="AP37" s="500"/>
      <c r="AQ37" s="500"/>
      <c r="AR37" s="500"/>
      <c r="AS37" s="500"/>
      <c r="AT37" s="500"/>
      <c r="AU37" s="500"/>
      <c r="AV37" s="500"/>
      <c r="AW37" s="500"/>
      <c r="AX37" s="500"/>
      <c r="AY37" s="500"/>
      <c r="AZ37" s="500"/>
      <c r="BA37" s="500"/>
      <c r="BB37" s="500"/>
      <c r="BC37" s="500"/>
      <c r="BD37" s="500"/>
      <c r="BE37" s="500"/>
      <c r="BF37" s="500"/>
      <c r="BG37" s="500"/>
      <c r="BH37" s="500"/>
      <c r="BI37" s="500"/>
      <c r="BJ37" s="500"/>
      <c r="BK37" s="500"/>
      <c r="BL37" s="500"/>
      <c r="BM37" s="500"/>
      <c r="BN37" s="500"/>
      <c r="BO37" s="500"/>
      <c r="BP37" s="500"/>
      <c r="BQ37" s="24"/>
      <c r="BR37" s="24"/>
    </row>
    <row r="38" spans="1:106" s="499" customFormat="1" ht="15.6" customHeight="1">
      <c r="A38" s="17"/>
      <c r="B38" s="17"/>
      <c r="C38" s="49"/>
      <c r="D38" s="500"/>
      <c r="E38" s="500"/>
      <c r="F38" s="500"/>
      <c r="G38" s="500"/>
      <c r="H38" s="500"/>
      <c r="I38" s="500"/>
      <c r="J38" s="500"/>
      <c r="K38" s="500"/>
      <c r="L38" s="500"/>
      <c r="M38" s="500"/>
      <c r="N38" s="500"/>
      <c r="O38" s="500"/>
      <c r="P38" s="500"/>
      <c r="Q38" s="500"/>
      <c r="R38" s="500"/>
      <c r="S38" s="500"/>
      <c r="T38" s="500"/>
      <c r="U38" s="500"/>
      <c r="V38" s="500"/>
      <c r="W38" s="500"/>
      <c r="X38" s="500"/>
      <c r="Y38" s="500"/>
      <c r="Z38" s="500"/>
      <c r="AA38" s="500"/>
      <c r="AB38" s="500"/>
      <c r="AC38" s="500"/>
      <c r="AD38" s="500"/>
      <c r="AE38" s="500"/>
      <c r="AF38" s="500"/>
      <c r="AG38" s="500"/>
      <c r="AH38" s="500"/>
      <c r="AI38" s="10"/>
      <c r="AJ38" s="500"/>
      <c r="AK38" s="500"/>
      <c r="AL38" s="500"/>
      <c r="AM38" s="500"/>
      <c r="AN38" s="500"/>
      <c r="AO38" s="500"/>
      <c r="AP38" s="500"/>
      <c r="AQ38" s="500"/>
      <c r="AR38" s="500"/>
      <c r="AS38" s="500"/>
      <c r="AT38" s="500"/>
      <c r="AU38" s="500"/>
      <c r="AV38" s="500"/>
      <c r="AW38" s="500"/>
      <c r="AX38" s="500"/>
      <c r="AY38" s="500"/>
      <c r="AZ38" s="500"/>
      <c r="BA38" s="500"/>
      <c r="BB38" s="500"/>
      <c r="BC38" s="500"/>
      <c r="BD38" s="500"/>
      <c r="BE38" s="500"/>
      <c r="BF38" s="500"/>
      <c r="BG38" s="500"/>
      <c r="BH38" s="500"/>
      <c r="BI38" s="500"/>
      <c r="BJ38" s="500"/>
      <c r="BK38" s="500"/>
      <c r="BL38" s="500"/>
      <c r="BM38" s="500"/>
      <c r="BN38" s="500"/>
      <c r="BO38" s="500"/>
      <c r="BP38" s="500"/>
      <c r="BQ38" s="24"/>
      <c r="BR38" s="24"/>
    </row>
    <row r="39" spans="1:106" s="499" customFormat="1" ht="15.6" customHeight="1">
      <c r="A39" s="17"/>
      <c r="B39" s="17"/>
      <c r="C39" s="49"/>
      <c r="D39" s="500"/>
      <c r="E39" s="500"/>
      <c r="F39" s="500"/>
      <c r="G39" s="500"/>
      <c r="H39" s="500"/>
      <c r="I39" s="500"/>
      <c r="J39" s="500"/>
      <c r="K39" s="500"/>
      <c r="L39" s="500"/>
      <c r="M39" s="500"/>
      <c r="N39" s="500"/>
      <c r="O39" s="500"/>
      <c r="P39" s="500"/>
      <c r="Q39" s="500"/>
      <c r="R39" s="500"/>
      <c r="S39" s="500"/>
      <c r="T39" s="500"/>
      <c r="U39" s="500"/>
      <c r="V39" s="500"/>
      <c r="W39" s="500"/>
      <c r="X39" s="500"/>
      <c r="Z39" s="500"/>
      <c r="AA39" s="500"/>
      <c r="AB39" s="500"/>
      <c r="AC39" s="500"/>
      <c r="AD39" s="500"/>
      <c r="AE39" s="500"/>
      <c r="AF39" s="500"/>
      <c r="AG39" s="500"/>
      <c r="AH39" s="500"/>
      <c r="AI39" s="10"/>
      <c r="AJ39" s="500"/>
      <c r="AK39" s="500"/>
      <c r="AL39" s="500"/>
      <c r="AM39" s="500"/>
      <c r="AN39" s="500"/>
      <c r="AO39" s="500"/>
      <c r="AP39" s="500"/>
      <c r="AQ39" s="500"/>
      <c r="AR39" s="500"/>
      <c r="AS39" s="500"/>
      <c r="AT39" s="500"/>
      <c r="AU39" s="500"/>
      <c r="AV39" s="500"/>
      <c r="AW39" s="500"/>
      <c r="AX39" s="500"/>
      <c r="AY39" s="500"/>
      <c r="AZ39" s="500"/>
      <c r="BA39" s="500"/>
      <c r="BB39" s="500"/>
      <c r="BC39" s="500"/>
      <c r="BD39" s="500"/>
      <c r="BE39" s="500"/>
      <c r="BF39" s="500"/>
      <c r="BG39" s="500"/>
      <c r="BH39" s="500"/>
      <c r="BI39" s="500"/>
      <c r="BJ39" s="500"/>
      <c r="BK39" s="500"/>
      <c r="BL39" s="500"/>
      <c r="BM39" s="500"/>
      <c r="BN39" s="500"/>
      <c r="BO39" s="500"/>
      <c r="BP39" s="500"/>
      <c r="BQ39" s="24"/>
      <c r="BR39" s="24"/>
    </row>
    <row r="40" spans="1:106" s="499" customFormat="1" ht="15.6" customHeight="1">
      <c r="A40" s="17"/>
      <c r="B40" s="17"/>
      <c r="C40" s="44"/>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39"/>
      <c r="AJ40" s="45"/>
      <c r="AK40" s="45"/>
      <c r="AL40" s="45"/>
      <c r="AM40" s="45"/>
      <c r="AN40" s="45"/>
      <c r="AO40" s="45"/>
      <c r="AP40" s="45"/>
      <c r="AQ40" s="45"/>
      <c r="AR40" s="45"/>
      <c r="AS40" s="45"/>
      <c r="AT40" s="45"/>
      <c r="AU40" s="45"/>
      <c r="AV40" s="45"/>
      <c r="AW40" s="45"/>
      <c r="AX40" s="45"/>
      <c r="AY40" s="45"/>
      <c r="AZ40" s="45"/>
      <c r="BA40" s="45"/>
      <c r="BB40" s="45"/>
      <c r="BC40" s="45"/>
      <c r="BD40" s="45"/>
      <c r="BE40" s="45"/>
      <c r="BF40" s="45"/>
      <c r="BG40" s="45"/>
      <c r="BH40" s="45"/>
      <c r="BI40" s="45"/>
      <c r="BJ40" s="45"/>
      <c r="BK40" s="45"/>
      <c r="BL40" s="45"/>
      <c r="BM40" s="45"/>
      <c r="BN40" s="45"/>
      <c r="BO40" s="45"/>
      <c r="BP40" s="45"/>
      <c r="BQ40" s="79"/>
      <c r="BR40" s="24"/>
      <c r="BX40" s="499" t="s">
        <v>18</v>
      </c>
    </row>
    <row r="41" spans="1:106" s="146" customFormat="1" ht="15.95" customHeight="1">
      <c r="A41" s="76"/>
      <c r="B41" s="76"/>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84"/>
      <c r="BR41" s="84"/>
    </row>
    <row r="42" spans="1:106" s="146" customFormat="1" ht="15.95" customHeight="1" thickBot="1">
      <c r="A42" s="76"/>
      <c r="B42" s="3946"/>
      <c r="C42" s="1981"/>
      <c r="D42" s="1981"/>
      <c r="E42" s="1981"/>
      <c r="F42" s="1981"/>
      <c r="G42" s="1981"/>
      <c r="H42" s="1981"/>
      <c r="I42" s="1981"/>
      <c r="J42" s="1981"/>
      <c r="K42" s="1981"/>
      <c r="L42" s="1981"/>
      <c r="M42" s="1981"/>
      <c r="N42" s="1981"/>
      <c r="O42" s="1981"/>
      <c r="P42" s="1981"/>
      <c r="Q42" s="1981"/>
      <c r="R42" s="40"/>
      <c r="S42" s="40"/>
      <c r="T42" s="40"/>
      <c r="U42" s="40"/>
      <c r="V42" s="40"/>
      <c r="W42" s="40"/>
      <c r="X42" s="40"/>
      <c r="Y42" s="40"/>
      <c r="Z42" s="40"/>
      <c r="AA42" s="40"/>
      <c r="AB42" s="40"/>
      <c r="AC42" s="40"/>
      <c r="AD42" s="40"/>
      <c r="AE42" s="40"/>
      <c r="AG42" s="476"/>
      <c r="AH42" s="3937" t="s">
        <v>535</v>
      </c>
      <c r="AI42" s="3938"/>
      <c r="AJ42" s="3938"/>
      <c r="AK42" s="3938"/>
      <c r="AL42" s="3938"/>
      <c r="AM42" s="3939"/>
      <c r="AN42" s="3939"/>
      <c r="AO42" s="3938"/>
      <c r="AP42" s="3938"/>
      <c r="AQ42" s="3938"/>
      <c r="AR42" s="3940"/>
      <c r="AS42" s="3941" t="s">
        <v>533</v>
      </c>
      <c r="AT42" s="3938"/>
      <c r="AU42" s="3938"/>
      <c r="AV42" s="3938"/>
      <c r="AW42" s="3938"/>
      <c r="AX42" s="3938"/>
      <c r="AY42" s="3938"/>
      <c r="AZ42" s="3942"/>
      <c r="BA42" s="3942"/>
      <c r="BB42" s="3942"/>
      <c r="BC42" s="3938"/>
      <c r="BD42" s="3938"/>
      <c r="BE42" s="3938"/>
      <c r="BF42" s="3938"/>
      <c r="BG42" s="3938"/>
      <c r="BH42" s="3938"/>
      <c r="BI42" s="3938"/>
      <c r="BJ42" s="3940"/>
      <c r="BK42" s="3912" t="s">
        <v>32</v>
      </c>
      <c r="BL42" s="3913"/>
      <c r="BM42" s="3913"/>
      <c r="BN42" s="3914"/>
      <c r="BO42" s="3913"/>
      <c r="BP42" s="3913"/>
      <c r="BQ42" s="3915"/>
      <c r="BR42" s="84"/>
    </row>
    <row r="43" spans="1:106" s="146" customFormat="1" ht="20.25" customHeight="1">
      <c r="A43" s="76"/>
      <c r="B43" s="3947" t="s">
        <v>536</v>
      </c>
      <c r="C43" s="3948"/>
      <c r="D43" s="3948"/>
      <c r="E43" s="3948"/>
      <c r="F43" s="3948"/>
      <c r="G43" s="3948"/>
      <c r="H43" s="3948"/>
      <c r="I43" s="3948"/>
      <c r="J43" s="3948"/>
      <c r="K43" s="3948"/>
      <c r="L43" s="3948"/>
      <c r="M43" s="3948"/>
      <c r="N43" s="3948"/>
      <c r="O43" s="3948"/>
      <c r="P43" s="3948"/>
      <c r="Q43" s="3948"/>
      <c r="R43" s="3948"/>
      <c r="S43" s="3948"/>
      <c r="T43" s="3948"/>
      <c r="U43" s="3948"/>
      <c r="V43" s="3949"/>
      <c r="W43" s="40"/>
      <c r="X43" s="40"/>
      <c r="Y43" s="40"/>
      <c r="Z43" s="40"/>
      <c r="AA43" s="40"/>
      <c r="AB43" s="40"/>
      <c r="AC43" s="40"/>
      <c r="AD43" s="40"/>
      <c r="AE43" s="40"/>
      <c r="AF43" s="1148"/>
      <c r="AG43" s="1148"/>
      <c r="AH43" s="3901" t="s">
        <v>537</v>
      </c>
      <c r="AI43" s="1914"/>
      <c r="AJ43" s="1914"/>
      <c r="AK43" s="1914"/>
      <c r="AL43" s="1914"/>
      <c r="AM43" s="3008"/>
      <c r="AN43" s="3008"/>
      <c r="AO43" s="1914"/>
      <c r="AP43" s="1914"/>
      <c r="AQ43" s="1914"/>
      <c r="AR43" s="1915"/>
      <c r="AS43" s="3902" t="s">
        <v>938</v>
      </c>
      <c r="AT43" s="3903"/>
      <c r="AU43" s="3903"/>
      <c r="AV43" s="3903"/>
      <c r="AW43" s="3903"/>
      <c r="AX43" s="3903"/>
      <c r="AY43" s="3903"/>
      <c r="AZ43" s="3903"/>
      <c r="BA43" s="3903"/>
      <c r="BB43" s="3903"/>
      <c r="BC43" s="3903"/>
      <c r="BD43" s="3903"/>
      <c r="BE43" s="3903"/>
      <c r="BF43" s="3903"/>
      <c r="BG43" s="3903"/>
      <c r="BH43" s="3903"/>
      <c r="BI43" s="3903"/>
      <c r="BJ43" s="3904"/>
      <c r="BK43" s="3905" t="s">
        <v>217</v>
      </c>
      <c r="BL43" s="3906"/>
      <c r="BM43" s="3906"/>
      <c r="BN43" s="3906"/>
      <c r="BO43" s="3906"/>
      <c r="BP43" s="3906"/>
      <c r="BQ43" s="3907"/>
      <c r="BR43" s="84"/>
    </row>
    <row r="44" spans="1:106" s="146" customFormat="1" ht="26.25" customHeight="1">
      <c r="A44" s="76"/>
      <c r="B44" s="3956" t="s">
        <v>52</v>
      </c>
      <c r="C44" s="3906"/>
      <c r="D44" s="3906"/>
      <c r="E44" s="3952" t="s">
        <v>228</v>
      </c>
      <c r="F44" s="3906"/>
      <c r="G44" s="3953"/>
      <c r="H44" s="3941" t="s">
        <v>53</v>
      </c>
      <c r="I44" s="3938"/>
      <c r="J44" s="3938"/>
      <c r="K44" s="3938"/>
      <c r="L44" s="3940"/>
      <c r="M44" s="3941" t="s">
        <v>24</v>
      </c>
      <c r="N44" s="3938"/>
      <c r="O44" s="3938"/>
      <c r="P44" s="3938"/>
      <c r="Q44" s="3957"/>
      <c r="R44" s="3941" t="s">
        <v>25</v>
      </c>
      <c r="S44" s="3938"/>
      <c r="T44" s="3938"/>
      <c r="U44" s="3938"/>
      <c r="V44" s="3957"/>
      <c r="W44" s="40"/>
      <c r="X44" s="40"/>
      <c r="Y44" s="40"/>
      <c r="Z44" s="40"/>
      <c r="AA44" s="40"/>
      <c r="AB44" s="40"/>
      <c r="AC44" s="40"/>
      <c r="AD44" s="40"/>
      <c r="AE44" s="40"/>
      <c r="AF44" s="1148"/>
      <c r="AG44" s="1148"/>
      <c r="AH44" s="3901" t="s">
        <v>939</v>
      </c>
      <c r="AI44" s="1914"/>
      <c r="AJ44" s="1914"/>
      <c r="AK44" s="1914"/>
      <c r="AL44" s="1914"/>
      <c r="AM44" s="3008"/>
      <c r="AN44" s="3008"/>
      <c r="AO44" s="1914"/>
      <c r="AP44" s="1914"/>
      <c r="AQ44" s="1914"/>
      <c r="AR44" s="1915"/>
      <c r="AS44" s="3909" t="s">
        <v>937</v>
      </c>
      <c r="AT44" s="3910"/>
      <c r="AU44" s="3910"/>
      <c r="AV44" s="3910"/>
      <c r="AW44" s="3910"/>
      <c r="AX44" s="3910"/>
      <c r="AY44" s="3910"/>
      <c r="AZ44" s="3910"/>
      <c r="BA44" s="3910"/>
      <c r="BB44" s="3910"/>
      <c r="BC44" s="3910"/>
      <c r="BD44" s="3910"/>
      <c r="BE44" s="3910"/>
      <c r="BF44" s="3910"/>
      <c r="BG44" s="3910"/>
      <c r="BH44" s="3910"/>
      <c r="BI44" s="3910"/>
      <c r="BJ44" s="3911"/>
      <c r="BK44" s="3912"/>
      <c r="BL44" s="3913"/>
      <c r="BM44" s="3913"/>
      <c r="BN44" s="3914"/>
      <c r="BO44" s="3913"/>
      <c r="BP44" s="3913"/>
      <c r="BQ44" s="3915"/>
      <c r="BR44" s="84"/>
      <c r="DB44" s="151"/>
    </row>
    <row r="45" spans="1:106" s="146" customFormat="1" ht="18.75" customHeight="1" thickBot="1">
      <c r="A45" s="76"/>
      <c r="B45" s="3950" t="s">
        <v>230</v>
      </c>
      <c r="C45" s="3951"/>
      <c r="D45" s="3951"/>
      <c r="E45" s="3952"/>
      <c r="F45" s="3906"/>
      <c r="G45" s="3954"/>
      <c r="H45" s="3943" t="s">
        <v>158</v>
      </c>
      <c r="I45" s="2201"/>
      <c r="J45" s="2201"/>
      <c r="K45" s="2201"/>
      <c r="L45" s="3955"/>
      <c r="M45" s="3943" t="s">
        <v>159</v>
      </c>
      <c r="N45" s="2201"/>
      <c r="O45" s="2201"/>
      <c r="P45" s="2201"/>
      <c r="Q45" s="3944"/>
      <c r="R45" s="3945" t="s">
        <v>122</v>
      </c>
      <c r="S45" s="2201"/>
      <c r="T45" s="2201"/>
      <c r="U45" s="2201"/>
      <c r="V45" s="3944"/>
      <c r="W45" s="40"/>
      <c r="X45" s="40"/>
      <c r="Y45" s="40"/>
      <c r="Z45" s="40"/>
      <c r="AA45" s="40"/>
      <c r="AB45" s="40"/>
      <c r="AC45" s="40"/>
      <c r="AD45" s="40"/>
      <c r="AE45" s="40"/>
      <c r="AF45" s="40"/>
      <c r="AG45" s="40"/>
      <c r="AH45" s="3901" t="s">
        <v>54</v>
      </c>
      <c r="AI45" s="1914"/>
      <c r="AJ45" s="1914"/>
      <c r="AK45" s="1914"/>
      <c r="AL45" s="1914"/>
      <c r="AM45" s="3008"/>
      <c r="AN45" s="3008"/>
      <c r="AO45" s="1914"/>
      <c r="AP45" s="1914"/>
      <c r="AQ45" s="1914"/>
      <c r="AR45" s="1915"/>
      <c r="AS45" s="1913" t="s">
        <v>315</v>
      </c>
      <c r="AT45" s="1914"/>
      <c r="AU45" s="1914"/>
      <c r="AV45" s="1914"/>
      <c r="AW45" s="1914"/>
      <c r="AX45" s="1914"/>
      <c r="AY45" s="1914"/>
      <c r="AZ45" s="3908"/>
      <c r="BA45" s="3908"/>
      <c r="BB45" s="3908"/>
      <c r="BC45" s="1914"/>
      <c r="BD45" s="1914"/>
      <c r="BE45" s="1914"/>
      <c r="BF45" s="1914"/>
      <c r="BG45" s="1914"/>
      <c r="BH45" s="1914"/>
      <c r="BI45" s="1914"/>
      <c r="BJ45" s="1915"/>
      <c r="BK45" s="3898"/>
      <c r="BL45" s="3899"/>
      <c r="BM45" s="3899"/>
      <c r="BN45" s="3899"/>
      <c r="BO45" s="3899"/>
      <c r="BP45" s="3899"/>
      <c r="BQ45" s="3900"/>
      <c r="BR45" s="84"/>
    </row>
    <row r="46" spans="1:106" s="353" customFormat="1" ht="15.95" customHeight="1" thickBot="1">
      <c r="A46" s="1103"/>
      <c r="B46" s="220" t="s">
        <v>101</v>
      </c>
      <c r="C46" s="220"/>
      <c r="D46" s="220"/>
      <c r="E46" s="125"/>
      <c r="F46" s="220"/>
      <c r="G46" s="220"/>
      <c r="H46" s="220"/>
      <c r="I46" s="220"/>
      <c r="J46" s="220"/>
      <c r="K46" s="220"/>
      <c r="L46" s="220"/>
      <c r="M46" s="220"/>
      <c r="N46" s="220"/>
      <c r="O46" s="220"/>
      <c r="P46" s="220"/>
      <c r="Q46" s="220"/>
      <c r="R46" s="220"/>
      <c r="S46" s="220"/>
      <c r="T46" s="220"/>
      <c r="U46" s="220"/>
      <c r="V46" s="125"/>
      <c r="W46" s="220" t="s">
        <v>176</v>
      </c>
      <c r="X46" s="220"/>
      <c r="Y46" s="220"/>
      <c r="Z46" s="220"/>
      <c r="AA46" s="220"/>
      <c r="AB46" s="220"/>
      <c r="AC46" s="220"/>
      <c r="AD46" s="125"/>
      <c r="AE46" s="220"/>
      <c r="AF46" s="220"/>
      <c r="AG46" s="234"/>
      <c r="AH46" s="234"/>
      <c r="AI46" s="220"/>
      <c r="AJ46" s="234"/>
      <c r="AK46" s="220"/>
      <c r="AL46" s="220"/>
      <c r="AM46" s="125"/>
      <c r="AN46" s="125"/>
      <c r="AO46" s="234"/>
      <c r="AP46" s="220" t="s">
        <v>133</v>
      </c>
      <c r="AQ46" s="220"/>
      <c r="AR46" s="220"/>
      <c r="AS46" s="220"/>
      <c r="AT46" s="220"/>
      <c r="AU46" s="220"/>
      <c r="AV46" s="220"/>
      <c r="AW46" s="220"/>
      <c r="AX46" s="220"/>
      <c r="AY46" s="220"/>
      <c r="AZ46" s="220"/>
      <c r="BA46" s="220"/>
      <c r="BB46" s="220"/>
      <c r="BC46" s="220"/>
      <c r="BD46" s="220"/>
      <c r="BE46" s="220"/>
      <c r="BF46" s="220"/>
      <c r="BG46" s="220"/>
      <c r="BH46" s="220" t="str">
        <f>Index!BE44</f>
        <v>COMPILER: LIÊN/A-KT-WQ826</v>
      </c>
      <c r="BI46" s="220"/>
      <c r="BJ46" s="234"/>
      <c r="BK46" s="1111"/>
      <c r="BL46" s="1020"/>
      <c r="BM46" s="1111"/>
      <c r="BN46" s="1111"/>
      <c r="BO46" s="1111"/>
      <c r="BP46" s="1111"/>
      <c r="BQ46" s="1111"/>
      <c r="BR46" s="255"/>
    </row>
  </sheetData>
  <mergeCells count="41">
    <mergeCell ref="BM12:BQ12"/>
    <mergeCell ref="AH42:AR42"/>
    <mergeCell ref="AS42:BJ42"/>
    <mergeCell ref="BK42:BQ42"/>
    <mergeCell ref="M45:Q45"/>
    <mergeCell ref="R45:V45"/>
    <mergeCell ref="B42:Q42"/>
    <mergeCell ref="B43:V43"/>
    <mergeCell ref="B45:D45"/>
    <mergeCell ref="E44:G44"/>
    <mergeCell ref="E45:G45"/>
    <mergeCell ref="H45:L45"/>
    <mergeCell ref="B44:D44"/>
    <mergeCell ref="R44:V44"/>
    <mergeCell ref="H44:L44"/>
    <mergeCell ref="M44:Q44"/>
    <mergeCell ref="BM6:BQ6"/>
    <mergeCell ref="BM7:BQ7"/>
    <mergeCell ref="J10:L11"/>
    <mergeCell ref="U10:W11"/>
    <mergeCell ref="BM8:BQ8"/>
    <mergeCell ref="BM9:BQ9"/>
    <mergeCell ref="BM10:BQ10"/>
    <mergeCell ref="BM11:BQ11"/>
    <mergeCell ref="B1:Q1"/>
    <mergeCell ref="BK2:BM3"/>
    <mergeCell ref="BM4:BQ4"/>
    <mergeCell ref="C5:J5"/>
    <mergeCell ref="AJ5:AQ5"/>
    <mergeCell ref="BM5:BQ5"/>
    <mergeCell ref="BN2:BQ3"/>
    <mergeCell ref="V1:AY3"/>
    <mergeCell ref="BK45:BQ45"/>
    <mergeCell ref="AH43:AR43"/>
    <mergeCell ref="AS43:BJ43"/>
    <mergeCell ref="BK43:BQ43"/>
    <mergeCell ref="AH45:AR45"/>
    <mergeCell ref="AS45:BJ45"/>
    <mergeCell ref="AH44:AR44"/>
    <mergeCell ref="AS44:BJ44"/>
    <mergeCell ref="BK44:BQ44"/>
  </mergeCells>
  <phoneticPr fontId="53" type="noConversion"/>
  <printOptions horizontalCentered="1" verticalCentered="1"/>
  <pageMargins left="0.196850393700787" right="0.196850393700787" top="0.59055118110236204" bottom="0.39370078740157499" header="0.196850393700787" footer="0.196850393700787"/>
  <pageSetup paperSize="9" scale="70" orientation="landscape" r:id="rId1"/>
  <headerFooter alignWithMargins="0">
    <oddHeader>&amp;L&amp;12NIKE, INC. Confidential&amp;RVer.16.0
PB:1-0</oddHeader>
    <oddFooter>&amp;C&amp;"Arial,??"&amp;A</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Q39"/>
  <sheetViews>
    <sheetView showGridLines="0" view="pageBreakPreview" zoomScale="80" zoomScaleNormal="85" zoomScaleSheetLayoutView="80" workbookViewId="0">
      <selection activeCell="S27" sqref="S27"/>
    </sheetView>
  </sheetViews>
  <sheetFormatPr defaultColWidth="2.625" defaultRowHeight="14.25"/>
  <cols>
    <col min="1" max="1" width="2.625" style="77"/>
    <col min="2" max="2" width="2.625" style="77" customWidth="1"/>
    <col min="3" max="3" width="2.125" style="77" customWidth="1"/>
    <col min="4" max="4" width="2.625" style="77" customWidth="1"/>
    <col min="5" max="5" width="4.875" style="77" customWidth="1"/>
    <col min="6" max="9" width="2.625" style="77" customWidth="1"/>
    <col min="10" max="22" width="2.875" style="77" customWidth="1"/>
    <col min="23" max="23" width="2.25" style="77" customWidth="1"/>
    <col min="24" max="24" width="2.125" style="77" customWidth="1"/>
    <col min="25" max="48" width="2.875" style="77" customWidth="1"/>
    <col min="49" max="49" width="1.875" style="77" customWidth="1"/>
    <col min="50" max="50" width="2.125" style="77" customWidth="1"/>
    <col min="51" max="52" width="2.625" style="77" customWidth="1"/>
    <col min="53" max="53" width="4.25" style="77" customWidth="1"/>
    <col min="54" max="55" width="2.625" style="77" customWidth="1"/>
    <col min="56" max="56" width="1.75" style="77" customWidth="1"/>
    <col min="57" max="60" width="2.625" style="77" customWidth="1"/>
    <col min="61" max="61" width="1.5" style="77" customWidth="1"/>
    <col min="62" max="62" width="2.125" style="77" customWidth="1"/>
    <col min="63" max="63" width="1.5" style="77" customWidth="1"/>
    <col min="64" max="68" width="2.625" style="77" customWidth="1"/>
    <col min="69" max="257" width="2.625" style="77"/>
    <col min="258" max="258" width="2.625" style="77" customWidth="1"/>
    <col min="259" max="259" width="2.125" style="77" customWidth="1"/>
    <col min="260" max="260" width="2.625" style="77" customWidth="1"/>
    <col min="261" max="261" width="4.875" style="77" customWidth="1"/>
    <col min="262" max="265" width="2.625" style="77" customWidth="1"/>
    <col min="266" max="305" width="2.875" style="77" customWidth="1"/>
    <col min="306" max="308" width="2.625" style="77" customWidth="1"/>
    <col min="309" max="309" width="4.25" style="77" customWidth="1"/>
    <col min="310" max="311" width="2.625" style="77" customWidth="1"/>
    <col min="312" max="312" width="1.75" style="77" customWidth="1"/>
    <col min="313" max="317" width="2.625" style="77" customWidth="1"/>
    <col min="318" max="318" width="2.125" style="77" customWidth="1"/>
    <col min="319" max="319" width="1.5" style="77" customWidth="1"/>
    <col min="320" max="324" width="2.625" style="77" customWidth="1"/>
    <col min="325" max="513" width="2.625" style="77"/>
    <col min="514" max="514" width="2.625" style="77" customWidth="1"/>
    <col min="515" max="515" width="2.125" style="77" customWidth="1"/>
    <col min="516" max="516" width="2.625" style="77" customWidth="1"/>
    <col min="517" max="517" width="4.875" style="77" customWidth="1"/>
    <col min="518" max="521" width="2.625" style="77" customWidth="1"/>
    <col min="522" max="561" width="2.875" style="77" customWidth="1"/>
    <col min="562" max="564" width="2.625" style="77" customWidth="1"/>
    <col min="565" max="565" width="4.25" style="77" customWidth="1"/>
    <col min="566" max="567" width="2.625" style="77" customWidth="1"/>
    <col min="568" max="568" width="1.75" style="77" customWidth="1"/>
    <col min="569" max="573" width="2.625" style="77" customWidth="1"/>
    <col min="574" max="574" width="2.125" style="77" customWidth="1"/>
    <col min="575" max="575" width="1.5" style="77" customWidth="1"/>
    <col min="576" max="580" width="2.625" style="77" customWidth="1"/>
    <col min="581" max="769" width="2.625" style="77"/>
    <col min="770" max="770" width="2.625" style="77" customWidth="1"/>
    <col min="771" max="771" width="2.125" style="77" customWidth="1"/>
    <col min="772" max="772" width="2.625" style="77" customWidth="1"/>
    <col min="773" max="773" width="4.875" style="77" customWidth="1"/>
    <col min="774" max="777" width="2.625" style="77" customWidth="1"/>
    <col min="778" max="817" width="2.875" style="77" customWidth="1"/>
    <col min="818" max="820" width="2.625" style="77" customWidth="1"/>
    <col min="821" max="821" width="4.25" style="77" customWidth="1"/>
    <col min="822" max="823" width="2.625" style="77" customWidth="1"/>
    <col min="824" max="824" width="1.75" style="77" customWidth="1"/>
    <col min="825" max="829" width="2.625" style="77" customWidth="1"/>
    <col min="830" max="830" width="2.125" style="77" customWidth="1"/>
    <col min="831" max="831" width="1.5" style="77" customWidth="1"/>
    <col min="832" max="836" width="2.625" style="77" customWidth="1"/>
    <col min="837" max="1025" width="2.625" style="77"/>
    <col min="1026" max="1026" width="2.625" style="77" customWidth="1"/>
    <col min="1027" max="1027" width="2.125" style="77" customWidth="1"/>
    <col min="1028" max="1028" width="2.625" style="77" customWidth="1"/>
    <col min="1029" max="1029" width="4.875" style="77" customWidth="1"/>
    <col min="1030" max="1033" width="2.625" style="77" customWidth="1"/>
    <col min="1034" max="1073" width="2.875" style="77" customWidth="1"/>
    <col min="1074" max="1076" width="2.625" style="77" customWidth="1"/>
    <col min="1077" max="1077" width="4.25" style="77" customWidth="1"/>
    <col min="1078" max="1079" width="2.625" style="77" customWidth="1"/>
    <col min="1080" max="1080" width="1.75" style="77" customWidth="1"/>
    <col min="1081" max="1085" width="2.625" style="77" customWidth="1"/>
    <col min="1086" max="1086" width="2.125" style="77" customWidth="1"/>
    <col min="1087" max="1087" width="1.5" style="77" customWidth="1"/>
    <col min="1088" max="1092" width="2.625" style="77" customWidth="1"/>
    <col min="1093" max="1281" width="2.625" style="77"/>
    <col min="1282" max="1282" width="2.625" style="77" customWidth="1"/>
    <col min="1283" max="1283" width="2.125" style="77" customWidth="1"/>
    <col min="1284" max="1284" width="2.625" style="77" customWidth="1"/>
    <col min="1285" max="1285" width="4.875" style="77" customWidth="1"/>
    <col min="1286" max="1289" width="2.625" style="77" customWidth="1"/>
    <col min="1290" max="1329" width="2.875" style="77" customWidth="1"/>
    <col min="1330" max="1332" width="2.625" style="77" customWidth="1"/>
    <col min="1333" max="1333" width="4.25" style="77" customWidth="1"/>
    <col min="1334" max="1335" width="2.625" style="77" customWidth="1"/>
    <col min="1336" max="1336" width="1.75" style="77" customWidth="1"/>
    <col min="1337" max="1341" width="2.625" style="77" customWidth="1"/>
    <col min="1342" max="1342" width="2.125" style="77" customWidth="1"/>
    <col min="1343" max="1343" width="1.5" style="77" customWidth="1"/>
    <col min="1344" max="1348" width="2.625" style="77" customWidth="1"/>
    <col min="1349" max="1537" width="2.625" style="77"/>
    <col min="1538" max="1538" width="2.625" style="77" customWidth="1"/>
    <col min="1539" max="1539" width="2.125" style="77" customWidth="1"/>
    <col min="1540" max="1540" width="2.625" style="77" customWidth="1"/>
    <col min="1541" max="1541" width="4.875" style="77" customWidth="1"/>
    <col min="1542" max="1545" width="2.625" style="77" customWidth="1"/>
    <col min="1546" max="1585" width="2.875" style="77" customWidth="1"/>
    <col min="1586" max="1588" width="2.625" style="77" customWidth="1"/>
    <col min="1589" max="1589" width="4.25" style="77" customWidth="1"/>
    <col min="1590" max="1591" width="2.625" style="77" customWidth="1"/>
    <col min="1592" max="1592" width="1.75" style="77" customWidth="1"/>
    <col min="1593" max="1597" width="2.625" style="77" customWidth="1"/>
    <col min="1598" max="1598" width="2.125" style="77" customWidth="1"/>
    <col min="1599" max="1599" width="1.5" style="77" customWidth="1"/>
    <col min="1600" max="1604" width="2.625" style="77" customWidth="1"/>
    <col min="1605" max="1793" width="2.625" style="77"/>
    <col min="1794" max="1794" width="2.625" style="77" customWidth="1"/>
    <col min="1795" max="1795" width="2.125" style="77" customWidth="1"/>
    <col min="1796" max="1796" width="2.625" style="77" customWidth="1"/>
    <col min="1797" max="1797" width="4.875" style="77" customWidth="1"/>
    <col min="1798" max="1801" width="2.625" style="77" customWidth="1"/>
    <col min="1802" max="1841" width="2.875" style="77" customWidth="1"/>
    <col min="1842" max="1844" width="2.625" style="77" customWidth="1"/>
    <col min="1845" max="1845" width="4.25" style="77" customWidth="1"/>
    <col min="1846" max="1847" width="2.625" style="77" customWidth="1"/>
    <col min="1848" max="1848" width="1.75" style="77" customWidth="1"/>
    <col min="1849" max="1853" width="2.625" style="77" customWidth="1"/>
    <col min="1854" max="1854" width="2.125" style="77" customWidth="1"/>
    <col min="1855" max="1855" width="1.5" style="77" customWidth="1"/>
    <col min="1856" max="1860" width="2.625" style="77" customWidth="1"/>
    <col min="1861" max="2049" width="2.625" style="77"/>
    <col min="2050" max="2050" width="2.625" style="77" customWidth="1"/>
    <col min="2051" max="2051" width="2.125" style="77" customWidth="1"/>
    <col min="2052" max="2052" width="2.625" style="77" customWidth="1"/>
    <col min="2053" max="2053" width="4.875" style="77" customWidth="1"/>
    <col min="2054" max="2057" width="2.625" style="77" customWidth="1"/>
    <col min="2058" max="2097" width="2.875" style="77" customWidth="1"/>
    <col min="2098" max="2100" width="2.625" style="77" customWidth="1"/>
    <col min="2101" max="2101" width="4.25" style="77" customWidth="1"/>
    <col min="2102" max="2103" width="2.625" style="77" customWidth="1"/>
    <col min="2104" max="2104" width="1.75" style="77" customWidth="1"/>
    <col min="2105" max="2109" width="2.625" style="77" customWidth="1"/>
    <col min="2110" max="2110" width="2.125" style="77" customWidth="1"/>
    <col min="2111" max="2111" width="1.5" style="77" customWidth="1"/>
    <col min="2112" max="2116" width="2.625" style="77" customWidth="1"/>
    <col min="2117" max="2305" width="2.625" style="77"/>
    <col min="2306" max="2306" width="2.625" style="77" customWidth="1"/>
    <col min="2307" max="2307" width="2.125" style="77" customWidth="1"/>
    <col min="2308" max="2308" width="2.625" style="77" customWidth="1"/>
    <col min="2309" max="2309" width="4.875" style="77" customWidth="1"/>
    <col min="2310" max="2313" width="2.625" style="77" customWidth="1"/>
    <col min="2314" max="2353" width="2.875" style="77" customWidth="1"/>
    <col min="2354" max="2356" width="2.625" style="77" customWidth="1"/>
    <col min="2357" max="2357" width="4.25" style="77" customWidth="1"/>
    <col min="2358" max="2359" width="2.625" style="77" customWidth="1"/>
    <col min="2360" max="2360" width="1.75" style="77" customWidth="1"/>
    <col min="2361" max="2365" width="2.625" style="77" customWidth="1"/>
    <col min="2366" max="2366" width="2.125" style="77" customWidth="1"/>
    <col min="2367" max="2367" width="1.5" style="77" customWidth="1"/>
    <col min="2368" max="2372" width="2.625" style="77" customWidth="1"/>
    <col min="2373" max="2561" width="2.625" style="77"/>
    <col min="2562" max="2562" width="2.625" style="77" customWidth="1"/>
    <col min="2563" max="2563" width="2.125" style="77" customWidth="1"/>
    <col min="2564" max="2564" width="2.625" style="77" customWidth="1"/>
    <col min="2565" max="2565" width="4.875" style="77" customWidth="1"/>
    <col min="2566" max="2569" width="2.625" style="77" customWidth="1"/>
    <col min="2570" max="2609" width="2.875" style="77" customWidth="1"/>
    <col min="2610" max="2612" width="2.625" style="77" customWidth="1"/>
    <col min="2613" max="2613" width="4.25" style="77" customWidth="1"/>
    <col min="2614" max="2615" width="2.625" style="77" customWidth="1"/>
    <col min="2616" max="2616" width="1.75" style="77" customWidth="1"/>
    <col min="2617" max="2621" width="2.625" style="77" customWidth="1"/>
    <col min="2622" max="2622" width="2.125" style="77" customWidth="1"/>
    <col min="2623" max="2623" width="1.5" style="77" customWidth="1"/>
    <col min="2624" max="2628" width="2.625" style="77" customWidth="1"/>
    <col min="2629" max="2817" width="2.625" style="77"/>
    <col min="2818" max="2818" width="2.625" style="77" customWidth="1"/>
    <col min="2819" max="2819" width="2.125" style="77" customWidth="1"/>
    <col min="2820" max="2820" width="2.625" style="77" customWidth="1"/>
    <col min="2821" max="2821" width="4.875" style="77" customWidth="1"/>
    <col min="2822" max="2825" width="2.625" style="77" customWidth="1"/>
    <col min="2826" max="2865" width="2.875" style="77" customWidth="1"/>
    <col min="2866" max="2868" width="2.625" style="77" customWidth="1"/>
    <col min="2869" max="2869" width="4.25" style="77" customWidth="1"/>
    <col min="2870" max="2871" width="2.625" style="77" customWidth="1"/>
    <col min="2872" max="2872" width="1.75" style="77" customWidth="1"/>
    <col min="2873" max="2877" width="2.625" style="77" customWidth="1"/>
    <col min="2878" max="2878" width="2.125" style="77" customWidth="1"/>
    <col min="2879" max="2879" width="1.5" style="77" customWidth="1"/>
    <col min="2880" max="2884" width="2.625" style="77" customWidth="1"/>
    <col min="2885" max="3073" width="2.625" style="77"/>
    <col min="3074" max="3074" width="2.625" style="77" customWidth="1"/>
    <col min="3075" max="3075" width="2.125" style="77" customWidth="1"/>
    <col min="3076" max="3076" width="2.625" style="77" customWidth="1"/>
    <col min="3077" max="3077" width="4.875" style="77" customWidth="1"/>
    <col min="3078" max="3081" width="2.625" style="77" customWidth="1"/>
    <col min="3082" max="3121" width="2.875" style="77" customWidth="1"/>
    <col min="3122" max="3124" width="2.625" style="77" customWidth="1"/>
    <col min="3125" max="3125" width="4.25" style="77" customWidth="1"/>
    <col min="3126" max="3127" width="2.625" style="77" customWidth="1"/>
    <col min="3128" max="3128" width="1.75" style="77" customWidth="1"/>
    <col min="3129" max="3133" width="2.625" style="77" customWidth="1"/>
    <col min="3134" max="3134" width="2.125" style="77" customWidth="1"/>
    <col min="3135" max="3135" width="1.5" style="77" customWidth="1"/>
    <col min="3136" max="3140" width="2.625" style="77" customWidth="1"/>
    <col min="3141" max="3329" width="2.625" style="77"/>
    <col min="3330" max="3330" width="2.625" style="77" customWidth="1"/>
    <col min="3331" max="3331" width="2.125" style="77" customWidth="1"/>
    <col min="3332" max="3332" width="2.625" style="77" customWidth="1"/>
    <col min="3333" max="3333" width="4.875" style="77" customWidth="1"/>
    <col min="3334" max="3337" width="2.625" style="77" customWidth="1"/>
    <col min="3338" max="3377" width="2.875" style="77" customWidth="1"/>
    <col min="3378" max="3380" width="2.625" style="77" customWidth="1"/>
    <col min="3381" max="3381" width="4.25" style="77" customWidth="1"/>
    <col min="3382" max="3383" width="2.625" style="77" customWidth="1"/>
    <col min="3384" max="3384" width="1.75" style="77" customWidth="1"/>
    <col min="3385" max="3389" width="2.625" style="77" customWidth="1"/>
    <col min="3390" max="3390" width="2.125" style="77" customWidth="1"/>
    <col min="3391" max="3391" width="1.5" style="77" customWidth="1"/>
    <col min="3392" max="3396" width="2.625" style="77" customWidth="1"/>
    <col min="3397" max="3585" width="2.625" style="77"/>
    <col min="3586" max="3586" width="2.625" style="77" customWidth="1"/>
    <col min="3587" max="3587" width="2.125" style="77" customWidth="1"/>
    <col min="3588" max="3588" width="2.625" style="77" customWidth="1"/>
    <col min="3589" max="3589" width="4.875" style="77" customWidth="1"/>
    <col min="3590" max="3593" width="2.625" style="77" customWidth="1"/>
    <col min="3594" max="3633" width="2.875" style="77" customWidth="1"/>
    <col min="3634" max="3636" width="2.625" style="77" customWidth="1"/>
    <col min="3637" max="3637" width="4.25" style="77" customWidth="1"/>
    <col min="3638" max="3639" width="2.625" style="77" customWidth="1"/>
    <col min="3640" max="3640" width="1.75" style="77" customWidth="1"/>
    <col min="3641" max="3645" width="2.625" style="77" customWidth="1"/>
    <col min="3646" max="3646" width="2.125" style="77" customWidth="1"/>
    <col min="3647" max="3647" width="1.5" style="77" customWidth="1"/>
    <col min="3648" max="3652" width="2.625" style="77" customWidth="1"/>
    <col min="3653" max="3841" width="2.625" style="77"/>
    <col min="3842" max="3842" width="2.625" style="77" customWidth="1"/>
    <col min="3843" max="3843" width="2.125" style="77" customWidth="1"/>
    <col min="3844" max="3844" width="2.625" style="77" customWidth="1"/>
    <col min="3845" max="3845" width="4.875" style="77" customWidth="1"/>
    <col min="3846" max="3849" width="2.625" style="77" customWidth="1"/>
    <col min="3850" max="3889" width="2.875" style="77" customWidth="1"/>
    <col min="3890" max="3892" width="2.625" style="77" customWidth="1"/>
    <col min="3893" max="3893" width="4.25" style="77" customWidth="1"/>
    <col min="3894" max="3895" width="2.625" style="77" customWidth="1"/>
    <col min="3896" max="3896" width="1.75" style="77" customWidth="1"/>
    <col min="3897" max="3901" width="2.625" style="77" customWidth="1"/>
    <col min="3902" max="3902" width="2.125" style="77" customWidth="1"/>
    <col min="3903" max="3903" width="1.5" style="77" customWidth="1"/>
    <col min="3904" max="3908" width="2.625" style="77" customWidth="1"/>
    <col min="3909" max="4097" width="2.625" style="77"/>
    <col min="4098" max="4098" width="2.625" style="77" customWidth="1"/>
    <col min="4099" max="4099" width="2.125" style="77" customWidth="1"/>
    <col min="4100" max="4100" width="2.625" style="77" customWidth="1"/>
    <col min="4101" max="4101" width="4.875" style="77" customWidth="1"/>
    <col min="4102" max="4105" width="2.625" style="77" customWidth="1"/>
    <col min="4106" max="4145" width="2.875" style="77" customWidth="1"/>
    <col min="4146" max="4148" width="2.625" style="77" customWidth="1"/>
    <col min="4149" max="4149" width="4.25" style="77" customWidth="1"/>
    <col min="4150" max="4151" width="2.625" style="77" customWidth="1"/>
    <col min="4152" max="4152" width="1.75" style="77" customWidth="1"/>
    <col min="4153" max="4157" width="2.625" style="77" customWidth="1"/>
    <col min="4158" max="4158" width="2.125" style="77" customWidth="1"/>
    <col min="4159" max="4159" width="1.5" style="77" customWidth="1"/>
    <col min="4160" max="4164" width="2.625" style="77" customWidth="1"/>
    <col min="4165" max="4353" width="2.625" style="77"/>
    <col min="4354" max="4354" width="2.625" style="77" customWidth="1"/>
    <col min="4355" max="4355" width="2.125" style="77" customWidth="1"/>
    <col min="4356" max="4356" width="2.625" style="77" customWidth="1"/>
    <col min="4357" max="4357" width="4.875" style="77" customWidth="1"/>
    <col min="4358" max="4361" width="2.625" style="77" customWidth="1"/>
    <col min="4362" max="4401" width="2.875" style="77" customWidth="1"/>
    <col min="4402" max="4404" width="2.625" style="77" customWidth="1"/>
    <col min="4405" max="4405" width="4.25" style="77" customWidth="1"/>
    <col min="4406" max="4407" width="2.625" style="77" customWidth="1"/>
    <col min="4408" max="4408" width="1.75" style="77" customWidth="1"/>
    <col min="4409" max="4413" width="2.625" style="77" customWidth="1"/>
    <col min="4414" max="4414" width="2.125" style="77" customWidth="1"/>
    <col min="4415" max="4415" width="1.5" style="77" customWidth="1"/>
    <col min="4416" max="4420" width="2.625" style="77" customWidth="1"/>
    <col min="4421" max="4609" width="2.625" style="77"/>
    <col min="4610" max="4610" width="2.625" style="77" customWidth="1"/>
    <col min="4611" max="4611" width="2.125" style="77" customWidth="1"/>
    <col min="4612" max="4612" width="2.625" style="77" customWidth="1"/>
    <col min="4613" max="4613" width="4.875" style="77" customWidth="1"/>
    <col min="4614" max="4617" width="2.625" style="77" customWidth="1"/>
    <col min="4618" max="4657" width="2.875" style="77" customWidth="1"/>
    <col min="4658" max="4660" width="2.625" style="77" customWidth="1"/>
    <col min="4661" max="4661" width="4.25" style="77" customWidth="1"/>
    <col min="4662" max="4663" width="2.625" style="77" customWidth="1"/>
    <col min="4664" max="4664" width="1.75" style="77" customWidth="1"/>
    <col min="4665" max="4669" width="2.625" style="77" customWidth="1"/>
    <col min="4670" max="4670" width="2.125" style="77" customWidth="1"/>
    <col min="4671" max="4671" width="1.5" style="77" customWidth="1"/>
    <col min="4672" max="4676" width="2.625" style="77" customWidth="1"/>
    <col min="4677" max="4865" width="2.625" style="77"/>
    <col min="4866" max="4866" width="2.625" style="77" customWidth="1"/>
    <col min="4867" max="4867" width="2.125" style="77" customWidth="1"/>
    <col min="4868" max="4868" width="2.625" style="77" customWidth="1"/>
    <col min="4869" max="4869" width="4.875" style="77" customWidth="1"/>
    <col min="4870" max="4873" width="2.625" style="77" customWidth="1"/>
    <col min="4874" max="4913" width="2.875" style="77" customWidth="1"/>
    <col min="4914" max="4916" width="2.625" style="77" customWidth="1"/>
    <col min="4917" max="4917" width="4.25" style="77" customWidth="1"/>
    <col min="4918" max="4919" width="2.625" style="77" customWidth="1"/>
    <col min="4920" max="4920" width="1.75" style="77" customWidth="1"/>
    <col min="4921" max="4925" width="2.625" style="77" customWidth="1"/>
    <col min="4926" max="4926" width="2.125" style="77" customWidth="1"/>
    <col min="4927" max="4927" width="1.5" style="77" customWidth="1"/>
    <col min="4928" max="4932" width="2.625" style="77" customWidth="1"/>
    <col min="4933" max="5121" width="2.625" style="77"/>
    <col min="5122" max="5122" width="2.625" style="77" customWidth="1"/>
    <col min="5123" max="5123" width="2.125" style="77" customWidth="1"/>
    <col min="5124" max="5124" width="2.625" style="77" customWidth="1"/>
    <col min="5125" max="5125" width="4.875" style="77" customWidth="1"/>
    <col min="5126" max="5129" width="2.625" style="77" customWidth="1"/>
    <col min="5130" max="5169" width="2.875" style="77" customWidth="1"/>
    <col min="5170" max="5172" width="2.625" style="77" customWidth="1"/>
    <col min="5173" max="5173" width="4.25" style="77" customWidth="1"/>
    <col min="5174" max="5175" width="2.625" style="77" customWidth="1"/>
    <col min="5176" max="5176" width="1.75" style="77" customWidth="1"/>
    <col min="5177" max="5181" width="2.625" style="77" customWidth="1"/>
    <col min="5182" max="5182" width="2.125" style="77" customWidth="1"/>
    <col min="5183" max="5183" width="1.5" style="77" customWidth="1"/>
    <col min="5184" max="5188" width="2.625" style="77" customWidth="1"/>
    <col min="5189" max="5377" width="2.625" style="77"/>
    <col min="5378" max="5378" width="2.625" style="77" customWidth="1"/>
    <col min="5379" max="5379" width="2.125" style="77" customWidth="1"/>
    <col min="5380" max="5380" width="2.625" style="77" customWidth="1"/>
    <col min="5381" max="5381" width="4.875" style="77" customWidth="1"/>
    <col min="5382" max="5385" width="2.625" style="77" customWidth="1"/>
    <col min="5386" max="5425" width="2.875" style="77" customWidth="1"/>
    <col min="5426" max="5428" width="2.625" style="77" customWidth="1"/>
    <col min="5429" max="5429" width="4.25" style="77" customWidth="1"/>
    <col min="5430" max="5431" width="2.625" style="77" customWidth="1"/>
    <col min="5432" max="5432" width="1.75" style="77" customWidth="1"/>
    <col min="5433" max="5437" width="2.625" style="77" customWidth="1"/>
    <col min="5438" max="5438" width="2.125" style="77" customWidth="1"/>
    <col min="5439" max="5439" width="1.5" style="77" customWidth="1"/>
    <col min="5440" max="5444" width="2.625" style="77" customWidth="1"/>
    <col min="5445" max="5633" width="2.625" style="77"/>
    <col min="5634" max="5634" width="2.625" style="77" customWidth="1"/>
    <col min="5635" max="5635" width="2.125" style="77" customWidth="1"/>
    <col min="5636" max="5636" width="2.625" style="77" customWidth="1"/>
    <col min="5637" max="5637" width="4.875" style="77" customWidth="1"/>
    <col min="5638" max="5641" width="2.625" style="77" customWidth="1"/>
    <col min="5642" max="5681" width="2.875" style="77" customWidth="1"/>
    <col min="5682" max="5684" width="2.625" style="77" customWidth="1"/>
    <col min="5685" max="5685" width="4.25" style="77" customWidth="1"/>
    <col min="5686" max="5687" width="2.625" style="77" customWidth="1"/>
    <col min="5688" max="5688" width="1.75" style="77" customWidth="1"/>
    <col min="5689" max="5693" width="2.625" style="77" customWidth="1"/>
    <col min="5694" max="5694" width="2.125" style="77" customWidth="1"/>
    <col min="5695" max="5695" width="1.5" style="77" customWidth="1"/>
    <col min="5696" max="5700" width="2.625" style="77" customWidth="1"/>
    <col min="5701" max="5889" width="2.625" style="77"/>
    <col min="5890" max="5890" width="2.625" style="77" customWidth="1"/>
    <col min="5891" max="5891" width="2.125" style="77" customWidth="1"/>
    <col min="5892" max="5892" width="2.625" style="77" customWidth="1"/>
    <col min="5893" max="5893" width="4.875" style="77" customWidth="1"/>
    <col min="5894" max="5897" width="2.625" style="77" customWidth="1"/>
    <col min="5898" max="5937" width="2.875" style="77" customWidth="1"/>
    <col min="5938" max="5940" width="2.625" style="77" customWidth="1"/>
    <col min="5941" max="5941" width="4.25" style="77" customWidth="1"/>
    <col min="5942" max="5943" width="2.625" style="77" customWidth="1"/>
    <col min="5944" max="5944" width="1.75" style="77" customWidth="1"/>
    <col min="5945" max="5949" width="2.625" style="77" customWidth="1"/>
    <col min="5950" max="5950" width="2.125" style="77" customWidth="1"/>
    <col min="5951" max="5951" width="1.5" style="77" customWidth="1"/>
    <col min="5952" max="5956" width="2.625" style="77" customWidth="1"/>
    <col min="5957" max="6145" width="2.625" style="77"/>
    <col min="6146" max="6146" width="2.625" style="77" customWidth="1"/>
    <col min="6147" max="6147" width="2.125" style="77" customWidth="1"/>
    <col min="6148" max="6148" width="2.625" style="77" customWidth="1"/>
    <col min="6149" max="6149" width="4.875" style="77" customWidth="1"/>
    <col min="6150" max="6153" width="2.625" style="77" customWidth="1"/>
    <col min="6154" max="6193" width="2.875" style="77" customWidth="1"/>
    <col min="6194" max="6196" width="2.625" style="77" customWidth="1"/>
    <col min="6197" max="6197" width="4.25" style="77" customWidth="1"/>
    <col min="6198" max="6199" width="2.625" style="77" customWidth="1"/>
    <col min="6200" max="6200" width="1.75" style="77" customWidth="1"/>
    <col min="6201" max="6205" width="2.625" style="77" customWidth="1"/>
    <col min="6206" max="6206" width="2.125" style="77" customWidth="1"/>
    <col min="6207" max="6207" width="1.5" style="77" customWidth="1"/>
    <col min="6208" max="6212" width="2.625" style="77" customWidth="1"/>
    <col min="6213" max="6401" width="2.625" style="77"/>
    <col min="6402" max="6402" width="2.625" style="77" customWidth="1"/>
    <col min="6403" max="6403" width="2.125" style="77" customWidth="1"/>
    <col min="6404" max="6404" width="2.625" style="77" customWidth="1"/>
    <col min="6405" max="6405" width="4.875" style="77" customWidth="1"/>
    <col min="6406" max="6409" width="2.625" style="77" customWidth="1"/>
    <col min="6410" max="6449" width="2.875" style="77" customWidth="1"/>
    <col min="6450" max="6452" width="2.625" style="77" customWidth="1"/>
    <col min="6453" max="6453" width="4.25" style="77" customWidth="1"/>
    <col min="6454" max="6455" width="2.625" style="77" customWidth="1"/>
    <col min="6456" max="6456" width="1.75" style="77" customWidth="1"/>
    <col min="6457" max="6461" width="2.625" style="77" customWidth="1"/>
    <col min="6462" max="6462" width="2.125" style="77" customWidth="1"/>
    <col min="6463" max="6463" width="1.5" style="77" customWidth="1"/>
    <col min="6464" max="6468" width="2.625" style="77" customWidth="1"/>
    <col min="6469" max="6657" width="2.625" style="77"/>
    <col min="6658" max="6658" width="2.625" style="77" customWidth="1"/>
    <col min="6659" max="6659" width="2.125" style="77" customWidth="1"/>
    <col min="6660" max="6660" width="2.625" style="77" customWidth="1"/>
    <col min="6661" max="6661" width="4.875" style="77" customWidth="1"/>
    <col min="6662" max="6665" width="2.625" style="77" customWidth="1"/>
    <col min="6666" max="6705" width="2.875" style="77" customWidth="1"/>
    <col min="6706" max="6708" width="2.625" style="77" customWidth="1"/>
    <col min="6709" max="6709" width="4.25" style="77" customWidth="1"/>
    <col min="6710" max="6711" width="2.625" style="77" customWidth="1"/>
    <col min="6712" max="6712" width="1.75" style="77" customWidth="1"/>
    <col min="6713" max="6717" width="2.625" style="77" customWidth="1"/>
    <col min="6718" max="6718" width="2.125" style="77" customWidth="1"/>
    <col min="6719" max="6719" width="1.5" style="77" customWidth="1"/>
    <col min="6720" max="6724" width="2.625" style="77" customWidth="1"/>
    <col min="6725" max="6913" width="2.625" style="77"/>
    <col min="6914" max="6914" width="2.625" style="77" customWidth="1"/>
    <col min="6915" max="6915" width="2.125" style="77" customWidth="1"/>
    <col min="6916" max="6916" width="2.625" style="77" customWidth="1"/>
    <col min="6917" max="6917" width="4.875" style="77" customWidth="1"/>
    <col min="6918" max="6921" width="2.625" style="77" customWidth="1"/>
    <col min="6922" max="6961" width="2.875" style="77" customWidth="1"/>
    <col min="6962" max="6964" width="2.625" style="77" customWidth="1"/>
    <col min="6965" max="6965" width="4.25" style="77" customWidth="1"/>
    <col min="6966" max="6967" width="2.625" style="77" customWidth="1"/>
    <col min="6968" max="6968" width="1.75" style="77" customWidth="1"/>
    <col min="6969" max="6973" width="2.625" style="77" customWidth="1"/>
    <col min="6974" max="6974" width="2.125" style="77" customWidth="1"/>
    <col min="6975" max="6975" width="1.5" style="77" customWidth="1"/>
    <col min="6976" max="6980" width="2.625" style="77" customWidth="1"/>
    <col min="6981" max="7169" width="2.625" style="77"/>
    <col min="7170" max="7170" width="2.625" style="77" customWidth="1"/>
    <col min="7171" max="7171" width="2.125" style="77" customWidth="1"/>
    <col min="7172" max="7172" width="2.625" style="77" customWidth="1"/>
    <col min="7173" max="7173" width="4.875" style="77" customWidth="1"/>
    <col min="7174" max="7177" width="2.625" style="77" customWidth="1"/>
    <col min="7178" max="7217" width="2.875" style="77" customWidth="1"/>
    <col min="7218" max="7220" width="2.625" style="77" customWidth="1"/>
    <col min="7221" max="7221" width="4.25" style="77" customWidth="1"/>
    <col min="7222" max="7223" width="2.625" style="77" customWidth="1"/>
    <col min="7224" max="7224" width="1.75" style="77" customWidth="1"/>
    <col min="7225" max="7229" width="2.625" style="77" customWidth="1"/>
    <col min="7230" max="7230" width="2.125" style="77" customWidth="1"/>
    <col min="7231" max="7231" width="1.5" style="77" customWidth="1"/>
    <col min="7232" max="7236" width="2.625" style="77" customWidth="1"/>
    <col min="7237" max="7425" width="2.625" style="77"/>
    <col min="7426" max="7426" width="2.625" style="77" customWidth="1"/>
    <col min="7427" max="7427" width="2.125" style="77" customWidth="1"/>
    <col min="7428" max="7428" width="2.625" style="77" customWidth="1"/>
    <col min="7429" max="7429" width="4.875" style="77" customWidth="1"/>
    <col min="7430" max="7433" width="2.625" style="77" customWidth="1"/>
    <col min="7434" max="7473" width="2.875" style="77" customWidth="1"/>
    <col min="7474" max="7476" width="2.625" style="77" customWidth="1"/>
    <col min="7477" max="7477" width="4.25" style="77" customWidth="1"/>
    <col min="7478" max="7479" width="2.625" style="77" customWidth="1"/>
    <col min="7480" max="7480" width="1.75" style="77" customWidth="1"/>
    <col min="7481" max="7485" width="2.625" style="77" customWidth="1"/>
    <col min="7486" max="7486" width="2.125" style="77" customWidth="1"/>
    <col min="7487" max="7487" width="1.5" style="77" customWidth="1"/>
    <col min="7488" max="7492" width="2.625" style="77" customWidth="1"/>
    <col min="7493" max="7681" width="2.625" style="77"/>
    <col min="7682" max="7682" width="2.625" style="77" customWidth="1"/>
    <col min="7683" max="7683" width="2.125" style="77" customWidth="1"/>
    <col min="7684" max="7684" width="2.625" style="77" customWidth="1"/>
    <col min="7685" max="7685" width="4.875" style="77" customWidth="1"/>
    <col min="7686" max="7689" width="2.625" style="77" customWidth="1"/>
    <col min="7690" max="7729" width="2.875" style="77" customWidth="1"/>
    <col min="7730" max="7732" width="2.625" style="77" customWidth="1"/>
    <col min="7733" max="7733" width="4.25" style="77" customWidth="1"/>
    <col min="7734" max="7735" width="2.625" style="77" customWidth="1"/>
    <col min="7736" max="7736" width="1.75" style="77" customWidth="1"/>
    <col min="7737" max="7741" width="2.625" style="77" customWidth="1"/>
    <col min="7742" max="7742" width="2.125" style="77" customWidth="1"/>
    <col min="7743" max="7743" width="1.5" style="77" customWidth="1"/>
    <col min="7744" max="7748" width="2.625" style="77" customWidth="1"/>
    <col min="7749" max="7937" width="2.625" style="77"/>
    <col min="7938" max="7938" width="2.625" style="77" customWidth="1"/>
    <col min="7939" max="7939" width="2.125" style="77" customWidth="1"/>
    <col min="7940" max="7940" width="2.625" style="77" customWidth="1"/>
    <col min="7941" max="7941" width="4.875" style="77" customWidth="1"/>
    <col min="7942" max="7945" width="2.625" style="77" customWidth="1"/>
    <col min="7946" max="7985" width="2.875" style="77" customWidth="1"/>
    <col min="7986" max="7988" width="2.625" style="77" customWidth="1"/>
    <col min="7989" max="7989" width="4.25" style="77" customWidth="1"/>
    <col min="7990" max="7991" width="2.625" style="77" customWidth="1"/>
    <col min="7992" max="7992" width="1.75" style="77" customWidth="1"/>
    <col min="7993" max="7997" width="2.625" style="77" customWidth="1"/>
    <col min="7998" max="7998" width="2.125" style="77" customWidth="1"/>
    <col min="7999" max="7999" width="1.5" style="77" customWidth="1"/>
    <col min="8000" max="8004" width="2.625" style="77" customWidth="1"/>
    <col min="8005" max="8193" width="2.625" style="77"/>
    <col min="8194" max="8194" width="2.625" style="77" customWidth="1"/>
    <col min="8195" max="8195" width="2.125" style="77" customWidth="1"/>
    <col min="8196" max="8196" width="2.625" style="77" customWidth="1"/>
    <col min="8197" max="8197" width="4.875" style="77" customWidth="1"/>
    <col min="8198" max="8201" width="2.625" style="77" customWidth="1"/>
    <col min="8202" max="8241" width="2.875" style="77" customWidth="1"/>
    <col min="8242" max="8244" width="2.625" style="77" customWidth="1"/>
    <col min="8245" max="8245" width="4.25" style="77" customWidth="1"/>
    <col min="8246" max="8247" width="2.625" style="77" customWidth="1"/>
    <col min="8248" max="8248" width="1.75" style="77" customWidth="1"/>
    <col min="8249" max="8253" width="2.625" style="77" customWidth="1"/>
    <col min="8254" max="8254" width="2.125" style="77" customWidth="1"/>
    <col min="8255" max="8255" width="1.5" style="77" customWidth="1"/>
    <col min="8256" max="8260" width="2.625" style="77" customWidth="1"/>
    <col min="8261" max="8449" width="2.625" style="77"/>
    <col min="8450" max="8450" width="2.625" style="77" customWidth="1"/>
    <col min="8451" max="8451" width="2.125" style="77" customWidth="1"/>
    <col min="8452" max="8452" width="2.625" style="77" customWidth="1"/>
    <col min="8453" max="8453" width="4.875" style="77" customWidth="1"/>
    <col min="8454" max="8457" width="2.625" style="77" customWidth="1"/>
    <col min="8458" max="8497" width="2.875" style="77" customWidth="1"/>
    <col min="8498" max="8500" width="2.625" style="77" customWidth="1"/>
    <col min="8501" max="8501" width="4.25" style="77" customWidth="1"/>
    <col min="8502" max="8503" width="2.625" style="77" customWidth="1"/>
    <col min="8504" max="8504" width="1.75" style="77" customWidth="1"/>
    <col min="8505" max="8509" width="2.625" style="77" customWidth="1"/>
    <col min="8510" max="8510" width="2.125" style="77" customWidth="1"/>
    <col min="8511" max="8511" width="1.5" style="77" customWidth="1"/>
    <col min="8512" max="8516" width="2.625" style="77" customWidth="1"/>
    <col min="8517" max="8705" width="2.625" style="77"/>
    <col min="8706" max="8706" width="2.625" style="77" customWidth="1"/>
    <col min="8707" max="8707" width="2.125" style="77" customWidth="1"/>
    <col min="8708" max="8708" width="2.625" style="77" customWidth="1"/>
    <col min="8709" max="8709" width="4.875" style="77" customWidth="1"/>
    <col min="8710" max="8713" width="2.625" style="77" customWidth="1"/>
    <col min="8714" max="8753" width="2.875" style="77" customWidth="1"/>
    <col min="8754" max="8756" width="2.625" style="77" customWidth="1"/>
    <col min="8757" max="8757" width="4.25" style="77" customWidth="1"/>
    <col min="8758" max="8759" width="2.625" style="77" customWidth="1"/>
    <col min="8760" max="8760" width="1.75" style="77" customWidth="1"/>
    <col min="8761" max="8765" width="2.625" style="77" customWidth="1"/>
    <col min="8766" max="8766" width="2.125" style="77" customWidth="1"/>
    <col min="8767" max="8767" width="1.5" style="77" customWidth="1"/>
    <col min="8768" max="8772" width="2.625" style="77" customWidth="1"/>
    <col min="8773" max="8961" width="2.625" style="77"/>
    <col min="8962" max="8962" width="2.625" style="77" customWidth="1"/>
    <col min="8963" max="8963" width="2.125" style="77" customWidth="1"/>
    <col min="8964" max="8964" width="2.625" style="77" customWidth="1"/>
    <col min="8965" max="8965" width="4.875" style="77" customWidth="1"/>
    <col min="8966" max="8969" width="2.625" style="77" customWidth="1"/>
    <col min="8970" max="9009" width="2.875" style="77" customWidth="1"/>
    <col min="9010" max="9012" width="2.625" style="77" customWidth="1"/>
    <col min="9013" max="9013" width="4.25" style="77" customWidth="1"/>
    <col min="9014" max="9015" width="2.625" style="77" customWidth="1"/>
    <col min="9016" max="9016" width="1.75" style="77" customWidth="1"/>
    <col min="9017" max="9021" width="2.625" style="77" customWidth="1"/>
    <col min="9022" max="9022" width="2.125" style="77" customWidth="1"/>
    <col min="9023" max="9023" width="1.5" style="77" customWidth="1"/>
    <col min="9024" max="9028" width="2.625" style="77" customWidth="1"/>
    <col min="9029" max="9217" width="2.625" style="77"/>
    <col min="9218" max="9218" width="2.625" style="77" customWidth="1"/>
    <col min="9219" max="9219" width="2.125" style="77" customWidth="1"/>
    <col min="9220" max="9220" width="2.625" style="77" customWidth="1"/>
    <col min="9221" max="9221" width="4.875" style="77" customWidth="1"/>
    <col min="9222" max="9225" width="2.625" style="77" customWidth="1"/>
    <col min="9226" max="9265" width="2.875" style="77" customWidth="1"/>
    <col min="9266" max="9268" width="2.625" style="77" customWidth="1"/>
    <col min="9269" max="9269" width="4.25" style="77" customWidth="1"/>
    <col min="9270" max="9271" width="2.625" style="77" customWidth="1"/>
    <col min="9272" max="9272" width="1.75" style="77" customWidth="1"/>
    <col min="9273" max="9277" width="2.625" style="77" customWidth="1"/>
    <col min="9278" max="9278" width="2.125" style="77" customWidth="1"/>
    <col min="9279" max="9279" width="1.5" style="77" customWidth="1"/>
    <col min="9280" max="9284" width="2.625" style="77" customWidth="1"/>
    <col min="9285" max="9473" width="2.625" style="77"/>
    <col min="9474" max="9474" width="2.625" style="77" customWidth="1"/>
    <col min="9475" max="9475" width="2.125" style="77" customWidth="1"/>
    <col min="9476" max="9476" width="2.625" style="77" customWidth="1"/>
    <col min="9477" max="9477" width="4.875" style="77" customWidth="1"/>
    <col min="9478" max="9481" width="2.625" style="77" customWidth="1"/>
    <col min="9482" max="9521" width="2.875" style="77" customWidth="1"/>
    <col min="9522" max="9524" width="2.625" style="77" customWidth="1"/>
    <col min="9525" max="9525" width="4.25" style="77" customWidth="1"/>
    <col min="9526" max="9527" width="2.625" style="77" customWidth="1"/>
    <col min="9528" max="9528" width="1.75" style="77" customWidth="1"/>
    <col min="9529" max="9533" width="2.625" style="77" customWidth="1"/>
    <col min="9534" max="9534" width="2.125" style="77" customWidth="1"/>
    <col min="9535" max="9535" width="1.5" style="77" customWidth="1"/>
    <col min="9536" max="9540" width="2.625" style="77" customWidth="1"/>
    <col min="9541" max="9729" width="2.625" style="77"/>
    <col min="9730" max="9730" width="2.625" style="77" customWidth="1"/>
    <col min="9731" max="9731" width="2.125" style="77" customWidth="1"/>
    <col min="9732" max="9732" width="2.625" style="77" customWidth="1"/>
    <col min="9733" max="9733" width="4.875" style="77" customWidth="1"/>
    <col min="9734" max="9737" width="2.625" style="77" customWidth="1"/>
    <col min="9738" max="9777" width="2.875" style="77" customWidth="1"/>
    <col min="9778" max="9780" width="2.625" style="77" customWidth="1"/>
    <col min="9781" max="9781" width="4.25" style="77" customWidth="1"/>
    <col min="9782" max="9783" width="2.625" style="77" customWidth="1"/>
    <col min="9784" max="9784" width="1.75" style="77" customWidth="1"/>
    <col min="9785" max="9789" width="2.625" style="77" customWidth="1"/>
    <col min="9790" max="9790" width="2.125" style="77" customWidth="1"/>
    <col min="9791" max="9791" width="1.5" style="77" customWidth="1"/>
    <col min="9792" max="9796" width="2.625" style="77" customWidth="1"/>
    <col min="9797" max="9985" width="2.625" style="77"/>
    <col min="9986" max="9986" width="2.625" style="77" customWidth="1"/>
    <col min="9987" max="9987" width="2.125" style="77" customWidth="1"/>
    <col min="9988" max="9988" width="2.625" style="77" customWidth="1"/>
    <col min="9989" max="9989" width="4.875" style="77" customWidth="1"/>
    <col min="9990" max="9993" width="2.625" style="77" customWidth="1"/>
    <col min="9994" max="10033" width="2.875" style="77" customWidth="1"/>
    <col min="10034" max="10036" width="2.625" style="77" customWidth="1"/>
    <col min="10037" max="10037" width="4.25" style="77" customWidth="1"/>
    <col min="10038" max="10039" width="2.625" style="77" customWidth="1"/>
    <col min="10040" max="10040" width="1.75" style="77" customWidth="1"/>
    <col min="10041" max="10045" width="2.625" style="77" customWidth="1"/>
    <col min="10046" max="10046" width="2.125" style="77" customWidth="1"/>
    <col min="10047" max="10047" width="1.5" style="77" customWidth="1"/>
    <col min="10048" max="10052" width="2.625" style="77" customWidth="1"/>
    <col min="10053" max="10241" width="2.625" style="77"/>
    <col min="10242" max="10242" width="2.625" style="77" customWidth="1"/>
    <col min="10243" max="10243" width="2.125" style="77" customWidth="1"/>
    <col min="10244" max="10244" width="2.625" style="77" customWidth="1"/>
    <col min="10245" max="10245" width="4.875" style="77" customWidth="1"/>
    <col min="10246" max="10249" width="2.625" style="77" customWidth="1"/>
    <col min="10250" max="10289" width="2.875" style="77" customWidth="1"/>
    <col min="10290" max="10292" width="2.625" style="77" customWidth="1"/>
    <col min="10293" max="10293" width="4.25" style="77" customWidth="1"/>
    <col min="10294" max="10295" width="2.625" style="77" customWidth="1"/>
    <col min="10296" max="10296" width="1.75" style="77" customWidth="1"/>
    <col min="10297" max="10301" width="2.625" style="77" customWidth="1"/>
    <col min="10302" max="10302" width="2.125" style="77" customWidth="1"/>
    <col min="10303" max="10303" width="1.5" style="77" customWidth="1"/>
    <col min="10304" max="10308" width="2.625" style="77" customWidth="1"/>
    <col min="10309" max="10497" width="2.625" style="77"/>
    <col min="10498" max="10498" width="2.625" style="77" customWidth="1"/>
    <col min="10499" max="10499" width="2.125" style="77" customWidth="1"/>
    <col min="10500" max="10500" width="2.625" style="77" customWidth="1"/>
    <col min="10501" max="10501" width="4.875" style="77" customWidth="1"/>
    <col min="10502" max="10505" width="2.625" style="77" customWidth="1"/>
    <col min="10506" max="10545" width="2.875" style="77" customWidth="1"/>
    <col min="10546" max="10548" width="2.625" style="77" customWidth="1"/>
    <col min="10549" max="10549" width="4.25" style="77" customWidth="1"/>
    <col min="10550" max="10551" width="2.625" style="77" customWidth="1"/>
    <col min="10552" max="10552" width="1.75" style="77" customWidth="1"/>
    <col min="10553" max="10557" width="2.625" style="77" customWidth="1"/>
    <col min="10558" max="10558" width="2.125" style="77" customWidth="1"/>
    <col min="10559" max="10559" width="1.5" style="77" customWidth="1"/>
    <col min="10560" max="10564" width="2.625" style="77" customWidth="1"/>
    <col min="10565" max="10753" width="2.625" style="77"/>
    <col min="10754" max="10754" width="2.625" style="77" customWidth="1"/>
    <col min="10755" max="10755" width="2.125" style="77" customWidth="1"/>
    <col min="10756" max="10756" width="2.625" style="77" customWidth="1"/>
    <col min="10757" max="10757" width="4.875" style="77" customWidth="1"/>
    <col min="10758" max="10761" width="2.625" style="77" customWidth="1"/>
    <col min="10762" max="10801" width="2.875" style="77" customWidth="1"/>
    <col min="10802" max="10804" width="2.625" style="77" customWidth="1"/>
    <col min="10805" max="10805" width="4.25" style="77" customWidth="1"/>
    <col min="10806" max="10807" width="2.625" style="77" customWidth="1"/>
    <col min="10808" max="10808" width="1.75" style="77" customWidth="1"/>
    <col min="10809" max="10813" width="2.625" style="77" customWidth="1"/>
    <col min="10814" max="10814" width="2.125" style="77" customWidth="1"/>
    <col min="10815" max="10815" width="1.5" style="77" customWidth="1"/>
    <col min="10816" max="10820" width="2.625" style="77" customWidth="1"/>
    <col min="10821" max="11009" width="2.625" style="77"/>
    <col min="11010" max="11010" width="2.625" style="77" customWidth="1"/>
    <col min="11011" max="11011" width="2.125" style="77" customWidth="1"/>
    <col min="11012" max="11012" width="2.625" style="77" customWidth="1"/>
    <col min="11013" max="11013" width="4.875" style="77" customWidth="1"/>
    <col min="11014" max="11017" width="2.625" style="77" customWidth="1"/>
    <col min="11018" max="11057" width="2.875" style="77" customWidth="1"/>
    <col min="11058" max="11060" width="2.625" style="77" customWidth="1"/>
    <col min="11061" max="11061" width="4.25" style="77" customWidth="1"/>
    <col min="11062" max="11063" width="2.625" style="77" customWidth="1"/>
    <col min="11064" max="11064" width="1.75" style="77" customWidth="1"/>
    <col min="11065" max="11069" width="2.625" style="77" customWidth="1"/>
    <col min="11070" max="11070" width="2.125" style="77" customWidth="1"/>
    <col min="11071" max="11071" width="1.5" style="77" customWidth="1"/>
    <col min="11072" max="11076" width="2.625" style="77" customWidth="1"/>
    <col min="11077" max="11265" width="2.625" style="77"/>
    <col min="11266" max="11266" width="2.625" style="77" customWidth="1"/>
    <col min="11267" max="11267" width="2.125" style="77" customWidth="1"/>
    <col min="11268" max="11268" width="2.625" style="77" customWidth="1"/>
    <col min="11269" max="11269" width="4.875" style="77" customWidth="1"/>
    <col min="11270" max="11273" width="2.625" style="77" customWidth="1"/>
    <col min="11274" max="11313" width="2.875" style="77" customWidth="1"/>
    <col min="11314" max="11316" width="2.625" style="77" customWidth="1"/>
    <col min="11317" max="11317" width="4.25" style="77" customWidth="1"/>
    <col min="11318" max="11319" width="2.625" style="77" customWidth="1"/>
    <col min="11320" max="11320" width="1.75" style="77" customWidth="1"/>
    <col min="11321" max="11325" width="2.625" style="77" customWidth="1"/>
    <col min="11326" max="11326" width="2.125" style="77" customWidth="1"/>
    <col min="11327" max="11327" width="1.5" style="77" customWidth="1"/>
    <col min="11328" max="11332" width="2.625" style="77" customWidth="1"/>
    <col min="11333" max="11521" width="2.625" style="77"/>
    <col min="11522" max="11522" width="2.625" style="77" customWidth="1"/>
    <col min="11523" max="11523" width="2.125" style="77" customWidth="1"/>
    <col min="11524" max="11524" width="2.625" style="77" customWidth="1"/>
    <col min="11525" max="11525" width="4.875" style="77" customWidth="1"/>
    <col min="11526" max="11529" width="2.625" style="77" customWidth="1"/>
    <col min="11530" max="11569" width="2.875" style="77" customWidth="1"/>
    <col min="11570" max="11572" width="2.625" style="77" customWidth="1"/>
    <col min="11573" max="11573" width="4.25" style="77" customWidth="1"/>
    <col min="11574" max="11575" width="2.625" style="77" customWidth="1"/>
    <col min="11576" max="11576" width="1.75" style="77" customWidth="1"/>
    <col min="11577" max="11581" width="2.625" style="77" customWidth="1"/>
    <col min="11582" max="11582" width="2.125" style="77" customWidth="1"/>
    <col min="11583" max="11583" width="1.5" style="77" customWidth="1"/>
    <col min="11584" max="11588" width="2.625" style="77" customWidth="1"/>
    <col min="11589" max="11777" width="2.625" style="77"/>
    <col min="11778" max="11778" width="2.625" style="77" customWidth="1"/>
    <col min="11779" max="11779" width="2.125" style="77" customWidth="1"/>
    <col min="11780" max="11780" width="2.625" style="77" customWidth="1"/>
    <col min="11781" max="11781" width="4.875" style="77" customWidth="1"/>
    <col min="11782" max="11785" width="2.625" style="77" customWidth="1"/>
    <col min="11786" max="11825" width="2.875" style="77" customWidth="1"/>
    <col min="11826" max="11828" width="2.625" style="77" customWidth="1"/>
    <col min="11829" max="11829" width="4.25" style="77" customWidth="1"/>
    <col min="11830" max="11831" width="2.625" style="77" customWidth="1"/>
    <col min="11832" max="11832" width="1.75" style="77" customWidth="1"/>
    <col min="11833" max="11837" width="2.625" style="77" customWidth="1"/>
    <col min="11838" max="11838" width="2.125" style="77" customWidth="1"/>
    <col min="11839" max="11839" width="1.5" style="77" customWidth="1"/>
    <col min="11840" max="11844" width="2.625" style="77" customWidth="1"/>
    <col min="11845" max="12033" width="2.625" style="77"/>
    <col min="12034" max="12034" width="2.625" style="77" customWidth="1"/>
    <col min="12035" max="12035" width="2.125" style="77" customWidth="1"/>
    <col min="12036" max="12036" width="2.625" style="77" customWidth="1"/>
    <col min="12037" max="12037" width="4.875" style="77" customWidth="1"/>
    <col min="12038" max="12041" width="2.625" style="77" customWidth="1"/>
    <col min="12042" max="12081" width="2.875" style="77" customWidth="1"/>
    <col min="12082" max="12084" width="2.625" style="77" customWidth="1"/>
    <col min="12085" max="12085" width="4.25" style="77" customWidth="1"/>
    <col min="12086" max="12087" width="2.625" style="77" customWidth="1"/>
    <col min="12088" max="12088" width="1.75" style="77" customWidth="1"/>
    <col min="12089" max="12093" width="2.625" style="77" customWidth="1"/>
    <col min="12094" max="12094" width="2.125" style="77" customWidth="1"/>
    <col min="12095" max="12095" width="1.5" style="77" customWidth="1"/>
    <col min="12096" max="12100" width="2.625" style="77" customWidth="1"/>
    <col min="12101" max="12289" width="2.625" style="77"/>
    <col min="12290" max="12290" width="2.625" style="77" customWidth="1"/>
    <col min="12291" max="12291" width="2.125" style="77" customWidth="1"/>
    <col min="12292" max="12292" width="2.625" style="77" customWidth="1"/>
    <col min="12293" max="12293" width="4.875" style="77" customWidth="1"/>
    <col min="12294" max="12297" width="2.625" style="77" customWidth="1"/>
    <col min="12298" max="12337" width="2.875" style="77" customWidth="1"/>
    <col min="12338" max="12340" width="2.625" style="77" customWidth="1"/>
    <col min="12341" max="12341" width="4.25" style="77" customWidth="1"/>
    <col min="12342" max="12343" width="2.625" style="77" customWidth="1"/>
    <col min="12344" max="12344" width="1.75" style="77" customWidth="1"/>
    <col min="12345" max="12349" width="2.625" style="77" customWidth="1"/>
    <col min="12350" max="12350" width="2.125" style="77" customWidth="1"/>
    <col min="12351" max="12351" width="1.5" style="77" customWidth="1"/>
    <col min="12352" max="12356" width="2.625" style="77" customWidth="1"/>
    <col min="12357" max="12545" width="2.625" style="77"/>
    <col min="12546" max="12546" width="2.625" style="77" customWidth="1"/>
    <col min="12547" max="12547" width="2.125" style="77" customWidth="1"/>
    <col min="12548" max="12548" width="2.625" style="77" customWidth="1"/>
    <col min="12549" max="12549" width="4.875" style="77" customWidth="1"/>
    <col min="12550" max="12553" width="2.625" style="77" customWidth="1"/>
    <col min="12554" max="12593" width="2.875" style="77" customWidth="1"/>
    <col min="12594" max="12596" width="2.625" style="77" customWidth="1"/>
    <col min="12597" max="12597" width="4.25" style="77" customWidth="1"/>
    <col min="12598" max="12599" width="2.625" style="77" customWidth="1"/>
    <col min="12600" max="12600" width="1.75" style="77" customWidth="1"/>
    <col min="12601" max="12605" width="2.625" style="77" customWidth="1"/>
    <col min="12606" max="12606" width="2.125" style="77" customWidth="1"/>
    <col min="12607" max="12607" width="1.5" style="77" customWidth="1"/>
    <col min="12608" max="12612" width="2.625" style="77" customWidth="1"/>
    <col min="12613" max="12801" width="2.625" style="77"/>
    <col min="12802" max="12802" width="2.625" style="77" customWidth="1"/>
    <col min="12803" max="12803" width="2.125" style="77" customWidth="1"/>
    <col min="12804" max="12804" width="2.625" style="77" customWidth="1"/>
    <col min="12805" max="12805" width="4.875" style="77" customWidth="1"/>
    <col min="12806" max="12809" width="2.625" style="77" customWidth="1"/>
    <col min="12810" max="12849" width="2.875" style="77" customWidth="1"/>
    <col min="12850" max="12852" width="2.625" style="77" customWidth="1"/>
    <col min="12853" max="12853" width="4.25" style="77" customWidth="1"/>
    <col min="12854" max="12855" width="2.625" style="77" customWidth="1"/>
    <col min="12856" max="12856" width="1.75" style="77" customWidth="1"/>
    <col min="12857" max="12861" width="2.625" style="77" customWidth="1"/>
    <col min="12862" max="12862" width="2.125" style="77" customWidth="1"/>
    <col min="12863" max="12863" width="1.5" style="77" customWidth="1"/>
    <col min="12864" max="12868" width="2.625" style="77" customWidth="1"/>
    <col min="12869" max="13057" width="2.625" style="77"/>
    <col min="13058" max="13058" width="2.625" style="77" customWidth="1"/>
    <col min="13059" max="13059" width="2.125" style="77" customWidth="1"/>
    <col min="13060" max="13060" width="2.625" style="77" customWidth="1"/>
    <col min="13061" max="13061" width="4.875" style="77" customWidth="1"/>
    <col min="13062" max="13065" width="2.625" style="77" customWidth="1"/>
    <col min="13066" max="13105" width="2.875" style="77" customWidth="1"/>
    <col min="13106" max="13108" width="2.625" style="77" customWidth="1"/>
    <col min="13109" max="13109" width="4.25" style="77" customWidth="1"/>
    <col min="13110" max="13111" width="2.625" style="77" customWidth="1"/>
    <col min="13112" max="13112" width="1.75" style="77" customWidth="1"/>
    <col min="13113" max="13117" width="2.625" style="77" customWidth="1"/>
    <col min="13118" max="13118" width="2.125" style="77" customWidth="1"/>
    <col min="13119" max="13119" width="1.5" style="77" customWidth="1"/>
    <col min="13120" max="13124" width="2.625" style="77" customWidth="1"/>
    <col min="13125" max="13313" width="2.625" style="77"/>
    <col min="13314" max="13314" width="2.625" style="77" customWidth="1"/>
    <col min="13315" max="13315" width="2.125" style="77" customWidth="1"/>
    <col min="13316" max="13316" width="2.625" style="77" customWidth="1"/>
    <col min="13317" max="13317" width="4.875" style="77" customWidth="1"/>
    <col min="13318" max="13321" width="2.625" style="77" customWidth="1"/>
    <col min="13322" max="13361" width="2.875" style="77" customWidth="1"/>
    <col min="13362" max="13364" width="2.625" style="77" customWidth="1"/>
    <col min="13365" max="13365" width="4.25" style="77" customWidth="1"/>
    <col min="13366" max="13367" width="2.625" style="77" customWidth="1"/>
    <col min="13368" max="13368" width="1.75" style="77" customWidth="1"/>
    <col min="13369" max="13373" width="2.625" style="77" customWidth="1"/>
    <col min="13374" max="13374" width="2.125" style="77" customWidth="1"/>
    <col min="13375" max="13375" width="1.5" style="77" customWidth="1"/>
    <col min="13376" max="13380" width="2.625" style="77" customWidth="1"/>
    <col min="13381" max="13569" width="2.625" style="77"/>
    <col min="13570" max="13570" width="2.625" style="77" customWidth="1"/>
    <col min="13571" max="13571" width="2.125" style="77" customWidth="1"/>
    <col min="13572" max="13572" width="2.625" style="77" customWidth="1"/>
    <col min="13573" max="13573" width="4.875" style="77" customWidth="1"/>
    <col min="13574" max="13577" width="2.625" style="77" customWidth="1"/>
    <col min="13578" max="13617" width="2.875" style="77" customWidth="1"/>
    <col min="13618" max="13620" width="2.625" style="77" customWidth="1"/>
    <col min="13621" max="13621" width="4.25" style="77" customWidth="1"/>
    <col min="13622" max="13623" width="2.625" style="77" customWidth="1"/>
    <col min="13624" max="13624" width="1.75" style="77" customWidth="1"/>
    <col min="13625" max="13629" width="2.625" style="77" customWidth="1"/>
    <col min="13630" max="13630" width="2.125" style="77" customWidth="1"/>
    <col min="13631" max="13631" width="1.5" style="77" customWidth="1"/>
    <col min="13632" max="13636" width="2.625" style="77" customWidth="1"/>
    <col min="13637" max="13825" width="2.625" style="77"/>
    <col min="13826" max="13826" width="2.625" style="77" customWidth="1"/>
    <col min="13827" max="13827" width="2.125" style="77" customWidth="1"/>
    <col min="13828" max="13828" width="2.625" style="77" customWidth="1"/>
    <col min="13829" max="13829" width="4.875" style="77" customWidth="1"/>
    <col min="13830" max="13833" width="2.625" style="77" customWidth="1"/>
    <col min="13834" max="13873" width="2.875" style="77" customWidth="1"/>
    <col min="13874" max="13876" width="2.625" style="77" customWidth="1"/>
    <col min="13877" max="13877" width="4.25" style="77" customWidth="1"/>
    <col min="13878" max="13879" width="2.625" style="77" customWidth="1"/>
    <col min="13880" max="13880" width="1.75" style="77" customWidth="1"/>
    <col min="13881" max="13885" width="2.625" style="77" customWidth="1"/>
    <col min="13886" max="13886" width="2.125" style="77" customWidth="1"/>
    <col min="13887" max="13887" width="1.5" style="77" customWidth="1"/>
    <col min="13888" max="13892" width="2.625" style="77" customWidth="1"/>
    <col min="13893" max="14081" width="2.625" style="77"/>
    <col min="14082" max="14082" width="2.625" style="77" customWidth="1"/>
    <col min="14083" max="14083" width="2.125" style="77" customWidth="1"/>
    <col min="14084" max="14084" width="2.625" style="77" customWidth="1"/>
    <col min="14085" max="14085" width="4.875" style="77" customWidth="1"/>
    <col min="14086" max="14089" width="2.625" style="77" customWidth="1"/>
    <col min="14090" max="14129" width="2.875" style="77" customWidth="1"/>
    <col min="14130" max="14132" width="2.625" style="77" customWidth="1"/>
    <col min="14133" max="14133" width="4.25" style="77" customWidth="1"/>
    <col min="14134" max="14135" width="2.625" style="77" customWidth="1"/>
    <col min="14136" max="14136" width="1.75" style="77" customWidth="1"/>
    <col min="14137" max="14141" width="2.625" style="77" customWidth="1"/>
    <col min="14142" max="14142" width="2.125" style="77" customWidth="1"/>
    <col min="14143" max="14143" width="1.5" style="77" customWidth="1"/>
    <col min="14144" max="14148" width="2.625" style="77" customWidth="1"/>
    <col min="14149" max="14337" width="2.625" style="77"/>
    <col min="14338" max="14338" width="2.625" style="77" customWidth="1"/>
    <col min="14339" max="14339" width="2.125" style="77" customWidth="1"/>
    <col min="14340" max="14340" width="2.625" style="77" customWidth="1"/>
    <col min="14341" max="14341" width="4.875" style="77" customWidth="1"/>
    <col min="14342" max="14345" width="2.625" style="77" customWidth="1"/>
    <col min="14346" max="14385" width="2.875" style="77" customWidth="1"/>
    <col min="14386" max="14388" width="2.625" style="77" customWidth="1"/>
    <col min="14389" max="14389" width="4.25" style="77" customWidth="1"/>
    <col min="14390" max="14391" width="2.625" style="77" customWidth="1"/>
    <col min="14392" max="14392" width="1.75" style="77" customWidth="1"/>
    <col min="14393" max="14397" width="2.625" style="77" customWidth="1"/>
    <col min="14398" max="14398" width="2.125" style="77" customWidth="1"/>
    <col min="14399" max="14399" width="1.5" style="77" customWidth="1"/>
    <col min="14400" max="14404" width="2.625" style="77" customWidth="1"/>
    <col min="14405" max="14593" width="2.625" style="77"/>
    <col min="14594" max="14594" width="2.625" style="77" customWidth="1"/>
    <col min="14595" max="14595" width="2.125" style="77" customWidth="1"/>
    <col min="14596" max="14596" width="2.625" style="77" customWidth="1"/>
    <col min="14597" max="14597" width="4.875" style="77" customWidth="1"/>
    <col min="14598" max="14601" width="2.625" style="77" customWidth="1"/>
    <col min="14602" max="14641" width="2.875" style="77" customWidth="1"/>
    <col min="14642" max="14644" width="2.625" style="77" customWidth="1"/>
    <col min="14645" max="14645" width="4.25" style="77" customWidth="1"/>
    <col min="14646" max="14647" width="2.625" style="77" customWidth="1"/>
    <col min="14648" max="14648" width="1.75" style="77" customWidth="1"/>
    <col min="14649" max="14653" width="2.625" style="77" customWidth="1"/>
    <col min="14654" max="14654" width="2.125" style="77" customWidth="1"/>
    <col min="14655" max="14655" width="1.5" style="77" customWidth="1"/>
    <col min="14656" max="14660" width="2.625" style="77" customWidth="1"/>
    <col min="14661" max="14849" width="2.625" style="77"/>
    <col min="14850" max="14850" width="2.625" style="77" customWidth="1"/>
    <col min="14851" max="14851" width="2.125" style="77" customWidth="1"/>
    <col min="14852" max="14852" width="2.625" style="77" customWidth="1"/>
    <col min="14853" max="14853" width="4.875" style="77" customWidth="1"/>
    <col min="14854" max="14857" width="2.625" style="77" customWidth="1"/>
    <col min="14858" max="14897" width="2.875" style="77" customWidth="1"/>
    <col min="14898" max="14900" width="2.625" style="77" customWidth="1"/>
    <col min="14901" max="14901" width="4.25" style="77" customWidth="1"/>
    <col min="14902" max="14903" width="2.625" style="77" customWidth="1"/>
    <col min="14904" max="14904" width="1.75" style="77" customWidth="1"/>
    <col min="14905" max="14909" width="2.625" style="77" customWidth="1"/>
    <col min="14910" max="14910" width="2.125" style="77" customWidth="1"/>
    <col min="14911" max="14911" width="1.5" style="77" customWidth="1"/>
    <col min="14912" max="14916" width="2.625" style="77" customWidth="1"/>
    <col min="14917" max="15105" width="2.625" style="77"/>
    <col min="15106" max="15106" width="2.625" style="77" customWidth="1"/>
    <col min="15107" max="15107" width="2.125" style="77" customWidth="1"/>
    <col min="15108" max="15108" width="2.625" style="77" customWidth="1"/>
    <col min="15109" max="15109" width="4.875" style="77" customWidth="1"/>
    <col min="15110" max="15113" width="2.625" style="77" customWidth="1"/>
    <col min="15114" max="15153" width="2.875" style="77" customWidth="1"/>
    <col min="15154" max="15156" width="2.625" style="77" customWidth="1"/>
    <col min="15157" max="15157" width="4.25" style="77" customWidth="1"/>
    <col min="15158" max="15159" width="2.625" style="77" customWidth="1"/>
    <col min="15160" max="15160" width="1.75" style="77" customWidth="1"/>
    <col min="15161" max="15165" width="2.625" style="77" customWidth="1"/>
    <col min="15166" max="15166" width="2.125" style="77" customWidth="1"/>
    <col min="15167" max="15167" width="1.5" style="77" customWidth="1"/>
    <col min="15168" max="15172" width="2.625" style="77" customWidth="1"/>
    <col min="15173" max="15361" width="2.625" style="77"/>
    <col min="15362" max="15362" width="2.625" style="77" customWidth="1"/>
    <col min="15363" max="15363" width="2.125" style="77" customWidth="1"/>
    <col min="15364" max="15364" width="2.625" style="77" customWidth="1"/>
    <col min="15365" max="15365" width="4.875" style="77" customWidth="1"/>
    <col min="15366" max="15369" width="2.625" style="77" customWidth="1"/>
    <col min="15370" max="15409" width="2.875" style="77" customWidth="1"/>
    <col min="15410" max="15412" width="2.625" style="77" customWidth="1"/>
    <col min="15413" max="15413" width="4.25" style="77" customWidth="1"/>
    <col min="15414" max="15415" width="2.625" style="77" customWidth="1"/>
    <col min="15416" max="15416" width="1.75" style="77" customWidth="1"/>
    <col min="15417" max="15421" width="2.625" style="77" customWidth="1"/>
    <col min="15422" max="15422" width="2.125" style="77" customWidth="1"/>
    <col min="15423" max="15423" width="1.5" style="77" customWidth="1"/>
    <col min="15424" max="15428" width="2.625" style="77" customWidth="1"/>
    <col min="15429" max="15617" width="2.625" style="77"/>
    <col min="15618" max="15618" width="2.625" style="77" customWidth="1"/>
    <col min="15619" max="15619" width="2.125" style="77" customWidth="1"/>
    <col min="15620" max="15620" width="2.625" style="77" customWidth="1"/>
    <col min="15621" max="15621" width="4.875" style="77" customWidth="1"/>
    <col min="15622" max="15625" width="2.625" style="77" customWidth="1"/>
    <col min="15626" max="15665" width="2.875" style="77" customWidth="1"/>
    <col min="15666" max="15668" width="2.625" style="77" customWidth="1"/>
    <col min="15669" max="15669" width="4.25" style="77" customWidth="1"/>
    <col min="15670" max="15671" width="2.625" style="77" customWidth="1"/>
    <col min="15672" max="15672" width="1.75" style="77" customWidth="1"/>
    <col min="15673" max="15677" width="2.625" style="77" customWidth="1"/>
    <col min="15678" max="15678" width="2.125" style="77" customWidth="1"/>
    <col min="15679" max="15679" width="1.5" style="77" customWidth="1"/>
    <col min="15680" max="15684" width="2.625" style="77" customWidth="1"/>
    <col min="15685" max="15873" width="2.625" style="77"/>
    <col min="15874" max="15874" width="2.625" style="77" customWidth="1"/>
    <col min="15875" max="15875" width="2.125" style="77" customWidth="1"/>
    <col min="15876" max="15876" width="2.625" style="77" customWidth="1"/>
    <col min="15877" max="15877" width="4.875" style="77" customWidth="1"/>
    <col min="15878" max="15881" width="2.625" style="77" customWidth="1"/>
    <col min="15882" max="15921" width="2.875" style="77" customWidth="1"/>
    <col min="15922" max="15924" width="2.625" style="77" customWidth="1"/>
    <col min="15925" max="15925" width="4.25" style="77" customWidth="1"/>
    <col min="15926" max="15927" width="2.625" style="77" customWidth="1"/>
    <col min="15928" max="15928" width="1.75" style="77" customWidth="1"/>
    <col min="15929" max="15933" width="2.625" style="77" customWidth="1"/>
    <col min="15934" max="15934" width="2.125" style="77" customWidth="1"/>
    <col min="15935" max="15935" width="1.5" style="77" customWidth="1"/>
    <col min="15936" max="15940" width="2.625" style="77" customWidth="1"/>
    <col min="15941" max="16129" width="2.625" style="77"/>
    <col min="16130" max="16130" width="2.625" style="77" customWidth="1"/>
    <col min="16131" max="16131" width="2.125" style="77" customWidth="1"/>
    <col min="16132" max="16132" width="2.625" style="77" customWidth="1"/>
    <col min="16133" max="16133" width="4.875" style="77" customWidth="1"/>
    <col min="16134" max="16137" width="2.625" style="77" customWidth="1"/>
    <col min="16138" max="16177" width="2.875" style="77" customWidth="1"/>
    <col min="16178" max="16180" width="2.625" style="77" customWidth="1"/>
    <col min="16181" max="16181" width="4.25" style="77" customWidth="1"/>
    <col min="16182" max="16183" width="2.625" style="77" customWidth="1"/>
    <col min="16184" max="16184" width="1.75" style="77" customWidth="1"/>
    <col min="16185" max="16189" width="2.625" style="77" customWidth="1"/>
    <col min="16190" max="16190" width="2.125" style="77" customWidth="1"/>
    <col min="16191" max="16191" width="1.5" style="77" customWidth="1"/>
    <col min="16192" max="16196" width="2.625" style="77" customWidth="1"/>
    <col min="16197" max="16384" width="2.625" style="77"/>
  </cols>
  <sheetData>
    <row r="1" spans="1:69" ht="20.100000000000001" customHeight="1" thickBot="1">
      <c r="A1" s="1161"/>
      <c r="B1" s="1935" t="str">
        <f>Index!B1</f>
        <v>PRODUCTION CONFIRMATION</v>
      </c>
      <c r="C1" s="2185"/>
      <c r="D1" s="2185"/>
      <c r="E1" s="2185"/>
      <c r="F1" s="2185"/>
      <c r="G1" s="2185"/>
      <c r="H1" s="2185"/>
      <c r="I1" s="2185"/>
      <c r="J1" s="2185"/>
      <c r="K1" s="2185"/>
      <c r="L1" s="2185"/>
      <c r="M1" s="2185"/>
      <c r="N1" s="2185"/>
      <c r="O1" s="2185"/>
      <c r="P1" s="2185"/>
      <c r="Q1" s="3986"/>
      <c r="R1" s="518"/>
      <c r="S1" s="2427" t="s">
        <v>538</v>
      </c>
      <c r="T1" s="2427"/>
      <c r="U1" s="2427"/>
      <c r="V1" s="2427"/>
      <c r="W1" s="2427"/>
      <c r="X1" s="2427"/>
      <c r="Y1" s="2427"/>
      <c r="Z1" s="2427"/>
      <c r="AA1" s="2427"/>
      <c r="AB1" s="2427"/>
      <c r="AC1" s="2427"/>
      <c r="AD1" s="2427"/>
      <c r="AE1" s="2427"/>
      <c r="AF1" s="2427"/>
      <c r="AG1" s="2427"/>
      <c r="AH1" s="2427"/>
      <c r="AI1" s="2427"/>
      <c r="AJ1" s="2427"/>
      <c r="AK1" s="2427"/>
      <c r="AL1" s="2427"/>
      <c r="AM1" s="2427"/>
      <c r="AN1" s="2427"/>
      <c r="AO1" s="2427"/>
      <c r="AP1" s="2427"/>
      <c r="AQ1" s="2427"/>
      <c r="AR1" s="2427"/>
      <c r="AS1" s="2427"/>
      <c r="AT1" s="2427"/>
      <c r="AU1" s="2427"/>
      <c r="AV1" s="2427"/>
      <c r="AW1" s="2427"/>
      <c r="AX1" s="2427"/>
      <c r="AY1" s="2427"/>
      <c r="AZ1" s="2427"/>
      <c r="BA1" s="2427"/>
      <c r="BB1" s="2427"/>
      <c r="BC1" s="2427"/>
      <c r="BD1" s="2427"/>
      <c r="BE1" s="518"/>
      <c r="BF1" s="518"/>
      <c r="BG1" s="518"/>
      <c r="BH1" s="518"/>
      <c r="BI1" s="518"/>
      <c r="BJ1" s="518"/>
      <c r="BK1" s="518"/>
      <c r="BL1" s="518"/>
      <c r="BM1" s="518"/>
      <c r="BN1" s="518"/>
      <c r="BO1" s="518"/>
      <c r="BP1" s="518"/>
      <c r="BQ1" s="571"/>
    </row>
    <row r="2" spans="1:69" ht="20.100000000000001" customHeight="1">
      <c r="A2" s="1158"/>
      <c r="B2" s="147" t="s">
        <v>19</v>
      </c>
      <c r="C2" s="148"/>
      <c r="D2" s="148"/>
      <c r="E2" s="148"/>
      <c r="F2" s="148"/>
      <c r="G2" s="148"/>
      <c r="H2" s="53" t="str">
        <f>Index!G2</f>
        <v>Chuck Taylor All Star Street</v>
      </c>
      <c r="I2" s="53"/>
      <c r="J2" s="53"/>
      <c r="K2" s="53"/>
      <c r="L2" s="53"/>
      <c r="M2" s="53"/>
      <c r="N2" s="53"/>
      <c r="O2" s="149"/>
      <c r="P2" s="149"/>
      <c r="Q2" s="54"/>
      <c r="R2" s="503"/>
      <c r="S2" s="2510"/>
      <c r="T2" s="2510"/>
      <c r="U2" s="2510"/>
      <c r="V2" s="2510"/>
      <c r="W2" s="2510"/>
      <c r="X2" s="2510"/>
      <c r="Y2" s="2510"/>
      <c r="Z2" s="2510"/>
      <c r="AA2" s="2510"/>
      <c r="AB2" s="2510"/>
      <c r="AC2" s="2510"/>
      <c r="AD2" s="2510"/>
      <c r="AE2" s="2510"/>
      <c r="AF2" s="2510"/>
      <c r="AG2" s="2510"/>
      <c r="AH2" s="2510"/>
      <c r="AI2" s="2510"/>
      <c r="AJ2" s="2510"/>
      <c r="AK2" s="2510"/>
      <c r="AL2" s="2510"/>
      <c r="AM2" s="2510"/>
      <c r="AN2" s="2510"/>
      <c r="AO2" s="2510"/>
      <c r="AP2" s="2510"/>
      <c r="AQ2" s="2510"/>
      <c r="AR2" s="2510"/>
      <c r="AS2" s="2510"/>
      <c r="AT2" s="2510"/>
      <c r="AU2" s="2510"/>
      <c r="AV2" s="2510"/>
      <c r="AW2" s="2510"/>
      <c r="AX2" s="2510"/>
      <c r="AY2" s="2510"/>
      <c r="AZ2" s="2510"/>
      <c r="BA2" s="2510"/>
      <c r="BB2" s="2510"/>
      <c r="BC2" s="2510"/>
      <c r="BD2" s="2510"/>
      <c r="BE2" s="60"/>
      <c r="BF2" s="543"/>
      <c r="BG2" s="503"/>
      <c r="BH2" s="60"/>
      <c r="BI2" s="60"/>
      <c r="BJ2" s="60"/>
      <c r="BK2" s="1833" t="s">
        <v>21</v>
      </c>
      <c r="BL2" s="1834"/>
      <c r="BM2" s="1834"/>
      <c r="BN2" s="3670">
        <f>'Sockliner Specification'!BN2+1</f>
        <v>26</v>
      </c>
      <c r="BO2" s="1834"/>
      <c r="BP2" s="2622"/>
      <c r="BQ2" s="24"/>
    </row>
    <row r="3" spans="1:69" ht="20.100000000000001" customHeight="1" thickBot="1">
      <c r="A3" s="1158"/>
      <c r="B3" s="68" t="s">
        <v>96</v>
      </c>
      <c r="C3" s="46"/>
      <c r="D3" s="46"/>
      <c r="E3" s="46"/>
      <c r="F3" s="46"/>
      <c r="G3" s="46"/>
      <c r="H3" s="46"/>
      <c r="I3" s="46"/>
      <c r="J3" s="1295" t="str">
        <f>Index!I3</f>
        <v>669288C/F</v>
      </c>
      <c r="K3" s="1295"/>
      <c r="L3" s="1295"/>
      <c r="M3" s="1295"/>
      <c r="N3" s="1295"/>
      <c r="O3" s="1295"/>
      <c r="P3" s="1295"/>
      <c r="Q3" s="298"/>
      <c r="R3" s="503"/>
      <c r="S3" s="3981"/>
      <c r="T3" s="3981"/>
      <c r="U3" s="3981"/>
      <c r="V3" s="3981"/>
      <c r="W3" s="3981"/>
      <c r="X3" s="3981"/>
      <c r="Y3" s="3981"/>
      <c r="Z3" s="3981"/>
      <c r="AA3" s="3981"/>
      <c r="AB3" s="3981"/>
      <c r="AC3" s="3981"/>
      <c r="AD3" s="3981"/>
      <c r="AE3" s="3981"/>
      <c r="AF3" s="3981"/>
      <c r="AG3" s="3981"/>
      <c r="AH3" s="3981"/>
      <c r="AI3" s="3981"/>
      <c r="AJ3" s="3981"/>
      <c r="AK3" s="3981"/>
      <c r="AL3" s="3981"/>
      <c r="AM3" s="3981"/>
      <c r="AN3" s="3981"/>
      <c r="AO3" s="3981"/>
      <c r="AP3" s="3981"/>
      <c r="AQ3" s="3981"/>
      <c r="AR3" s="3981"/>
      <c r="AS3" s="3981"/>
      <c r="AT3" s="3981"/>
      <c r="AU3" s="3981"/>
      <c r="AV3" s="3981"/>
      <c r="AW3" s="3981"/>
      <c r="AX3" s="3981"/>
      <c r="AY3" s="3981"/>
      <c r="AZ3" s="3981"/>
      <c r="BA3" s="3981"/>
      <c r="BB3" s="3981"/>
      <c r="BC3" s="3981"/>
      <c r="BD3" s="3981"/>
      <c r="BE3" s="503"/>
      <c r="BF3" s="503"/>
      <c r="BG3" s="503"/>
      <c r="BH3" s="503"/>
      <c r="BI3" s="503"/>
      <c r="BJ3" s="503"/>
      <c r="BK3" s="3982"/>
      <c r="BL3" s="3983"/>
      <c r="BM3" s="3983"/>
      <c r="BN3" s="3983"/>
      <c r="BO3" s="3983"/>
      <c r="BP3" s="3984"/>
      <c r="BQ3" s="24"/>
    </row>
    <row r="4" spans="1:69" ht="29.25" customHeight="1">
      <c r="A4" s="1158"/>
      <c r="B4" s="572"/>
      <c r="C4" s="573"/>
      <c r="D4" s="573"/>
      <c r="E4" s="573"/>
      <c r="F4" s="573"/>
      <c r="G4" s="573"/>
      <c r="H4" s="573"/>
      <c r="I4" s="573"/>
      <c r="J4" s="573"/>
      <c r="K4" s="573"/>
      <c r="L4" s="573"/>
      <c r="M4" s="573"/>
      <c r="N4" s="573"/>
      <c r="O4" s="573"/>
      <c r="P4" s="573"/>
      <c r="Q4" s="573"/>
      <c r="R4" s="573"/>
      <c r="S4" s="573"/>
      <c r="T4" s="573"/>
      <c r="U4" s="573"/>
      <c r="V4" s="573"/>
      <c r="W4" s="573"/>
      <c r="X4" s="573"/>
      <c r="Y4" s="573"/>
      <c r="Z4" s="573"/>
      <c r="AA4" s="573"/>
      <c r="AB4" s="573"/>
      <c r="AC4" s="573"/>
      <c r="AD4" s="573"/>
      <c r="AE4" s="573"/>
      <c r="AF4" s="573"/>
      <c r="AG4" s="573"/>
      <c r="AH4" s="573"/>
      <c r="AI4" s="573"/>
      <c r="AJ4" s="573"/>
      <c r="AK4" s="573"/>
      <c r="AL4" s="573"/>
      <c r="AM4" s="574"/>
      <c r="AN4" s="573"/>
      <c r="AO4" s="573"/>
      <c r="AP4" s="573"/>
      <c r="AQ4" s="573"/>
      <c r="AR4" s="573"/>
      <c r="AS4" s="573"/>
      <c r="AT4" s="573"/>
      <c r="AU4" s="573"/>
      <c r="AV4" s="573"/>
      <c r="AW4" s="573"/>
      <c r="AX4" s="573"/>
      <c r="AY4" s="573"/>
      <c r="AZ4" s="573"/>
      <c r="BA4" s="573"/>
      <c r="BB4" s="573"/>
      <c r="BC4" s="573"/>
      <c r="BD4" s="573"/>
      <c r="BE4" s="573"/>
      <c r="BF4" s="573"/>
      <c r="BG4" s="573"/>
      <c r="BH4" s="573"/>
      <c r="BI4" s="573"/>
      <c r="BJ4" s="573"/>
      <c r="BK4" s="573"/>
      <c r="BL4" s="573"/>
      <c r="BM4" s="573"/>
      <c r="BN4" s="573"/>
      <c r="BO4" s="573"/>
      <c r="BP4" s="575"/>
      <c r="BQ4" s="24"/>
    </row>
    <row r="5" spans="1:69" ht="25.5" customHeight="1">
      <c r="A5" s="1158"/>
      <c r="B5" s="576"/>
      <c r="C5" s="229"/>
      <c r="D5" s="3959" t="s">
        <v>208</v>
      </c>
      <c r="E5" s="3960"/>
      <c r="F5" s="3960"/>
      <c r="G5" s="3961"/>
      <c r="H5" s="3959" t="s">
        <v>539</v>
      </c>
      <c r="I5" s="3960"/>
      <c r="J5" s="3960"/>
      <c r="K5" s="3960"/>
      <c r="L5" s="3960"/>
      <c r="M5" s="3960"/>
      <c r="N5" s="3960"/>
      <c r="O5" s="3961"/>
      <c r="P5" s="3959" t="s">
        <v>209</v>
      </c>
      <c r="Q5" s="3960"/>
      <c r="R5" s="3960"/>
      <c r="S5" s="3960"/>
      <c r="T5" s="3960"/>
      <c r="U5" s="3960"/>
      <c r="V5" s="3960"/>
      <c r="W5" s="3960"/>
      <c r="X5" s="3961"/>
      <c r="Y5" s="3959" t="s">
        <v>540</v>
      </c>
      <c r="Z5" s="3960"/>
      <c r="AA5" s="3960"/>
      <c r="AB5" s="3960"/>
      <c r="AC5" s="3960"/>
      <c r="AD5" s="3960"/>
      <c r="AE5" s="3960"/>
      <c r="AF5" s="3960"/>
      <c r="AG5" s="3961"/>
      <c r="AH5" s="3959" t="s">
        <v>541</v>
      </c>
      <c r="AI5" s="3960"/>
      <c r="AJ5" s="3960"/>
      <c r="AK5" s="3960"/>
      <c r="AL5" s="3960"/>
      <c r="AM5" s="3960"/>
      <c r="AN5" s="3960"/>
      <c r="AO5" s="3960"/>
      <c r="AP5" s="3961"/>
      <c r="AQ5" s="3959" t="s">
        <v>210</v>
      </c>
      <c r="AR5" s="3960"/>
      <c r="AS5" s="3960"/>
      <c r="AT5" s="3960"/>
      <c r="AU5" s="3960"/>
      <c r="AV5" s="3960"/>
      <c r="AW5" s="3960"/>
      <c r="AX5" s="3961"/>
      <c r="AY5" s="3959" t="s">
        <v>212</v>
      </c>
      <c r="AZ5" s="3960"/>
      <c r="BA5" s="3960"/>
      <c r="BB5" s="3960"/>
      <c r="BC5" s="3960"/>
      <c r="BD5" s="3960"/>
      <c r="BE5" s="3960"/>
      <c r="BF5" s="3961"/>
      <c r="BG5" s="491"/>
      <c r="BH5" s="229"/>
      <c r="BI5" s="229"/>
      <c r="BJ5" s="229"/>
      <c r="BK5" s="229"/>
      <c r="BL5" s="229"/>
      <c r="BM5" s="229"/>
      <c r="BN5" s="229"/>
      <c r="BO5" s="229"/>
      <c r="BP5" s="577"/>
      <c r="BQ5" s="24"/>
    </row>
    <row r="6" spans="1:69" ht="21.75" customHeight="1">
      <c r="A6" s="1158"/>
      <c r="B6" s="576"/>
      <c r="C6" s="229"/>
      <c r="D6" s="3962" t="s">
        <v>211</v>
      </c>
      <c r="E6" s="3963"/>
      <c r="F6" s="3963"/>
      <c r="G6" s="3964"/>
      <c r="H6" s="3968" t="s">
        <v>543</v>
      </c>
      <c r="I6" s="3969"/>
      <c r="J6" s="3969"/>
      <c r="K6" s="3969"/>
      <c r="L6" s="3969"/>
      <c r="M6" s="3969"/>
      <c r="N6" s="3969"/>
      <c r="O6" s="3970"/>
      <c r="P6" s="3974" t="s">
        <v>213</v>
      </c>
      <c r="Q6" s="3975"/>
      <c r="R6" s="3975"/>
      <c r="S6" s="3975"/>
      <c r="T6" s="3975"/>
      <c r="U6" s="3975"/>
      <c r="V6" s="3975"/>
      <c r="W6" s="3975"/>
      <c r="X6" s="3976"/>
      <c r="Y6" s="3974" t="s">
        <v>215</v>
      </c>
      <c r="Z6" s="3975"/>
      <c r="AA6" s="3975"/>
      <c r="AB6" s="3975"/>
      <c r="AC6" s="3975"/>
      <c r="AD6" s="3975"/>
      <c r="AE6" s="3975"/>
      <c r="AF6" s="3975"/>
      <c r="AG6" s="3976"/>
      <c r="AH6" s="3974" t="s">
        <v>216</v>
      </c>
      <c r="AI6" s="3975"/>
      <c r="AJ6" s="3975"/>
      <c r="AK6" s="3975"/>
      <c r="AL6" s="3975"/>
      <c r="AM6" s="3975"/>
      <c r="AN6" s="3975"/>
      <c r="AO6" s="3975"/>
      <c r="AP6" s="3976"/>
      <c r="AQ6" s="3980" t="s">
        <v>229</v>
      </c>
      <c r="AR6" s="3975"/>
      <c r="AS6" s="3975"/>
      <c r="AT6" s="3975"/>
      <c r="AU6" s="3975"/>
      <c r="AV6" s="3975"/>
      <c r="AW6" s="3975"/>
      <c r="AX6" s="3976"/>
      <c r="AY6" s="3974" t="s">
        <v>31</v>
      </c>
      <c r="AZ6" s="3975"/>
      <c r="BA6" s="3975"/>
      <c r="BB6" s="3975"/>
      <c r="BC6" s="3975"/>
      <c r="BD6" s="3975"/>
      <c r="BE6" s="3975"/>
      <c r="BF6" s="3976"/>
      <c r="BG6" s="491"/>
      <c r="BH6" s="229"/>
      <c r="BI6" s="229"/>
      <c r="BJ6" s="229"/>
      <c r="BK6" s="229"/>
      <c r="BL6" s="229"/>
      <c r="BM6" s="229"/>
      <c r="BN6" s="229"/>
      <c r="BO6" s="229"/>
      <c r="BP6" s="577"/>
      <c r="BQ6" s="24"/>
    </row>
    <row r="7" spans="1:69" ht="21.75" customHeight="1">
      <c r="A7" s="1158"/>
      <c r="B7" s="576"/>
      <c r="C7" s="229"/>
      <c r="D7" s="3965"/>
      <c r="E7" s="3966"/>
      <c r="F7" s="3966"/>
      <c r="G7" s="3967"/>
      <c r="H7" s="3971"/>
      <c r="I7" s="3972"/>
      <c r="J7" s="3972"/>
      <c r="K7" s="3972"/>
      <c r="L7" s="3972"/>
      <c r="M7" s="3972"/>
      <c r="N7" s="3972"/>
      <c r="O7" s="3973"/>
      <c r="P7" s="3977"/>
      <c r="Q7" s="3978"/>
      <c r="R7" s="3978"/>
      <c r="S7" s="3978"/>
      <c r="T7" s="3978"/>
      <c r="U7" s="3978"/>
      <c r="V7" s="3978"/>
      <c r="W7" s="3978"/>
      <c r="X7" s="3979"/>
      <c r="Y7" s="3977"/>
      <c r="Z7" s="3978"/>
      <c r="AA7" s="3978"/>
      <c r="AB7" s="3978"/>
      <c r="AC7" s="3978"/>
      <c r="AD7" s="3978"/>
      <c r="AE7" s="3978"/>
      <c r="AF7" s="3978"/>
      <c r="AG7" s="3979"/>
      <c r="AH7" s="3977"/>
      <c r="AI7" s="3978"/>
      <c r="AJ7" s="3978"/>
      <c r="AK7" s="3978"/>
      <c r="AL7" s="3978"/>
      <c r="AM7" s="3978"/>
      <c r="AN7" s="3978"/>
      <c r="AO7" s="3978"/>
      <c r="AP7" s="3979"/>
      <c r="AQ7" s="3977"/>
      <c r="AR7" s="3978"/>
      <c r="AS7" s="3978"/>
      <c r="AT7" s="3978"/>
      <c r="AU7" s="3978"/>
      <c r="AV7" s="3978"/>
      <c r="AW7" s="3978"/>
      <c r="AX7" s="3979"/>
      <c r="AY7" s="3977"/>
      <c r="AZ7" s="3978"/>
      <c r="BA7" s="3978"/>
      <c r="BB7" s="3978"/>
      <c r="BC7" s="3978"/>
      <c r="BD7" s="3978"/>
      <c r="BE7" s="3978"/>
      <c r="BF7" s="3979"/>
      <c r="BG7" s="491"/>
      <c r="BH7" s="229"/>
      <c r="BI7" s="229"/>
      <c r="BJ7" s="229"/>
      <c r="BK7" s="229"/>
      <c r="BL7" s="229"/>
      <c r="BM7" s="229"/>
      <c r="BN7" s="229"/>
      <c r="BO7" s="229"/>
      <c r="BP7" s="577"/>
      <c r="BQ7" s="24"/>
    </row>
    <row r="8" spans="1:69" ht="20.100000000000001" customHeight="1">
      <c r="A8" s="1158"/>
      <c r="B8" s="576"/>
      <c r="C8" s="229"/>
      <c r="D8" s="229"/>
      <c r="E8" s="229"/>
      <c r="F8" s="229"/>
      <c r="G8" s="229"/>
      <c r="H8" s="229"/>
      <c r="I8" s="229"/>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577"/>
      <c r="BQ8" s="24"/>
    </row>
    <row r="9" spans="1:69" ht="20.100000000000001" customHeight="1">
      <c r="A9" s="1158"/>
      <c r="B9" s="576"/>
      <c r="C9" s="229"/>
      <c r="D9" s="229"/>
      <c r="E9" s="229"/>
      <c r="F9" s="229"/>
      <c r="G9" s="229"/>
      <c r="H9" s="229"/>
      <c r="I9" s="229"/>
      <c r="J9" s="229"/>
      <c r="K9" s="229"/>
      <c r="L9" s="229"/>
      <c r="M9" s="229"/>
      <c r="N9" s="229"/>
      <c r="O9" s="229"/>
      <c r="P9" s="229"/>
      <c r="Q9" s="229"/>
      <c r="R9" s="229"/>
      <c r="S9" s="229"/>
      <c r="T9" s="229"/>
      <c r="U9" s="229"/>
      <c r="V9" s="229"/>
      <c r="W9" s="229"/>
      <c r="X9" s="544"/>
      <c r="Y9" s="544"/>
      <c r="Z9" s="544"/>
      <c r="AA9" s="544"/>
      <c r="AB9" s="544"/>
      <c r="AC9" s="544"/>
      <c r="AD9" s="544"/>
      <c r="AE9" s="544"/>
      <c r="AF9" s="544"/>
      <c r="AG9" s="544"/>
      <c r="AH9" s="544"/>
      <c r="AI9" s="544"/>
      <c r="AJ9" s="544"/>
      <c r="AK9" s="544"/>
      <c r="AL9" s="544"/>
      <c r="AM9" s="544"/>
      <c r="AN9" s="544"/>
      <c r="AO9" s="544"/>
      <c r="AP9" s="544"/>
      <c r="AQ9" s="544"/>
      <c r="AR9" s="544"/>
      <c r="AS9" s="544"/>
      <c r="AT9" s="544"/>
      <c r="AU9" s="229"/>
      <c r="AV9" s="229"/>
      <c r="AW9" s="229"/>
      <c r="AX9" s="229"/>
      <c r="AY9" s="229"/>
      <c r="AZ9" s="229"/>
      <c r="BA9" s="229"/>
      <c r="BB9" s="229"/>
      <c r="BC9" s="229"/>
      <c r="BD9" s="229"/>
      <c r="BE9" s="229"/>
      <c r="BF9" s="229"/>
      <c r="BG9" s="229"/>
      <c r="BH9" s="229"/>
      <c r="BI9" s="229"/>
      <c r="BJ9" s="229"/>
      <c r="BK9" s="229"/>
      <c r="BL9" s="229"/>
      <c r="BM9" s="229"/>
      <c r="BN9" s="229"/>
      <c r="BO9" s="229"/>
      <c r="BP9" s="577"/>
      <c r="BQ9" s="24"/>
    </row>
    <row r="10" spans="1:69" ht="20.100000000000001" customHeight="1">
      <c r="A10" s="1158"/>
      <c r="B10" s="576"/>
      <c r="C10" s="229"/>
      <c r="D10" s="229"/>
      <c r="E10" s="229"/>
      <c r="F10" s="229"/>
      <c r="G10" s="229"/>
      <c r="H10" s="229"/>
      <c r="I10" s="229"/>
      <c r="J10" s="229"/>
      <c r="K10" s="229"/>
      <c r="L10" s="229"/>
      <c r="M10" s="229"/>
      <c r="N10" s="229"/>
      <c r="O10" s="229"/>
      <c r="P10" s="229"/>
      <c r="Q10" s="229"/>
      <c r="R10" s="229"/>
      <c r="S10" s="229"/>
      <c r="T10" s="229"/>
      <c r="U10" s="229"/>
      <c r="V10" s="229"/>
      <c r="W10" s="229"/>
      <c r="X10" s="544"/>
      <c r="Y10" s="544"/>
      <c r="Z10" s="544"/>
      <c r="AA10" s="544"/>
      <c r="AB10" s="544"/>
      <c r="AC10" s="544"/>
      <c r="AD10" s="544"/>
      <c r="AE10" s="544"/>
      <c r="AF10" s="544"/>
      <c r="AG10" s="544"/>
      <c r="AH10" s="544"/>
      <c r="AI10" s="544"/>
      <c r="AJ10" s="544"/>
      <c r="AK10" s="544"/>
      <c r="AL10" s="544"/>
      <c r="AM10" s="544"/>
      <c r="AN10" s="544"/>
      <c r="AO10" s="544"/>
      <c r="AP10" s="544"/>
      <c r="AQ10" s="544"/>
      <c r="AR10" s="544"/>
      <c r="AS10" s="544"/>
      <c r="AT10" s="544"/>
      <c r="AU10" s="544"/>
      <c r="AV10" s="544"/>
      <c r="AW10" s="544"/>
      <c r="AX10" s="544"/>
      <c r="AY10" s="544"/>
      <c r="AZ10" s="544"/>
      <c r="BA10" s="544"/>
      <c r="BB10" s="544"/>
      <c r="BC10" s="544"/>
      <c r="BD10" s="544"/>
      <c r="BE10" s="544"/>
      <c r="BF10" s="544"/>
      <c r="BG10" s="544"/>
      <c r="BH10" s="544"/>
      <c r="BI10" s="544"/>
      <c r="BJ10" s="544"/>
      <c r="BK10" s="544"/>
      <c r="BL10" s="544"/>
      <c r="BM10" s="544"/>
      <c r="BN10" s="544"/>
      <c r="BO10" s="544"/>
      <c r="BP10" s="578"/>
      <c r="BQ10" s="24"/>
    </row>
    <row r="11" spans="1:69" ht="15">
      <c r="A11" s="1158"/>
      <c r="B11" s="579"/>
      <c r="C11" s="1114"/>
      <c r="D11" s="1114"/>
      <c r="E11" s="1114"/>
      <c r="F11" s="1097"/>
      <c r="G11" s="1097"/>
      <c r="H11" s="1097"/>
      <c r="I11" s="1097"/>
      <c r="J11" s="1097"/>
      <c r="K11" s="1097"/>
      <c r="L11" s="1097"/>
      <c r="M11" s="1097"/>
      <c r="N11" s="1097"/>
      <c r="O11" s="1097"/>
      <c r="P11" s="1097"/>
      <c r="Q11" s="1097"/>
      <c r="R11" s="1097"/>
      <c r="S11" s="1097"/>
      <c r="T11" s="1097"/>
      <c r="U11" s="1097"/>
      <c r="V11" s="1097"/>
      <c r="W11" s="1097"/>
      <c r="X11" s="1097"/>
      <c r="Y11" s="1097"/>
      <c r="Z11" s="1097"/>
      <c r="AA11" s="1097"/>
      <c r="AB11" s="1097"/>
      <c r="AC11" s="1097"/>
      <c r="AD11" s="1097"/>
      <c r="AE11" s="1097"/>
      <c r="AF11" s="1097"/>
      <c r="AG11" s="1097"/>
      <c r="AH11" s="1097"/>
      <c r="AI11" s="1097"/>
      <c r="AJ11" s="1097"/>
      <c r="AK11" s="1097"/>
      <c r="AL11" s="1097"/>
      <c r="AM11" s="1097"/>
      <c r="AN11" s="1097"/>
      <c r="AO11" s="1097"/>
      <c r="AP11" s="1097"/>
      <c r="AQ11" s="1097"/>
      <c r="AR11" s="1097"/>
      <c r="AS11" s="1097"/>
      <c r="AT11" s="1097"/>
      <c r="AU11" s="1097"/>
      <c r="AV11" s="1097"/>
      <c r="AW11" s="1097"/>
      <c r="AX11" s="1097"/>
      <c r="AY11" s="1097"/>
      <c r="AZ11" s="1097"/>
      <c r="BA11" s="1097"/>
      <c r="BB11" s="1097"/>
      <c r="BC11" s="1097"/>
      <c r="BD11" s="1097"/>
      <c r="BE11" s="1097"/>
      <c r="BF11" s="1097"/>
      <c r="BG11" s="1097"/>
      <c r="BH11" s="1097"/>
      <c r="BI11" s="1097"/>
      <c r="BJ11" s="1097"/>
      <c r="BK11" s="1097"/>
      <c r="BL11" s="1097"/>
      <c r="BM11" s="1097"/>
      <c r="BN11" s="1097"/>
      <c r="BO11" s="1097"/>
      <c r="BP11" s="580"/>
      <c r="BQ11" s="24"/>
    </row>
    <row r="12" spans="1:69" ht="15">
      <c r="A12" s="1158"/>
      <c r="B12" s="576"/>
      <c r="C12" s="544"/>
      <c r="D12" s="544"/>
      <c r="E12" s="544"/>
      <c r="F12" s="544"/>
      <c r="G12" s="544"/>
      <c r="H12" s="544"/>
      <c r="I12" s="544"/>
      <c r="J12" s="544"/>
      <c r="K12" s="544"/>
      <c r="L12" s="544"/>
      <c r="M12" s="544"/>
      <c r="N12" s="544"/>
      <c r="O12" s="544"/>
      <c r="P12" s="544"/>
      <c r="Q12" s="544"/>
      <c r="R12" s="544"/>
      <c r="S12" s="544"/>
      <c r="T12" s="544"/>
      <c r="U12" s="544"/>
      <c r="V12" s="544"/>
      <c r="W12" s="544"/>
      <c r="X12" s="544"/>
      <c r="Y12" s="544"/>
      <c r="Z12" s="544"/>
      <c r="AA12" s="544"/>
      <c r="AB12" s="544"/>
      <c r="AC12" s="544"/>
      <c r="AD12" s="544"/>
      <c r="AE12" s="544"/>
      <c r="AF12" s="544"/>
      <c r="AG12" s="544"/>
      <c r="AH12" s="544"/>
      <c r="AI12" s="544"/>
      <c r="AJ12" s="544"/>
      <c r="AK12" s="544"/>
      <c r="AL12" s="544"/>
      <c r="AM12" s="544"/>
      <c r="AN12" s="544"/>
      <c r="AO12" s="544"/>
      <c r="AP12" s="544"/>
      <c r="AQ12" s="544"/>
      <c r="AR12" s="544"/>
      <c r="AS12" s="544"/>
      <c r="AT12" s="544"/>
      <c r="AU12" s="544"/>
      <c r="AV12" s="544"/>
      <c r="AW12" s="544"/>
      <c r="AX12" s="544"/>
      <c r="AY12" s="544"/>
      <c r="AZ12" s="544"/>
      <c r="BA12" s="544"/>
      <c r="BB12" s="544"/>
      <c r="BC12" s="544"/>
      <c r="BD12" s="544"/>
      <c r="BE12" s="544"/>
      <c r="BF12" s="544"/>
      <c r="BG12" s="544"/>
      <c r="BH12" s="544"/>
      <c r="BI12" s="544"/>
      <c r="BJ12" s="544"/>
      <c r="BK12" s="544"/>
      <c r="BL12" s="544"/>
      <c r="BM12" s="544"/>
      <c r="BN12" s="544"/>
      <c r="BO12" s="544"/>
      <c r="BP12" s="581"/>
      <c r="BQ12" s="24"/>
    </row>
    <row r="13" spans="1:69" ht="15">
      <c r="A13" s="1158"/>
      <c r="B13" s="576"/>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581"/>
      <c r="BQ13" s="24"/>
    </row>
    <row r="14" spans="1:69" ht="15">
      <c r="A14" s="1158"/>
      <c r="B14" s="576"/>
      <c r="C14" s="229"/>
      <c r="D14" s="229"/>
      <c r="E14" s="229"/>
      <c r="F14" s="229"/>
      <c r="G14" s="229"/>
      <c r="H14" s="229"/>
      <c r="I14" s="229"/>
      <c r="J14" s="229"/>
      <c r="K14" s="229"/>
      <c r="L14" s="229"/>
      <c r="M14" s="229"/>
      <c r="N14" s="229"/>
      <c r="O14" s="229"/>
      <c r="P14" s="229"/>
      <c r="Q14" s="229"/>
      <c r="R14" s="229"/>
      <c r="S14" s="229"/>
      <c r="T14" s="229"/>
      <c r="U14" s="229"/>
      <c r="V14" s="229"/>
      <c r="W14" s="229"/>
      <c r="X14" s="229"/>
      <c r="Y14" s="229"/>
      <c r="Z14" s="229"/>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581"/>
      <c r="BQ14" s="24"/>
    </row>
    <row r="15" spans="1:69" ht="15" customHeight="1">
      <c r="A15" s="1158"/>
      <c r="B15" s="576"/>
      <c r="C15" s="229"/>
      <c r="D15" s="229"/>
      <c r="E15" s="582"/>
      <c r="F15" s="582"/>
      <c r="G15" s="582"/>
      <c r="H15" s="582"/>
      <c r="I15" s="582"/>
      <c r="J15" s="582"/>
      <c r="K15" s="582"/>
      <c r="L15" s="229"/>
      <c r="M15" s="229"/>
      <c r="N15" s="229"/>
      <c r="O15" s="229"/>
      <c r="P15" s="229"/>
      <c r="Q15" s="229"/>
      <c r="R15" s="229"/>
      <c r="S15" s="229"/>
      <c r="T15" s="229"/>
      <c r="U15" s="229"/>
      <c r="V15" s="229"/>
      <c r="W15" s="229"/>
      <c r="X15" s="229"/>
      <c r="Y15" s="229"/>
      <c r="Z15" s="229"/>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581"/>
      <c r="BQ15" s="24"/>
    </row>
    <row r="16" spans="1:69" ht="15">
      <c r="A16" s="1158"/>
      <c r="B16" s="576"/>
      <c r="C16" s="229"/>
      <c r="D16" s="229"/>
      <c r="E16" s="582"/>
      <c r="F16" s="582"/>
      <c r="G16" s="582"/>
      <c r="H16" s="582"/>
      <c r="I16" s="582"/>
      <c r="J16" s="582"/>
      <c r="K16" s="582"/>
      <c r="L16" s="229"/>
      <c r="M16" s="229"/>
      <c r="N16" s="229"/>
      <c r="O16" s="229"/>
      <c r="P16" s="229"/>
      <c r="Q16" s="229"/>
      <c r="R16" s="229"/>
      <c r="S16" s="229"/>
      <c r="T16" s="229"/>
      <c r="U16" s="229"/>
      <c r="V16" s="229"/>
      <c r="W16" s="229"/>
      <c r="X16" s="229"/>
      <c r="Y16" s="229"/>
      <c r="Z16" s="229"/>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581"/>
      <c r="BQ16" s="24"/>
    </row>
    <row r="17" spans="1:69" ht="15">
      <c r="A17" s="1158"/>
      <c r="B17" s="576"/>
      <c r="C17" s="229"/>
      <c r="D17" s="229"/>
      <c r="E17" s="582"/>
      <c r="F17" s="582"/>
      <c r="G17" s="582"/>
      <c r="H17" s="582"/>
      <c r="I17" s="582"/>
      <c r="J17" s="582"/>
      <c r="K17" s="582"/>
      <c r="L17" s="229"/>
      <c r="M17" s="229"/>
      <c r="N17" s="229"/>
      <c r="O17" s="229"/>
      <c r="P17" s="229"/>
      <c r="Q17" s="229"/>
      <c r="R17" s="229"/>
      <c r="S17" s="229"/>
      <c r="T17" s="229"/>
      <c r="U17" s="229"/>
      <c r="V17" s="229"/>
      <c r="W17" s="229"/>
      <c r="X17" s="229"/>
      <c r="Y17" s="229"/>
      <c r="Z17" s="229"/>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581"/>
      <c r="BQ17" s="24"/>
    </row>
    <row r="18" spans="1:69" ht="31.5" customHeight="1">
      <c r="A18" s="1158"/>
      <c r="B18" s="576"/>
      <c r="C18" s="229"/>
      <c r="D18" s="229"/>
      <c r="E18" s="3985" t="s">
        <v>542</v>
      </c>
      <c r="F18" s="3985"/>
      <c r="G18" s="3985"/>
      <c r="H18" s="3985"/>
      <c r="I18" s="3985"/>
      <c r="J18" s="3985"/>
      <c r="K18" s="3985"/>
      <c r="L18" s="3985"/>
      <c r="M18" s="3985"/>
      <c r="N18" s="229"/>
      <c r="O18" s="229"/>
      <c r="P18" s="229"/>
      <c r="Q18" s="229"/>
      <c r="R18" s="229"/>
      <c r="S18" s="229"/>
      <c r="T18" s="229"/>
      <c r="U18" s="229"/>
      <c r="V18" s="229"/>
      <c r="W18" s="229"/>
      <c r="X18" s="229"/>
      <c r="Y18" s="229"/>
      <c r="Z18" s="229"/>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581"/>
      <c r="BQ18" s="24"/>
    </row>
    <row r="19" spans="1:69" ht="15">
      <c r="A19" s="1158"/>
      <c r="B19" s="576"/>
      <c r="C19" s="229"/>
      <c r="D19" s="229"/>
      <c r="E19" s="3985"/>
      <c r="F19" s="3985"/>
      <c r="G19" s="3985"/>
      <c r="H19" s="3985"/>
      <c r="I19" s="3985"/>
      <c r="J19" s="3985"/>
      <c r="K19" s="3985"/>
      <c r="L19" s="3985"/>
      <c r="M19" s="3985"/>
      <c r="N19" s="229"/>
      <c r="O19" s="229"/>
      <c r="P19" s="229"/>
      <c r="Q19" s="229"/>
      <c r="R19" s="229"/>
      <c r="S19" s="229"/>
      <c r="T19" s="229"/>
      <c r="U19" s="229"/>
      <c r="V19" s="229"/>
      <c r="W19" s="229"/>
      <c r="X19" s="229"/>
      <c r="Y19" s="229"/>
      <c r="Z19" s="229"/>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581"/>
      <c r="BQ19" s="24"/>
    </row>
    <row r="20" spans="1:69" ht="15">
      <c r="A20" s="1158"/>
      <c r="B20" s="576"/>
      <c r="C20" s="229"/>
      <c r="D20" s="229"/>
      <c r="E20" s="229"/>
      <c r="F20" s="229"/>
      <c r="G20" s="229"/>
      <c r="H20" s="229"/>
      <c r="I20" s="229"/>
      <c r="J20" s="229"/>
      <c r="K20" s="229"/>
      <c r="L20" s="229"/>
      <c r="M20" s="229"/>
      <c r="N20" s="229"/>
      <c r="O20" s="229"/>
      <c r="P20" s="229"/>
      <c r="Q20" s="229"/>
      <c r="R20" s="229"/>
      <c r="S20" s="229"/>
      <c r="T20" s="229"/>
      <c r="U20" s="229"/>
      <c r="V20" s="229"/>
      <c r="W20" s="229"/>
      <c r="X20" s="229"/>
      <c r="Y20" s="229"/>
      <c r="Z20" s="229"/>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581"/>
      <c r="BQ20" s="24"/>
    </row>
    <row r="21" spans="1:69" ht="15">
      <c r="A21" s="1158"/>
      <c r="B21" s="576"/>
      <c r="C21" s="229"/>
      <c r="D21" s="229"/>
      <c r="E21" s="229"/>
      <c r="F21" s="229"/>
      <c r="G21" s="229"/>
      <c r="H21" s="229"/>
      <c r="I21" s="229"/>
      <c r="J21" s="229"/>
      <c r="K21" s="229"/>
      <c r="L21" s="229"/>
      <c r="M21" s="229"/>
      <c r="N21" s="229"/>
      <c r="O21" s="229"/>
      <c r="P21" s="229"/>
      <c r="Q21" s="229"/>
      <c r="R21" s="229"/>
      <c r="S21" s="229"/>
      <c r="T21" s="229"/>
      <c r="U21" s="229"/>
      <c r="V21" s="229"/>
      <c r="W21" s="229"/>
      <c r="X21" s="229"/>
      <c r="Y21" s="229"/>
      <c r="Z21" s="229"/>
      <c r="AA21" s="229"/>
      <c r="AB21" s="229"/>
      <c r="AC21" s="229"/>
      <c r="AD21" s="229"/>
      <c r="AE21" s="229"/>
      <c r="AF21" s="229"/>
      <c r="AG21" s="229"/>
      <c r="AH21" s="229"/>
      <c r="AI21" s="229"/>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581"/>
      <c r="BQ21" s="24"/>
    </row>
    <row r="22" spans="1:69" ht="15">
      <c r="A22" s="1158"/>
      <c r="B22" s="576"/>
      <c r="C22" s="229"/>
      <c r="D22" s="229"/>
      <c r="E22" s="229"/>
      <c r="F22" s="229"/>
      <c r="G22" s="229"/>
      <c r="H22" s="229"/>
      <c r="I22" s="229"/>
      <c r="J22" s="229"/>
      <c r="K22" s="229"/>
      <c r="L22" s="229"/>
      <c r="M22" s="229"/>
      <c r="N22" s="229"/>
      <c r="O22" s="229"/>
      <c r="P22" s="229"/>
      <c r="Q22" s="229"/>
      <c r="R22" s="229"/>
      <c r="S22" s="229"/>
      <c r="T22" s="229"/>
      <c r="U22" s="229"/>
      <c r="V22" s="229"/>
      <c r="W22" s="229"/>
      <c r="X22" s="229"/>
      <c r="Y22" s="229"/>
      <c r="Z22" s="229"/>
      <c r="AA22" s="229"/>
      <c r="AB22" s="229"/>
      <c r="AC22" s="229"/>
      <c r="AD22" s="229"/>
      <c r="AE22" s="229"/>
      <c r="AF22" s="229"/>
      <c r="AG22" s="229"/>
      <c r="AH22" s="229"/>
      <c r="AI22" s="229"/>
      <c r="AJ22" s="229"/>
      <c r="AK22" s="229"/>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581"/>
      <c r="BQ22" s="24"/>
    </row>
    <row r="23" spans="1:69" ht="15">
      <c r="A23" s="1158"/>
      <c r="B23" s="576"/>
      <c r="C23" s="229"/>
      <c r="D23" s="229"/>
      <c r="E23" s="229"/>
      <c r="F23" s="229"/>
      <c r="G23" s="229"/>
      <c r="H23" s="229"/>
      <c r="I23" s="229"/>
      <c r="J23" s="229"/>
      <c r="K23" s="229"/>
      <c r="L23" s="229"/>
      <c r="M23" s="229"/>
      <c r="N23" s="229"/>
      <c r="O23" s="229"/>
      <c r="P23" s="229"/>
      <c r="Q23" s="229"/>
      <c r="R23" s="229"/>
      <c r="S23" s="229"/>
      <c r="T23" s="229"/>
      <c r="U23" s="229"/>
      <c r="V23" s="229"/>
      <c r="W23" s="229"/>
      <c r="X23" s="229"/>
      <c r="Y23" s="229"/>
      <c r="Z23" s="229"/>
      <c r="AA23" s="229"/>
      <c r="AB23" s="229"/>
      <c r="AC23" s="229"/>
      <c r="AD23" s="229"/>
      <c r="AE23" s="229"/>
      <c r="AF23" s="229"/>
      <c r="AG23" s="229"/>
      <c r="AH23" s="229"/>
      <c r="AI23" s="229"/>
      <c r="AJ23" s="229"/>
      <c r="AK23" s="229"/>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581"/>
      <c r="BQ23" s="24"/>
    </row>
    <row r="24" spans="1:69" ht="15">
      <c r="A24" s="1158"/>
      <c r="B24" s="576"/>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c r="AA24" s="229"/>
      <c r="AB24" s="229"/>
      <c r="AC24" s="229"/>
      <c r="AD24" s="229"/>
      <c r="AE24" s="229"/>
      <c r="AF24" s="229"/>
      <c r="AG24" s="229"/>
      <c r="AH24" s="229"/>
      <c r="AI24" s="229"/>
      <c r="AJ24" s="229"/>
      <c r="AK24" s="229"/>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581"/>
      <c r="BQ24" s="24"/>
    </row>
    <row r="25" spans="1:69" ht="15">
      <c r="A25" s="1158"/>
      <c r="B25" s="576"/>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c r="AA25" s="229"/>
      <c r="AB25" s="229"/>
      <c r="AC25" s="229"/>
      <c r="AD25" s="229"/>
      <c r="AE25" s="229"/>
      <c r="AF25" s="229"/>
      <c r="AG25" s="229"/>
      <c r="AH25" s="229"/>
      <c r="AI25" s="229"/>
      <c r="AJ25" s="229"/>
      <c r="AK25" s="229"/>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581"/>
      <c r="BQ25" s="24"/>
    </row>
    <row r="26" spans="1:69" ht="15">
      <c r="A26" s="1158"/>
      <c r="B26" s="576"/>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c r="AA26" s="229"/>
      <c r="AB26" s="229"/>
      <c r="AC26" s="229"/>
      <c r="AD26" s="229"/>
      <c r="AE26" s="229"/>
      <c r="AF26" s="229"/>
      <c r="AG26" s="229"/>
      <c r="AH26" s="229"/>
      <c r="AI26" s="229"/>
      <c r="AJ26" s="229"/>
      <c r="AK26" s="229"/>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581"/>
      <c r="BQ26" s="24"/>
    </row>
    <row r="27" spans="1:69" ht="15">
      <c r="A27" s="1158"/>
      <c r="B27" s="576"/>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c r="AA27" s="229"/>
      <c r="AB27" s="229"/>
      <c r="AC27" s="229"/>
      <c r="AD27" s="229"/>
      <c r="AE27" s="229"/>
      <c r="AF27" s="229"/>
      <c r="AG27" s="229"/>
      <c r="AH27" s="229"/>
      <c r="AI27" s="229"/>
      <c r="AJ27" s="229"/>
      <c r="AK27" s="229"/>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581"/>
      <c r="BQ27" s="24"/>
    </row>
    <row r="28" spans="1:69" ht="34.5" customHeight="1">
      <c r="A28" s="1158"/>
      <c r="B28" s="576"/>
      <c r="C28" s="229"/>
      <c r="D28" s="3161"/>
      <c r="E28" s="3161"/>
      <c r="F28" s="3161"/>
      <c r="G28" s="3161"/>
      <c r="H28" s="3161"/>
      <c r="I28" s="3161"/>
      <c r="J28" s="3161"/>
      <c r="K28" s="3161"/>
      <c r="L28" s="3161"/>
      <c r="M28" s="3161"/>
      <c r="N28" s="3161"/>
      <c r="O28" s="3161"/>
      <c r="P28" s="3161"/>
      <c r="Q28" s="3161"/>
      <c r="R28" s="3161"/>
      <c r="S28" s="3161"/>
      <c r="T28" s="3161"/>
      <c r="U28" s="3161"/>
      <c r="V28" s="3161"/>
      <c r="W28" s="3161"/>
      <c r="X28" s="3161"/>
      <c r="Y28" s="3161"/>
      <c r="Z28" s="3161"/>
      <c r="AA28" s="3161"/>
      <c r="AB28" s="3161"/>
      <c r="AC28" s="3161"/>
      <c r="AD28" s="3161"/>
      <c r="AE28" s="3161"/>
      <c r="AF28" s="3161"/>
      <c r="AG28" s="3161"/>
      <c r="AH28" s="3161"/>
      <c r="AI28" s="3161"/>
      <c r="AJ28" s="3161"/>
      <c r="AK28" s="3161"/>
      <c r="AL28" s="3161"/>
      <c r="AM28" s="3161"/>
      <c r="AN28" s="3161"/>
      <c r="AO28" s="3161"/>
      <c r="AP28" s="3161"/>
      <c r="AQ28" s="3161"/>
      <c r="AR28" s="3161"/>
      <c r="AS28" s="3161"/>
      <c r="AT28" s="3161"/>
      <c r="AU28" s="3161"/>
      <c r="AV28" s="3161"/>
      <c r="AW28" s="3161"/>
      <c r="AX28" s="3161"/>
      <c r="AY28" s="3161"/>
      <c r="AZ28" s="3161"/>
      <c r="BA28" s="3161"/>
      <c r="BB28" s="3161"/>
      <c r="BC28" s="3161"/>
      <c r="BD28" s="3161"/>
      <c r="BE28" s="3161"/>
      <c r="BF28" s="3161"/>
      <c r="BG28" s="3161"/>
      <c r="BH28" s="3161"/>
      <c r="BI28" s="3161"/>
      <c r="BJ28" s="3161"/>
      <c r="BK28" s="3161"/>
      <c r="BL28" s="3161"/>
      <c r="BM28" s="3161"/>
      <c r="BN28" s="229"/>
      <c r="BO28" s="229"/>
      <c r="BP28" s="581"/>
      <c r="BQ28" s="24"/>
    </row>
    <row r="29" spans="1:69" ht="35.25" customHeight="1">
      <c r="A29" s="1158"/>
      <c r="B29" s="576"/>
      <c r="C29" s="229"/>
      <c r="D29" s="3958"/>
      <c r="E29" s="3161"/>
      <c r="F29" s="3161"/>
      <c r="G29" s="3161"/>
      <c r="H29" s="3161"/>
      <c r="I29" s="3161"/>
      <c r="J29" s="3161"/>
      <c r="K29" s="3161"/>
      <c r="L29" s="3161"/>
      <c r="M29" s="3161"/>
      <c r="N29" s="3161"/>
      <c r="O29" s="3161"/>
      <c r="P29" s="3161"/>
      <c r="Q29" s="3161"/>
      <c r="R29" s="3161"/>
      <c r="S29" s="3161"/>
      <c r="T29" s="3161"/>
      <c r="U29" s="3161"/>
      <c r="V29" s="3161"/>
      <c r="W29" s="3161"/>
      <c r="X29" s="3161"/>
      <c r="Y29" s="3161"/>
      <c r="Z29" s="3161"/>
      <c r="AA29" s="3161"/>
      <c r="AB29" s="3161"/>
      <c r="AC29" s="3161"/>
      <c r="AD29" s="3161"/>
      <c r="AE29" s="3161"/>
      <c r="AF29" s="3161"/>
      <c r="AG29" s="3161"/>
      <c r="AH29" s="3161"/>
      <c r="AI29" s="3161"/>
      <c r="AJ29" s="3161"/>
      <c r="AK29" s="3161"/>
      <c r="AL29" s="3161"/>
      <c r="AM29" s="3161"/>
      <c r="AN29" s="3161"/>
      <c r="AO29" s="3161"/>
      <c r="AP29" s="3161"/>
      <c r="AQ29" s="3161"/>
      <c r="AR29" s="3161"/>
      <c r="AS29" s="3161"/>
      <c r="AT29" s="3161"/>
      <c r="AU29" s="3161"/>
      <c r="AV29" s="3161"/>
      <c r="AW29" s="3161"/>
      <c r="AX29" s="3161"/>
      <c r="AY29" s="3161"/>
      <c r="AZ29" s="3161"/>
      <c r="BA29" s="3161"/>
      <c r="BB29" s="3161"/>
      <c r="BC29" s="3161"/>
      <c r="BD29" s="3161"/>
      <c r="BE29" s="3161"/>
      <c r="BF29" s="3161"/>
      <c r="BG29" s="3161"/>
      <c r="BH29" s="3161"/>
      <c r="BI29" s="3161"/>
      <c r="BJ29" s="3161"/>
      <c r="BK29" s="3161"/>
      <c r="BL29" s="3161"/>
      <c r="BM29" s="3161"/>
      <c r="BN29" s="229"/>
      <c r="BO29" s="229"/>
      <c r="BP29" s="581"/>
      <c r="BQ29" s="24"/>
    </row>
    <row r="30" spans="1:69" ht="30.75" customHeight="1">
      <c r="A30" s="1158"/>
      <c r="B30" s="576"/>
      <c r="C30" s="229"/>
      <c r="D30" s="3958"/>
      <c r="E30" s="3161"/>
      <c r="F30" s="3161"/>
      <c r="G30" s="3161"/>
      <c r="H30" s="3161"/>
      <c r="I30" s="3161"/>
      <c r="J30" s="3161"/>
      <c r="K30" s="3161"/>
      <c r="L30" s="3161"/>
      <c r="M30" s="3161"/>
      <c r="N30" s="3161"/>
      <c r="O30" s="3161"/>
      <c r="P30" s="3161"/>
      <c r="Q30" s="3161"/>
      <c r="R30" s="3161"/>
      <c r="S30" s="3161"/>
      <c r="T30" s="3161"/>
      <c r="U30" s="3161"/>
      <c r="V30" s="3161"/>
      <c r="W30" s="3161"/>
      <c r="X30" s="3161"/>
      <c r="Y30" s="3161"/>
      <c r="Z30" s="3161"/>
      <c r="AA30" s="3161"/>
      <c r="AB30" s="3161"/>
      <c r="AC30" s="3161"/>
      <c r="AD30" s="3161"/>
      <c r="AE30" s="3161"/>
      <c r="AF30" s="3161"/>
      <c r="AG30" s="3161"/>
      <c r="AH30" s="3161"/>
      <c r="AI30" s="3161"/>
      <c r="AJ30" s="3161"/>
      <c r="AK30" s="3161"/>
      <c r="AL30" s="3161"/>
      <c r="AM30" s="3161"/>
      <c r="AN30" s="3161"/>
      <c r="AO30" s="3161"/>
      <c r="AP30" s="3161"/>
      <c r="AQ30" s="3161"/>
      <c r="AR30" s="3161"/>
      <c r="AS30" s="3161"/>
      <c r="AT30" s="3161"/>
      <c r="AU30" s="3161"/>
      <c r="AV30" s="3161"/>
      <c r="AW30" s="3161"/>
      <c r="AX30" s="3161"/>
      <c r="AY30" s="3161"/>
      <c r="AZ30" s="3161"/>
      <c r="BA30" s="3161"/>
      <c r="BB30" s="3161"/>
      <c r="BC30" s="3161"/>
      <c r="BD30" s="3161"/>
      <c r="BE30" s="3161"/>
      <c r="BF30" s="3161"/>
      <c r="BG30" s="3161"/>
      <c r="BH30" s="3161"/>
      <c r="BI30" s="3161"/>
      <c r="BJ30" s="3161"/>
      <c r="BK30" s="3161"/>
      <c r="BL30" s="3161"/>
      <c r="BM30" s="3161"/>
      <c r="BN30" s="229"/>
      <c r="BO30" s="229"/>
      <c r="BP30" s="581"/>
      <c r="BQ30" s="24"/>
    </row>
    <row r="31" spans="1:69" ht="15">
      <c r="A31" s="1158"/>
      <c r="B31" s="576"/>
      <c r="C31" s="229"/>
      <c r="D31" s="229"/>
      <c r="E31" s="229"/>
      <c r="F31" s="229"/>
      <c r="G31" s="229"/>
      <c r="H31" s="229"/>
      <c r="I31" s="229"/>
      <c r="J31" s="229"/>
      <c r="K31" s="229"/>
      <c r="L31" s="229"/>
      <c r="M31" s="229"/>
      <c r="N31" s="229"/>
      <c r="O31" s="229"/>
      <c r="P31" s="229"/>
      <c r="Q31" s="229"/>
      <c r="R31" s="229"/>
      <c r="S31" s="229"/>
      <c r="T31" s="229"/>
      <c r="U31" s="229"/>
      <c r="V31" s="229"/>
      <c r="W31" s="229"/>
      <c r="X31" s="229"/>
      <c r="Y31" s="229"/>
      <c r="Z31" s="229"/>
      <c r="AA31" s="229"/>
      <c r="AB31" s="229"/>
      <c r="AC31" s="229"/>
      <c r="AD31" s="229"/>
      <c r="AE31" s="229"/>
      <c r="AF31" s="229"/>
      <c r="AG31" s="229"/>
      <c r="AH31" s="229"/>
      <c r="AI31" s="229"/>
      <c r="AJ31" s="229"/>
      <c r="AK31" s="229"/>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581"/>
      <c r="BQ31" s="24"/>
    </row>
    <row r="32" spans="1:69" ht="15">
      <c r="A32" s="1158"/>
      <c r="B32" s="576"/>
      <c r="C32" s="229"/>
      <c r="D32" s="229"/>
      <c r="E32" s="229"/>
      <c r="F32" s="229"/>
      <c r="G32" s="229"/>
      <c r="H32" s="229"/>
      <c r="I32" s="229"/>
      <c r="J32" s="229"/>
      <c r="K32" s="229"/>
      <c r="L32" s="229"/>
      <c r="M32" s="229"/>
      <c r="N32" s="229"/>
      <c r="O32" s="229"/>
      <c r="P32" s="229"/>
      <c r="Q32" s="229"/>
      <c r="R32" s="229"/>
      <c r="S32" s="229"/>
      <c r="T32" s="229"/>
      <c r="U32" s="229"/>
      <c r="V32" s="229"/>
      <c r="W32" s="229"/>
      <c r="X32" s="229"/>
      <c r="Y32" s="229"/>
      <c r="Z32" s="229"/>
      <c r="AA32" s="229"/>
      <c r="AB32" s="229"/>
      <c r="AC32" s="229"/>
      <c r="AD32" s="229"/>
      <c r="AE32" s="229"/>
      <c r="AF32" s="229"/>
      <c r="AG32" s="229"/>
      <c r="AH32" s="229"/>
      <c r="AI32" s="229"/>
      <c r="AJ32" s="229"/>
      <c r="AK32" s="229"/>
      <c r="AL32" s="229"/>
      <c r="AM32" s="229"/>
      <c r="AN32" s="229"/>
      <c r="AO32" s="229"/>
      <c r="AP32" s="229"/>
      <c r="AQ32" s="229"/>
      <c r="AR32" s="229"/>
      <c r="AS32" s="229"/>
      <c r="AT32" s="229"/>
      <c r="AU32" s="229"/>
      <c r="AV32" s="229"/>
      <c r="AW32" s="229"/>
      <c r="AX32" s="229"/>
      <c r="AY32" s="229"/>
      <c r="AZ32" s="229"/>
      <c r="BA32" s="229"/>
      <c r="BB32" s="229"/>
      <c r="BC32" s="229"/>
      <c r="BD32" s="229"/>
      <c r="BE32" s="229"/>
      <c r="BF32" s="229"/>
      <c r="BG32" s="229"/>
      <c r="BH32" s="229"/>
      <c r="BI32" s="229"/>
      <c r="BJ32" s="229"/>
      <c r="BK32" s="229"/>
      <c r="BL32" s="229"/>
      <c r="BM32" s="229"/>
      <c r="BN32" s="229"/>
      <c r="BO32" s="229"/>
      <c r="BP32" s="581"/>
      <c r="BQ32" s="24"/>
    </row>
    <row r="33" spans="1:69" ht="15">
      <c r="A33" s="1158"/>
      <c r="B33" s="576"/>
      <c r="C33" s="229"/>
      <c r="D33" s="229"/>
      <c r="E33" s="229"/>
      <c r="F33" s="229"/>
      <c r="G33" s="229"/>
      <c r="H33" s="229"/>
      <c r="I33" s="229"/>
      <c r="J33" s="229"/>
      <c r="K33" s="229"/>
      <c r="L33" s="229"/>
      <c r="M33" s="229"/>
      <c r="N33" s="229"/>
      <c r="O33" s="229"/>
      <c r="P33" s="229"/>
      <c r="Q33" s="229"/>
      <c r="R33" s="229"/>
      <c r="S33" s="229"/>
      <c r="T33" s="229"/>
      <c r="U33" s="229"/>
      <c r="V33" s="229"/>
      <c r="W33" s="229"/>
      <c r="X33" s="229"/>
      <c r="Y33" s="229"/>
      <c r="Z33" s="229"/>
      <c r="AA33" s="229"/>
      <c r="AB33" s="229"/>
      <c r="AC33" s="229"/>
      <c r="AD33" s="229"/>
      <c r="AE33" s="229"/>
      <c r="AF33" s="229"/>
      <c r="AG33" s="229"/>
      <c r="AH33" s="229"/>
      <c r="AI33" s="229"/>
      <c r="AJ33" s="229"/>
      <c r="AK33" s="229"/>
      <c r="AL33" s="229"/>
      <c r="AM33" s="229"/>
      <c r="AN33" s="229"/>
      <c r="AO33" s="229"/>
      <c r="AP33" s="229"/>
      <c r="AQ33" s="229"/>
      <c r="AR33" s="229"/>
      <c r="AS33" s="229"/>
      <c r="AT33" s="229"/>
      <c r="AU33" s="229"/>
      <c r="AV33" s="229"/>
      <c r="AW33" s="229"/>
      <c r="AX33" s="229"/>
      <c r="AY33" s="229"/>
      <c r="AZ33" s="229"/>
      <c r="BA33" s="229"/>
      <c r="BB33" s="229"/>
      <c r="BC33" s="229"/>
      <c r="BD33" s="229"/>
      <c r="BE33" s="229"/>
      <c r="BF33" s="229"/>
      <c r="BG33" s="229"/>
      <c r="BH33" s="229"/>
      <c r="BI33" s="229"/>
      <c r="BJ33" s="229"/>
      <c r="BK33" s="229"/>
      <c r="BL33" s="229"/>
      <c r="BM33" s="229"/>
      <c r="BN33" s="229"/>
      <c r="BO33" s="229"/>
      <c r="BP33" s="581"/>
      <c r="BQ33" s="24"/>
    </row>
    <row r="34" spans="1:69" ht="15">
      <c r="A34" s="1158"/>
      <c r="B34" s="576"/>
      <c r="C34" s="229"/>
      <c r="D34" s="229"/>
      <c r="E34" s="229"/>
      <c r="F34" s="229"/>
      <c r="G34" s="229"/>
      <c r="H34" s="229"/>
      <c r="I34" s="229"/>
      <c r="J34" s="229"/>
      <c r="K34" s="229"/>
      <c r="L34" s="229"/>
      <c r="M34" s="229"/>
      <c r="N34" s="229"/>
      <c r="O34" s="229"/>
      <c r="P34" s="229"/>
      <c r="Q34" s="229"/>
      <c r="R34" s="229"/>
      <c r="S34" s="229"/>
      <c r="T34" s="229"/>
      <c r="U34" s="229"/>
      <c r="V34" s="229"/>
      <c r="W34" s="229"/>
      <c r="X34" s="229"/>
      <c r="Y34" s="229"/>
      <c r="Z34" s="229"/>
      <c r="AA34" s="229"/>
      <c r="AB34" s="229"/>
      <c r="AC34" s="229"/>
      <c r="AD34" s="229"/>
      <c r="AE34" s="229"/>
      <c r="AF34" s="229"/>
      <c r="AG34" s="229"/>
      <c r="AH34" s="229"/>
      <c r="AI34" s="229"/>
      <c r="AJ34" s="229"/>
      <c r="AK34" s="229"/>
      <c r="AL34" s="229"/>
      <c r="AM34" s="229"/>
      <c r="AN34" s="229"/>
      <c r="AO34" s="229"/>
      <c r="AP34" s="229"/>
      <c r="AQ34" s="229"/>
      <c r="AR34" s="229"/>
      <c r="AS34" s="229"/>
      <c r="AT34" s="229"/>
      <c r="AU34" s="229"/>
      <c r="AV34" s="229"/>
      <c r="AW34" s="229"/>
      <c r="AX34" s="229"/>
      <c r="AY34" s="229"/>
      <c r="AZ34" s="229"/>
      <c r="BA34" s="229"/>
      <c r="BB34" s="229"/>
      <c r="BC34" s="229"/>
      <c r="BD34" s="229"/>
      <c r="BE34" s="229"/>
      <c r="BF34" s="229"/>
      <c r="BG34" s="229"/>
      <c r="BH34" s="229"/>
      <c r="BI34" s="229"/>
      <c r="BJ34" s="229"/>
      <c r="BK34" s="229"/>
      <c r="BL34" s="229"/>
      <c r="BM34" s="229"/>
      <c r="BN34" s="229"/>
      <c r="BO34" s="229"/>
      <c r="BP34" s="581"/>
      <c r="BQ34" s="24"/>
    </row>
    <row r="35" spans="1:69" ht="17.25" customHeight="1">
      <c r="A35" s="1158"/>
      <c r="B35" s="576"/>
      <c r="C35" s="229"/>
      <c r="D35" s="229"/>
      <c r="E35" s="229"/>
      <c r="F35" s="229"/>
      <c r="G35" s="229"/>
      <c r="H35" s="229"/>
      <c r="I35" s="229"/>
      <c r="J35" s="229"/>
      <c r="K35" s="229"/>
      <c r="L35" s="229"/>
      <c r="M35" s="229"/>
      <c r="N35" s="229"/>
      <c r="O35" s="229"/>
      <c r="P35" s="229"/>
      <c r="Q35" s="229"/>
      <c r="R35" s="229"/>
      <c r="S35" s="229"/>
      <c r="T35" s="229"/>
      <c r="U35" s="229"/>
      <c r="V35" s="229"/>
      <c r="W35" s="229"/>
      <c r="X35" s="229"/>
      <c r="Y35" s="229"/>
      <c r="Z35" s="229"/>
      <c r="AA35" s="229"/>
      <c r="AB35" s="229"/>
      <c r="AC35" s="229"/>
      <c r="AD35" s="229"/>
      <c r="AE35" s="229"/>
      <c r="AF35" s="229"/>
      <c r="AG35" s="229"/>
      <c r="AH35" s="229"/>
      <c r="AI35" s="229"/>
      <c r="AJ35" s="229"/>
      <c r="AK35" s="229"/>
      <c r="AL35" s="229"/>
      <c r="AM35" s="229"/>
      <c r="AN35" s="229"/>
      <c r="AO35" s="229"/>
      <c r="AP35" s="229"/>
      <c r="AQ35" s="229"/>
      <c r="AR35" s="229"/>
      <c r="AS35" s="210"/>
      <c r="AT35" s="229"/>
      <c r="AU35" s="229"/>
      <c r="AV35" s="229"/>
      <c r="AW35" s="229"/>
      <c r="AX35" s="229"/>
      <c r="AY35" s="229"/>
      <c r="AZ35" s="229"/>
      <c r="BA35" s="229"/>
      <c r="BB35" s="229"/>
      <c r="BC35" s="229"/>
      <c r="BD35" s="229"/>
      <c r="BE35" s="229"/>
      <c r="BF35" s="229"/>
      <c r="BG35" s="229"/>
      <c r="BH35" s="229"/>
      <c r="BI35" s="229"/>
      <c r="BJ35" s="229"/>
      <c r="BK35" s="229"/>
      <c r="BL35" s="229"/>
      <c r="BM35" s="229"/>
      <c r="BN35" s="229"/>
      <c r="BO35" s="1114"/>
      <c r="BP35" s="377"/>
      <c r="BQ35" s="24"/>
    </row>
    <row r="36" spans="1:69" ht="17.25" customHeight="1">
      <c r="A36" s="1158"/>
      <c r="B36" s="576"/>
      <c r="C36" s="229"/>
      <c r="D36" s="229"/>
      <c r="E36" s="229"/>
      <c r="F36" s="229"/>
      <c r="G36" s="229"/>
      <c r="H36" s="229"/>
      <c r="I36" s="229"/>
      <c r="J36" s="229"/>
      <c r="K36" s="229"/>
      <c r="L36" s="229"/>
      <c r="M36" s="229"/>
      <c r="N36" s="229"/>
      <c r="O36" s="229"/>
      <c r="P36" s="229"/>
      <c r="Q36" s="229"/>
      <c r="R36" s="229"/>
      <c r="S36" s="229"/>
      <c r="T36" s="229"/>
      <c r="U36" s="229"/>
      <c r="V36" s="229"/>
      <c r="W36" s="229"/>
      <c r="X36" s="229"/>
      <c r="Y36" s="229"/>
      <c r="Z36" s="229"/>
      <c r="AA36" s="229"/>
      <c r="AB36" s="229"/>
      <c r="AC36" s="229"/>
      <c r="AD36" s="229"/>
      <c r="AE36" s="229"/>
      <c r="AF36" s="229"/>
      <c r="AG36" s="229"/>
      <c r="AH36" s="229"/>
      <c r="AI36" s="229"/>
      <c r="AJ36" s="229"/>
      <c r="AK36" s="229"/>
      <c r="AL36" s="229"/>
      <c r="AM36" s="229"/>
      <c r="AN36" s="229"/>
      <c r="AO36" s="229"/>
      <c r="AP36" s="229"/>
      <c r="AQ36" s="229"/>
      <c r="AR36" s="229"/>
      <c r="AS36" s="229"/>
      <c r="AT36" s="229"/>
      <c r="AU36" s="229"/>
      <c r="AV36" s="229"/>
      <c r="AW36" s="229"/>
      <c r="AX36" s="229"/>
      <c r="AY36" s="229"/>
      <c r="AZ36" s="229"/>
      <c r="BA36" s="229"/>
      <c r="BB36" s="229"/>
      <c r="BC36" s="229"/>
      <c r="BD36" s="229"/>
      <c r="BE36" s="229"/>
      <c r="BF36" s="229"/>
      <c r="BG36" s="229"/>
      <c r="BH36" s="229"/>
      <c r="BI36" s="229"/>
      <c r="BJ36" s="229"/>
      <c r="BK36" s="229"/>
      <c r="BL36" s="229"/>
      <c r="BM36" s="229"/>
      <c r="BN36" s="229"/>
      <c r="BO36" s="1114"/>
      <c r="BP36" s="377"/>
      <c r="BQ36" s="24"/>
    </row>
    <row r="37" spans="1:69" ht="17.25" customHeight="1">
      <c r="A37" s="1158"/>
      <c r="B37" s="576"/>
      <c r="C37" s="229"/>
      <c r="D37" s="229"/>
      <c r="E37" s="229"/>
      <c r="F37" s="229"/>
      <c r="G37" s="229"/>
      <c r="H37" s="229"/>
      <c r="I37" s="229"/>
      <c r="J37" s="229"/>
      <c r="K37" s="229"/>
      <c r="L37" s="229"/>
      <c r="M37" s="229"/>
      <c r="N37" s="229"/>
      <c r="O37" s="229"/>
      <c r="P37" s="229"/>
      <c r="Q37" s="229"/>
      <c r="R37" s="229"/>
      <c r="S37" s="229"/>
      <c r="T37" s="229"/>
      <c r="U37" s="229"/>
      <c r="V37" s="229"/>
      <c r="W37" s="229"/>
      <c r="X37" s="229"/>
      <c r="Y37" s="229"/>
      <c r="Z37" s="229"/>
      <c r="AA37" s="229"/>
      <c r="AB37" s="229"/>
      <c r="AC37" s="229"/>
      <c r="AD37" s="229"/>
      <c r="AE37" s="229"/>
      <c r="AF37" s="229"/>
      <c r="AG37" s="229"/>
      <c r="AH37" s="229"/>
      <c r="AI37" s="229"/>
      <c r="AJ37" s="229"/>
      <c r="AK37" s="229"/>
      <c r="AL37" s="229"/>
      <c r="AM37" s="229"/>
      <c r="AN37" s="229"/>
      <c r="AO37" s="229"/>
      <c r="AP37" s="229"/>
      <c r="AQ37" s="229"/>
      <c r="AR37" s="229"/>
      <c r="AS37" s="229"/>
      <c r="AT37" s="229"/>
      <c r="AU37" s="1114"/>
      <c r="AV37" s="229"/>
      <c r="AW37" s="229"/>
      <c r="AX37" s="229"/>
      <c r="AY37" s="1114"/>
      <c r="AZ37" s="1114"/>
      <c r="BA37" s="1114"/>
      <c r="BB37" s="1114"/>
      <c r="BC37" s="229"/>
      <c r="BD37" s="229"/>
      <c r="BE37" s="229"/>
      <c r="BF37" s="229"/>
      <c r="BG37" s="229"/>
      <c r="BH37" s="229"/>
      <c r="BI37" s="229"/>
      <c r="BJ37" s="229"/>
      <c r="BK37" s="229"/>
      <c r="BL37" s="229"/>
      <c r="BM37" s="229"/>
      <c r="BN37" s="229"/>
      <c r="BO37" s="1114"/>
      <c r="BP37" s="377"/>
      <c r="BQ37" s="24"/>
    </row>
    <row r="38" spans="1:69" ht="17.25" customHeight="1" thickBot="1">
      <c r="A38" s="1158"/>
      <c r="B38" s="583"/>
      <c r="C38" s="584"/>
      <c r="D38" s="584"/>
      <c r="E38" s="584"/>
      <c r="F38" s="584"/>
      <c r="G38" s="584"/>
      <c r="H38" s="584"/>
      <c r="I38" s="584"/>
      <c r="J38" s="584"/>
      <c r="K38" s="584"/>
      <c r="L38" s="584"/>
      <c r="M38" s="584"/>
      <c r="N38" s="584"/>
      <c r="O38" s="584"/>
      <c r="P38" s="584"/>
      <c r="Q38" s="584"/>
      <c r="R38" s="584"/>
      <c r="S38" s="584"/>
      <c r="T38" s="585"/>
      <c r="U38" s="585"/>
      <c r="V38" s="585"/>
      <c r="W38" s="585"/>
      <c r="X38" s="584"/>
      <c r="Y38" s="584"/>
      <c r="Z38" s="584"/>
      <c r="AA38" s="584"/>
      <c r="AB38" s="584"/>
      <c r="AC38" s="584"/>
      <c r="AD38" s="584"/>
      <c r="AE38" s="584"/>
      <c r="AF38" s="584"/>
      <c r="AG38" s="584"/>
      <c r="AH38" s="584"/>
      <c r="AI38" s="584"/>
      <c r="AJ38" s="584"/>
      <c r="AK38" s="584"/>
      <c r="AL38" s="584"/>
      <c r="AM38" s="584"/>
      <c r="AN38" s="584"/>
      <c r="AO38" s="584"/>
      <c r="AP38" s="584"/>
      <c r="AQ38" s="584"/>
      <c r="AR38" s="584"/>
      <c r="AS38" s="584"/>
      <c r="AT38" s="584"/>
      <c r="AU38" s="584"/>
      <c r="AV38" s="584"/>
      <c r="AW38" s="584"/>
      <c r="AX38" s="584"/>
      <c r="AY38" s="584"/>
      <c r="AZ38" s="584"/>
      <c r="BA38" s="584"/>
      <c r="BB38" s="584"/>
      <c r="BC38" s="584"/>
      <c r="BD38" s="584"/>
      <c r="BE38" s="584"/>
      <c r="BF38" s="584"/>
      <c r="BG38" s="584"/>
      <c r="BH38" s="584"/>
      <c r="BI38" s="584"/>
      <c r="BJ38" s="584"/>
      <c r="BK38" s="584"/>
      <c r="BL38" s="584"/>
      <c r="BM38" s="584"/>
      <c r="BN38" s="584"/>
      <c r="BO38" s="586"/>
      <c r="BP38" s="587"/>
      <c r="BQ38" s="24"/>
    </row>
    <row r="39" spans="1:69" s="353" customFormat="1" ht="18" customHeight="1" thickBot="1">
      <c r="A39" s="351"/>
      <c r="B39" s="565" t="s">
        <v>110</v>
      </c>
      <c r="C39" s="288"/>
      <c r="D39" s="288"/>
      <c r="E39" s="288"/>
      <c r="F39" s="288"/>
      <c r="G39" s="288"/>
      <c r="H39" s="288"/>
      <c r="I39" s="288"/>
      <c r="J39" s="288"/>
      <c r="K39" s="288"/>
      <c r="L39" s="288"/>
      <c r="M39" s="288"/>
      <c r="N39" s="288"/>
      <c r="O39" s="288"/>
      <c r="P39" s="288"/>
      <c r="Q39" s="288"/>
      <c r="R39" s="288"/>
      <c r="S39" s="288"/>
      <c r="T39" s="288"/>
      <c r="U39" s="288"/>
      <c r="V39" s="288"/>
      <c r="W39" s="288"/>
      <c r="X39" s="288"/>
      <c r="Y39" s="288"/>
      <c r="Z39" s="288"/>
      <c r="AA39" s="288"/>
      <c r="AB39" s="288"/>
      <c r="AC39" s="288"/>
      <c r="AD39" s="288" t="s">
        <v>133</v>
      </c>
      <c r="AE39" s="288"/>
      <c r="AF39" s="288"/>
      <c r="AG39" s="288"/>
      <c r="AH39" s="288"/>
      <c r="AI39" s="288"/>
      <c r="AJ39" s="288"/>
      <c r="AK39" s="288"/>
      <c r="AL39" s="288"/>
      <c r="AM39" s="288"/>
      <c r="AN39" s="288"/>
      <c r="AO39" s="288"/>
      <c r="AP39" s="288"/>
      <c r="AQ39" s="288"/>
      <c r="AR39" s="288"/>
      <c r="AS39" s="288"/>
      <c r="AT39" s="288"/>
      <c r="AU39" s="288"/>
      <c r="AV39" s="288"/>
      <c r="AW39" s="288"/>
      <c r="AX39" s="288"/>
      <c r="AY39" s="288"/>
      <c r="AZ39" s="288"/>
      <c r="BA39" s="288"/>
      <c r="BB39" s="288"/>
      <c r="BC39" s="288"/>
      <c r="BD39" s="288"/>
      <c r="BE39" s="288"/>
      <c r="BF39" s="288"/>
      <c r="BG39" s="288"/>
      <c r="BH39" s="288" t="str">
        <f>'Sockliner Specification'!BH46</f>
        <v>COMPILER: LIÊN/A-KT-WQ826</v>
      </c>
      <c r="BI39" s="588"/>
      <c r="BJ39" s="288"/>
      <c r="BK39" s="288"/>
      <c r="BL39" s="288"/>
      <c r="BM39" s="288"/>
      <c r="BN39" s="288"/>
      <c r="BO39" s="288"/>
      <c r="BP39" s="288"/>
      <c r="BQ39" s="352"/>
    </row>
  </sheetData>
  <mergeCells count="106">
    <mergeCell ref="S1:BD3"/>
    <mergeCell ref="BK2:BM3"/>
    <mergeCell ref="BN2:BP3"/>
    <mergeCell ref="D5:G5"/>
    <mergeCell ref="H5:O5"/>
    <mergeCell ref="P5:X5"/>
    <mergeCell ref="Y5:AG5"/>
    <mergeCell ref="AH5:AP5"/>
    <mergeCell ref="E18:M19"/>
    <mergeCell ref="B1:Q1"/>
    <mergeCell ref="D28:I28"/>
    <mergeCell ref="J28:K28"/>
    <mergeCell ref="L28:M28"/>
    <mergeCell ref="N28:O28"/>
    <mergeCell ref="P28:Q28"/>
    <mergeCell ref="AQ5:AX5"/>
    <mergeCell ref="AY5:BF5"/>
    <mergeCell ref="D6:G7"/>
    <mergeCell ref="H6:O7"/>
    <mergeCell ref="P6:X7"/>
    <mergeCell ref="Y6:AG7"/>
    <mergeCell ref="AH6:AP7"/>
    <mergeCell ref="AQ6:AX7"/>
    <mergeCell ref="AY6:BF7"/>
    <mergeCell ref="AD28:AE28"/>
    <mergeCell ref="AF28:AG28"/>
    <mergeCell ref="AH28:AI28"/>
    <mergeCell ref="AJ28:AK28"/>
    <mergeCell ref="AL28:AM28"/>
    <mergeCell ref="AN28:AO28"/>
    <mergeCell ref="R28:S28"/>
    <mergeCell ref="T28:U28"/>
    <mergeCell ref="V28:W28"/>
    <mergeCell ref="X28:Y28"/>
    <mergeCell ref="Z28:AA28"/>
    <mergeCell ref="AB28:AC28"/>
    <mergeCell ref="BB28:BC28"/>
    <mergeCell ref="BD28:BE28"/>
    <mergeCell ref="BF28:BG28"/>
    <mergeCell ref="BH28:BI28"/>
    <mergeCell ref="BJ28:BK28"/>
    <mergeCell ref="BL28:BM28"/>
    <mergeCell ref="AP28:AQ28"/>
    <mergeCell ref="AR28:AS28"/>
    <mergeCell ref="AT28:AU28"/>
    <mergeCell ref="AV28:AW28"/>
    <mergeCell ref="AX28:AY28"/>
    <mergeCell ref="AZ28:BA28"/>
    <mergeCell ref="X29:Y29"/>
    <mergeCell ref="Z29:AA29"/>
    <mergeCell ref="AB29:AC29"/>
    <mergeCell ref="AD29:AE29"/>
    <mergeCell ref="D29:I29"/>
    <mergeCell ref="J29:K29"/>
    <mergeCell ref="L29:M29"/>
    <mergeCell ref="N29:O29"/>
    <mergeCell ref="P29:Q29"/>
    <mergeCell ref="R29:S29"/>
    <mergeCell ref="BD29:BE29"/>
    <mergeCell ref="BF29:BG29"/>
    <mergeCell ref="BH29:BI29"/>
    <mergeCell ref="BJ29:BK29"/>
    <mergeCell ref="BL29:BM29"/>
    <mergeCell ref="D30:I30"/>
    <mergeCell ref="J30:K30"/>
    <mergeCell ref="L30:M30"/>
    <mergeCell ref="N30:O30"/>
    <mergeCell ref="P30:Q30"/>
    <mergeCell ref="AR29:AS29"/>
    <mergeCell ref="AT29:AU29"/>
    <mergeCell ref="AV29:AW29"/>
    <mergeCell ref="AX29:AY29"/>
    <mergeCell ref="AZ29:BA29"/>
    <mergeCell ref="BB29:BC29"/>
    <mergeCell ref="AF29:AG29"/>
    <mergeCell ref="AH29:AI29"/>
    <mergeCell ref="AJ29:AK29"/>
    <mergeCell ref="AL29:AM29"/>
    <mergeCell ref="AN29:AO29"/>
    <mergeCell ref="AP29:AQ29"/>
    <mergeCell ref="T29:U29"/>
    <mergeCell ref="V29:W29"/>
    <mergeCell ref="BB30:BC30"/>
    <mergeCell ref="BD30:BE30"/>
    <mergeCell ref="BF30:BG30"/>
    <mergeCell ref="BH30:BI30"/>
    <mergeCell ref="BJ30:BK30"/>
    <mergeCell ref="BL30:BM30"/>
    <mergeCell ref="AP30:AQ30"/>
    <mergeCell ref="AR30:AS30"/>
    <mergeCell ref="AT30:AU30"/>
    <mergeCell ref="AV30:AW30"/>
    <mergeCell ref="AX30:AY30"/>
    <mergeCell ref="AZ30:BA30"/>
    <mergeCell ref="AD30:AE30"/>
    <mergeCell ref="AF30:AG30"/>
    <mergeCell ref="AH30:AI30"/>
    <mergeCell ref="AJ30:AK30"/>
    <mergeCell ref="AL30:AM30"/>
    <mergeCell ref="AN30:AO30"/>
    <mergeCell ref="R30:S30"/>
    <mergeCell ref="T30:U30"/>
    <mergeCell ref="V30:W30"/>
    <mergeCell ref="X30:Y30"/>
    <mergeCell ref="Z30:AA30"/>
    <mergeCell ref="AB30:AC30"/>
  </mergeCells>
  <phoneticPr fontId="53" type="noConversion"/>
  <printOptions horizontalCentered="1" verticalCentered="1"/>
  <pageMargins left="0.19685039370078741" right="0.19685039370078741" top="0.59055118110236227" bottom="0.39370078740157483" header="0.19685039370078741" footer="0.19685039370078741"/>
  <pageSetup paperSize="9" scale="70" orientation="landscape" r:id="rId1"/>
  <headerFooter alignWithMargins="0">
    <oddHeader>&amp;L&amp;12NIKE-CONVERSE . INC. Confidential&amp;RVer.16.0</oddHeader>
    <oddFooter>&amp;C&amp;"Arial,??"&amp;A</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94"/>
  <sheetViews>
    <sheetView showGridLines="0" view="pageBreakPreview" topLeftCell="A4" zoomScale="51" zoomScaleNormal="60" zoomScaleSheetLayoutView="51" zoomScalePageLayoutView="70" workbookViewId="0">
      <selection activeCell="AG24" sqref="AG24"/>
    </sheetView>
  </sheetViews>
  <sheetFormatPr defaultColWidth="2.625" defaultRowHeight="14.25"/>
  <cols>
    <col min="1" max="1" width="2.625" style="151" customWidth="1"/>
    <col min="2" max="2" width="3.875" style="151" customWidth="1"/>
    <col min="3" max="7" width="2.625" style="151" customWidth="1"/>
    <col min="8" max="8" width="3.5" style="151" customWidth="1"/>
    <col min="9" max="9" width="3" style="151" customWidth="1"/>
    <col min="10" max="10" width="3" style="151" bestFit="1" customWidth="1"/>
    <col min="11" max="29" width="2.625" style="151"/>
    <col min="30" max="30" width="6.375" style="151" customWidth="1"/>
    <col min="31" max="31" width="4.75" style="151" customWidth="1"/>
    <col min="32" max="32" width="6" style="151" customWidth="1"/>
    <col min="33" max="35" width="10.75" style="151" customWidth="1"/>
    <col min="36" max="43" width="3.625" style="151" customWidth="1"/>
    <col min="44" max="16384" width="2.625" style="151"/>
  </cols>
  <sheetData>
    <row r="1" spans="1:66" s="146" customFormat="1" ht="20.100000000000001" customHeight="1" thickBot="1">
      <c r="A1" s="914"/>
      <c r="B1" s="2636" t="str">
        <f>'Heel wedge Specification.'!B1:Q1</f>
        <v>PRODUCTION CONFIRMATION</v>
      </c>
      <c r="C1" s="4029"/>
      <c r="D1" s="4029"/>
      <c r="E1" s="4029"/>
      <c r="F1" s="4029"/>
      <c r="G1" s="4029"/>
      <c r="H1" s="4029"/>
      <c r="I1" s="4029"/>
      <c r="J1" s="4029"/>
      <c r="K1" s="4029"/>
      <c r="L1" s="4029"/>
      <c r="M1" s="4029"/>
      <c r="N1" s="4029"/>
      <c r="O1" s="4029"/>
      <c r="P1" s="4029"/>
      <c r="Q1" s="2637"/>
      <c r="R1" s="1039"/>
      <c r="S1" s="1040"/>
      <c r="T1" s="1040"/>
      <c r="U1" s="1040"/>
      <c r="V1" s="3988" t="s">
        <v>549</v>
      </c>
      <c r="W1" s="3988"/>
      <c r="X1" s="3988"/>
      <c r="Y1" s="3988"/>
      <c r="Z1" s="3988"/>
      <c r="AA1" s="3988"/>
      <c r="AB1" s="3988"/>
      <c r="AC1" s="3988"/>
      <c r="AD1" s="3988"/>
      <c r="AE1" s="3988"/>
      <c r="AF1" s="3988"/>
      <c r="AG1" s="3988"/>
      <c r="AH1" s="3988"/>
      <c r="AI1" s="3988"/>
      <c r="AJ1" s="3988"/>
      <c r="AK1" s="3988"/>
      <c r="AL1" s="3988"/>
      <c r="AM1" s="3988"/>
      <c r="AN1" s="3988"/>
      <c r="AO1" s="3988"/>
      <c r="AP1" s="3988"/>
      <c r="AQ1" s="3988"/>
      <c r="AR1" s="3988"/>
      <c r="AS1" s="1040"/>
      <c r="AT1" s="1040"/>
      <c r="AU1" s="1040"/>
      <c r="AV1" s="1040"/>
      <c r="AW1" s="1021"/>
      <c r="AX1" s="1021"/>
      <c r="AY1" s="1021"/>
      <c r="AZ1" s="1021"/>
      <c r="BA1" s="1021"/>
      <c r="BB1" s="1021"/>
      <c r="BC1" s="1021"/>
      <c r="BD1" s="1021"/>
      <c r="BE1" s="1021"/>
      <c r="BF1" s="1021"/>
      <c r="BG1" s="1021"/>
      <c r="BH1" s="1022"/>
      <c r="BI1" s="1022"/>
      <c r="BJ1" s="1022"/>
      <c r="BK1" s="1022"/>
      <c r="BL1" s="1022"/>
      <c r="BM1" s="1022"/>
      <c r="BN1" s="996"/>
    </row>
    <row r="2" spans="1:66" s="146" customFormat="1" ht="20.100000000000001" customHeight="1">
      <c r="A2" s="502"/>
      <c r="B2" s="1023" t="s">
        <v>19</v>
      </c>
      <c r="C2" s="1024"/>
      <c r="D2" s="1024"/>
      <c r="E2" s="1024"/>
      <c r="F2" s="1024"/>
      <c r="G2" s="1024"/>
      <c r="H2" s="53" t="str">
        <f>'Heel wedge Specification.'!H2</f>
        <v>Chuck Taylor All Star Street</v>
      </c>
      <c r="I2" s="53"/>
      <c r="J2" s="53"/>
      <c r="K2" s="53"/>
      <c r="L2" s="53"/>
      <c r="M2" s="53"/>
      <c r="N2" s="53"/>
      <c r="O2" s="149"/>
      <c r="P2" s="149"/>
      <c r="Q2" s="272"/>
      <c r="R2" s="1041"/>
      <c r="S2" s="1042"/>
      <c r="T2" s="1042"/>
      <c r="U2" s="1042"/>
      <c r="V2" s="3389"/>
      <c r="W2" s="3389"/>
      <c r="X2" s="3389"/>
      <c r="Y2" s="3389"/>
      <c r="Z2" s="3389"/>
      <c r="AA2" s="3389"/>
      <c r="AB2" s="3389"/>
      <c r="AC2" s="3389"/>
      <c r="AD2" s="3389"/>
      <c r="AE2" s="3389"/>
      <c r="AF2" s="3389"/>
      <c r="AG2" s="3389"/>
      <c r="AH2" s="3389"/>
      <c r="AI2" s="3389"/>
      <c r="AJ2" s="3389"/>
      <c r="AK2" s="3389"/>
      <c r="AL2" s="3389"/>
      <c r="AM2" s="3389"/>
      <c r="AN2" s="3389"/>
      <c r="AO2" s="3389"/>
      <c r="AP2" s="3389"/>
      <c r="AQ2" s="3389"/>
      <c r="AR2" s="3389"/>
      <c r="AS2" s="1042"/>
      <c r="AT2" s="1042"/>
      <c r="AU2" s="1042"/>
      <c r="AV2" s="1042"/>
      <c r="AW2" s="150"/>
      <c r="AX2" s="150"/>
      <c r="AY2" s="150"/>
      <c r="AZ2" s="150"/>
      <c r="BA2" s="150"/>
      <c r="BB2" s="150"/>
      <c r="BC2" s="150"/>
      <c r="BD2" s="150"/>
      <c r="BE2" s="150"/>
      <c r="BF2" s="150"/>
      <c r="BG2" s="150"/>
      <c r="BH2" s="4030" t="s">
        <v>21</v>
      </c>
      <c r="BI2" s="4031"/>
      <c r="BJ2" s="4031"/>
      <c r="BK2" s="4032">
        <f>'Heel wedge Specification.'!BN2+1</f>
        <v>27</v>
      </c>
      <c r="BL2" s="4031"/>
      <c r="BM2" s="2059"/>
      <c r="BN2" s="189"/>
    </row>
    <row r="3" spans="1:66" s="146" customFormat="1" ht="20.100000000000001" customHeight="1" thickBot="1">
      <c r="A3" s="502"/>
      <c r="B3" s="1080" t="s">
        <v>96</v>
      </c>
      <c r="C3" s="1081"/>
      <c r="D3" s="1081"/>
      <c r="E3" s="1081"/>
      <c r="F3" s="1081"/>
      <c r="G3" s="1081"/>
      <c r="H3" s="1081"/>
      <c r="I3" s="1081"/>
      <c r="J3" s="1081" t="str">
        <f>'Sockliner Specification'!$K$3</f>
        <v>669288C/F</v>
      </c>
      <c r="K3" s="1081"/>
      <c r="L3" s="1081"/>
      <c r="M3" s="1081"/>
      <c r="N3" s="1081"/>
      <c r="O3" s="1081"/>
      <c r="P3" s="1081"/>
      <c r="Q3" s="1043"/>
      <c r="R3" s="1041"/>
      <c r="S3" s="1042"/>
      <c r="T3" s="1042"/>
      <c r="U3" s="1042"/>
      <c r="V3" s="3389"/>
      <c r="W3" s="3389"/>
      <c r="X3" s="3389"/>
      <c r="Y3" s="3389"/>
      <c r="Z3" s="3389"/>
      <c r="AA3" s="3389"/>
      <c r="AB3" s="3389"/>
      <c r="AC3" s="3389"/>
      <c r="AD3" s="3389"/>
      <c r="AE3" s="3389"/>
      <c r="AF3" s="3389"/>
      <c r="AG3" s="3389"/>
      <c r="AH3" s="3389"/>
      <c r="AI3" s="3389"/>
      <c r="AJ3" s="3389"/>
      <c r="AK3" s="3389"/>
      <c r="AL3" s="3389"/>
      <c r="AM3" s="3389"/>
      <c r="AN3" s="3389"/>
      <c r="AO3" s="3389"/>
      <c r="AP3" s="3389"/>
      <c r="AQ3" s="3389"/>
      <c r="AR3" s="3389"/>
      <c r="AS3" s="1042"/>
      <c r="AT3" s="1042"/>
      <c r="AU3" s="1042"/>
      <c r="AV3" s="1042"/>
      <c r="AW3" s="150"/>
      <c r="AX3" s="150"/>
      <c r="AY3" s="150"/>
      <c r="AZ3" s="150"/>
      <c r="BA3" s="150"/>
      <c r="BB3" s="150"/>
      <c r="BC3" s="150"/>
      <c r="BD3" s="150"/>
      <c r="BE3" s="150"/>
      <c r="BF3" s="150"/>
      <c r="BG3" s="150"/>
      <c r="BH3" s="1835"/>
      <c r="BI3" s="2060"/>
      <c r="BJ3" s="2060"/>
      <c r="BK3" s="2060"/>
      <c r="BL3" s="2060"/>
      <c r="BM3" s="2061"/>
      <c r="BN3" s="189"/>
    </row>
    <row r="4" spans="1:66" s="146" customFormat="1" ht="18" customHeight="1" thickBot="1">
      <c r="A4" s="502"/>
      <c r="B4" s="151"/>
      <c r="C4" s="151"/>
      <c r="D4" s="151"/>
      <c r="E4" s="151"/>
      <c r="F4" s="151"/>
      <c r="G4" s="151"/>
      <c r="H4" s="151"/>
      <c r="I4" s="151"/>
      <c r="J4" s="151"/>
      <c r="K4" s="151"/>
      <c r="L4" s="151"/>
      <c r="M4" s="151"/>
      <c r="N4" s="151"/>
      <c r="O4" s="151"/>
      <c r="P4" s="151"/>
      <c r="Q4" s="151"/>
      <c r="R4" s="151"/>
      <c r="S4" s="151"/>
      <c r="T4" s="151"/>
      <c r="U4" s="47"/>
      <c r="V4" s="3389"/>
      <c r="W4" s="3389"/>
      <c r="X4" s="3389"/>
      <c r="Y4" s="3389"/>
      <c r="Z4" s="3389"/>
      <c r="AA4" s="3389"/>
      <c r="AB4" s="3389"/>
      <c r="AC4" s="3389"/>
      <c r="AD4" s="3389"/>
      <c r="AE4" s="3389"/>
      <c r="AF4" s="3389"/>
      <c r="AG4" s="3389"/>
      <c r="AH4" s="3389"/>
      <c r="AI4" s="3389"/>
      <c r="AJ4" s="3389"/>
      <c r="AK4" s="3389"/>
      <c r="AL4" s="3389"/>
      <c r="AM4" s="3389"/>
      <c r="AN4" s="3389"/>
      <c r="AO4" s="3389"/>
      <c r="AP4" s="3389"/>
      <c r="AQ4" s="3389"/>
      <c r="AR4" s="3389"/>
      <c r="AS4" s="4033" t="s">
        <v>544</v>
      </c>
      <c r="AT4" s="4034"/>
      <c r="AU4" s="4034"/>
      <c r="AV4" s="4034"/>
      <c r="AW4" s="4034"/>
      <c r="AX4" s="4034"/>
      <c r="AY4" s="4034"/>
      <c r="AZ4" s="4034"/>
      <c r="BA4" s="4034"/>
      <c r="BB4" s="4034"/>
      <c r="BC4" s="4034"/>
      <c r="BD4" s="4034"/>
      <c r="BE4" s="4034"/>
      <c r="BF4" s="4034"/>
      <c r="BG4" s="4034"/>
      <c r="BH4" s="4034"/>
      <c r="BI4" s="4035"/>
      <c r="BJ4" s="4038" t="s">
        <v>28</v>
      </c>
      <c r="BK4" s="4039"/>
      <c r="BL4" s="4039"/>
      <c r="BM4" s="4040"/>
      <c r="BN4" s="189"/>
    </row>
    <row r="5" spans="1:66" s="146" customFormat="1" ht="21.95" customHeight="1" thickBot="1">
      <c r="A5" s="502"/>
      <c r="B5" s="1025" t="s">
        <v>999</v>
      </c>
      <c r="C5" s="1026"/>
      <c r="D5" s="1026"/>
      <c r="E5" s="1026"/>
      <c r="F5" s="1026"/>
      <c r="G5" s="1026"/>
      <c r="H5" s="1026"/>
      <c r="I5" s="1026"/>
      <c r="J5" s="1026"/>
      <c r="K5" s="1026"/>
      <c r="L5" s="1026"/>
      <c r="M5" s="1026"/>
      <c r="N5" s="4041" t="s">
        <v>545</v>
      </c>
      <c r="O5" s="4042"/>
      <c r="P5" s="4042"/>
      <c r="Q5" s="4042"/>
      <c r="R5" s="4042"/>
      <c r="S5" s="4042"/>
      <c r="T5" s="4042"/>
      <c r="U5" s="4042"/>
      <c r="V5" s="4042"/>
      <c r="W5" s="4042"/>
      <c r="X5" s="4042"/>
      <c r="Y5" s="4042"/>
      <c r="Z5" s="4042"/>
      <c r="AA5" s="4042"/>
      <c r="AB5" s="4042"/>
      <c r="AC5" s="4042"/>
      <c r="AD5" s="4043"/>
      <c r="AE5" s="47"/>
      <c r="AF5" s="47"/>
      <c r="AG5" s="4044" t="s">
        <v>998</v>
      </c>
      <c r="AH5" s="4045"/>
      <c r="AI5" s="4048" t="s">
        <v>184</v>
      </c>
      <c r="AJ5" s="4049"/>
      <c r="AK5" s="4049"/>
      <c r="AL5" s="4050"/>
      <c r="AM5" s="151"/>
      <c r="AN5" s="151"/>
      <c r="AO5" s="151"/>
      <c r="AP5" s="151"/>
      <c r="AQ5" s="151"/>
      <c r="AR5" s="47"/>
      <c r="AS5" s="3399"/>
      <c r="AT5" s="4036"/>
      <c r="AU5" s="4036"/>
      <c r="AV5" s="4036"/>
      <c r="AW5" s="4036"/>
      <c r="AX5" s="4036"/>
      <c r="AY5" s="4036"/>
      <c r="AZ5" s="4036"/>
      <c r="BA5" s="4036"/>
      <c r="BB5" s="4036"/>
      <c r="BC5" s="4036"/>
      <c r="BD5" s="4036"/>
      <c r="BE5" s="4036"/>
      <c r="BF5" s="4036"/>
      <c r="BG5" s="4036"/>
      <c r="BH5" s="4036"/>
      <c r="BI5" s="4037"/>
      <c r="BJ5" s="3405"/>
      <c r="BK5" s="3406"/>
      <c r="BL5" s="3406"/>
      <c r="BM5" s="3407"/>
      <c r="BN5" s="189"/>
    </row>
    <row r="6" spans="1:66" s="146" customFormat="1" ht="21.95" customHeight="1" thickBot="1">
      <c r="A6" s="502"/>
      <c r="B6" s="1027" t="s">
        <v>43</v>
      </c>
      <c r="C6" s="1028"/>
      <c r="D6" s="1028"/>
      <c r="E6" s="1028"/>
      <c r="F6" s="1028"/>
      <c r="G6" s="1028"/>
      <c r="H6" s="1028"/>
      <c r="I6" s="1028"/>
      <c r="J6" s="1028"/>
      <c r="K6" s="1028"/>
      <c r="L6" s="1028"/>
      <c r="M6" s="1028"/>
      <c r="N6" s="1029"/>
      <c r="O6" s="1028"/>
      <c r="P6" s="1028"/>
      <c r="Q6" s="1028"/>
      <c r="R6" s="1028"/>
      <c r="S6" s="1028"/>
      <c r="T6" s="1028"/>
      <c r="U6" s="1028"/>
      <c r="V6" s="1028"/>
      <c r="W6" s="1028"/>
      <c r="X6" s="1028"/>
      <c r="Y6" s="1028"/>
      <c r="Z6" s="1028"/>
      <c r="AA6" s="1028"/>
      <c r="AB6" s="1028"/>
      <c r="AC6" s="1030"/>
      <c r="AD6" s="1031"/>
      <c r="AE6" s="47"/>
      <c r="AF6" s="47"/>
      <c r="AG6" s="4046"/>
      <c r="AH6" s="4047"/>
      <c r="AI6" s="4051"/>
      <c r="AJ6" s="4052"/>
      <c r="AK6" s="4052"/>
      <c r="AL6" s="4053"/>
      <c r="AM6" s="151"/>
      <c r="AN6" s="151"/>
      <c r="AO6" s="151"/>
      <c r="AP6" s="151"/>
      <c r="AQ6" s="151"/>
      <c r="AR6" s="47"/>
      <c r="AS6" s="502"/>
      <c r="AT6" s="871"/>
      <c r="AU6" s="871"/>
      <c r="AV6" s="871"/>
      <c r="AW6" s="871"/>
      <c r="AX6" s="40"/>
      <c r="AY6" s="40"/>
      <c r="AZ6" s="40"/>
      <c r="BA6" s="40"/>
      <c r="BB6" s="40"/>
      <c r="BC6" s="40"/>
      <c r="BD6" s="40"/>
      <c r="BE6" s="40"/>
      <c r="BF6" s="40"/>
      <c r="BG6" s="40"/>
      <c r="BH6" s="1032"/>
      <c r="BI6" s="1033"/>
      <c r="BJ6" s="2314" t="s">
        <v>230</v>
      </c>
      <c r="BK6" s="1939"/>
      <c r="BL6" s="1939"/>
      <c r="BM6" s="4054"/>
      <c r="BN6" s="189"/>
    </row>
    <row r="7" spans="1:66" s="146" customFormat="1" ht="21.95" customHeight="1" thickBot="1">
      <c r="A7" s="502"/>
      <c r="B7" s="1096"/>
      <c r="C7" s="47"/>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89"/>
      <c r="AT7" s="1107"/>
      <c r="AU7" s="1107"/>
      <c r="AV7" s="1107"/>
      <c r="AW7" s="1107"/>
      <c r="AX7" s="47"/>
      <c r="AY7" s="47"/>
      <c r="AZ7" s="47"/>
      <c r="BA7" s="47"/>
      <c r="BB7" s="47"/>
      <c r="BC7" s="47"/>
      <c r="BD7" s="47"/>
      <c r="BE7" s="47"/>
      <c r="BF7" s="47"/>
      <c r="BG7" s="47"/>
      <c r="BH7" s="47"/>
      <c r="BI7" s="1107"/>
      <c r="BJ7" s="4015"/>
      <c r="BK7" s="4015"/>
      <c r="BL7" s="4015"/>
      <c r="BM7" s="4016"/>
      <c r="BN7" s="189"/>
    </row>
    <row r="8" spans="1:66" s="146" customFormat="1" ht="21.95" customHeight="1">
      <c r="A8" s="502"/>
      <c r="B8" s="3427" t="s">
        <v>31</v>
      </c>
      <c r="C8" s="4017" t="s">
        <v>496</v>
      </c>
      <c r="D8" s="2319"/>
      <c r="E8" s="2319"/>
      <c r="F8" s="2319"/>
      <c r="G8" s="2319"/>
      <c r="H8" s="2319"/>
      <c r="I8" s="2319"/>
      <c r="J8" s="2319"/>
      <c r="K8" s="2319"/>
      <c r="L8" s="2319"/>
      <c r="M8" s="2319"/>
      <c r="N8" s="2319"/>
      <c r="O8" s="2319"/>
      <c r="P8" s="2319"/>
      <c r="Q8" s="2319"/>
      <c r="R8" s="2319"/>
      <c r="S8" s="2319"/>
      <c r="T8" s="2319"/>
      <c r="U8" s="2319"/>
      <c r="V8" s="2129"/>
      <c r="W8" s="4019" t="s">
        <v>393</v>
      </c>
      <c r="X8" s="4020"/>
      <c r="Y8" s="4020"/>
      <c r="Z8" s="4020"/>
      <c r="AA8" s="4020"/>
      <c r="AB8" s="4020"/>
      <c r="AC8" s="4020"/>
      <c r="AD8" s="4020"/>
      <c r="AE8" s="4020"/>
      <c r="AF8" s="4020"/>
      <c r="AG8" s="4020"/>
      <c r="AH8" s="4020"/>
      <c r="AI8" s="4020"/>
      <c r="AJ8" s="4020"/>
      <c r="AK8" s="4020"/>
      <c r="AL8" s="4020"/>
      <c r="AM8" s="4020"/>
      <c r="AN8" s="4020"/>
      <c r="AO8" s="4020"/>
      <c r="AP8" s="4020"/>
      <c r="AQ8" s="4021"/>
      <c r="AR8" s="47"/>
      <c r="AS8" s="489"/>
      <c r="AT8" s="47"/>
      <c r="AU8" s="47"/>
      <c r="AV8" s="47"/>
      <c r="AW8" s="47"/>
      <c r="AX8" s="47"/>
      <c r="AY8" s="47"/>
      <c r="AZ8" s="47"/>
      <c r="BA8" s="47"/>
      <c r="BB8" s="47"/>
      <c r="BC8" s="47"/>
      <c r="BD8" s="47"/>
      <c r="BE8" s="47"/>
      <c r="BF8" s="47"/>
      <c r="BG8" s="47"/>
      <c r="BH8" s="47"/>
      <c r="BI8" s="1107"/>
      <c r="BJ8" s="3322"/>
      <c r="BK8" s="3322"/>
      <c r="BL8" s="3322"/>
      <c r="BM8" s="4014"/>
      <c r="BN8" s="84"/>
    </row>
    <row r="9" spans="1:66" s="146" customFormat="1" ht="21.95" customHeight="1">
      <c r="A9" s="502"/>
      <c r="B9" s="2168"/>
      <c r="C9" s="3431"/>
      <c r="D9" s="1981"/>
      <c r="E9" s="1981"/>
      <c r="F9" s="1981"/>
      <c r="G9" s="1981"/>
      <c r="H9" s="1981"/>
      <c r="I9" s="1981"/>
      <c r="J9" s="1981"/>
      <c r="K9" s="1981"/>
      <c r="L9" s="1981"/>
      <c r="M9" s="1981"/>
      <c r="N9" s="1981"/>
      <c r="O9" s="1981"/>
      <c r="P9" s="1981"/>
      <c r="Q9" s="1981"/>
      <c r="R9" s="1981"/>
      <c r="S9" s="1981"/>
      <c r="T9" s="1981"/>
      <c r="U9" s="1981"/>
      <c r="V9" s="2130"/>
      <c r="W9" s="3440" t="s">
        <v>1007</v>
      </c>
      <c r="X9" s="4022"/>
      <c r="Y9" s="4022"/>
      <c r="Z9" s="4022"/>
      <c r="AA9" s="4022"/>
      <c r="AB9" s="4022"/>
      <c r="AC9" s="4023"/>
      <c r="AD9" s="3440" t="s">
        <v>1008</v>
      </c>
      <c r="AE9" s="4022"/>
      <c r="AF9" s="3448"/>
      <c r="AG9" s="3451" t="s">
        <v>40</v>
      </c>
      <c r="AH9" s="4026" t="s">
        <v>547</v>
      </c>
      <c r="AI9" s="4023"/>
      <c r="AJ9" s="3440" t="s">
        <v>396</v>
      </c>
      <c r="AK9" s="4022"/>
      <c r="AL9" s="4022"/>
      <c r="AM9" s="4023"/>
      <c r="AN9" s="3440" t="s">
        <v>548</v>
      </c>
      <c r="AO9" s="4022"/>
      <c r="AP9" s="4022"/>
      <c r="AQ9" s="4028"/>
      <c r="AR9" s="47"/>
      <c r="AS9" s="489"/>
      <c r="AT9" s="47"/>
      <c r="AU9" s="47"/>
      <c r="AV9" s="47"/>
      <c r="AW9" s="47"/>
      <c r="AX9" s="47"/>
      <c r="AY9" s="47"/>
      <c r="AZ9" s="47"/>
      <c r="BA9" s="47"/>
      <c r="BB9" s="47"/>
      <c r="BC9" s="47"/>
      <c r="BD9" s="47"/>
      <c r="BE9" s="47"/>
      <c r="BF9" s="47"/>
      <c r="BG9" s="47"/>
      <c r="BH9" s="47"/>
      <c r="BI9" s="1107"/>
      <c r="BJ9" s="3322"/>
      <c r="BK9" s="3322"/>
      <c r="BL9" s="3322"/>
      <c r="BM9" s="4014"/>
      <c r="BN9" s="84"/>
    </row>
    <row r="10" spans="1:66" s="146" customFormat="1" ht="21.95" customHeight="1">
      <c r="A10" s="502"/>
      <c r="B10" s="2168"/>
      <c r="C10" s="3431"/>
      <c r="D10" s="1981"/>
      <c r="E10" s="1981"/>
      <c r="F10" s="1981"/>
      <c r="G10" s="1981"/>
      <c r="H10" s="1981"/>
      <c r="I10" s="1981"/>
      <c r="J10" s="1981"/>
      <c r="K10" s="1981"/>
      <c r="L10" s="1981"/>
      <c r="M10" s="1981"/>
      <c r="N10" s="1981"/>
      <c r="O10" s="1981"/>
      <c r="P10" s="1981"/>
      <c r="Q10" s="1981"/>
      <c r="R10" s="1981"/>
      <c r="S10" s="1981"/>
      <c r="T10" s="1981"/>
      <c r="U10" s="1981"/>
      <c r="V10" s="2130"/>
      <c r="W10" s="3443"/>
      <c r="X10" s="1619"/>
      <c r="Y10" s="1619"/>
      <c r="Z10" s="1619"/>
      <c r="AA10" s="1619"/>
      <c r="AB10" s="1619"/>
      <c r="AC10" s="3444"/>
      <c r="AD10" s="3443"/>
      <c r="AE10" s="1619"/>
      <c r="AF10" s="3449"/>
      <c r="AG10" s="3452"/>
      <c r="AH10" s="3455"/>
      <c r="AI10" s="3444"/>
      <c r="AJ10" s="3443"/>
      <c r="AK10" s="1619"/>
      <c r="AL10" s="1619"/>
      <c r="AM10" s="3444"/>
      <c r="AN10" s="3443"/>
      <c r="AO10" s="1619"/>
      <c r="AP10" s="1619"/>
      <c r="AQ10" s="3458"/>
      <c r="AR10" s="47"/>
      <c r="AS10" s="489"/>
      <c r="AT10" s="47"/>
      <c r="AU10" s="47"/>
      <c r="AV10" s="47"/>
      <c r="AW10" s="47"/>
      <c r="AX10" s="47"/>
      <c r="AY10" s="47"/>
      <c r="AZ10" s="47"/>
      <c r="BA10" s="47"/>
      <c r="BB10" s="47"/>
      <c r="BC10" s="47"/>
      <c r="BD10" s="47"/>
      <c r="BE10" s="47"/>
      <c r="BF10" s="47"/>
      <c r="BG10" s="47"/>
      <c r="BH10" s="47"/>
      <c r="BI10" s="1107"/>
      <c r="BJ10" s="1110"/>
      <c r="BK10" s="1110"/>
      <c r="BL10" s="1110"/>
      <c r="BM10" s="1115"/>
      <c r="BN10" s="84"/>
    </row>
    <row r="11" spans="1:66" s="146" customFormat="1" ht="21.95" customHeight="1" thickBot="1">
      <c r="A11" s="502"/>
      <c r="B11" s="3428"/>
      <c r="C11" s="4018"/>
      <c r="D11" s="3433"/>
      <c r="E11" s="3433"/>
      <c r="F11" s="3433"/>
      <c r="G11" s="3433"/>
      <c r="H11" s="3433"/>
      <c r="I11" s="3433"/>
      <c r="J11" s="3433"/>
      <c r="K11" s="3433"/>
      <c r="L11" s="3433"/>
      <c r="M11" s="3433"/>
      <c r="N11" s="3433"/>
      <c r="O11" s="3433"/>
      <c r="P11" s="3433"/>
      <c r="Q11" s="3433"/>
      <c r="R11" s="3433"/>
      <c r="S11" s="3433"/>
      <c r="T11" s="3433"/>
      <c r="U11" s="3433"/>
      <c r="V11" s="2132"/>
      <c r="W11" s="4024"/>
      <c r="X11" s="3446"/>
      <c r="Y11" s="3446"/>
      <c r="Z11" s="3446"/>
      <c r="AA11" s="3446"/>
      <c r="AB11" s="3446"/>
      <c r="AC11" s="4025"/>
      <c r="AD11" s="4024"/>
      <c r="AE11" s="3446"/>
      <c r="AF11" s="3450"/>
      <c r="AG11" s="3453"/>
      <c r="AH11" s="4027"/>
      <c r="AI11" s="4025"/>
      <c r="AJ11" s="4024"/>
      <c r="AK11" s="3446"/>
      <c r="AL11" s="3446"/>
      <c r="AM11" s="4025"/>
      <c r="AN11" s="4024"/>
      <c r="AO11" s="3446"/>
      <c r="AP11" s="3446"/>
      <c r="AQ11" s="3459"/>
      <c r="AR11" s="47"/>
      <c r="AS11" s="489"/>
      <c r="AT11" s="47"/>
      <c r="AU11" s="47"/>
      <c r="AV11" s="47"/>
      <c r="AW11" s="47"/>
      <c r="AX11" s="47"/>
      <c r="AY11" s="47"/>
      <c r="AZ11" s="47"/>
      <c r="BA11" s="47"/>
      <c r="BB11" s="47"/>
      <c r="BC11" s="47"/>
      <c r="BD11" s="47"/>
      <c r="BE11" s="47"/>
      <c r="BF11" s="47"/>
      <c r="BG11" s="47"/>
      <c r="BH11" s="47"/>
      <c r="BI11" s="1107"/>
      <c r="BJ11" s="1110"/>
      <c r="BK11" s="1110"/>
      <c r="BL11" s="1110"/>
      <c r="BM11" s="1115"/>
      <c r="BN11" s="84"/>
    </row>
    <row r="12" spans="1:66" s="146" customFormat="1" ht="21.95" customHeight="1">
      <c r="A12" s="502"/>
      <c r="B12" s="2168">
        <v>1</v>
      </c>
      <c r="C12" s="4012" t="s">
        <v>1000</v>
      </c>
      <c r="D12" s="3463"/>
      <c r="E12" s="3463"/>
      <c r="F12" s="3463"/>
      <c r="G12" s="3463"/>
      <c r="H12" s="3463"/>
      <c r="I12" s="3463"/>
      <c r="J12" s="3463"/>
      <c r="K12" s="3463"/>
      <c r="L12" s="3463"/>
      <c r="M12" s="3463"/>
      <c r="N12" s="3463"/>
      <c r="O12" s="3463"/>
      <c r="P12" s="3463"/>
      <c r="Q12" s="3463"/>
      <c r="R12" s="3463"/>
      <c r="S12" s="3463"/>
      <c r="T12" s="3463"/>
      <c r="U12" s="3463"/>
      <c r="V12" s="3464"/>
      <c r="W12" s="3468"/>
      <c r="X12" s="3469"/>
      <c r="Y12" s="3469"/>
      <c r="Z12" s="3469"/>
      <c r="AA12" s="3469"/>
      <c r="AB12" s="3469"/>
      <c r="AC12" s="3470"/>
      <c r="AD12" s="1117"/>
      <c r="AE12" s="1117"/>
      <c r="AF12" s="1117"/>
      <c r="AG12" s="629"/>
      <c r="AH12" s="1117"/>
      <c r="AI12" s="1117"/>
      <c r="AJ12" s="3468"/>
      <c r="AK12" s="3469"/>
      <c r="AL12" s="3469"/>
      <c r="AM12" s="3470"/>
      <c r="AN12" s="3468"/>
      <c r="AO12" s="3469"/>
      <c r="AP12" s="3469"/>
      <c r="AQ12" s="3471"/>
      <c r="AR12" s="47"/>
      <c r="AS12" s="489"/>
      <c r="AT12" s="47"/>
      <c r="AU12" s="4013"/>
      <c r="AV12" s="4013"/>
      <c r="AW12" s="4013"/>
      <c r="AX12" s="4013"/>
      <c r="AY12" s="4013"/>
      <c r="AZ12" s="4013"/>
      <c r="BA12" s="4013"/>
      <c r="BB12" s="4013"/>
      <c r="BC12" s="4013"/>
      <c r="BD12" s="4013"/>
      <c r="BE12" s="4013"/>
      <c r="BF12" s="4013"/>
      <c r="BG12" s="4013"/>
      <c r="BH12" s="4013"/>
      <c r="BI12" s="1107"/>
      <c r="BJ12" s="3322"/>
      <c r="BK12" s="3322"/>
      <c r="BL12" s="3322"/>
      <c r="BM12" s="4014"/>
      <c r="BN12" s="84"/>
    </row>
    <row r="13" spans="1:66" s="146" customFormat="1" ht="21.95" customHeight="1">
      <c r="A13" s="502"/>
      <c r="B13" s="2335"/>
      <c r="C13" s="3993"/>
      <c r="D13" s="3466"/>
      <c r="E13" s="3466"/>
      <c r="F13" s="3466"/>
      <c r="G13" s="3466"/>
      <c r="H13" s="3466"/>
      <c r="I13" s="3466"/>
      <c r="J13" s="3466"/>
      <c r="K13" s="3466"/>
      <c r="L13" s="3466"/>
      <c r="M13" s="3466"/>
      <c r="N13" s="3466"/>
      <c r="O13" s="3466"/>
      <c r="P13" s="3466"/>
      <c r="Q13" s="3466"/>
      <c r="R13" s="3466"/>
      <c r="S13" s="3466"/>
      <c r="T13" s="3466"/>
      <c r="U13" s="3466"/>
      <c r="V13" s="3994"/>
      <c r="W13" s="3472"/>
      <c r="X13" s="3473"/>
      <c r="Y13" s="3473"/>
      <c r="Z13" s="3473"/>
      <c r="AA13" s="3473"/>
      <c r="AB13" s="3473"/>
      <c r="AC13" s="3474"/>
      <c r="AD13" s="1118"/>
      <c r="AE13" s="1118"/>
      <c r="AF13" s="1118"/>
      <c r="AG13" s="630"/>
      <c r="AH13" s="1118"/>
      <c r="AI13" s="1118"/>
      <c r="AJ13" s="3472"/>
      <c r="AK13" s="3473"/>
      <c r="AL13" s="3473"/>
      <c r="AM13" s="3474"/>
      <c r="AN13" s="3472"/>
      <c r="AO13" s="3473"/>
      <c r="AP13" s="3473"/>
      <c r="AQ13" s="3475"/>
      <c r="AR13" s="47"/>
      <c r="AS13" s="489"/>
      <c r="AT13" s="47"/>
      <c r="AU13" s="4013"/>
      <c r="AV13" s="4013"/>
      <c r="AW13" s="4013"/>
      <c r="AX13" s="4013"/>
      <c r="AY13" s="4013"/>
      <c r="AZ13" s="4013"/>
      <c r="BA13" s="4013"/>
      <c r="BB13" s="4013"/>
      <c r="BC13" s="4013"/>
      <c r="BD13" s="4013"/>
      <c r="BE13" s="4013"/>
      <c r="BF13" s="4013"/>
      <c r="BG13" s="4013"/>
      <c r="BH13" s="4013"/>
      <c r="BI13" s="1107"/>
      <c r="BJ13" s="3322"/>
      <c r="BK13" s="3322"/>
      <c r="BL13" s="3322"/>
      <c r="BM13" s="4014"/>
      <c r="BN13" s="84"/>
    </row>
    <row r="14" spans="1:66" s="146" customFormat="1" ht="21.95" customHeight="1">
      <c r="A14" s="502"/>
      <c r="B14" s="2354">
        <f>B12+1</f>
        <v>2</v>
      </c>
      <c r="C14" s="3478" t="s">
        <v>1001</v>
      </c>
      <c r="D14" s="4001"/>
      <c r="E14" s="4001"/>
      <c r="F14" s="4001"/>
      <c r="G14" s="4001"/>
      <c r="H14" s="4001"/>
      <c r="I14" s="4001"/>
      <c r="J14" s="4001"/>
      <c r="K14" s="4001"/>
      <c r="L14" s="4001"/>
      <c r="M14" s="4001"/>
      <c r="N14" s="4001"/>
      <c r="O14" s="4001"/>
      <c r="P14" s="4001"/>
      <c r="Q14" s="4001"/>
      <c r="R14" s="4001"/>
      <c r="S14" s="4001"/>
      <c r="T14" s="4001"/>
      <c r="U14" s="4001"/>
      <c r="V14" s="4002"/>
      <c r="W14" s="3484"/>
      <c r="X14" s="3485"/>
      <c r="Y14" s="3485"/>
      <c r="Z14" s="3485"/>
      <c r="AA14" s="3485"/>
      <c r="AB14" s="3485"/>
      <c r="AC14" s="3486"/>
      <c r="AD14" s="1119"/>
      <c r="AE14" s="1119"/>
      <c r="AF14" s="1119"/>
      <c r="AG14" s="631"/>
      <c r="AH14" s="1119"/>
      <c r="AI14" s="1119"/>
      <c r="AJ14" s="3484"/>
      <c r="AK14" s="3485"/>
      <c r="AL14" s="3485"/>
      <c r="AM14" s="3486"/>
      <c r="AN14" s="3484"/>
      <c r="AO14" s="3485"/>
      <c r="AP14" s="3485"/>
      <c r="AQ14" s="3487"/>
      <c r="AR14" s="47"/>
      <c r="AS14" s="489"/>
      <c r="AT14" s="47"/>
      <c r="AU14" s="4013"/>
      <c r="AV14" s="4013"/>
      <c r="AW14" s="4013"/>
      <c r="AX14" s="4013"/>
      <c r="AY14" s="4013"/>
      <c r="AZ14" s="4013"/>
      <c r="BA14" s="4013"/>
      <c r="BB14" s="4013"/>
      <c r="BC14" s="4013"/>
      <c r="BD14" s="4013"/>
      <c r="BE14" s="4013"/>
      <c r="BF14" s="4013"/>
      <c r="BG14" s="4013"/>
      <c r="BH14" s="4013"/>
      <c r="BI14" s="1107"/>
      <c r="BJ14" s="3322"/>
      <c r="BK14" s="3322"/>
      <c r="BL14" s="3322"/>
      <c r="BM14" s="4014"/>
      <c r="BN14" s="84"/>
    </row>
    <row r="15" spans="1:66" s="146" customFormat="1" ht="44.25" customHeight="1">
      <c r="A15" s="502"/>
      <c r="B15" s="2335"/>
      <c r="C15" s="4003"/>
      <c r="D15" s="3482"/>
      <c r="E15" s="3482"/>
      <c r="F15" s="3482"/>
      <c r="G15" s="3482"/>
      <c r="H15" s="3482"/>
      <c r="I15" s="3482"/>
      <c r="J15" s="3482"/>
      <c r="K15" s="3482"/>
      <c r="L15" s="3482"/>
      <c r="M15" s="3482"/>
      <c r="N15" s="3482"/>
      <c r="O15" s="3482"/>
      <c r="P15" s="3482"/>
      <c r="Q15" s="3482"/>
      <c r="R15" s="3482"/>
      <c r="S15" s="3482"/>
      <c r="T15" s="3482"/>
      <c r="U15" s="3482"/>
      <c r="V15" s="4004"/>
      <c r="W15" s="3472"/>
      <c r="X15" s="3473"/>
      <c r="Y15" s="3473"/>
      <c r="Z15" s="3473"/>
      <c r="AA15" s="3473"/>
      <c r="AB15" s="3473"/>
      <c r="AC15" s="3474"/>
      <c r="AD15" s="1118"/>
      <c r="AE15" s="1118"/>
      <c r="AF15" s="1118"/>
      <c r="AG15" s="630"/>
      <c r="AH15" s="1118"/>
      <c r="AI15" s="1118"/>
      <c r="AJ15" s="3472"/>
      <c r="AK15" s="3473"/>
      <c r="AL15" s="3473"/>
      <c r="AM15" s="3474"/>
      <c r="AN15" s="3472"/>
      <c r="AO15" s="3473"/>
      <c r="AP15" s="3473"/>
      <c r="AQ15" s="3475"/>
      <c r="AR15" s="47"/>
      <c r="AS15" s="489"/>
      <c r="AT15" s="47"/>
      <c r="AU15" s="47"/>
      <c r="AV15" s="47"/>
      <c r="AW15" s="47"/>
      <c r="AX15" s="47"/>
      <c r="AY15" s="47"/>
      <c r="AZ15" s="47"/>
      <c r="BA15" s="47"/>
      <c r="BB15" s="47"/>
      <c r="BC15" s="47"/>
      <c r="BD15" s="47"/>
      <c r="BE15" s="47"/>
      <c r="BF15" s="47"/>
      <c r="BG15" s="47"/>
      <c r="BH15" s="47"/>
      <c r="BI15" s="47"/>
      <c r="BJ15" s="1107"/>
      <c r="BK15" s="1107"/>
      <c r="BL15" s="1107"/>
      <c r="BM15" s="1019"/>
      <c r="BN15" s="84"/>
    </row>
    <row r="16" spans="1:66" s="146" customFormat="1" ht="21.95" customHeight="1">
      <c r="A16" s="502"/>
      <c r="B16" s="2354">
        <f>B14+1</f>
        <v>3</v>
      </c>
      <c r="C16" s="3478" t="s">
        <v>1002</v>
      </c>
      <c r="D16" s="3991"/>
      <c r="E16" s="3991"/>
      <c r="F16" s="3991"/>
      <c r="G16" s="3991"/>
      <c r="H16" s="3991"/>
      <c r="I16" s="3991"/>
      <c r="J16" s="3991"/>
      <c r="K16" s="3991"/>
      <c r="L16" s="3991"/>
      <c r="M16" s="3991"/>
      <c r="N16" s="3991"/>
      <c r="O16" s="3991"/>
      <c r="P16" s="3991"/>
      <c r="Q16" s="3991"/>
      <c r="R16" s="3991"/>
      <c r="S16" s="3991"/>
      <c r="T16" s="3991"/>
      <c r="U16" s="3991"/>
      <c r="V16" s="3992"/>
      <c r="W16" s="3490" t="s">
        <v>990</v>
      </c>
      <c r="X16" s="4005"/>
      <c r="Y16" s="4005"/>
      <c r="Z16" s="4005"/>
      <c r="AA16" s="4005"/>
      <c r="AB16" s="4005"/>
      <c r="AC16" s="4006"/>
      <c r="AD16" s="3496" t="s">
        <v>195</v>
      </c>
      <c r="AE16" s="3995"/>
      <c r="AF16" s="3504"/>
      <c r="AG16" s="3506" t="s">
        <v>42</v>
      </c>
      <c r="AH16" s="4010" t="s">
        <v>125</v>
      </c>
      <c r="AI16" s="3996"/>
      <c r="AJ16" s="3496" t="s">
        <v>149</v>
      </c>
      <c r="AK16" s="3995"/>
      <c r="AL16" s="3995"/>
      <c r="AM16" s="3996"/>
      <c r="AN16" s="3496">
        <v>200</v>
      </c>
      <c r="AO16" s="3995"/>
      <c r="AP16" s="3995"/>
      <c r="AQ16" s="3999"/>
      <c r="AR16" s="40"/>
      <c r="AS16" s="502"/>
      <c r="AT16" s="40"/>
      <c r="AU16" s="40"/>
      <c r="AV16" s="40"/>
      <c r="AW16" s="40"/>
      <c r="AX16" s="40"/>
      <c r="AY16" s="40"/>
      <c r="AZ16" s="40"/>
      <c r="BA16" s="40"/>
      <c r="BB16" s="40"/>
      <c r="BC16" s="40"/>
      <c r="BD16" s="40"/>
      <c r="BE16" s="40"/>
      <c r="BF16" s="40"/>
      <c r="BG16" s="40"/>
      <c r="BH16" s="40"/>
      <c r="BI16" s="40"/>
      <c r="BJ16" s="40"/>
      <c r="BK16" s="40"/>
      <c r="BL16" s="40"/>
      <c r="BM16" s="84"/>
      <c r="BN16" s="84"/>
    </row>
    <row r="17" spans="1:66" s="146" customFormat="1" ht="21.95" customHeight="1">
      <c r="A17" s="502"/>
      <c r="B17" s="2335"/>
      <c r="C17" s="3993"/>
      <c r="D17" s="3466"/>
      <c r="E17" s="3466"/>
      <c r="F17" s="3466"/>
      <c r="G17" s="3466"/>
      <c r="H17" s="3466"/>
      <c r="I17" s="3466"/>
      <c r="J17" s="3466"/>
      <c r="K17" s="3466"/>
      <c r="L17" s="3466"/>
      <c r="M17" s="3466"/>
      <c r="N17" s="3466"/>
      <c r="O17" s="3466"/>
      <c r="P17" s="3466"/>
      <c r="Q17" s="3466"/>
      <c r="R17" s="3466"/>
      <c r="S17" s="3466"/>
      <c r="T17" s="3466"/>
      <c r="U17" s="3466"/>
      <c r="V17" s="3994"/>
      <c r="W17" s="4007"/>
      <c r="X17" s="3515"/>
      <c r="Y17" s="3515"/>
      <c r="Z17" s="3515"/>
      <c r="AA17" s="3515"/>
      <c r="AB17" s="3515"/>
      <c r="AC17" s="4008"/>
      <c r="AD17" s="3997"/>
      <c r="AE17" s="3494"/>
      <c r="AF17" s="4009"/>
      <c r="AG17" s="3507"/>
      <c r="AH17" s="4011"/>
      <c r="AI17" s="3998"/>
      <c r="AJ17" s="3997"/>
      <c r="AK17" s="3494"/>
      <c r="AL17" s="3494"/>
      <c r="AM17" s="3998"/>
      <c r="AN17" s="3997"/>
      <c r="AO17" s="3494"/>
      <c r="AP17" s="3494"/>
      <c r="AQ17" s="4000"/>
      <c r="AR17" s="40"/>
      <c r="AS17" s="502"/>
      <c r="AT17" s="40"/>
      <c r="AU17" s="40"/>
      <c r="AV17" s="40"/>
      <c r="AW17" s="40"/>
      <c r="AX17" s="40"/>
      <c r="AY17" s="40"/>
      <c r="AZ17" s="40"/>
      <c r="BA17" s="40"/>
      <c r="BB17" s="40"/>
      <c r="BC17" s="40"/>
      <c r="BD17" s="40"/>
      <c r="BE17" s="40"/>
      <c r="BF17" s="40"/>
      <c r="BG17" s="40"/>
      <c r="BH17" s="40"/>
      <c r="BI17" s="40"/>
      <c r="BJ17" s="40"/>
      <c r="BK17" s="40"/>
      <c r="BL17" s="40"/>
      <c r="BM17" s="84"/>
      <c r="BN17" s="84"/>
    </row>
    <row r="18" spans="1:66" s="146" customFormat="1" ht="21.95" customHeight="1">
      <c r="A18" s="502"/>
      <c r="B18" s="2354">
        <f>B16+1</f>
        <v>4</v>
      </c>
      <c r="C18" s="3478" t="s">
        <v>1003</v>
      </c>
      <c r="D18" s="3991"/>
      <c r="E18" s="3991"/>
      <c r="F18" s="3991"/>
      <c r="G18" s="3991"/>
      <c r="H18" s="3991"/>
      <c r="I18" s="3991"/>
      <c r="J18" s="3991"/>
      <c r="K18" s="3991"/>
      <c r="L18" s="3991"/>
      <c r="M18" s="3991"/>
      <c r="N18" s="3991"/>
      <c r="O18" s="3991"/>
      <c r="P18" s="3991"/>
      <c r="Q18" s="3991"/>
      <c r="R18" s="3991"/>
      <c r="S18" s="3991"/>
      <c r="T18" s="3991"/>
      <c r="U18" s="3991"/>
      <c r="V18" s="3992"/>
      <c r="W18" s="3496" t="s">
        <v>206</v>
      </c>
      <c r="X18" s="3995"/>
      <c r="Y18" s="3995"/>
      <c r="Z18" s="3995"/>
      <c r="AA18" s="3995"/>
      <c r="AB18" s="3995"/>
      <c r="AC18" s="3996"/>
      <c r="AD18" s="3496" t="s">
        <v>195</v>
      </c>
      <c r="AE18" s="3995"/>
      <c r="AF18" s="3504"/>
      <c r="AG18" s="3506" t="s">
        <v>42</v>
      </c>
      <c r="AH18" s="4010" t="s">
        <v>125</v>
      </c>
      <c r="AI18" s="3996"/>
      <c r="AJ18" s="3496" t="s">
        <v>168</v>
      </c>
      <c r="AK18" s="3995"/>
      <c r="AL18" s="3995"/>
      <c r="AM18" s="3996"/>
      <c r="AN18" s="3496">
        <v>150</v>
      </c>
      <c r="AO18" s="3995"/>
      <c r="AP18" s="3995"/>
      <c r="AQ18" s="3999"/>
      <c r="AR18" s="40"/>
      <c r="AS18" s="502"/>
      <c r="AT18" s="40"/>
      <c r="AU18" s="40"/>
      <c r="AV18" s="40"/>
      <c r="AW18" s="40"/>
      <c r="AX18" s="40"/>
      <c r="AY18" s="40"/>
      <c r="AZ18" s="40"/>
      <c r="BA18" s="40"/>
      <c r="BB18" s="40"/>
      <c r="BC18" s="40"/>
      <c r="BD18" s="40"/>
      <c r="BE18" s="40"/>
      <c r="BF18" s="40"/>
      <c r="BG18" s="40"/>
      <c r="BH18" s="40"/>
      <c r="BI18" s="40"/>
      <c r="BJ18" s="40"/>
      <c r="BK18" s="40"/>
      <c r="BL18" s="40"/>
      <c r="BM18" s="84"/>
      <c r="BN18" s="84"/>
    </row>
    <row r="19" spans="1:66" s="146" customFormat="1" ht="21.95" customHeight="1">
      <c r="A19" s="502"/>
      <c r="B19" s="2335"/>
      <c r="C19" s="3993"/>
      <c r="D19" s="3466"/>
      <c r="E19" s="3466"/>
      <c r="F19" s="3466"/>
      <c r="G19" s="3466"/>
      <c r="H19" s="3466"/>
      <c r="I19" s="3466"/>
      <c r="J19" s="3466"/>
      <c r="K19" s="3466"/>
      <c r="L19" s="3466"/>
      <c r="M19" s="3466"/>
      <c r="N19" s="3466"/>
      <c r="O19" s="3466"/>
      <c r="P19" s="3466"/>
      <c r="Q19" s="3466"/>
      <c r="R19" s="3466"/>
      <c r="S19" s="3466"/>
      <c r="T19" s="3466"/>
      <c r="U19" s="3466"/>
      <c r="V19" s="3994"/>
      <c r="W19" s="3997"/>
      <c r="X19" s="3494"/>
      <c r="Y19" s="3494"/>
      <c r="Z19" s="3494"/>
      <c r="AA19" s="3494"/>
      <c r="AB19" s="3494"/>
      <c r="AC19" s="3998"/>
      <c r="AD19" s="3997"/>
      <c r="AE19" s="3494"/>
      <c r="AF19" s="4009"/>
      <c r="AG19" s="3507"/>
      <c r="AH19" s="4011"/>
      <c r="AI19" s="3998"/>
      <c r="AJ19" s="3997"/>
      <c r="AK19" s="3494"/>
      <c r="AL19" s="3494"/>
      <c r="AM19" s="3998"/>
      <c r="AN19" s="3997"/>
      <c r="AO19" s="3494"/>
      <c r="AP19" s="3494"/>
      <c r="AQ19" s="4000"/>
      <c r="AR19" s="40"/>
      <c r="AS19" s="502"/>
      <c r="AT19" s="40"/>
      <c r="AU19" s="40"/>
      <c r="AV19" s="40"/>
      <c r="AW19" s="40"/>
      <c r="AX19" s="40"/>
      <c r="AY19" s="40"/>
      <c r="AZ19" s="40"/>
      <c r="BA19" s="40"/>
      <c r="BB19" s="40"/>
      <c r="BC19" s="40"/>
      <c r="BD19" s="40"/>
      <c r="BE19" s="40"/>
      <c r="BF19" s="40"/>
      <c r="BG19" s="40"/>
      <c r="BH19" s="40"/>
      <c r="BI19" s="40"/>
      <c r="BJ19" s="40"/>
      <c r="BK19" s="40"/>
      <c r="BL19" s="40"/>
      <c r="BM19" s="84"/>
      <c r="BN19" s="84"/>
    </row>
    <row r="20" spans="1:66" s="146" customFormat="1" ht="21.95" customHeight="1">
      <c r="A20" s="502"/>
      <c r="B20" s="2354">
        <f>B18+1</f>
        <v>5</v>
      </c>
      <c r="C20" s="3478" t="s">
        <v>1004</v>
      </c>
      <c r="D20" s="3991"/>
      <c r="E20" s="3991"/>
      <c r="F20" s="3991"/>
      <c r="G20" s="3991"/>
      <c r="H20" s="3991"/>
      <c r="I20" s="3991"/>
      <c r="J20" s="3991"/>
      <c r="K20" s="3991"/>
      <c r="L20" s="3991"/>
      <c r="M20" s="3991"/>
      <c r="N20" s="3991"/>
      <c r="O20" s="3991"/>
      <c r="P20" s="3991"/>
      <c r="Q20" s="3991"/>
      <c r="R20" s="3991"/>
      <c r="S20" s="3991"/>
      <c r="T20" s="3991"/>
      <c r="U20" s="3991"/>
      <c r="V20" s="3992"/>
      <c r="W20" s="3490" t="s">
        <v>316</v>
      </c>
      <c r="X20" s="4005"/>
      <c r="Y20" s="4005"/>
      <c r="Z20" s="4005"/>
      <c r="AA20" s="4005"/>
      <c r="AB20" s="4005"/>
      <c r="AC20" s="4006"/>
      <c r="AD20" s="3496" t="s">
        <v>97</v>
      </c>
      <c r="AE20" s="3995"/>
      <c r="AF20" s="3504"/>
      <c r="AG20" s="3506" t="s">
        <v>41</v>
      </c>
      <c r="AH20" s="4010" t="s">
        <v>125</v>
      </c>
      <c r="AI20" s="3996"/>
      <c r="AJ20" s="3496" t="s">
        <v>168</v>
      </c>
      <c r="AK20" s="3995"/>
      <c r="AL20" s="3995"/>
      <c r="AM20" s="3996"/>
      <c r="AN20" s="3496">
        <v>150</v>
      </c>
      <c r="AO20" s="3995"/>
      <c r="AP20" s="3995"/>
      <c r="AQ20" s="3999"/>
      <c r="AR20" s="40"/>
      <c r="AS20" s="502"/>
      <c r="AT20" s="40"/>
      <c r="AU20" s="40"/>
      <c r="AV20" s="40"/>
      <c r="AW20" s="40"/>
      <c r="AX20" s="40"/>
      <c r="AY20" s="40"/>
      <c r="AZ20" s="40"/>
      <c r="BA20" s="40"/>
      <c r="BB20" s="40"/>
      <c r="BC20" s="40"/>
      <c r="BD20" s="40"/>
      <c r="BE20" s="40"/>
      <c r="BF20" s="40"/>
      <c r="BG20" s="40"/>
      <c r="BH20" s="40"/>
      <c r="BI20" s="40"/>
      <c r="BJ20" s="40"/>
      <c r="BK20" s="40"/>
      <c r="BL20" s="40"/>
      <c r="BM20" s="84"/>
      <c r="BN20" s="84"/>
    </row>
    <row r="21" spans="1:66" s="146" customFormat="1" ht="21.95" customHeight="1">
      <c r="A21" s="502"/>
      <c r="B21" s="2335"/>
      <c r="C21" s="3993"/>
      <c r="D21" s="3466"/>
      <c r="E21" s="3466"/>
      <c r="F21" s="3466"/>
      <c r="G21" s="3466"/>
      <c r="H21" s="3466"/>
      <c r="I21" s="3466"/>
      <c r="J21" s="3466"/>
      <c r="K21" s="3466"/>
      <c r="L21" s="3466"/>
      <c r="M21" s="3466"/>
      <c r="N21" s="3466"/>
      <c r="O21" s="3466"/>
      <c r="P21" s="3466"/>
      <c r="Q21" s="3466"/>
      <c r="R21" s="3466"/>
      <c r="S21" s="3466"/>
      <c r="T21" s="3466"/>
      <c r="U21" s="3466"/>
      <c r="V21" s="3994"/>
      <c r="W21" s="4007"/>
      <c r="X21" s="3515"/>
      <c r="Y21" s="3515"/>
      <c r="Z21" s="3515"/>
      <c r="AA21" s="3515"/>
      <c r="AB21" s="3515"/>
      <c r="AC21" s="4008"/>
      <c r="AD21" s="3997"/>
      <c r="AE21" s="3494"/>
      <c r="AF21" s="4009"/>
      <c r="AG21" s="3507"/>
      <c r="AH21" s="4011"/>
      <c r="AI21" s="3998"/>
      <c r="AJ21" s="3997"/>
      <c r="AK21" s="3494"/>
      <c r="AL21" s="3494"/>
      <c r="AM21" s="3998"/>
      <c r="AN21" s="3997"/>
      <c r="AO21" s="3494"/>
      <c r="AP21" s="3494"/>
      <c r="AQ21" s="4000"/>
      <c r="AR21" s="40"/>
      <c r="AS21" s="502"/>
      <c r="AT21" s="40"/>
      <c r="AU21" s="40"/>
      <c r="AV21" s="40"/>
      <c r="AW21" s="40"/>
      <c r="AX21" s="40"/>
      <c r="AY21" s="40"/>
      <c r="AZ21" s="40"/>
      <c r="BA21" s="40"/>
      <c r="BB21" s="40"/>
      <c r="BC21" s="40"/>
      <c r="BD21" s="40"/>
      <c r="BE21" s="40"/>
      <c r="BF21" s="40"/>
      <c r="BG21" s="40"/>
      <c r="BH21" s="40"/>
      <c r="BI21" s="40"/>
      <c r="BJ21" s="40"/>
      <c r="BK21" s="40"/>
      <c r="BL21" s="40"/>
      <c r="BM21" s="84"/>
      <c r="BN21" s="84"/>
    </row>
    <row r="22" spans="1:66" s="146" customFormat="1" ht="21.95" customHeight="1">
      <c r="A22" s="502"/>
      <c r="B22" s="2354">
        <f>B20+1</f>
        <v>6</v>
      </c>
      <c r="C22" s="3478" t="s">
        <v>1005</v>
      </c>
      <c r="D22" s="4001"/>
      <c r="E22" s="4001"/>
      <c r="F22" s="4001"/>
      <c r="G22" s="4001"/>
      <c r="H22" s="4001"/>
      <c r="I22" s="4001"/>
      <c r="J22" s="4001"/>
      <c r="K22" s="4001"/>
      <c r="L22" s="4001"/>
      <c r="M22" s="4001"/>
      <c r="N22" s="4001"/>
      <c r="O22" s="4001"/>
      <c r="P22" s="4001"/>
      <c r="Q22" s="4001"/>
      <c r="R22" s="4001"/>
      <c r="S22" s="4001"/>
      <c r="T22" s="4001"/>
      <c r="U22" s="4001"/>
      <c r="V22" s="4002"/>
      <c r="W22" s="3484"/>
      <c r="X22" s="3485"/>
      <c r="Y22" s="3485"/>
      <c r="Z22" s="3485"/>
      <c r="AA22" s="3485"/>
      <c r="AB22" s="3485"/>
      <c r="AC22" s="3486"/>
      <c r="AD22" s="1119"/>
      <c r="AE22" s="1119"/>
      <c r="AF22" s="1119"/>
      <c r="AG22" s="631"/>
      <c r="AH22" s="1119"/>
      <c r="AI22" s="1119"/>
      <c r="AJ22" s="3484"/>
      <c r="AK22" s="3485"/>
      <c r="AL22" s="3485"/>
      <c r="AM22" s="3486"/>
      <c r="AN22" s="3484"/>
      <c r="AO22" s="3485"/>
      <c r="AP22" s="3485"/>
      <c r="AQ22" s="3487"/>
      <c r="AR22" s="40"/>
      <c r="AS22" s="502"/>
      <c r="AT22" s="40"/>
      <c r="AU22" s="40"/>
      <c r="AV22" s="40"/>
      <c r="AW22" s="40"/>
      <c r="AX22" s="40"/>
      <c r="AY22" s="40"/>
      <c r="AZ22" s="40"/>
      <c r="BA22" s="40"/>
      <c r="BB22" s="40"/>
      <c r="BC22" s="40"/>
      <c r="BD22" s="40"/>
      <c r="BE22" s="40"/>
      <c r="BF22" s="40"/>
      <c r="BG22" s="40"/>
      <c r="BH22" s="40"/>
      <c r="BI22" s="40"/>
      <c r="BJ22" s="40"/>
      <c r="BK22" s="40"/>
      <c r="BL22" s="40"/>
      <c r="BM22" s="84"/>
      <c r="BN22" s="84"/>
    </row>
    <row r="23" spans="1:66" s="146" customFormat="1" ht="21.95" customHeight="1">
      <c r="A23" s="502"/>
      <c r="B23" s="2335"/>
      <c r="C23" s="4003"/>
      <c r="D23" s="3482"/>
      <c r="E23" s="3482"/>
      <c r="F23" s="3482"/>
      <c r="G23" s="3482"/>
      <c r="H23" s="3482"/>
      <c r="I23" s="3482"/>
      <c r="J23" s="3482"/>
      <c r="K23" s="3482"/>
      <c r="L23" s="3482"/>
      <c r="M23" s="3482"/>
      <c r="N23" s="3482"/>
      <c r="O23" s="3482"/>
      <c r="P23" s="3482"/>
      <c r="Q23" s="3482"/>
      <c r="R23" s="3482"/>
      <c r="S23" s="3482"/>
      <c r="T23" s="3482"/>
      <c r="U23" s="3482"/>
      <c r="V23" s="4004"/>
      <c r="W23" s="3472"/>
      <c r="X23" s="3473"/>
      <c r="Y23" s="3473"/>
      <c r="Z23" s="3473"/>
      <c r="AA23" s="3473"/>
      <c r="AB23" s="3473"/>
      <c r="AC23" s="3474"/>
      <c r="AD23" s="1118"/>
      <c r="AE23" s="1118"/>
      <c r="AF23" s="1118"/>
      <c r="AG23" s="630"/>
      <c r="AH23" s="1118"/>
      <c r="AI23" s="1118"/>
      <c r="AJ23" s="3472"/>
      <c r="AK23" s="3473"/>
      <c r="AL23" s="3473"/>
      <c r="AM23" s="3474"/>
      <c r="AN23" s="3472"/>
      <c r="AO23" s="3473"/>
      <c r="AP23" s="3473"/>
      <c r="AQ23" s="3475"/>
      <c r="AR23" s="40"/>
      <c r="AS23" s="502"/>
      <c r="AT23" s="40"/>
      <c r="AU23" s="40"/>
      <c r="AV23" s="40"/>
      <c r="AW23" s="40"/>
      <c r="AX23" s="40"/>
      <c r="AY23" s="40"/>
      <c r="AZ23" s="40"/>
      <c r="BA23" s="40"/>
      <c r="BB23" s="40"/>
      <c r="BC23" s="40"/>
      <c r="BD23" s="40"/>
      <c r="BE23" s="40"/>
      <c r="BF23" s="40"/>
      <c r="BG23" s="40"/>
      <c r="BH23" s="40"/>
      <c r="BI23" s="40"/>
      <c r="BJ23" s="40"/>
      <c r="BK23" s="40"/>
      <c r="BL23" s="40"/>
      <c r="BM23" s="84"/>
      <c r="BN23" s="84"/>
    </row>
    <row r="24" spans="1:66" s="146" customFormat="1" ht="21.95" customHeight="1">
      <c r="A24" s="502"/>
      <c r="B24" s="2354">
        <f>B22+1</f>
        <v>7</v>
      </c>
      <c r="C24" s="3478" t="s">
        <v>1006</v>
      </c>
      <c r="D24" s="3991"/>
      <c r="E24" s="3991"/>
      <c r="F24" s="3991"/>
      <c r="G24" s="3991"/>
      <c r="H24" s="3991"/>
      <c r="I24" s="3991"/>
      <c r="J24" s="3991"/>
      <c r="K24" s="3991"/>
      <c r="L24" s="3991"/>
      <c r="M24" s="3991"/>
      <c r="N24" s="3991"/>
      <c r="O24" s="3991"/>
      <c r="P24" s="3991"/>
      <c r="Q24" s="3991"/>
      <c r="R24" s="3991"/>
      <c r="S24" s="3991"/>
      <c r="T24" s="3991"/>
      <c r="U24" s="3991"/>
      <c r="V24" s="3992"/>
      <c r="W24" s="3529"/>
      <c r="X24" s="3530"/>
      <c r="Y24" s="3530"/>
      <c r="Z24" s="3530"/>
      <c r="AA24" s="3530"/>
      <c r="AB24" s="3530"/>
      <c r="AC24" s="3538"/>
      <c r="AD24" s="1120"/>
      <c r="AE24" s="1120"/>
      <c r="AF24" s="1120"/>
      <c r="AG24" s="632"/>
      <c r="AH24" s="1120"/>
      <c r="AI24" s="1120"/>
      <c r="AJ24" s="3529"/>
      <c r="AK24" s="3530"/>
      <c r="AL24" s="3530"/>
      <c r="AM24" s="3538"/>
      <c r="AN24" s="3529"/>
      <c r="AO24" s="3530"/>
      <c r="AP24" s="3530"/>
      <c r="AQ24" s="3531"/>
      <c r="AR24" s="40"/>
      <c r="AS24" s="502"/>
      <c r="AT24" s="40"/>
      <c r="AU24" s="40"/>
      <c r="AV24" s="40"/>
      <c r="AW24" s="40"/>
      <c r="AX24" s="40"/>
      <c r="AY24" s="40"/>
      <c r="AZ24" s="40"/>
      <c r="BA24" s="40"/>
      <c r="BB24" s="40"/>
      <c r="BC24" s="40"/>
      <c r="BD24" s="40"/>
      <c r="BE24" s="40"/>
      <c r="BF24" s="40"/>
      <c r="BG24" s="40"/>
      <c r="BH24" s="40"/>
      <c r="BI24" s="40"/>
      <c r="BJ24" s="40"/>
      <c r="BK24" s="40"/>
      <c r="BL24" s="40"/>
      <c r="BM24" s="84"/>
      <c r="BN24" s="84"/>
    </row>
    <row r="25" spans="1:66" s="146" customFormat="1" ht="21.95" customHeight="1">
      <c r="A25" s="502"/>
      <c r="B25" s="2335"/>
      <c r="C25" s="3993"/>
      <c r="D25" s="3466"/>
      <c r="E25" s="3466"/>
      <c r="F25" s="3466"/>
      <c r="G25" s="3466"/>
      <c r="H25" s="3466"/>
      <c r="I25" s="3466"/>
      <c r="J25" s="3466"/>
      <c r="K25" s="3466"/>
      <c r="L25" s="3466"/>
      <c r="M25" s="3466"/>
      <c r="N25" s="3466"/>
      <c r="O25" s="3466"/>
      <c r="P25" s="3466"/>
      <c r="Q25" s="3466"/>
      <c r="R25" s="3466"/>
      <c r="S25" s="3466"/>
      <c r="T25" s="3466"/>
      <c r="U25" s="3466"/>
      <c r="V25" s="3994"/>
      <c r="W25" s="3535"/>
      <c r="X25" s="3533"/>
      <c r="Y25" s="3533"/>
      <c r="Z25" s="3533"/>
      <c r="AA25" s="3533"/>
      <c r="AB25" s="3533"/>
      <c r="AC25" s="3534"/>
      <c r="AD25" s="1121"/>
      <c r="AE25" s="1121"/>
      <c r="AF25" s="1121"/>
      <c r="AG25" s="633"/>
      <c r="AH25" s="1121"/>
      <c r="AI25" s="1121"/>
      <c r="AJ25" s="3535"/>
      <c r="AK25" s="3533"/>
      <c r="AL25" s="3533"/>
      <c r="AM25" s="3534"/>
      <c r="AN25" s="3535"/>
      <c r="AO25" s="3533"/>
      <c r="AP25" s="3533"/>
      <c r="AQ25" s="3536"/>
      <c r="AR25" s="40"/>
      <c r="AS25" s="502"/>
      <c r="AT25" s="40"/>
      <c r="AU25" s="40"/>
      <c r="AV25" s="40"/>
      <c r="AW25" s="40"/>
      <c r="AX25" s="40"/>
      <c r="AY25" s="40"/>
      <c r="AZ25" s="40"/>
      <c r="BA25" s="40"/>
      <c r="BB25" s="40"/>
      <c r="BC25" s="40"/>
      <c r="BD25" s="40"/>
      <c r="BE25" s="40"/>
      <c r="BF25" s="40"/>
      <c r="BG25" s="40"/>
      <c r="BH25" s="40"/>
      <c r="BI25" s="40"/>
      <c r="BJ25" s="40"/>
      <c r="BK25" s="40"/>
      <c r="BL25" s="40"/>
      <c r="BM25" s="84"/>
      <c r="BN25" s="84"/>
    </row>
    <row r="26" spans="1:66" s="146" customFormat="1" ht="21.95" customHeight="1">
      <c r="A26" s="502"/>
      <c r="B26" s="2354"/>
      <c r="C26" s="3537"/>
      <c r="D26" s="3530"/>
      <c r="E26" s="3530"/>
      <c r="F26" s="3530"/>
      <c r="G26" s="3530"/>
      <c r="H26" s="3530"/>
      <c r="I26" s="3530"/>
      <c r="J26" s="3530"/>
      <c r="K26" s="3530"/>
      <c r="L26" s="3530"/>
      <c r="M26" s="3530"/>
      <c r="N26" s="3530"/>
      <c r="O26" s="3530"/>
      <c r="P26" s="3530"/>
      <c r="Q26" s="3530"/>
      <c r="R26" s="3530"/>
      <c r="S26" s="3530"/>
      <c r="T26" s="3530"/>
      <c r="U26" s="3530"/>
      <c r="V26" s="3538"/>
      <c r="W26" s="3529"/>
      <c r="X26" s="3530"/>
      <c r="Y26" s="3530"/>
      <c r="Z26" s="3530"/>
      <c r="AA26" s="3530"/>
      <c r="AB26" s="3530"/>
      <c r="AC26" s="3538"/>
      <c r="AD26" s="1120"/>
      <c r="AE26" s="1120"/>
      <c r="AF26" s="1120"/>
      <c r="AG26" s="632"/>
      <c r="AH26" s="1120"/>
      <c r="AI26" s="1120"/>
      <c r="AJ26" s="3529"/>
      <c r="AK26" s="3530"/>
      <c r="AL26" s="3530"/>
      <c r="AM26" s="3538"/>
      <c r="AN26" s="3529"/>
      <c r="AO26" s="3530"/>
      <c r="AP26" s="3530"/>
      <c r="AQ26" s="3531"/>
      <c r="AR26" s="40"/>
      <c r="AS26" s="502"/>
      <c r="AT26" s="3989" t="s">
        <v>1009</v>
      </c>
      <c r="AU26" s="3989"/>
      <c r="AV26" s="3989"/>
      <c r="AW26" s="3989"/>
      <c r="AX26" s="3989"/>
      <c r="AY26" s="3989"/>
      <c r="AZ26" s="3989"/>
      <c r="BA26" s="3989"/>
      <c r="BB26" s="3989"/>
      <c r="BC26" s="3989"/>
      <c r="BD26" s="3989"/>
      <c r="BE26" s="3989"/>
      <c r="BF26" s="3989"/>
      <c r="BG26" s="3989"/>
      <c r="BH26" s="3989"/>
      <c r="BI26" s="3989"/>
      <c r="BJ26" s="3989"/>
      <c r="BK26" s="3989"/>
      <c r="BL26" s="3989"/>
      <c r="BM26" s="3990"/>
      <c r="BN26" s="84"/>
    </row>
    <row r="27" spans="1:66" s="146" customFormat="1" ht="21.95" customHeight="1">
      <c r="A27" s="502"/>
      <c r="B27" s="2335"/>
      <c r="C27" s="3532"/>
      <c r="D27" s="3533"/>
      <c r="E27" s="3533"/>
      <c r="F27" s="3533"/>
      <c r="G27" s="3533"/>
      <c r="H27" s="3533"/>
      <c r="I27" s="3533"/>
      <c r="J27" s="3533"/>
      <c r="K27" s="3533"/>
      <c r="L27" s="3533"/>
      <c r="M27" s="3533"/>
      <c r="N27" s="3533"/>
      <c r="O27" s="3533"/>
      <c r="P27" s="3533"/>
      <c r="Q27" s="3533"/>
      <c r="R27" s="3533"/>
      <c r="S27" s="3533"/>
      <c r="T27" s="3533"/>
      <c r="U27" s="3533"/>
      <c r="V27" s="3534"/>
      <c r="W27" s="3535"/>
      <c r="X27" s="3533"/>
      <c r="Y27" s="3533"/>
      <c r="Z27" s="3533"/>
      <c r="AA27" s="3533"/>
      <c r="AB27" s="3533"/>
      <c r="AC27" s="3534"/>
      <c r="AD27" s="1121"/>
      <c r="AE27" s="1121"/>
      <c r="AF27" s="1121"/>
      <c r="AG27" s="633"/>
      <c r="AH27" s="1121"/>
      <c r="AI27" s="1121"/>
      <c r="AJ27" s="3535"/>
      <c r="AK27" s="3533"/>
      <c r="AL27" s="3533"/>
      <c r="AM27" s="3534"/>
      <c r="AN27" s="3535"/>
      <c r="AO27" s="3533"/>
      <c r="AP27" s="3533"/>
      <c r="AQ27" s="3536"/>
      <c r="AR27" s="40"/>
      <c r="AS27" s="502"/>
      <c r="AT27" s="3989"/>
      <c r="AU27" s="3989"/>
      <c r="AV27" s="3989"/>
      <c r="AW27" s="3989"/>
      <c r="AX27" s="3989"/>
      <c r="AY27" s="3989"/>
      <c r="AZ27" s="3989"/>
      <c r="BA27" s="3989"/>
      <c r="BB27" s="3989"/>
      <c r="BC27" s="3989"/>
      <c r="BD27" s="3989"/>
      <c r="BE27" s="3989"/>
      <c r="BF27" s="3989"/>
      <c r="BG27" s="3989"/>
      <c r="BH27" s="3989"/>
      <c r="BI27" s="3989"/>
      <c r="BJ27" s="3989"/>
      <c r="BK27" s="3989"/>
      <c r="BL27" s="3989"/>
      <c r="BM27" s="3990"/>
      <c r="BN27" s="84"/>
    </row>
    <row r="28" spans="1:66" s="146" customFormat="1" ht="21.95" customHeight="1">
      <c r="A28" s="502"/>
      <c r="B28" s="2354"/>
      <c r="C28" s="3537"/>
      <c r="D28" s="3530"/>
      <c r="E28" s="3530"/>
      <c r="F28" s="3530"/>
      <c r="G28" s="3530"/>
      <c r="H28" s="3530"/>
      <c r="I28" s="3530"/>
      <c r="J28" s="3530"/>
      <c r="K28" s="3530"/>
      <c r="L28" s="3530"/>
      <c r="M28" s="3530"/>
      <c r="N28" s="3530"/>
      <c r="O28" s="3530"/>
      <c r="P28" s="3530"/>
      <c r="Q28" s="3530"/>
      <c r="R28" s="3530"/>
      <c r="S28" s="3530"/>
      <c r="T28" s="3530"/>
      <c r="U28" s="3530"/>
      <c r="V28" s="3538"/>
      <c r="W28" s="3529"/>
      <c r="X28" s="3530"/>
      <c r="Y28" s="3530"/>
      <c r="Z28" s="3530"/>
      <c r="AA28" s="3530"/>
      <c r="AB28" s="3530"/>
      <c r="AC28" s="3538"/>
      <c r="AD28" s="1120"/>
      <c r="AE28" s="1120"/>
      <c r="AF28" s="1120"/>
      <c r="AG28" s="632"/>
      <c r="AH28" s="1120"/>
      <c r="AI28" s="1120"/>
      <c r="AJ28" s="3529"/>
      <c r="AK28" s="3530"/>
      <c r="AL28" s="3530"/>
      <c r="AM28" s="3538"/>
      <c r="AN28" s="3529"/>
      <c r="AO28" s="3530"/>
      <c r="AP28" s="3530"/>
      <c r="AQ28" s="3531"/>
      <c r="AR28" s="40"/>
      <c r="AS28" s="502"/>
      <c r="AT28" s="3989"/>
      <c r="AU28" s="3989"/>
      <c r="AV28" s="3989"/>
      <c r="AW28" s="3989"/>
      <c r="AX28" s="3989"/>
      <c r="AY28" s="3989"/>
      <c r="AZ28" s="3989"/>
      <c r="BA28" s="3989"/>
      <c r="BB28" s="3989"/>
      <c r="BC28" s="3989"/>
      <c r="BD28" s="3989"/>
      <c r="BE28" s="3989"/>
      <c r="BF28" s="3989"/>
      <c r="BG28" s="3989"/>
      <c r="BH28" s="3989"/>
      <c r="BI28" s="3989"/>
      <c r="BJ28" s="3989"/>
      <c r="BK28" s="3989"/>
      <c r="BL28" s="3989"/>
      <c r="BM28" s="3990"/>
      <c r="BN28" s="84"/>
    </row>
    <row r="29" spans="1:66" s="146" customFormat="1" ht="21.95" customHeight="1">
      <c r="A29" s="502"/>
      <c r="B29" s="2335"/>
      <c r="C29" s="3532"/>
      <c r="D29" s="3533"/>
      <c r="E29" s="3533"/>
      <c r="F29" s="3533"/>
      <c r="G29" s="3533"/>
      <c r="H29" s="3533"/>
      <c r="I29" s="3533"/>
      <c r="J29" s="3533"/>
      <c r="K29" s="3533"/>
      <c r="L29" s="3533"/>
      <c r="M29" s="3533"/>
      <c r="N29" s="3533"/>
      <c r="O29" s="3533"/>
      <c r="P29" s="3533"/>
      <c r="Q29" s="3533"/>
      <c r="R29" s="3533"/>
      <c r="S29" s="3533"/>
      <c r="T29" s="3533"/>
      <c r="U29" s="3533"/>
      <c r="V29" s="3534"/>
      <c r="W29" s="3535"/>
      <c r="X29" s="3533"/>
      <c r="Y29" s="3533"/>
      <c r="Z29" s="3533"/>
      <c r="AA29" s="3533"/>
      <c r="AB29" s="3533"/>
      <c r="AC29" s="3534"/>
      <c r="AD29" s="1121"/>
      <c r="AE29" s="1121"/>
      <c r="AF29" s="1121"/>
      <c r="AG29" s="633"/>
      <c r="AH29" s="1121"/>
      <c r="AI29" s="1121"/>
      <c r="AJ29" s="3535"/>
      <c r="AK29" s="3533"/>
      <c r="AL29" s="3533"/>
      <c r="AM29" s="3534"/>
      <c r="AN29" s="3535"/>
      <c r="AO29" s="3533"/>
      <c r="AP29" s="3533"/>
      <c r="AQ29" s="3536"/>
      <c r="AR29" s="40"/>
      <c r="AS29" s="502"/>
      <c r="AT29" s="3989"/>
      <c r="AU29" s="3989"/>
      <c r="AV29" s="3989"/>
      <c r="AW29" s="3989"/>
      <c r="AX29" s="3989"/>
      <c r="AY29" s="3989"/>
      <c r="AZ29" s="3989"/>
      <c r="BA29" s="3989"/>
      <c r="BB29" s="3989"/>
      <c r="BC29" s="3989"/>
      <c r="BD29" s="3989"/>
      <c r="BE29" s="3989"/>
      <c r="BF29" s="3989"/>
      <c r="BG29" s="3989"/>
      <c r="BH29" s="3989"/>
      <c r="BI29" s="3989"/>
      <c r="BJ29" s="3989"/>
      <c r="BK29" s="3989"/>
      <c r="BL29" s="3989"/>
      <c r="BM29" s="3990"/>
      <c r="BN29" s="84"/>
    </row>
    <row r="30" spans="1:66" s="146" customFormat="1" ht="21.95" customHeight="1">
      <c r="A30" s="502"/>
      <c r="B30" s="2354"/>
      <c r="C30" s="3537"/>
      <c r="D30" s="3530"/>
      <c r="E30" s="3530"/>
      <c r="F30" s="3530"/>
      <c r="G30" s="3530"/>
      <c r="H30" s="3530"/>
      <c r="I30" s="3530"/>
      <c r="J30" s="3530"/>
      <c r="K30" s="3530"/>
      <c r="L30" s="3530"/>
      <c r="M30" s="3530"/>
      <c r="N30" s="3530"/>
      <c r="O30" s="3530"/>
      <c r="P30" s="3530"/>
      <c r="Q30" s="3530"/>
      <c r="R30" s="3530"/>
      <c r="S30" s="3530"/>
      <c r="T30" s="3530"/>
      <c r="U30" s="3530"/>
      <c r="V30" s="3538"/>
      <c r="W30" s="3529"/>
      <c r="X30" s="3530"/>
      <c r="Y30" s="3530"/>
      <c r="Z30" s="3530"/>
      <c r="AA30" s="3530"/>
      <c r="AB30" s="3530"/>
      <c r="AC30" s="3538"/>
      <c r="AD30" s="1120"/>
      <c r="AE30" s="1120"/>
      <c r="AF30" s="1120"/>
      <c r="AG30" s="632"/>
      <c r="AH30" s="1120"/>
      <c r="AI30" s="1120"/>
      <c r="AJ30" s="3529"/>
      <c r="AK30" s="3530"/>
      <c r="AL30" s="3530"/>
      <c r="AM30" s="3538"/>
      <c r="AN30" s="3529"/>
      <c r="AO30" s="3530"/>
      <c r="AP30" s="3530"/>
      <c r="AQ30" s="3531"/>
      <c r="AR30" s="40"/>
      <c r="AS30" s="502"/>
      <c r="AT30" s="3989"/>
      <c r="AU30" s="3989"/>
      <c r="AV30" s="3989"/>
      <c r="AW30" s="3989"/>
      <c r="AX30" s="3989"/>
      <c r="AY30" s="3989"/>
      <c r="AZ30" s="3989"/>
      <c r="BA30" s="3989"/>
      <c r="BB30" s="3989"/>
      <c r="BC30" s="3989"/>
      <c r="BD30" s="3989"/>
      <c r="BE30" s="3989"/>
      <c r="BF30" s="3989"/>
      <c r="BG30" s="3989"/>
      <c r="BH30" s="3989"/>
      <c r="BI30" s="3989"/>
      <c r="BJ30" s="3989"/>
      <c r="BK30" s="3989"/>
      <c r="BL30" s="3989"/>
      <c r="BM30" s="3990"/>
      <c r="BN30" s="84"/>
    </row>
    <row r="31" spans="1:66" s="146" customFormat="1" ht="21.95" customHeight="1">
      <c r="A31" s="502"/>
      <c r="B31" s="2335"/>
      <c r="C31" s="3532"/>
      <c r="D31" s="3533"/>
      <c r="E31" s="3533"/>
      <c r="F31" s="3533"/>
      <c r="G31" s="3533"/>
      <c r="H31" s="3533"/>
      <c r="I31" s="3533"/>
      <c r="J31" s="3533"/>
      <c r="K31" s="3533"/>
      <c r="L31" s="3533"/>
      <c r="M31" s="3533"/>
      <c r="N31" s="3533"/>
      <c r="O31" s="3533"/>
      <c r="P31" s="3533"/>
      <c r="Q31" s="3533"/>
      <c r="R31" s="3533"/>
      <c r="S31" s="3533"/>
      <c r="T31" s="3533"/>
      <c r="U31" s="3533"/>
      <c r="V31" s="3534"/>
      <c r="W31" s="3535"/>
      <c r="X31" s="3533"/>
      <c r="Y31" s="3533"/>
      <c r="Z31" s="3533"/>
      <c r="AA31" s="3533"/>
      <c r="AB31" s="3533"/>
      <c r="AC31" s="3534"/>
      <c r="AD31" s="1121"/>
      <c r="AE31" s="1121"/>
      <c r="AF31" s="1121"/>
      <c r="AG31" s="633"/>
      <c r="AH31" s="1121"/>
      <c r="AI31" s="1121"/>
      <c r="AJ31" s="3535"/>
      <c r="AK31" s="3533"/>
      <c r="AL31" s="3533"/>
      <c r="AM31" s="3534"/>
      <c r="AN31" s="3535"/>
      <c r="AO31" s="3533"/>
      <c r="AP31" s="3533"/>
      <c r="AQ31" s="3536"/>
      <c r="AR31" s="40"/>
      <c r="AS31" s="502"/>
      <c r="AT31" s="3989"/>
      <c r="AU31" s="3989"/>
      <c r="AV31" s="3989"/>
      <c r="AW31" s="3989"/>
      <c r="AX31" s="3989"/>
      <c r="AY31" s="3989"/>
      <c r="AZ31" s="3989"/>
      <c r="BA31" s="3989"/>
      <c r="BB31" s="3989"/>
      <c r="BC31" s="3989"/>
      <c r="BD31" s="3989"/>
      <c r="BE31" s="3989"/>
      <c r="BF31" s="3989"/>
      <c r="BG31" s="3989"/>
      <c r="BH31" s="3989"/>
      <c r="BI31" s="3989"/>
      <c r="BJ31" s="3989"/>
      <c r="BK31" s="3989"/>
      <c r="BL31" s="3989"/>
      <c r="BM31" s="3990"/>
      <c r="BN31" s="84"/>
    </row>
    <row r="32" spans="1:66" s="146" customFormat="1" ht="21.95" customHeight="1">
      <c r="A32" s="502"/>
      <c r="B32" s="2354"/>
      <c r="C32" s="3537"/>
      <c r="D32" s="3530"/>
      <c r="E32" s="3530"/>
      <c r="F32" s="3530"/>
      <c r="G32" s="3530"/>
      <c r="H32" s="3530"/>
      <c r="I32" s="3530"/>
      <c r="J32" s="3530"/>
      <c r="K32" s="3530"/>
      <c r="L32" s="3530"/>
      <c r="M32" s="3530"/>
      <c r="N32" s="3530"/>
      <c r="O32" s="3530"/>
      <c r="P32" s="3530"/>
      <c r="Q32" s="3530"/>
      <c r="R32" s="3530"/>
      <c r="S32" s="3530"/>
      <c r="T32" s="3530"/>
      <c r="U32" s="3530"/>
      <c r="V32" s="3538"/>
      <c r="W32" s="3529"/>
      <c r="X32" s="3530"/>
      <c r="Y32" s="3530"/>
      <c r="Z32" s="3530"/>
      <c r="AA32" s="3530"/>
      <c r="AB32" s="3530"/>
      <c r="AC32" s="3538"/>
      <c r="AD32" s="1120"/>
      <c r="AE32" s="1120"/>
      <c r="AF32" s="1120"/>
      <c r="AG32" s="632"/>
      <c r="AH32" s="1120"/>
      <c r="AI32" s="1120"/>
      <c r="AJ32" s="3529"/>
      <c r="AK32" s="3530"/>
      <c r="AL32" s="3530"/>
      <c r="AM32" s="3538"/>
      <c r="AN32" s="3529"/>
      <c r="AO32" s="3530"/>
      <c r="AP32" s="3530"/>
      <c r="AQ32" s="3531"/>
      <c r="AR32" s="40"/>
      <c r="AS32" s="502"/>
      <c r="AT32" s="3989"/>
      <c r="AU32" s="3989"/>
      <c r="AV32" s="3989"/>
      <c r="AW32" s="3989"/>
      <c r="AX32" s="3989"/>
      <c r="AY32" s="3989"/>
      <c r="AZ32" s="3989"/>
      <c r="BA32" s="3989"/>
      <c r="BB32" s="3989"/>
      <c r="BC32" s="3989"/>
      <c r="BD32" s="3989"/>
      <c r="BE32" s="3989"/>
      <c r="BF32" s="3989"/>
      <c r="BG32" s="3989"/>
      <c r="BH32" s="3989"/>
      <c r="BI32" s="3989"/>
      <c r="BJ32" s="3989"/>
      <c r="BK32" s="3989"/>
      <c r="BL32" s="3989"/>
      <c r="BM32" s="3990"/>
      <c r="BN32" s="84"/>
    </row>
    <row r="33" spans="1:66" s="146" customFormat="1" ht="21.95" customHeight="1">
      <c r="A33" s="502"/>
      <c r="B33" s="2335"/>
      <c r="C33" s="3532"/>
      <c r="D33" s="3533"/>
      <c r="E33" s="3533"/>
      <c r="F33" s="3533"/>
      <c r="G33" s="3533"/>
      <c r="H33" s="3533"/>
      <c r="I33" s="3533"/>
      <c r="J33" s="3533"/>
      <c r="K33" s="3533"/>
      <c r="L33" s="3533"/>
      <c r="M33" s="3533"/>
      <c r="N33" s="3533"/>
      <c r="O33" s="3533"/>
      <c r="P33" s="3533"/>
      <c r="Q33" s="3533"/>
      <c r="R33" s="3533"/>
      <c r="S33" s="3533"/>
      <c r="T33" s="3533"/>
      <c r="U33" s="3533"/>
      <c r="V33" s="3534"/>
      <c r="W33" s="3535"/>
      <c r="X33" s="3533"/>
      <c r="Y33" s="3533"/>
      <c r="Z33" s="3533"/>
      <c r="AA33" s="3533"/>
      <c r="AB33" s="3533"/>
      <c r="AC33" s="3534"/>
      <c r="AD33" s="1121"/>
      <c r="AE33" s="1121"/>
      <c r="AF33" s="1121"/>
      <c r="AG33" s="633"/>
      <c r="AH33" s="1121"/>
      <c r="AI33" s="1121"/>
      <c r="AJ33" s="3535"/>
      <c r="AK33" s="3533"/>
      <c r="AL33" s="3533"/>
      <c r="AM33" s="3534"/>
      <c r="AN33" s="3535"/>
      <c r="AO33" s="3533"/>
      <c r="AP33" s="3533"/>
      <c r="AQ33" s="3536"/>
      <c r="AR33" s="40"/>
      <c r="AS33" s="502"/>
      <c r="AT33" s="3989"/>
      <c r="AU33" s="3989"/>
      <c r="AV33" s="3989"/>
      <c r="AW33" s="3989"/>
      <c r="AX33" s="3989"/>
      <c r="AY33" s="3989"/>
      <c r="AZ33" s="3989"/>
      <c r="BA33" s="3989"/>
      <c r="BB33" s="3989"/>
      <c r="BC33" s="3989"/>
      <c r="BD33" s="3989"/>
      <c r="BE33" s="3989"/>
      <c r="BF33" s="3989"/>
      <c r="BG33" s="3989"/>
      <c r="BH33" s="3989"/>
      <c r="BI33" s="3989"/>
      <c r="BJ33" s="3989"/>
      <c r="BK33" s="3989"/>
      <c r="BL33" s="3989"/>
      <c r="BM33" s="3990"/>
      <c r="BN33" s="84"/>
    </row>
    <row r="34" spans="1:66" s="146" customFormat="1" ht="21.95" customHeight="1">
      <c r="A34" s="502"/>
      <c r="B34" s="2354"/>
      <c r="C34" s="3537"/>
      <c r="D34" s="3530"/>
      <c r="E34" s="3530"/>
      <c r="F34" s="3530"/>
      <c r="G34" s="3530"/>
      <c r="H34" s="3530"/>
      <c r="I34" s="3530"/>
      <c r="J34" s="3530"/>
      <c r="K34" s="3530"/>
      <c r="L34" s="3530"/>
      <c r="M34" s="3530"/>
      <c r="N34" s="3530"/>
      <c r="O34" s="3530"/>
      <c r="P34" s="3530"/>
      <c r="Q34" s="3530"/>
      <c r="R34" s="3530"/>
      <c r="S34" s="3530"/>
      <c r="T34" s="3530"/>
      <c r="U34" s="3530"/>
      <c r="V34" s="3538"/>
      <c r="W34" s="3529"/>
      <c r="X34" s="3530"/>
      <c r="Y34" s="3530"/>
      <c r="Z34" s="3530"/>
      <c r="AA34" s="3530"/>
      <c r="AB34" s="3530"/>
      <c r="AC34" s="3538"/>
      <c r="AD34" s="1120"/>
      <c r="AE34" s="1120"/>
      <c r="AF34" s="1120"/>
      <c r="AG34" s="632"/>
      <c r="AH34" s="1120"/>
      <c r="AI34" s="1120"/>
      <c r="AJ34" s="3529"/>
      <c r="AK34" s="3530"/>
      <c r="AL34" s="3530"/>
      <c r="AM34" s="3538"/>
      <c r="AN34" s="3529"/>
      <c r="AO34" s="3530"/>
      <c r="AP34" s="3530"/>
      <c r="AQ34" s="3531"/>
      <c r="AR34" s="40"/>
      <c r="AS34" s="502"/>
      <c r="AT34" s="3989"/>
      <c r="AU34" s="3989"/>
      <c r="AV34" s="3989"/>
      <c r="AW34" s="3989"/>
      <c r="AX34" s="3989"/>
      <c r="AY34" s="3989"/>
      <c r="AZ34" s="3989"/>
      <c r="BA34" s="3989"/>
      <c r="BB34" s="3989"/>
      <c r="BC34" s="3989"/>
      <c r="BD34" s="3989"/>
      <c r="BE34" s="3989"/>
      <c r="BF34" s="3989"/>
      <c r="BG34" s="3989"/>
      <c r="BH34" s="3989"/>
      <c r="BI34" s="3989"/>
      <c r="BJ34" s="3989"/>
      <c r="BK34" s="3989"/>
      <c r="BL34" s="3989"/>
      <c r="BM34" s="3990"/>
      <c r="BN34" s="84"/>
    </row>
    <row r="35" spans="1:66" s="146" customFormat="1" ht="21.95" customHeight="1">
      <c r="A35" s="502"/>
      <c r="B35" s="2335"/>
      <c r="C35" s="3532"/>
      <c r="D35" s="3533"/>
      <c r="E35" s="3533"/>
      <c r="F35" s="3533"/>
      <c r="G35" s="3533"/>
      <c r="H35" s="3533"/>
      <c r="I35" s="3533"/>
      <c r="J35" s="3533"/>
      <c r="K35" s="3533"/>
      <c r="L35" s="3533"/>
      <c r="M35" s="3533"/>
      <c r="N35" s="3533"/>
      <c r="O35" s="3533"/>
      <c r="P35" s="3533"/>
      <c r="Q35" s="3533"/>
      <c r="R35" s="3533"/>
      <c r="S35" s="3533"/>
      <c r="T35" s="3533"/>
      <c r="U35" s="3533"/>
      <c r="V35" s="3534"/>
      <c r="W35" s="3535"/>
      <c r="X35" s="3533"/>
      <c r="Y35" s="3533"/>
      <c r="Z35" s="3533"/>
      <c r="AA35" s="3533"/>
      <c r="AB35" s="3533"/>
      <c r="AC35" s="3534"/>
      <c r="AD35" s="1121"/>
      <c r="AE35" s="1121"/>
      <c r="AF35" s="1121"/>
      <c r="AG35" s="633"/>
      <c r="AH35" s="1121"/>
      <c r="AI35" s="1121"/>
      <c r="AJ35" s="3535"/>
      <c r="AK35" s="3533"/>
      <c r="AL35" s="3533"/>
      <c r="AM35" s="3534"/>
      <c r="AN35" s="3535"/>
      <c r="AO35" s="3533"/>
      <c r="AP35" s="3533"/>
      <c r="AQ35" s="3536"/>
      <c r="AR35" s="40"/>
      <c r="AS35" s="502"/>
      <c r="AT35" s="3989"/>
      <c r="AU35" s="3989"/>
      <c r="AV35" s="3989"/>
      <c r="AW35" s="3989"/>
      <c r="AX35" s="3989"/>
      <c r="AY35" s="3989"/>
      <c r="AZ35" s="3989"/>
      <c r="BA35" s="3989"/>
      <c r="BB35" s="3989"/>
      <c r="BC35" s="3989"/>
      <c r="BD35" s="3989"/>
      <c r="BE35" s="3989"/>
      <c r="BF35" s="3989"/>
      <c r="BG35" s="3989"/>
      <c r="BH35" s="3989"/>
      <c r="BI35" s="3989"/>
      <c r="BJ35" s="3989"/>
      <c r="BK35" s="3989"/>
      <c r="BL35" s="3989"/>
      <c r="BM35" s="3990"/>
      <c r="BN35" s="84"/>
    </row>
    <row r="36" spans="1:66" s="146" customFormat="1" ht="21.95" customHeight="1">
      <c r="A36" s="502"/>
      <c r="B36" s="2354"/>
      <c r="C36" s="3537"/>
      <c r="D36" s="3530"/>
      <c r="E36" s="3530"/>
      <c r="F36" s="3530"/>
      <c r="G36" s="3530"/>
      <c r="H36" s="3530"/>
      <c r="I36" s="3530"/>
      <c r="J36" s="3530"/>
      <c r="K36" s="3530"/>
      <c r="L36" s="3530"/>
      <c r="M36" s="3530"/>
      <c r="N36" s="3530"/>
      <c r="O36" s="3530"/>
      <c r="P36" s="3530"/>
      <c r="Q36" s="3530"/>
      <c r="R36" s="3530"/>
      <c r="S36" s="3530"/>
      <c r="T36" s="3530"/>
      <c r="U36" s="3530"/>
      <c r="V36" s="3538"/>
      <c r="W36" s="3529"/>
      <c r="X36" s="3530"/>
      <c r="Y36" s="3530"/>
      <c r="Z36" s="3530"/>
      <c r="AA36" s="3530"/>
      <c r="AB36" s="3530"/>
      <c r="AC36" s="3538"/>
      <c r="AD36" s="1120"/>
      <c r="AE36" s="1120"/>
      <c r="AF36" s="1120"/>
      <c r="AG36" s="632"/>
      <c r="AH36" s="1120"/>
      <c r="AI36" s="1120"/>
      <c r="AJ36" s="3529"/>
      <c r="AK36" s="3530"/>
      <c r="AL36" s="3530"/>
      <c r="AM36" s="3538"/>
      <c r="AN36" s="3529"/>
      <c r="AO36" s="3530"/>
      <c r="AP36" s="3530"/>
      <c r="AQ36" s="3531"/>
      <c r="AR36" s="40"/>
      <c r="AS36" s="502"/>
      <c r="AT36" s="3989"/>
      <c r="AU36" s="3989"/>
      <c r="AV36" s="3989"/>
      <c r="AW36" s="3989"/>
      <c r="AX36" s="3989"/>
      <c r="AY36" s="3989"/>
      <c r="AZ36" s="3989"/>
      <c r="BA36" s="3989"/>
      <c r="BB36" s="3989"/>
      <c r="BC36" s="3989"/>
      <c r="BD36" s="3989"/>
      <c r="BE36" s="3989"/>
      <c r="BF36" s="3989"/>
      <c r="BG36" s="3989"/>
      <c r="BH36" s="3989"/>
      <c r="BI36" s="3989"/>
      <c r="BJ36" s="3989"/>
      <c r="BK36" s="3989"/>
      <c r="BL36" s="3989"/>
      <c r="BM36" s="3990"/>
      <c r="BN36" s="84"/>
    </row>
    <row r="37" spans="1:66" s="146" customFormat="1" ht="21.95" customHeight="1">
      <c r="A37" s="502"/>
      <c r="B37" s="2335"/>
      <c r="C37" s="3532"/>
      <c r="D37" s="3533"/>
      <c r="E37" s="3533"/>
      <c r="F37" s="3533"/>
      <c r="G37" s="3533"/>
      <c r="H37" s="3533"/>
      <c r="I37" s="3533"/>
      <c r="J37" s="3533"/>
      <c r="K37" s="3533"/>
      <c r="L37" s="3533"/>
      <c r="M37" s="3533"/>
      <c r="N37" s="3533"/>
      <c r="O37" s="3533"/>
      <c r="P37" s="3533"/>
      <c r="Q37" s="3533"/>
      <c r="R37" s="3533"/>
      <c r="S37" s="3533"/>
      <c r="T37" s="3533"/>
      <c r="U37" s="3533"/>
      <c r="V37" s="3534"/>
      <c r="W37" s="3535"/>
      <c r="X37" s="3533"/>
      <c r="Y37" s="3533"/>
      <c r="Z37" s="3533"/>
      <c r="AA37" s="3533"/>
      <c r="AB37" s="3533"/>
      <c r="AC37" s="3534"/>
      <c r="AD37" s="1121"/>
      <c r="AE37" s="1121"/>
      <c r="AF37" s="1121"/>
      <c r="AG37" s="633"/>
      <c r="AH37" s="1121"/>
      <c r="AI37" s="1121"/>
      <c r="AJ37" s="3535"/>
      <c r="AK37" s="3533"/>
      <c r="AL37" s="3533"/>
      <c r="AM37" s="3534"/>
      <c r="AN37" s="3535"/>
      <c r="AO37" s="3533"/>
      <c r="AP37" s="3533"/>
      <c r="AQ37" s="3536"/>
      <c r="AR37" s="40"/>
      <c r="AS37" s="502"/>
      <c r="AT37" s="3989"/>
      <c r="AU37" s="3989"/>
      <c r="AV37" s="3989"/>
      <c r="AW37" s="3989"/>
      <c r="AX37" s="3989"/>
      <c r="AY37" s="3989"/>
      <c r="AZ37" s="3989"/>
      <c r="BA37" s="3989"/>
      <c r="BB37" s="3989"/>
      <c r="BC37" s="3989"/>
      <c r="BD37" s="3989"/>
      <c r="BE37" s="3989"/>
      <c r="BF37" s="3989"/>
      <c r="BG37" s="3989"/>
      <c r="BH37" s="3989"/>
      <c r="BI37" s="3989"/>
      <c r="BJ37" s="3989"/>
      <c r="BK37" s="3989"/>
      <c r="BL37" s="3989"/>
      <c r="BM37" s="3990"/>
      <c r="BN37" s="84"/>
    </row>
    <row r="38" spans="1:66" s="146" customFormat="1" ht="21.95" customHeight="1">
      <c r="A38" s="502"/>
      <c r="B38" s="2354"/>
      <c r="C38" s="3537"/>
      <c r="D38" s="3530"/>
      <c r="E38" s="3530"/>
      <c r="F38" s="3530"/>
      <c r="G38" s="3530"/>
      <c r="H38" s="3530"/>
      <c r="I38" s="3530"/>
      <c r="J38" s="3530"/>
      <c r="K38" s="3530"/>
      <c r="L38" s="3530"/>
      <c r="M38" s="3530"/>
      <c r="N38" s="3530"/>
      <c r="O38" s="3530"/>
      <c r="P38" s="3530"/>
      <c r="Q38" s="3530"/>
      <c r="R38" s="3530"/>
      <c r="S38" s="3530"/>
      <c r="T38" s="3530"/>
      <c r="U38" s="3530"/>
      <c r="V38" s="3538"/>
      <c r="W38" s="3529"/>
      <c r="X38" s="3530"/>
      <c r="Y38" s="3530"/>
      <c r="Z38" s="3530"/>
      <c r="AA38" s="3530"/>
      <c r="AB38" s="3530"/>
      <c r="AC38" s="3538"/>
      <c r="AD38" s="1120"/>
      <c r="AE38" s="1120"/>
      <c r="AF38" s="1120"/>
      <c r="AG38" s="632"/>
      <c r="AH38" s="1120"/>
      <c r="AI38" s="1120"/>
      <c r="AJ38" s="3529"/>
      <c r="AK38" s="3530"/>
      <c r="AL38" s="3530"/>
      <c r="AM38" s="3538"/>
      <c r="AN38" s="3529"/>
      <c r="AO38" s="3530"/>
      <c r="AP38" s="3530"/>
      <c r="AQ38" s="3531"/>
      <c r="AR38" s="40"/>
      <c r="AS38" s="502"/>
      <c r="AT38" s="3989"/>
      <c r="AU38" s="3989"/>
      <c r="AV38" s="3989"/>
      <c r="AW38" s="3989"/>
      <c r="AX38" s="3989"/>
      <c r="AY38" s="3989"/>
      <c r="AZ38" s="3989"/>
      <c r="BA38" s="3989"/>
      <c r="BB38" s="3989"/>
      <c r="BC38" s="3989"/>
      <c r="BD38" s="3989"/>
      <c r="BE38" s="3989"/>
      <c r="BF38" s="3989"/>
      <c r="BG38" s="3989"/>
      <c r="BH38" s="3989"/>
      <c r="BI38" s="3989"/>
      <c r="BJ38" s="3989"/>
      <c r="BK38" s="3989"/>
      <c r="BL38" s="3989"/>
      <c r="BM38" s="3990"/>
      <c r="BN38" s="84"/>
    </row>
    <row r="39" spans="1:66" s="146" customFormat="1" ht="21.95" customHeight="1" thickBot="1">
      <c r="A39" s="152"/>
      <c r="B39" s="2335"/>
      <c r="C39" s="3543"/>
      <c r="D39" s="3544"/>
      <c r="E39" s="3544"/>
      <c r="F39" s="3544"/>
      <c r="G39" s="3544"/>
      <c r="H39" s="3544"/>
      <c r="I39" s="3544"/>
      <c r="J39" s="3544"/>
      <c r="K39" s="3544"/>
      <c r="L39" s="3544"/>
      <c r="M39" s="3544"/>
      <c r="N39" s="3544"/>
      <c r="O39" s="3544"/>
      <c r="P39" s="3544"/>
      <c r="Q39" s="3544"/>
      <c r="R39" s="3544"/>
      <c r="S39" s="3544"/>
      <c r="T39" s="3544"/>
      <c r="U39" s="3544"/>
      <c r="V39" s="3545"/>
      <c r="W39" s="3546"/>
      <c r="X39" s="3544"/>
      <c r="Y39" s="3544"/>
      <c r="Z39" s="3544"/>
      <c r="AA39" s="3544"/>
      <c r="AB39" s="3544"/>
      <c r="AC39" s="3545"/>
      <c r="AD39" s="1125"/>
      <c r="AE39" s="1125"/>
      <c r="AF39" s="1125"/>
      <c r="AG39" s="634"/>
      <c r="AH39" s="1125"/>
      <c r="AI39" s="1125"/>
      <c r="AJ39" s="3546"/>
      <c r="AK39" s="3544"/>
      <c r="AL39" s="3544"/>
      <c r="AM39" s="3545"/>
      <c r="AN39" s="3546"/>
      <c r="AO39" s="3544"/>
      <c r="AP39" s="3544"/>
      <c r="AQ39" s="3547"/>
      <c r="AR39" s="84"/>
      <c r="AS39" s="1138"/>
      <c r="AT39" s="1138"/>
      <c r="AU39" s="40"/>
      <c r="AV39" s="40"/>
      <c r="AW39" s="40"/>
      <c r="AX39" s="40"/>
      <c r="AY39" s="40"/>
      <c r="AZ39" s="40"/>
      <c r="BA39" s="40"/>
      <c r="BB39" s="40"/>
      <c r="BC39" s="40"/>
      <c r="BD39" s="40"/>
      <c r="BE39" s="40"/>
      <c r="BF39" s="40"/>
      <c r="BG39" s="40"/>
      <c r="BH39" s="40"/>
      <c r="BI39" s="40"/>
      <c r="BJ39" s="40"/>
      <c r="BK39" s="40"/>
      <c r="BL39" s="1138"/>
      <c r="BM39" s="1034"/>
      <c r="BN39" s="84"/>
    </row>
    <row r="40" spans="1:66" ht="21.95" customHeight="1" thickBot="1">
      <c r="A40" s="542"/>
      <c r="B40" s="1124" t="s">
        <v>317</v>
      </c>
      <c r="C40" s="1035"/>
      <c r="D40" s="1035"/>
      <c r="E40" s="1035"/>
      <c r="F40" s="1035"/>
      <c r="G40" s="1035"/>
      <c r="H40" s="1035"/>
      <c r="I40" s="1035"/>
      <c r="J40" s="1035"/>
      <c r="K40" s="1035"/>
      <c r="L40" s="1035"/>
      <c r="M40" s="1035"/>
      <c r="N40" s="1035"/>
      <c r="O40" s="1035"/>
      <c r="P40" s="1035"/>
      <c r="Q40" s="1035"/>
      <c r="R40" s="1035"/>
      <c r="S40" s="1035"/>
      <c r="T40" s="1035"/>
      <c r="U40" s="1035"/>
      <c r="V40" s="1035"/>
      <c r="W40" s="1035"/>
      <c r="X40" s="3987" t="s">
        <v>318</v>
      </c>
      <c r="Y40" s="3987"/>
      <c r="Z40" s="3987"/>
      <c r="AA40" s="3987"/>
      <c r="AB40" s="3987"/>
      <c r="AC40" s="3987"/>
      <c r="AD40" s="3987"/>
      <c r="AE40" s="1036"/>
      <c r="AF40" s="1035"/>
      <c r="AG40" s="1035"/>
      <c r="AH40" s="1036"/>
      <c r="AI40" s="1035" t="s">
        <v>111</v>
      </c>
      <c r="AJ40" s="1035"/>
      <c r="AK40" s="1035"/>
      <c r="AL40" s="1035"/>
      <c r="AM40" s="1035"/>
      <c r="AN40" s="1035"/>
      <c r="AO40" s="1035"/>
      <c r="AP40" s="1035"/>
      <c r="AQ40" s="1035"/>
      <c r="AR40" s="1035"/>
      <c r="AS40" s="1035"/>
      <c r="AT40" s="1035"/>
      <c r="AU40" s="1035"/>
      <c r="AV40" s="1035"/>
      <c r="AW40" s="1035"/>
      <c r="AX40" s="1035"/>
      <c r="AY40" s="1035"/>
      <c r="AZ40" s="1036"/>
      <c r="BA40" s="1035"/>
      <c r="BB40" s="1036"/>
      <c r="BC40" s="1035"/>
      <c r="BD40" s="1035" t="str">
        <f>'Sockliner Specification'!BH46</f>
        <v>COMPILER: LIÊN/A-KT-WQ826</v>
      </c>
      <c r="BE40" s="1035"/>
      <c r="BF40" s="1035"/>
      <c r="BG40" s="1035"/>
      <c r="BH40" s="1035"/>
      <c r="BI40" s="1035"/>
      <c r="BJ40" s="1035"/>
      <c r="BK40" s="1035"/>
      <c r="BL40" s="1037"/>
      <c r="BM40" s="1037"/>
      <c r="BN40" s="1038"/>
    </row>
    <row r="244" spans="3:40">
      <c r="AN244" s="1162"/>
    </row>
    <row r="245" spans="3:40">
      <c r="AN245" s="1162"/>
    </row>
    <row r="246" spans="3:40">
      <c r="C246" s="1162"/>
      <c r="AN246" s="1162"/>
    </row>
    <row r="247" spans="3:40">
      <c r="AN247" s="1162"/>
    </row>
    <row r="248" spans="3:40">
      <c r="AN248" s="1162"/>
    </row>
    <row r="267" spans="40:40">
      <c r="AN267" s="1162"/>
    </row>
    <row r="268" spans="40:40">
      <c r="AN268" s="1162"/>
    </row>
    <row r="269" spans="40:40">
      <c r="AN269" s="1162"/>
    </row>
    <row r="270" spans="40:40">
      <c r="AN270" s="1162"/>
    </row>
    <row r="271" spans="40:40">
      <c r="AN271" s="1162"/>
    </row>
    <row r="290" spans="40:40" ht="120" customHeight="1">
      <c r="AN290" s="1162"/>
    </row>
    <row r="291" spans="40:40" ht="120" customHeight="1">
      <c r="AN291" s="1162"/>
    </row>
    <row r="292" spans="40:40" ht="120" customHeight="1">
      <c r="AN292" s="1162"/>
    </row>
    <row r="293" spans="40:40" ht="120" customHeight="1">
      <c r="AN293" s="1162"/>
    </row>
    <row r="294" spans="40:40" ht="120" customHeight="1">
      <c r="AN294" s="1162"/>
    </row>
  </sheetData>
  <mergeCells count="147">
    <mergeCell ref="B1:Q1"/>
    <mergeCell ref="BH2:BJ3"/>
    <mergeCell ref="BK2:BM3"/>
    <mergeCell ref="AS4:BI5"/>
    <mergeCell ref="BJ4:BM5"/>
    <mergeCell ref="N5:AD5"/>
    <mergeCell ref="AG5:AH6"/>
    <mergeCell ref="AI5:AL6"/>
    <mergeCell ref="BJ6:BM6"/>
    <mergeCell ref="BJ7:BM7"/>
    <mergeCell ref="B8:B11"/>
    <mergeCell ref="C8:V11"/>
    <mergeCell ref="W8:AQ8"/>
    <mergeCell ref="BJ8:BM8"/>
    <mergeCell ref="W9:AC11"/>
    <mergeCell ref="AD9:AF11"/>
    <mergeCell ref="AG9:AG11"/>
    <mergeCell ref="AH9:AI11"/>
    <mergeCell ref="AJ9:AM11"/>
    <mergeCell ref="AN9:AQ11"/>
    <mergeCell ref="BJ9:BM9"/>
    <mergeCell ref="B12:B13"/>
    <mergeCell ref="C12:V13"/>
    <mergeCell ref="W12:AC12"/>
    <mergeCell ref="AJ12:AM12"/>
    <mergeCell ref="AN12:AQ12"/>
    <mergeCell ref="AU12:BH14"/>
    <mergeCell ref="BJ12:BM12"/>
    <mergeCell ref="W13:AC13"/>
    <mergeCell ref="AJ13:AM13"/>
    <mergeCell ref="AN13:AQ13"/>
    <mergeCell ref="BJ13:BM13"/>
    <mergeCell ref="B14:B15"/>
    <mergeCell ref="C14:V15"/>
    <mergeCell ref="W14:AC14"/>
    <mergeCell ref="AJ14:AM14"/>
    <mergeCell ref="AN14:AQ14"/>
    <mergeCell ref="BJ14:BM14"/>
    <mergeCell ref="W15:AC15"/>
    <mergeCell ref="AJ15:AM15"/>
    <mergeCell ref="AN15:AQ15"/>
    <mergeCell ref="B16:B17"/>
    <mergeCell ref="C16:V17"/>
    <mergeCell ref="W16:AC17"/>
    <mergeCell ref="AD16:AF17"/>
    <mergeCell ref="AG16:AG17"/>
    <mergeCell ref="AH16:AI17"/>
    <mergeCell ref="AJ16:AM17"/>
    <mergeCell ref="AN16:AQ17"/>
    <mergeCell ref="B18:B19"/>
    <mergeCell ref="C18:V19"/>
    <mergeCell ref="W18:AC19"/>
    <mergeCell ref="AD18:AF19"/>
    <mergeCell ref="AG18:AG19"/>
    <mergeCell ref="AH18:AI19"/>
    <mergeCell ref="AJ18:AM19"/>
    <mergeCell ref="AN18:AQ19"/>
    <mergeCell ref="B24:B25"/>
    <mergeCell ref="C24:V25"/>
    <mergeCell ref="W24:AC24"/>
    <mergeCell ref="AJ24:AM24"/>
    <mergeCell ref="AN24:AQ24"/>
    <mergeCell ref="W25:AC25"/>
    <mergeCell ref="AJ25:AM25"/>
    <mergeCell ref="AN25:AQ25"/>
    <mergeCell ref="AJ20:AM21"/>
    <mergeCell ref="AN20:AQ21"/>
    <mergeCell ref="B22:B23"/>
    <mergeCell ref="C22:V23"/>
    <mergeCell ref="W22:AC22"/>
    <mergeCell ref="AJ22:AM22"/>
    <mergeCell ref="AN22:AQ22"/>
    <mergeCell ref="W23:AC23"/>
    <mergeCell ref="AJ23:AM23"/>
    <mergeCell ref="AN23:AQ23"/>
    <mergeCell ref="B20:B21"/>
    <mergeCell ref="C20:V21"/>
    <mergeCell ref="W20:AC21"/>
    <mergeCell ref="AD20:AF21"/>
    <mergeCell ref="AG20:AG21"/>
    <mergeCell ref="AH20:AI21"/>
    <mergeCell ref="B26:B27"/>
    <mergeCell ref="C26:V26"/>
    <mergeCell ref="W26:AC26"/>
    <mergeCell ref="AJ26:AM26"/>
    <mergeCell ref="AN26:AQ26"/>
    <mergeCell ref="AT26:BM38"/>
    <mergeCell ref="C27:V27"/>
    <mergeCell ref="W27:AC27"/>
    <mergeCell ref="AJ27:AM27"/>
    <mergeCell ref="AN27:AQ27"/>
    <mergeCell ref="B28:B29"/>
    <mergeCell ref="C28:V28"/>
    <mergeCell ref="W28:AC28"/>
    <mergeCell ref="AJ28:AM28"/>
    <mergeCell ref="AN28:AQ28"/>
    <mergeCell ref="C29:V29"/>
    <mergeCell ref="W29:AC29"/>
    <mergeCell ref="AJ29:AM29"/>
    <mergeCell ref="AN29:AQ29"/>
    <mergeCell ref="B30:B31"/>
    <mergeCell ref="C30:V30"/>
    <mergeCell ref="W30:AC30"/>
    <mergeCell ref="AJ30:AM30"/>
    <mergeCell ref="AN30:AQ30"/>
    <mergeCell ref="C31:V31"/>
    <mergeCell ref="W31:AC31"/>
    <mergeCell ref="AJ31:AM31"/>
    <mergeCell ref="AN31:AQ31"/>
    <mergeCell ref="AN34:AQ34"/>
    <mergeCell ref="C35:V35"/>
    <mergeCell ref="W35:AC35"/>
    <mergeCell ref="AJ35:AM35"/>
    <mergeCell ref="AN35:AQ35"/>
    <mergeCell ref="B32:B33"/>
    <mergeCell ref="C32:V32"/>
    <mergeCell ref="W32:AC32"/>
    <mergeCell ref="AJ32:AM32"/>
    <mergeCell ref="AN32:AQ32"/>
    <mergeCell ref="C33:V33"/>
    <mergeCell ref="W33:AC33"/>
    <mergeCell ref="AJ33:AM33"/>
    <mergeCell ref="AN33:AQ33"/>
    <mergeCell ref="X40:AD40"/>
    <mergeCell ref="V1:AR4"/>
    <mergeCell ref="B38:B39"/>
    <mergeCell ref="C38:V38"/>
    <mergeCell ref="W38:AC38"/>
    <mergeCell ref="AJ38:AM38"/>
    <mergeCell ref="AN38:AQ38"/>
    <mergeCell ref="C39:V39"/>
    <mergeCell ref="W39:AC39"/>
    <mergeCell ref="AJ39:AM39"/>
    <mergeCell ref="AN39:AQ39"/>
    <mergeCell ref="B36:B37"/>
    <mergeCell ref="C36:V36"/>
    <mergeCell ref="W36:AC36"/>
    <mergeCell ref="AJ36:AM36"/>
    <mergeCell ref="AN36:AQ36"/>
    <mergeCell ref="C37:V37"/>
    <mergeCell ref="W37:AC37"/>
    <mergeCell ref="AJ37:AM37"/>
    <mergeCell ref="AN37:AQ37"/>
    <mergeCell ref="B34:B35"/>
    <mergeCell ref="C34:V34"/>
    <mergeCell ref="W34:AC34"/>
    <mergeCell ref="AJ34:AM34"/>
  </mergeCells>
  <phoneticPr fontId="53" type="noConversion"/>
  <printOptions horizontalCentered="1" verticalCentered="1"/>
  <pageMargins left="0.196850393700787" right="0.196850393700787" top="0.59055118110236204" bottom="0.59055118110236204" header="0.196850393700787" footer="0.196850393700787"/>
  <pageSetup paperSize="9" scale="59" orientation="landscape" r:id="rId1"/>
  <headerFooter alignWithMargins="0">
    <oddHeader>&amp;L&amp;16NIKE-CONVERSE, INC. Confidential&amp;RVer.16.0
PB:1-0</oddHeader>
    <oddFooter>&amp;C&amp;14&amp;A</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94"/>
  <sheetViews>
    <sheetView showGridLines="0" view="pageBreakPreview" zoomScale="80" zoomScaleNormal="60" zoomScaleSheetLayoutView="80" zoomScalePageLayoutView="70" workbookViewId="0">
      <selection activeCell="AD14" sqref="AD14:AH15"/>
    </sheetView>
  </sheetViews>
  <sheetFormatPr defaultColWidth="2.625" defaultRowHeight="14.25"/>
  <cols>
    <col min="1" max="1" width="2.625" style="151" customWidth="1"/>
    <col min="2" max="2" width="3.625" style="151" customWidth="1"/>
    <col min="3" max="35" width="2.625" style="151" customWidth="1"/>
    <col min="36" max="36" width="3.625" style="151" customWidth="1"/>
    <col min="37" max="37" width="2.625" style="151" customWidth="1"/>
    <col min="38" max="38" width="3.25" style="151" customWidth="1"/>
    <col min="39" max="43" width="2.625" style="151" customWidth="1"/>
    <col min="44" max="65" width="3" style="151" customWidth="1"/>
    <col min="66" max="16384" width="2.625" style="151"/>
  </cols>
  <sheetData>
    <row r="1" spans="1:66" s="146" customFormat="1" ht="20.100000000000001" customHeight="1" thickBot="1">
      <c r="A1" s="142"/>
      <c r="B1" s="4121" t="str">
        <f>Index!B1</f>
        <v>PRODUCTION CONFIRMATION</v>
      </c>
      <c r="C1" s="4122"/>
      <c r="D1" s="4122"/>
      <c r="E1" s="4122"/>
      <c r="F1" s="4122"/>
      <c r="G1" s="4122"/>
      <c r="H1" s="4122"/>
      <c r="I1" s="4122"/>
      <c r="J1" s="4122"/>
      <c r="K1" s="4122"/>
      <c r="L1" s="4122"/>
      <c r="M1" s="4122"/>
      <c r="N1" s="4122"/>
      <c r="O1" s="4122"/>
      <c r="P1" s="4122"/>
      <c r="Q1" s="4123"/>
      <c r="R1" s="1046"/>
      <c r="S1" s="1016"/>
      <c r="T1" s="1016"/>
      <c r="U1" s="1016"/>
      <c r="V1" s="1922" t="s">
        <v>550</v>
      </c>
      <c r="W1" s="1922"/>
      <c r="X1" s="1922"/>
      <c r="Y1" s="1922"/>
      <c r="Z1" s="1922"/>
      <c r="AA1" s="1922"/>
      <c r="AB1" s="1922"/>
      <c r="AC1" s="1922"/>
      <c r="AD1" s="1922"/>
      <c r="AE1" s="1922"/>
      <c r="AF1" s="1922"/>
      <c r="AG1" s="1922"/>
      <c r="AH1" s="1922"/>
      <c r="AI1" s="1922"/>
      <c r="AJ1" s="1922"/>
      <c r="AK1" s="1922"/>
      <c r="AL1" s="1922"/>
      <c r="AM1" s="1922"/>
      <c r="AN1" s="1922"/>
      <c r="AO1" s="1922"/>
      <c r="AP1" s="1922"/>
      <c r="AQ1" s="1922"/>
      <c r="AR1" s="1922"/>
      <c r="AS1" s="1922"/>
      <c r="AT1" s="1922"/>
      <c r="AU1" s="1922"/>
      <c r="AV1" s="1922"/>
      <c r="AW1" s="143"/>
      <c r="AX1" s="143"/>
      <c r="AY1" s="143"/>
      <c r="AZ1" s="143"/>
      <c r="BA1" s="143"/>
      <c r="BB1" s="143"/>
      <c r="BC1" s="143"/>
      <c r="BD1" s="143"/>
      <c r="BE1" s="143"/>
      <c r="BF1" s="143"/>
      <c r="BG1" s="143"/>
      <c r="BH1" s="144"/>
      <c r="BI1" s="144"/>
      <c r="BJ1" s="144"/>
      <c r="BK1" s="144"/>
      <c r="BL1" s="144"/>
      <c r="BM1" s="144"/>
      <c r="BN1" s="145"/>
    </row>
    <row r="2" spans="1:66" s="146" customFormat="1" ht="20.100000000000001" customHeight="1">
      <c r="A2" s="141"/>
      <c r="B2" s="1048" t="s">
        <v>19</v>
      </c>
      <c r="C2" s="593"/>
      <c r="D2" s="593"/>
      <c r="E2" s="593"/>
      <c r="F2" s="593"/>
      <c r="G2" s="593"/>
      <c r="H2" s="513" t="str">
        <f>Index!G2</f>
        <v>Chuck Taylor All Star Street</v>
      </c>
      <c r="I2" s="513"/>
      <c r="J2" s="513"/>
      <c r="K2" s="513"/>
      <c r="L2" s="513"/>
      <c r="M2" s="513"/>
      <c r="N2" s="513"/>
      <c r="O2" s="469"/>
      <c r="P2" s="469"/>
      <c r="Q2" s="892"/>
      <c r="R2" s="1047"/>
      <c r="S2" s="465"/>
      <c r="T2" s="465"/>
      <c r="U2" s="465"/>
      <c r="V2" s="1923"/>
      <c r="W2" s="1923"/>
      <c r="X2" s="1923"/>
      <c r="Y2" s="1923"/>
      <c r="Z2" s="1923"/>
      <c r="AA2" s="1923"/>
      <c r="AB2" s="1923"/>
      <c r="AC2" s="1923"/>
      <c r="AD2" s="1923"/>
      <c r="AE2" s="1923"/>
      <c r="AF2" s="1923"/>
      <c r="AG2" s="1923"/>
      <c r="AH2" s="1923"/>
      <c r="AI2" s="1923"/>
      <c r="AJ2" s="1923"/>
      <c r="AK2" s="1923"/>
      <c r="AL2" s="1923"/>
      <c r="AM2" s="1923"/>
      <c r="AN2" s="1923"/>
      <c r="AO2" s="1923"/>
      <c r="AP2" s="1923"/>
      <c r="AQ2" s="1923"/>
      <c r="AR2" s="1923"/>
      <c r="AS2" s="1923"/>
      <c r="AT2" s="1923"/>
      <c r="AU2" s="1923"/>
      <c r="AV2" s="1923"/>
      <c r="AW2" s="150"/>
      <c r="AX2" s="150"/>
      <c r="AY2" s="150"/>
      <c r="AZ2" s="150"/>
      <c r="BA2" s="150"/>
      <c r="BB2" s="150"/>
      <c r="BC2" s="150"/>
      <c r="BD2" s="150"/>
      <c r="BE2" s="150"/>
      <c r="BF2" s="150"/>
      <c r="BG2" s="150"/>
      <c r="BH2" s="4124" t="s">
        <v>21</v>
      </c>
      <c r="BI2" s="2618"/>
      <c r="BJ2" s="2618"/>
      <c r="BK2" s="4125">
        <f>'Logo Application  Process'!BK2+1</f>
        <v>28</v>
      </c>
      <c r="BL2" s="2618"/>
      <c r="BM2" s="4126"/>
      <c r="BN2" s="84"/>
    </row>
    <row r="3" spans="1:66" s="146" customFormat="1" ht="20.100000000000001" customHeight="1" thickBot="1">
      <c r="A3" s="141"/>
      <c r="B3" s="512" t="s">
        <v>96</v>
      </c>
      <c r="C3" s="1049"/>
      <c r="D3" s="1049"/>
      <c r="E3" s="1049"/>
      <c r="F3" s="1049"/>
      <c r="G3" s="1049"/>
      <c r="H3" s="1049"/>
      <c r="I3" s="1049"/>
      <c r="J3" s="1049" t="str">
        <f>Index!I3</f>
        <v>669288C/F</v>
      </c>
      <c r="K3" s="1049"/>
      <c r="L3" s="1049"/>
      <c r="M3" s="1049"/>
      <c r="N3" s="1049"/>
      <c r="O3" s="1049"/>
      <c r="P3" s="1049"/>
      <c r="Q3" s="913"/>
      <c r="R3" s="1047"/>
      <c r="S3" s="465"/>
      <c r="T3" s="465"/>
      <c r="U3" s="465"/>
      <c r="V3" s="1923"/>
      <c r="W3" s="1923"/>
      <c r="X3" s="1923"/>
      <c r="Y3" s="1923"/>
      <c r="Z3" s="1923"/>
      <c r="AA3" s="1923"/>
      <c r="AB3" s="1923"/>
      <c r="AC3" s="1923"/>
      <c r="AD3" s="1923"/>
      <c r="AE3" s="1923"/>
      <c r="AF3" s="1923"/>
      <c r="AG3" s="1923"/>
      <c r="AH3" s="1923"/>
      <c r="AI3" s="1923"/>
      <c r="AJ3" s="1923"/>
      <c r="AK3" s="1923"/>
      <c r="AL3" s="1923"/>
      <c r="AM3" s="1923"/>
      <c r="AN3" s="1923"/>
      <c r="AO3" s="1923"/>
      <c r="AP3" s="1923"/>
      <c r="AQ3" s="1923"/>
      <c r="AR3" s="1923"/>
      <c r="AS3" s="1923"/>
      <c r="AT3" s="1923"/>
      <c r="AU3" s="1923"/>
      <c r="AV3" s="1923"/>
      <c r="AW3" s="150"/>
      <c r="AX3" s="150"/>
      <c r="AY3" s="150"/>
      <c r="AZ3" s="150"/>
      <c r="BA3" s="150"/>
      <c r="BB3" s="150"/>
      <c r="BC3" s="150"/>
      <c r="BD3" s="150"/>
      <c r="BE3" s="150"/>
      <c r="BF3" s="150"/>
      <c r="BG3" s="150"/>
      <c r="BH3" s="2667"/>
      <c r="BI3" s="2477"/>
      <c r="BJ3" s="2477"/>
      <c r="BK3" s="2477"/>
      <c r="BL3" s="2477"/>
      <c r="BM3" s="4127"/>
      <c r="BN3" s="84"/>
    </row>
    <row r="4" spans="1:66" s="146" customFormat="1" ht="5.25" customHeight="1" thickBot="1">
      <c r="A4" s="141"/>
      <c r="B4" s="52"/>
      <c r="C4" s="52"/>
      <c r="D4" s="52"/>
      <c r="E4" s="52"/>
      <c r="F4" s="52"/>
      <c r="G4" s="52"/>
      <c r="H4" s="52"/>
      <c r="I4" s="52"/>
      <c r="J4" s="52"/>
      <c r="K4" s="52"/>
      <c r="L4" s="52"/>
      <c r="M4" s="52"/>
      <c r="N4" s="52"/>
      <c r="O4" s="52"/>
      <c r="P4" s="52"/>
      <c r="Q4" s="52"/>
      <c r="R4" s="52"/>
      <c r="S4" s="52"/>
      <c r="T4" s="52"/>
      <c r="U4" s="1091"/>
      <c r="V4" s="1091"/>
      <c r="W4" s="1091"/>
      <c r="X4" s="1091"/>
      <c r="Y4" s="1091"/>
      <c r="Z4" s="1091"/>
      <c r="AA4" s="1091"/>
      <c r="AB4" s="1091"/>
      <c r="AC4" s="1091"/>
      <c r="AD4" s="1091"/>
      <c r="AE4" s="1091"/>
      <c r="AF4" s="1091"/>
      <c r="AG4" s="1091"/>
      <c r="AH4" s="1091"/>
      <c r="AI4" s="1091"/>
      <c r="AJ4" s="1091"/>
      <c r="AK4" s="1091"/>
      <c r="AL4" s="1091"/>
      <c r="AM4" s="1091"/>
      <c r="AN4" s="1091"/>
      <c r="AO4" s="1091"/>
      <c r="AP4" s="1091"/>
      <c r="AQ4" s="1091"/>
      <c r="AR4" s="1091"/>
      <c r="AS4" s="4138" t="s">
        <v>551</v>
      </c>
      <c r="AT4" s="4139"/>
      <c r="AU4" s="4139"/>
      <c r="AV4" s="4139"/>
      <c r="AW4" s="4139"/>
      <c r="AX4" s="4139"/>
      <c r="AY4" s="4139"/>
      <c r="AZ4" s="4139"/>
      <c r="BA4" s="4139"/>
      <c r="BB4" s="4139"/>
      <c r="BC4" s="4139"/>
      <c r="BD4" s="4139"/>
      <c r="BE4" s="4140"/>
      <c r="BF4" s="4138" t="s">
        <v>123</v>
      </c>
      <c r="BG4" s="4139"/>
      <c r="BH4" s="4139"/>
      <c r="BI4" s="4143"/>
      <c r="BJ4" s="4147" t="s">
        <v>124</v>
      </c>
      <c r="BK4" s="4139"/>
      <c r="BL4" s="4139"/>
      <c r="BM4" s="4143"/>
      <c r="BN4" s="84"/>
    </row>
    <row r="5" spans="1:66" s="146" customFormat="1" ht="44.25" customHeight="1" thickBot="1">
      <c r="A5" s="141"/>
      <c r="B5" s="4151" t="s">
        <v>552</v>
      </c>
      <c r="C5" s="4152"/>
      <c r="D5" s="4152"/>
      <c r="E5" s="4152"/>
      <c r="F5" s="4152"/>
      <c r="G5" s="4152"/>
      <c r="H5" s="4153"/>
      <c r="I5" s="4156" t="s">
        <v>1010</v>
      </c>
      <c r="J5" s="2677"/>
      <c r="K5" s="2677"/>
      <c r="L5" s="2677"/>
      <c r="M5" s="2677"/>
      <c r="N5" s="2677"/>
      <c r="O5" s="2677"/>
      <c r="P5" s="2677"/>
      <c r="Q5" s="2677"/>
      <c r="R5" s="2677"/>
      <c r="S5" s="2677"/>
      <c r="T5" s="2677"/>
      <c r="U5" s="2677"/>
      <c r="V5" s="2677"/>
      <c r="W5" s="4157"/>
      <c r="X5" s="1075"/>
      <c r="Y5" s="1075"/>
      <c r="Z5" s="1075"/>
      <c r="AA5" s="1091"/>
      <c r="AB5" s="1091"/>
      <c r="AC5" s="4128" t="s">
        <v>568</v>
      </c>
      <c r="AD5" s="4129"/>
      <c r="AE5" s="4129"/>
      <c r="AF5" s="4129"/>
      <c r="AG5" s="4130"/>
      <c r="AH5" s="4132" t="s">
        <v>184</v>
      </c>
      <c r="AI5" s="4133"/>
      <c r="AJ5" s="4133"/>
      <c r="AK5" s="4133"/>
      <c r="AL5" s="4133"/>
      <c r="AM5" s="3246"/>
      <c r="AN5" s="52"/>
      <c r="AO5" s="52"/>
      <c r="AP5" s="52"/>
      <c r="AQ5" s="52"/>
      <c r="AR5" s="1091"/>
      <c r="AS5" s="2297"/>
      <c r="AT5" s="4141"/>
      <c r="AU5" s="4141"/>
      <c r="AV5" s="4141"/>
      <c r="AW5" s="4141"/>
      <c r="AX5" s="4141"/>
      <c r="AY5" s="4141"/>
      <c r="AZ5" s="4141"/>
      <c r="BA5" s="4141"/>
      <c r="BB5" s="4141"/>
      <c r="BC5" s="4141"/>
      <c r="BD5" s="4141"/>
      <c r="BE5" s="4142"/>
      <c r="BF5" s="4144"/>
      <c r="BG5" s="4145"/>
      <c r="BH5" s="4145"/>
      <c r="BI5" s="4146"/>
      <c r="BJ5" s="4148"/>
      <c r="BK5" s="4145"/>
      <c r="BL5" s="4145"/>
      <c r="BM5" s="4146"/>
      <c r="BN5" s="84"/>
    </row>
    <row r="6" spans="1:66" s="146" customFormat="1" ht="30" customHeight="1" thickBot="1">
      <c r="A6" s="141"/>
      <c r="B6" s="2000"/>
      <c r="C6" s="4154"/>
      <c r="D6" s="4154"/>
      <c r="E6" s="4154"/>
      <c r="F6" s="4154"/>
      <c r="G6" s="4154"/>
      <c r="H6" s="4155"/>
      <c r="I6" s="4158"/>
      <c r="J6" s="4154"/>
      <c r="K6" s="4154"/>
      <c r="L6" s="4154"/>
      <c r="M6" s="4154"/>
      <c r="N6" s="4154"/>
      <c r="O6" s="4154"/>
      <c r="P6" s="4154"/>
      <c r="Q6" s="4154"/>
      <c r="R6" s="4154"/>
      <c r="S6" s="4154"/>
      <c r="T6" s="4154"/>
      <c r="U6" s="4154"/>
      <c r="V6" s="4154"/>
      <c r="W6" s="4159"/>
      <c r="X6" s="1075"/>
      <c r="Y6" s="1075"/>
      <c r="Z6" s="1075"/>
      <c r="AA6" s="1091"/>
      <c r="AB6" s="1091"/>
      <c r="AC6" s="3247"/>
      <c r="AD6" s="3248"/>
      <c r="AE6" s="3248"/>
      <c r="AF6" s="3248"/>
      <c r="AG6" s="4131"/>
      <c r="AH6" s="4134"/>
      <c r="AI6" s="3248"/>
      <c r="AJ6" s="3248"/>
      <c r="AK6" s="3248"/>
      <c r="AL6" s="3248"/>
      <c r="AM6" s="3249"/>
      <c r="AN6" s="52"/>
      <c r="AO6" s="52"/>
      <c r="AP6" s="52"/>
      <c r="AQ6" s="52"/>
      <c r="AR6" s="1091"/>
      <c r="AS6" s="1128"/>
      <c r="AT6" s="1126"/>
      <c r="AU6" s="1126"/>
      <c r="AV6" s="1126"/>
      <c r="AW6" s="1126"/>
      <c r="AX6" s="1091"/>
      <c r="AY6" s="1091"/>
      <c r="AZ6" s="1091"/>
      <c r="BA6" s="1091"/>
      <c r="BB6" s="1091"/>
      <c r="BC6" s="1091"/>
      <c r="BD6" s="1091"/>
      <c r="BE6" s="1091"/>
      <c r="BF6" s="4149" t="s">
        <v>150</v>
      </c>
      <c r="BG6" s="3656"/>
      <c r="BH6" s="3656"/>
      <c r="BI6" s="4150"/>
      <c r="BJ6" s="4135" t="s">
        <v>230</v>
      </c>
      <c r="BK6" s="4136"/>
      <c r="BL6" s="4136"/>
      <c r="BM6" s="4137"/>
      <c r="BN6" s="84"/>
    </row>
    <row r="7" spans="1:66" s="146" customFormat="1" ht="20.100000000000001" customHeight="1" thickBot="1">
      <c r="A7" s="141"/>
      <c r="B7" s="34"/>
      <c r="C7" s="1091"/>
      <c r="D7" s="1091"/>
      <c r="E7" s="1091"/>
      <c r="F7" s="1091"/>
      <c r="G7" s="1091"/>
      <c r="H7" s="1091"/>
      <c r="I7" s="1091"/>
      <c r="J7" s="1091"/>
      <c r="K7" s="1091"/>
      <c r="L7" s="1091"/>
      <c r="M7" s="1091"/>
      <c r="N7" s="1091"/>
      <c r="O7" s="1091"/>
      <c r="P7" s="1091"/>
      <c r="Q7" s="1091"/>
      <c r="R7" s="1091"/>
      <c r="S7" s="1091"/>
      <c r="T7" s="1091"/>
      <c r="U7" s="1091"/>
      <c r="V7" s="1091"/>
      <c r="W7" s="1091"/>
      <c r="X7" s="1091"/>
      <c r="Y7" s="1091"/>
      <c r="Z7" s="1091"/>
      <c r="AA7" s="1091"/>
      <c r="AB7" s="1091"/>
      <c r="AC7" s="1091"/>
      <c r="AD7" s="1091"/>
      <c r="AE7" s="1091"/>
      <c r="AF7" s="1091"/>
      <c r="AG7" s="1091"/>
      <c r="AH7" s="1091"/>
      <c r="AI7" s="1091"/>
      <c r="AJ7" s="1091"/>
      <c r="AK7" s="1091"/>
      <c r="AL7" s="1091"/>
      <c r="AM7" s="1091"/>
      <c r="AN7" s="1091"/>
      <c r="AO7" s="1091"/>
      <c r="AP7" s="1091"/>
      <c r="AQ7" s="1091"/>
      <c r="AR7" s="1091"/>
      <c r="AS7" s="1128"/>
      <c r="AT7" s="1126"/>
      <c r="AU7" s="1126"/>
      <c r="AV7" s="1126"/>
      <c r="AW7" s="1126"/>
      <c r="AX7" s="1091"/>
      <c r="AY7" s="1091"/>
      <c r="AZ7" s="1091"/>
      <c r="BA7" s="1091"/>
      <c r="BB7" s="1091"/>
      <c r="BC7" s="1091"/>
      <c r="BD7" s="1091"/>
      <c r="BE7" s="1091"/>
      <c r="BF7" s="1963"/>
      <c r="BG7" s="1963"/>
      <c r="BH7" s="1963"/>
      <c r="BI7" s="1963"/>
      <c r="BJ7" s="1963"/>
      <c r="BK7" s="1963"/>
      <c r="BL7" s="1963"/>
      <c r="BM7" s="4097"/>
      <c r="BN7" s="84"/>
    </row>
    <row r="8" spans="1:66" s="146" customFormat="1" ht="20.100000000000001" customHeight="1">
      <c r="A8" s="141"/>
      <c r="B8" s="4098" t="s">
        <v>31</v>
      </c>
      <c r="C8" s="4099" t="s">
        <v>412</v>
      </c>
      <c r="D8" s="1926"/>
      <c r="E8" s="1926"/>
      <c r="F8" s="1926"/>
      <c r="G8" s="1926"/>
      <c r="H8" s="1926"/>
      <c r="I8" s="1926"/>
      <c r="J8" s="1926"/>
      <c r="K8" s="1926"/>
      <c r="L8" s="1926"/>
      <c r="M8" s="1926"/>
      <c r="N8" s="1926"/>
      <c r="O8" s="1926"/>
      <c r="P8" s="1926"/>
      <c r="Q8" s="1926"/>
      <c r="R8" s="1926"/>
      <c r="S8" s="1926"/>
      <c r="T8" s="1926"/>
      <c r="U8" s="1926"/>
      <c r="V8" s="4100"/>
      <c r="W8" s="2251" t="s">
        <v>546</v>
      </c>
      <c r="X8" s="2252"/>
      <c r="Y8" s="2252"/>
      <c r="Z8" s="2252"/>
      <c r="AA8" s="2252"/>
      <c r="AB8" s="2252"/>
      <c r="AC8" s="2252"/>
      <c r="AD8" s="2252"/>
      <c r="AE8" s="2252"/>
      <c r="AF8" s="2252"/>
      <c r="AG8" s="2252"/>
      <c r="AH8" s="2252"/>
      <c r="AI8" s="2252"/>
      <c r="AJ8" s="2252"/>
      <c r="AK8" s="2252"/>
      <c r="AL8" s="2252"/>
      <c r="AM8" s="2252"/>
      <c r="AN8" s="2252"/>
      <c r="AO8" s="2252"/>
      <c r="AP8" s="2252"/>
      <c r="AQ8" s="4103"/>
      <c r="AR8" s="1091"/>
      <c r="AS8" s="1128"/>
      <c r="AT8" s="1091"/>
      <c r="AU8" s="1091"/>
      <c r="AV8" s="1091"/>
      <c r="AW8" s="1091"/>
      <c r="AX8" s="1091"/>
      <c r="AY8" s="1091"/>
      <c r="AZ8" s="1091"/>
      <c r="BA8" s="1091"/>
      <c r="BB8" s="1091"/>
      <c r="BC8" s="1091"/>
      <c r="BD8" s="1091"/>
      <c r="BE8" s="1091"/>
      <c r="BF8" s="1091"/>
      <c r="BG8" s="1091"/>
      <c r="BH8" s="1091"/>
      <c r="BI8" s="1126"/>
      <c r="BJ8" s="4056"/>
      <c r="BK8" s="4056"/>
      <c r="BL8" s="4056"/>
      <c r="BM8" s="4057"/>
      <c r="BN8" s="84"/>
    </row>
    <row r="9" spans="1:66" s="146" customFormat="1" ht="20.100000000000001" customHeight="1">
      <c r="A9" s="141"/>
      <c r="B9" s="4091"/>
      <c r="C9" s="4101"/>
      <c r="D9" s="1683"/>
      <c r="E9" s="1683"/>
      <c r="F9" s="1683"/>
      <c r="G9" s="1683"/>
      <c r="H9" s="1683"/>
      <c r="I9" s="1683"/>
      <c r="J9" s="1683"/>
      <c r="K9" s="1683"/>
      <c r="L9" s="1683"/>
      <c r="M9" s="1683"/>
      <c r="N9" s="1683"/>
      <c r="O9" s="1683"/>
      <c r="P9" s="1683"/>
      <c r="Q9" s="1683"/>
      <c r="R9" s="1683"/>
      <c r="S9" s="1683"/>
      <c r="T9" s="1683"/>
      <c r="U9" s="1683"/>
      <c r="V9" s="1682"/>
      <c r="W9" s="4104" t="s">
        <v>553</v>
      </c>
      <c r="X9" s="4105"/>
      <c r="Y9" s="4105"/>
      <c r="Z9" s="4105"/>
      <c r="AA9" s="4105"/>
      <c r="AB9" s="4105"/>
      <c r="AC9" s="4106"/>
      <c r="AD9" s="4104" t="s">
        <v>554</v>
      </c>
      <c r="AE9" s="4105"/>
      <c r="AF9" s="4105"/>
      <c r="AG9" s="4105"/>
      <c r="AH9" s="4112"/>
      <c r="AI9" s="4115" t="s">
        <v>520</v>
      </c>
      <c r="AJ9" s="4105"/>
      <c r="AK9" s="4105"/>
      <c r="AL9" s="4105"/>
      <c r="AM9" s="4106"/>
      <c r="AN9" s="4104" t="s">
        <v>521</v>
      </c>
      <c r="AO9" s="4105"/>
      <c r="AP9" s="4105"/>
      <c r="AQ9" s="4118"/>
      <c r="AR9" s="1091"/>
      <c r="AS9" s="1128"/>
      <c r="AT9" s="1091"/>
      <c r="AU9" s="1091"/>
      <c r="AV9" s="1091"/>
      <c r="AW9" s="1091"/>
      <c r="AX9" s="1091"/>
      <c r="AY9" s="1091"/>
      <c r="AZ9" s="1091"/>
      <c r="BA9" s="1091"/>
      <c r="BB9" s="1091"/>
      <c r="BC9" s="1091"/>
      <c r="BD9" s="1091"/>
      <c r="BE9" s="1091"/>
      <c r="BF9" s="1091"/>
      <c r="BG9" s="1091"/>
      <c r="BH9" s="1091"/>
      <c r="BI9" s="1126"/>
      <c r="BJ9" s="4056"/>
      <c r="BK9" s="4056"/>
      <c r="BL9" s="4056"/>
      <c r="BM9" s="4057"/>
      <c r="BN9" s="84"/>
    </row>
    <row r="10" spans="1:66" s="146" customFormat="1" ht="20.100000000000001" customHeight="1">
      <c r="A10" s="141"/>
      <c r="B10" s="4091"/>
      <c r="C10" s="4101"/>
      <c r="D10" s="1683"/>
      <c r="E10" s="1683"/>
      <c r="F10" s="1683"/>
      <c r="G10" s="1683"/>
      <c r="H10" s="1683"/>
      <c r="I10" s="1683"/>
      <c r="J10" s="1683"/>
      <c r="K10" s="1683"/>
      <c r="L10" s="1683"/>
      <c r="M10" s="1683"/>
      <c r="N10" s="1683"/>
      <c r="O10" s="1683"/>
      <c r="P10" s="1683"/>
      <c r="Q10" s="1683"/>
      <c r="R10" s="1683"/>
      <c r="S10" s="1683"/>
      <c r="T10" s="1683"/>
      <c r="U10" s="1683"/>
      <c r="V10" s="1682"/>
      <c r="W10" s="4107"/>
      <c r="X10" s="2108"/>
      <c r="Y10" s="2108"/>
      <c r="Z10" s="2108"/>
      <c r="AA10" s="2108"/>
      <c r="AB10" s="2108"/>
      <c r="AC10" s="4108"/>
      <c r="AD10" s="4107"/>
      <c r="AE10" s="2108"/>
      <c r="AF10" s="2108"/>
      <c r="AG10" s="2108"/>
      <c r="AH10" s="4113"/>
      <c r="AI10" s="4116"/>
      <c r="AJ10" s="2108"/>
      <c r="AK10" s="2108"/>
      <c r="AL10" s="2108"/>
      <c r="AM10" s="4108"/>
      <c r="AN10" s="4107"/>
      <c r="AO10" s="2108"/>
      <c r="AP10" s="2108"/>
      <c r="AQ10" s="4119"/>
      <c r="AR10" s="1091"/>
      <c r="AS10" s="1128"/>
      <c r="AT10" s="1091"/>
      <c r="AU10" s="1091"/>
      <c r="AV10" s="1091"/>
      <c r="AW10" s="1091"/>
      <c r="AX10" s="1091"/>
      <c r="AY10" s="1091"/>
      <c r="AZ10" s="1091"/>
      <c r="BA10" s="1091"/>
      <c r="BB10" s="1091"/>
      <c r="BC10" s="1091"/>
      <c r="BD10" s="1091"/>
      <c r="BE10" s="1091"/>
      <c r="BF10" s="1091"/>
      <c r="BG10" s="1091"/>
      <c r="BH10" s="1091"/>
      <c r="BI10" s="1126"/>
      <c r="BJ10" s="1126"/>
      <c r="BK10" s="1126"/>
      <c r="BL10" s="1126"/>
      <c r="BM10" s="1127"/>
      <c r="BN10" s="84"/>
    </row>
    <row r="11" spans="1:66" s="146" customFormat="1" ht="20.100000000000001" customHeight="1" thickBot="1">
      <c r="A11" s="141"/>
      <c r="B11" s="3219"/>
      <c r="C11" s="4102"/>
      <c r="D11" s="1709"/>
      <c r="E11" s="1709"/>
      <c r="F11" s="1709"/>
      <c r="G11" s="1709"/>
      <c r="H11" s="1709"/>
      <c r="I11" s="1709"/>
      <c r="J11" s="1709"/>
      <c r="K11" s="1709"/>
      <c r="L11" s="1709"/>
      <c r="M11" s="1709"/>
      <c r="N11" s="1709"/>
      <c r="O11" s="1709"/>
      <c r="P11" s="1709"/>
      <c r="Q11" s="1709"/>
      <c r="R11" s="1709"/>
      <c r="S11" s="1709"/>
      <c r="T11" s="1709"/>
      <c r="U11" s="1709"/>
      <c r="V11" s="1710"/>
      <c r="W11" s="4109"/>
      <c r="X11" s="4110"/>
      <c r="Y11" s="4110"/>
      <c r="Z11" s="4110"/>
      <c r="AA11" s="4110"/>
      <c r="AB11" s="4110"/>
      <c r="AC11" s="4111"/>
      <c r="AD11" s="4109"/>
      <c r="AE11" s="4110"/>
      <c r="AF11" s="4110"/>
      <c r="AG11" s="4110"/>
      <c r="AH11" s="4114"/>
      <c r="AI11" s="4117"/>
      <c r="AJ11" s="4110"/>
      <c r="AK11" s="4110"/>
      <c r="AL11" s="4110"/>
      <c r="AM11" s="4111"/>
      <c r="AN11" s="4109"/>
      <c r="AO11" s="4110"/>
      <c r="AP11" s="4110"/>
      <c r="AQ11" s="4120"/>
      <c r="AR11" s="1091"/>
      <c r="AS11" s="1128"/>
      <c r="AT11" s="1091"/>
      <c r="AU11" s="1091"/>
      <c r="AV11" s="1091"/>
      <c r="AW11" s="1091"/>
      <c r="AX11" s="1091"/>
      <c r="AY11" s="1091"/>
      <c r="AZ11" s="1091"/>
      <c r="BA11" s="1091"/>
      <c r="BB11" s="1091"/>
      <c r="BC11" s="1091"/>
      <c r="BD11" s="1091"/>
      <c r="BE11" s="1091"/>
      <c r="BF11" s="1091"/>
      <c r="BG11" s="1091"/>
      <c r="BH11" s="1091"/>
      <c r="BI11" s="1126"/>
      <c r="BJ11" s="1126"/>
      <c r="BK11" s="1126"/>
      <c r="BL11" s="1126"/>
      <c r="BM11" s="1127"/>
      <c r="BN11" s="84"/>
    </row>
    <row r="12" spans="1:66" s="146" customFormat="1" ht="17.100000000000001" customHeight="1">
      <c r="A12" s="141"/>
      <c r="B12" s="4091">
        <v>1</v>
      </c>
      <c r="C12" s="4092" t="s">
        <v>555</v>
      </c>
      <c r="D12" s="3174"/>
      <c r="E12" s="3174"/>
      <c r="F12" s="3174"/>
      <c r="G12" s="3174"/>
      <c r="H12" s="3174"/>
      <c r="I12" s="3174"/>
      <c r="J12" s="3174"/>
      <c r="K12" s="3174"/>
      <c r="L12" s="3174"/>
      <c r="M12" s="3174"/>
      <c r="N12" s="3174"/>
      <c r="O12" s="3174"/>
      <c r="P12" s="3174"/>
      <c r="Q12" s="3174"/>
      <c r="R12" s="3174"/>
      <c r="S12" s="3174"/>
      <c r="T12" s="3174"/>
      <c r="U12" s="3174"/>
      <c r="V12" s="4093"/>
      <c r="W12" s="4083"/>
      <c r="X12" s="4084"/>
      <c r="Y12" s="4084"/>
      <c r="Z12" s="4084"/>
      <c r="AA12" s="4084"/>
      <c r="AB12" s="4084"/>
      <c r="AC12" s="4094"/>
      <c r="AD12" s="4083"/>
      <c r="AE12" s="4084"/>
      <c r="AF12" s="4084"/>
      <c r="AG12" s="4084"/>
      <c r="AH12" s="4095"/>
      <c r="AI12" s="4096"/>
      <c r="AJ12" s="4084"/>
      <c r="AK12" s="4084"/>
      <c r="AL12" s="4084"/>
      <c r="AM12" s="4094"/>
      <c r="AN12" s="4083"/>
      <c r="AO12" s="4084"/>
      <c r="AP12" s="4084"/>
      <c r="AQ12" s="4085"/>
      <c r="AR12" s="1091"/>
      <c r="AS12" s="1128"/>
      <c r="AT12" s="1091"/>
      <c r="AU12" s="1091"/>
      <c r="AV12" s="1091"/>
      <c r="AW12" s="1091"/>
      <c r="AX12" s="1091"/>
      <c r="AY12" s="1091"/>
      <c r="AZ12" s="1091"/>
      <c r="BA12" s="1091"/>
      <c r="BB12" s="1091"/>
      <c r="BC12" s="1091"/>
      <c r="BD12" s="1091"/>
      <c r="BE12" s="1091"/>
      <c r="BF12" s="1091"/>
      <c r="BG12" s="1091"/>
      <c r="BH12" s="1091"/>
      <c r="BI12" s="1126"/>
      <c r="BJ12" s="4056"/>
      <c r="BK12" s="4056"/>
      <c r="BL12" s="4056"/>
      <c r="BM12" s="4057"/>
      <c r="BN12" s="84"/>
    </row>
    <row r="13" spans="1:66" s="146" customFormat="1" ht="17.100000000000001" customHeight="1">
      <c r="A13" s="141"/>
      <c r="B13" s="4063"/>
      <c r="C13" s="4067"/>
      <c r="D13" s="4068"/>
      <c r="E13" s="4068"/>
      <c r="F13" s="4068"/>
      <c r="G13" s="4068"/>
      <c r="H13" s="4068"/>
      <c r="I13" s="4068"/>
      <c r="J13" s="4068"/>
      <c r="K13" s="4068"/>
      <c r="L13" s="4068"/>
      <c r="M13" s="4068"/>
      <c r="N13" s="4068"/>
      <c r="O13" s="4068"/>
      <c r="P13" s="4068"/>
      <c r="Q13" s="4068"/>
      <c r="R13" s="4068"/>
      <c r="S13" s="4068"/>
      <c r="T13" s="4068"/>
      <c r="U13" s="4068"/>
      <c r="V13" s="4069"/>
      <c r="W13" s="4070"/>
      <c r="X13" s="4071"/>
      <c r="Y13" s="4071"/>
      <c r="Z13" s="4071"/>
      <c r="AA13" s="4071"/>
      <c r="AB13" s="4071"/>
      <c r="AC13" s="4072"/>
      <c r="AD13" s="4070"/>
      <c r="AE13" s="4071"/>
      <c r="AF13" s="4071"/>
      <c r="AG13" s="4071"/>
      <c r="AH13" s="4076"/>
      <c r="AI13" s="4078"/>
      <c r="AJ13" s="4071"/>
      <c r="AK13" s="4071"/>
      <c r="AL13" s="4071"/>
      <c r="AM13" s="4072"/>
      <c r="AN13" s="4070"/>
      <c r="AO13" s="4071"/>
      <c r="AP13" s="4071"/>
      <c r="AQ13" s="4080"/>
      <c r="AR13" s="1091"/>
      <c r="AS13" s="1128"/>
      <c r="AT13" s="1091"/>
      <c r="AU13" s="1091"/>
      <c r="AV13" s="1091"/>
      <c r="AW13" s="1091"/>
      <c r="AX13" s="1091"/>
      <c r="AY13" s="1091"/>
      <c r="AZ13" s="1091"/>
      <c r="BA13" s="1091"/>
      <c r="BB13" s="1091"/>
      <c r="BC13" s="1091"/>
      <c r="BD13" s="1091"/>
      <c r="BE13" s="1091"/>
      <c r="BF13" s="1091"/>
      <c r="BG13" s="1091"/>
      <c r="BH13" s="1091"/>
      <c r="BI13" s="1126"/>
      <c r="BJ13" s="4056"/>
      <c r="BK13" s="4056"/>
      <c r="BL13" s="4056"/>
      <c r="BM13" s="4057"/>
      <c r="BN13" s="84"/>
    </row>
    <row r="14" spans="1:66" s="146" customFormat="1" ht="17.100000000000001" customHeight="1">
      <c r="A14" s="141"/>
      <c r="B14" s="4062">
        <f>B12+1</f>
        <v>2</v>
      </c>
      <c r="C14" s="4064" t="s">
        <v>561</v>
      </c>
      <c r="D14" s="4086"/>
      <c r="E14" s="4086"/>
      <c r="F14" s="4086"/>
      <c r="G14" s="4086"/>
      <c r="H14" s="4086"/>
      <c r="I14" s="4086"/>
      <c r="J14" s="4086"/>
      <c r="K14" s="4086"/>
      <c r="L14" s="4086"/>
      <c r="M14" s="4086"/>
      <c r="N14" s="4086"/>
      <c r="O14" s="4086"/>
      <c r="P14" s="4086"/>
      <c r="Q14" s="4086"/>
      <c r="R14" s="4086"/>
      <c r="S14" s="4086"/>
      <c r="T14" s="4086"/>
      <c r="U14" s="4086"/>
      <c r="V14" s="4087"/>
      <c r="W14" s="4070"/>
      <c r="X14" s="4071"/>
      <c r="Y14" s="4071"/>
      <c r="Z14" s="4071"/>
      <c r="AA14" s="4071"/>
      <c r="AB14" s="4071"/>
      <c r="AC14" s="4072"/>
      <c r="AD14" s="4070"/>
      <c r="AE14" s="4071"/>
      <c r="AF14" s="4071"/>
      <c r="AG14" s="4071"/>
      <c r="AH14" s="4076"/>
      <c r="AI14" s="4078"/>
      <c r="AJ14" s="4071"/>
      <c r="AK14" s="4071"/>
      <c r="AL14" s="4071"/>
      <c r="AM14" s="4072"/>
      <c r="AN14" s="4070"/>
      <c r="AO14" s="4071"/>
      <c r="AP14" s="4071"/>
      <c r="AQ14" s="4080"/>
      <c r="AR14" s="1091"/>
      <c r="AS14" s="1128"/>
      <c r="AT14" s="1091"/>
      <c r="AU14" s="1091"/>
      <c r="AV14" s="1091"/>
      <c r="AW14" s="1091"/>
      <c r="AX14" s="1091"/>
      <c r="AY14" s="1091"/>
      <c r="AZ14" s="1091"/>
      <c r="BA14" s="1091"/>
      <c r="BB14" s="1091"/>
      <c r="BC14" s="1091"/>
      <c r="BD14" s="1091"/>
      <c r="BE14" s="1091"/>
      <c r="BF14" s="1091"/>
      <c r="BG14" s="1091"/>
      <c r="BH14" s="1091"/>
      <c r="BI14" s="1126"/>
      <c r="BJ14" s="4056"/>
      <c r="BK14" s="4056"/>
      <c r="BL14" s="4056"/>
      <c r="BM14" s="4057"/>
      <c r="BN14" s="84"/>
    </row>
    <row r="15" spans="1:66" s="146" customFormat="1" ht="17.100000000000001" customHeight="1">
      <c r="A15" s="141"/>
      <c r="B15" s="4063"/>
      <c r="C15" s="4088"/>
      <c r="D15" s="4089"/>
      <c r="E15" s="4089"/>
      <c r="F15" s="4089"/>
      <c r="G15" s="4089"/>
      <c r="H15" s="4089"/>
      <c r="I15" s="4089"/>
      <c r="J15" s="4089"/>
      <c r="K15" s="4089"/>
      <c r="L15" s="4089"/>
      <c r="M15" s="4089"/>
      <c r="N15" s="4089"/>
      <c r="O15" s="4089"/>
      <c r="P15" s="4089"/>
      <c r="Q15" s="4089"/>
      <c r="R15" s="4089"/>
      <c r="S15" s="4089"/>
      <c r="T15" s="4089"/>
      <c r="U15" s="4089"/>
      <c r="V15" s="4090"/>
      <c r="W15" s="4070"/>
      <c r="X15" s="4071"/>
      <c r="Y15" s="4071"/>
      <c r="Z15" s="4071"/>
      <c r="AA15" s="4071"/>
      <c r="AB15" s="4071"/>
      <c r="AC15" s="4072"/>
      <c r="AD15" s="4070"/>
      <c r="AE15" s="4071"/>
      <c r="AF15" s="4071"/>
      <c r="AG15" s="4071"/>
      <c r="AH15" s="4076"/>
      <c r="AI15" s="4078"/>
      <c r="AJ15" s="4071"/>
      <c r="AK15" s="4071"/>
      <c r="AL15" s="4071"/>
      <c r="AM15" s="4072"/>
      <c r="AN15" s="4070"/>
      <c r="AO15" s="4071"/>
      <c r="AP15" s="4071"/>
      <c r="AQ15" s="4080"/>
      <c r="AR15" s="1091"/>
      <c r="AS15" s="1128"/>
      <c r="AT15" s="1091"/>
      <c r="AU15" s="1091"/>
      <c r="AV15" s="1091"/>
      <c r="AW15" s="1091"/>
      <c r="AX15" s="1091"/>
      <c r="AY15" s="1091"/>
      <c r="AZ15" s="1091"/>
      <c r="BA15" s="1091"/>
      <c r="BB15" s="1091"/>
      <c r="BC15" s="1091"/>
      <c r="BD15" s="1091"/>
      <c r="BE15" s="1091"/>
      <c r="BF15" s="1091"/>
      <c r="BG15" s="1091"/>
      <c r="BH15" s="1091"/>
      <c r="BI15" s="1091"/>
      <c r="BJ15" s="1091"/>
      <c r="BK15" s="1091"/>
      <c r="BL15" s="1091"/>
      <c r="BM15" s="1092"/>
      <c r="BN15" s="84"/>
    </row>
    <row r="16" spans="1:66" s="146" customFormat="1" ht="17.100000000000001" customHeight="1">
      <c r="A16" s="141"/>
      <c r="B16" s="4062">
        <f>B14+1</f>
        <v>3</v>
      </c>
      <c r="C16" s="4064" t="s">
        <v>565</v>
      </c>
      <c r="D16" s="4086"/>
      <c r="E16" s="4086"/>
      <c r="F16" s="4086"/>
      <c r="G16" s="4086"/>
      <c r="H16" s="4086"/>
      <c r="I16" s="4086"/>
      <c r="J16" s="4086"/>
      <c r="K16" s="4086"/>
      <c r="L16" s="4086"/>
      <c r="M16" s="4086"/>
      <c r="N16" s="4086"/>
      <c r="O16" s="4086"/>
      <c r="P16" s="4086"/>
      <c r="Q16" s="4086"/>
      <c r="R16" s="4086"/>
      <c r="S16" s="4086"/>
      <c r="T16" s="4086"/>
      <c r="U16" s="4086"/>
      <c r="V16" s="4087"/>
      <c r="W16" s="4082" t="s">
        <v>556</v>
      </c>
      <c r="X16" s="4071"/>
      <c r="Y16" s="4071"/>
      <c r="Z16" s="4071"/>
      <c r="AA16" s="4071"/>
      <c r="AB16" s="4071"/>
      <c r="AC16" s="4072"/>
      <c r="AD16" s="4070"/>
      <c r="AE16" s="4071"/>
      <c r="AF16" s="4071"/>
      <c r="AG16" s="4071"/>
      <c r="AH16" s="4076"/>
      <c r="AI16" s="4078"/>
      <c r="AJ16" s="4071"/>
      <c r="AK16" s="4071"/>
      <c r="AL16" s="4071"/>
      <c r="AM16" s="4072"/>
      <c r="AN16" s="4070"/>
      <c r="AO16" s="4071"/>
      <c r="AP16" s="4071"/>
      <c r="AQ16" s="4080"/>
      <c r="AR16" s="1091"/>
      <c r="AS16" s="1128"/>
      <c r="AT16" s="1091"/>
      <c r="AU16" s="1091"/>
      <c r="AV16" s="1091"/>
      <c r="AW16" s="1091"/>
      <c r="AX16" s="1091"/>
      <c r="AY16" s="1091"/>
      <c r="AZ16" s="1091"/>
      <c r="BA16" s="1091"/>
      <c r="BB16" s="1091"/>
      <c r="BC16" s="1091"/>
      <c r="BD16" s="1091"/>
      <c r="BE16" s="1091"/>
      <c r="BF16" s="1091"/>
      <c r="BG16" s="1091"/>
      <c r="BH16" s="1091"/>
      <c r="BI16" s="1091"/>
      <c r="BJ16" s="1091"/>
      <c r="BK16" s="1091"/>
      <c r="BL16" s="1091"/>
      <c r="BM16" s="1092"/>
      <c r="BN16" s="84"/>
    </row>
    <row r="17" spans="1:66" s="146" customFormat="1" ht="17.100000000000001" customHeight="1">
      <c r="A17" s="141"/>
      <c r="B17" s="4063"/>
      <c r="C17" s="4088"/>
      <c r="D17" s="4089"/>
      <c r="E17" s="4089"/>
      <c r="F17" s="4089"/>
      <c r="G17" s="4089"/>
      <c r="H17" s="4089"/>
      <c r="I17" s="4089"/>
      <c r="J17" s="4089"/>
      <c r="K17" s="4089"/>
      <c r="L17" s="4089"/>
      <c r="M17" s="4089"/>
      <c r="N17" s="4089"/>
      <c r="O17" s="4089"/>
      <c r="P17" s="4089"/>
      <c r="Q17" s="4089"/>
      <c r="R17" s="4089"/>
      <c r="S17" s="4089"/>
      <c r="T17" s="4089"/>
      <c r="U17" s="4089"/>
      <c r="V17" s="4090"/>
      <c r="W17" s="4070"/>
      <c r="X17" s="4071"/>
      <c r="Y17" s="4071"/>
      <c r="Z17" s="4071"/>
      <c r="AA17" s="4071"/>
      <c r="AB17" s="4071"/>
      <c r="AC17" s="4072"/>
      <c r="AD17" s="4070"/>
      <c r="AE17" s="4071"/>
      <c r="AF17" s="4071"/>
      <c r="AG17" s="4071"/>
      <c r="AH17" s="4076"/>
      <c r="AI17" s="4078"/>
      <c r="AJ17" s="4071"/>
      <c r="AK17" s="4071"/>
      <c r="AL17" s="4071"/>
      <c r="AM17" s="4072"/>
      <c r="AN17" s="4070"/>
      <c r="AO17" s="4071"/>
      <c r="AP17" s="4071"/>
      <c r="AQ17" s="4080"/>
      <c r="AR17" s="1091"/>
      <c r="AS17" s="1128"/>
      <c r="AT17" s="1091"/>
      <c r="AU17" s="1091"/>
      <c r="AV17" s="1091"/>
      <c r="AW17" s="1091"/>
      <c r="AX17" s="1091"/>
      <c r="AY17" s="1091"/>
      <c r="AZ17" s="1091"/>
      <c r="BA17" s="1091"/>
      <c r="BB17" s="1091"/>
      <c r="BC17" s="1091"/>
      <c r="BD17" s="1091"/>
      <c r="BE17" s="1091"/>
      <c r="BF17" s="1091"/>
      <c r="BG17" s="1091"/>
      <c r="BH17" s="1091"/>
      <c r="BI17" s="1091"/>
      <c r="BJ17" s="1091"/>
      <c r="BK17" s="1091"/>
      <c r="BL17" s="1091"/>
      <c r="BM17" s="1092"/>
      <c r="BN17" s="84"/>
    </row>
    <row r="18" spans="1:66" s="146" customFormat="1" ht="17.100000000000001" customHeight="1">
      <c r="A18" s="141"/>
      <c r="B18" s="4062">
        <f>B16+1</f>
        <v>4</v>
      </c>
      <c r="C18" s="4064" t="s">
        <v>564</v>
      </c>
      <c r="D18" s="4065"/>
      <c r="E18" s="4065"/>
      <c r="F18" s="4065"/>
      <c r="G18" s="4065"/>
      <c r="H18" s="4065"/>
      <c r="I18" s="4065"/>
      <c r="J18" s="4065"/>
      <c r="K18" s="4065"/>
      <c r="L18" s="4065"/>
      <c r="M18" s="4065"/>
      <c r="N18" s="4065"/>
      <c r="O18" s="4065"/>
      <c r="P18" s="4065"/>
      <c r="Q18" s="4065"/>
      <c r="R18" s="4065"/>
      <c r="S18" s="4065"/>
      <c r="T18" s="4065"/>
      <c r="U18" s="4065"/>
      <c r="V18" s="4066"/>
      <c r="W18" s="4082" t="s">
        <v>557</v>
      </c>
      <c r="X18" s="4071"/>
      <c r="Y18" s="4071"/>
      <c r="Z18" s="4071"/>
      <c r="AA18" s="4071"/>
      <c r="AB18" s="4071"/>
      <c r="AC18" s="4072"/>
      <c r="AD18" s="4070"/>
      <c r="AE18" s="4071"/>
      <c r="AF18" s="4071"/>
      <c r="AG18" s="4071"/>
      <c r="AH18" s="4076"/>
      <c r="AI18" s="4078"/>
      <c r="AJ18" s="4071"/>
      <c r="AK18" s="4071"/>
      <c r="AL18" s="4071"/>
      <c r="AM18" s="4072"/>
      <c r="AN18" s="4070"/>
      <c r="AO18" s="4071"/>
      <c r="AP18" s="4071"/>
      <c r="AQ18" s="4080"/>
      <c r="AR18" s="1091"/>
      <c r="AS18" s="1128"/>
      <c r="AT18" s="1091"/>
      <c r="AU18" s="1091"/>
      <c r="AV18" s="1091"/>
      <c r="AW18" s="1091"/>
      <c r="AX18" s="1091"/>
      <c r="AY18" s="1091"/>
      <c r="AZ18" s="1091"/>
      <c r="BA18" s="1091"/>
      <c r="BB18" s="1091"/>
      <c r="BC18" s="1091"/>
      <c r="BD18" s="1091"/>
      <c r="BE18" s="1091"/>
      <c r="BF18" s="1091"/>
      <c r="BG18" s="1091"/>
      <c r="BH18" s="1091"/>
      <c r="BI18" s="1091"/>
      <c r="BJ18" s="1091"/>
      <c r="BK18" s="1091"/>
      <c r="BL18" s="1091"/>
      <c r="BM18" s="1092"/>
      <c r="BN18" s="84"/>
    </row>
    <row r="19" spans="1:66" s="146" customFormat="1" ht="17.100000000000001" customHeight="1">
      <c r="A19" s="141"/>
      <c r="B19" s="4063"/>
      <c r="C19" s="4067"/>
      <c r="D19" s="4068"/>
      <c r="E19" s="4068"/>
      <c r="F19" s="4068"/>
      <c r="G19" s="4068"/>
      <c r="H19" s="4068"/>
      <c r="I19" s="4068"/>
      <c r="J19" s="4068"/>
      <c r="K19" s="4068"/>
      <c r="L19" s="4068"/>
      <c r="M19" s="4068"/>
      <c r="N19" s="4068"/>
      <c r="O19" s="4068"/>
      <c r="P19" s="4068"/>
      <c r="Q19" s="4068"/>
      <c r="R19" s="4068"/>
      <c r="S19" s="4068"/>
      <c r="T19" s="4068"/>
      <c r="U19" s="4068"/>
      <c r="V19" s="4069"/>
      <c r="W19" s="4070"/>
      <c r="X19" s="4071"/>
      <c r="Y19" s="4071"/>
      <c r="Z19" s="4071"/>
      <c r="AA19" s="4071"/>
      <c r="AB19" s="4071"/>
      <c r="AC19" s="4072"/>
      <c r="AD19" s="4070"/>
      <c r="AE19" s="4071"/>
      <c r="AF19" s="4071"/>
      <c r="AG19" s="4071"/>
      <c r="AH19" s="4076"/>
      <c r="AI19" s="4078"/>
      <c r="AJ19" s="4071"/>
      <c r="AK19" s="4071"/>
      <c r="AL19" s="4071"/>
      <c r="AM19" s="4072"/>
      <c r="AN19" s="4070"/>
      <c r="AO19" s="4071"/>
      <c r="AP19" s="4071"/>
      <c r="AQ19" s="4080"/>
      <c r="AR19" s="1091"/>
      <c r="AS19" s="1128"/>
      <c r="AT19" s="1091"/>
      <c r="AU19" s="1091"/>
      <c r="AV19" s="1091"/>
      <c r="AW19" s="1091"/>
      <c r="AX19" s="1091"/>
      <c r="AY19" s="1091"/>
      <c r="AZ19" s="1091"/>
      <c r="BA19" s="1091"/>
      <c r="BB19" s="1091"/>
      <c r="BC19" s="1091"/>
      <c r="BD19" s="1091"/>
      <c r="BE19" s="1091"/>
      <c r="BF19" s="1091"/>
      <c r="BG19" s="1091"/>
      <c r="BH19" s="1091"/>
      <c r="BI19" s="1091"/>
      <c r="BJ19" s="1091"/>
      <c r="BK19" s="1091"/>
      <c r="BL19" s="1091"/>
      <c r="BM19" s="1092"/>
      <c r="BN19" s="84"/>
    </row>
    <row r="20" spans="1:66" s="146" customFormat="1" ht="17.100000000000001" customHeight="1">
      <c r="A20" s="141"/>
      <c r="B20" s="4062">
        <f>B18+1</f>
        <v>5</v>
      </c>
      <c r="C20" s="4064" t="s">
        <v>558</v>
      </c>
      <c r="D20" s="4065"/>
      <c r="E20" s="4065"/>
      <c r="F20" s="4065"/>
      <c r="G20" s="4065"/>
      <c r="H20" s="4065"/>
      <c r="I20" s="4065"/>
      <c r="J20" s="4065"/>
      <c r="K20" s="4065"/>
      <c r="L20" s="4065"/>
      <c r="M20" s="4065"/>
      <c r="N20" s="4065"/>
      <c r="O20" s="4065"/>
      <c r="P20" s="4065"/>
      <c r="Q20" s="4065"/>
      <c r="R20" s="4065"/>
      <c r="S20" s="4065"/>
      <c r="T20" s="4065"/>
      <c r="U20" s="4065"/>
      <c r="V20" s="4066"/>
      <c r="W20" s="4070"/>
      <c r="X20" s="4071"/>
      <c r="Y20" s="4071"/>
      <c r="Z20" s="4071"/>
      <c r="AA20" s="4071"/>
      <c r="AB20" s="4071"/>
      <c r="AC20" s="4072"/>
      <c r="AD20" s="4070" t="s">
        <v>559</v>
      </c>
      <c r="AE20" s="4071"/>
      <c r="AF20" s="4071"/>
      <c r="AG20" s="4071"/>
      <c r="AH20" s="4076"/>
      <c r="AI20" s="4078" t="s">
        <v>175</v>
      </c>
      <c r="AJ20" s="4071"/>
      <c r="AK20" s="4071"/>
      <c r="AL20" s="4071"/>
      <c r="AM20" s="4072"/>
      <c r="AN20" s="4070"/>
      <c r="AO20" s="4071"/>
      <c r="AP20" s="4071"/>
      <c r="AQ20" s="4080"/>
      <c r="AR20" s="1091"/>
      <c r="AS20" s="1128"/>
      <c r="AT20" s="1091"/>
      <c r="AU20" s="1091"/>
      <c r="AV20" s="1091"/>
      <c r="AW20" s="1091"/>
      <c r="AX20" s="1091"/>
      <c r="AY20" s="1091"/>
      <c r="AZ20" s="1091"/>
      <c r="BA20" s="1091"/>
      <c r="BB20" s="1091"/>
      <c r="BC20" s="1091"/>
      <c r="BD20" s="1091"/>
      <c r="BE20" s="1091"/>
      <c r="BF20" s="1091"/>
      <c r="BG20" s="1091"/>
      <c r="BH20" s="1091"/>
      <c r="BI20" s="1091"/>
      <c r="BJ20" s="1091"/>
      <c r="BK20" s="1091"/>
      <c r="BL20" s="1091"/>
      <c r="BM20" s="1092"/>
      <c r="BN20" s="84"/>
    </row>
    <row r="21" spans="1:66" s="146" customFormat="1" ht="17.100000000000001" customHeight="1">
      <c r="A21" s="141"/>
      <c r="B21" s="4063"/>
      <c r="C21" s="4067"/>
      <c r="D21" s="4068"/>
      <c r="E21" s="4068"/>
      <c r="F21" s="4068"/>
      <c r="G21" s="4068"/>
      <c r="H21" s="4068"/>
      <c r="I21" s="4068"/>
      <c r="J21" s="4068"/>
      <c r="K21" s="4068"/>
      <c r="L21" s="4068"/>
      <c r="M21" s="4068"/>
      <c r="N21" s="4068"/>
      <c r="O21" s="4068"/>
      <c r="P21" s="4068"/>
      <c r="Q21" s="4068"/>
      <c r="R21" s="4068"/>
      <c r="S21" s="4068"/>
      <c r="T21" s="4068"/>
      <c r="U21" s="4068"/>
      <c r="V21" s="4069"/>
      <c r="W21" s="4070"/>
      <c r="X21" s="4071"/>
      <c r="Y21" s="4071"/>
      <c r="Z21" s="4071"/>
      <c r="AA21" s="4071"/>
      <c r="AB21" s="4071"/>
      <c r="AC21" s="4072"/>
      <c r="AD21" s="4070"/>
      <c r="AE21" s="4071"/>
      <c r="AF21" s="4071"/>
      <c r="AG21" s="4071"/>
      <c r="AH21" s="4076"/>
      <c r="AI21" s="4078"/>
      <c r="AJ21" s="4071"/>
      <c r="AK21" s="4071"/>
      <c r="AL21" s="4071"/>
      <c r="AM21" s="4072"/>
      <c r="AN21" s="4070"/>
      <c r="AO21" s="4071"/>
      <c r="AP21" s="4071"/>
      <c r="AQ21" s="4080"/>
      <c r="AR21" s="1091"/>
      <c r="AS21" s="1128"/>
      <c r="AT21" s="1091"/>
      <c r="AU21" s="1091"/>
      <c r="AV21" s="1091"/>
      <c r="AW21" s="1091"/>
      <c r="AX21" s="1091"/>
      <c r="AY21" s="1091"/>
      <c r="AZ21" s="1091"/>
      <c r="BA21" s="1091"/>
      <c r="BB21" s="1091"/>
      <c r="BC21" s="1091"/>
      <c r="BD21" s="1091"/>
      <c r="BE21" s="1091"/>
      <c r="BF21" s="1091"/>
      <c r="BG21" s="1091"/>
      <c r="BH21" s="1091"/>
      <c r="BI21" s="1091"/>
      <c r="BJ21" s="1091"/>
      <c r="BK21" s="1091"/>
      <c r="BL21" s="1091"/>
      <c r="BM21" s="1092"/>
      <c r="BN21" s="84"/>
    </row>
    <row r="22" spans="1:66" s="146" customFormat="1" ht="17.100000000000001" customHeight="1">
      <c r="A22" s="141"/>
      <c r="B22" s="4062">
        <f>B20+1</f>
        <v>6</v>
      </c>
      <c r="C22" s="4064" t="s">
        <v>563</v>
      </c>
      <c r="D22" s="4065"/>
      <c r="E22" s="4065"/>
      <c r="F22" s="4065"/>
      <c r="G22" s="4065"/>
      <c r="H22" s="4065"/>
      <c r="I22" s="4065"/>
      <c r="J22" s="4065"/>
      <c r="K22" s="4065"/>
      <c r="L22" s="4065"/>
      <c r="M22" s="4065"/>
      <c r="N22" s="4065"/>
      <c r="O22" s="4065"/>
      <c r="P22" s="4065"/>
      <c r="Q22" s="4065"/>
      <c r="R22" s="4065"/>
      <c r="S22" s="4065"/>
      <c r="T22" s="4065"/>
      <c r="U22" s="4065"/>
      <c r="V22" s="4066"/>
      <c r="W22" s="4070"/>
      <c r="X22" s="4071"/>
      <c r="Y22" s="4071"/>
      <c r="Z22" s="4071"/>
      <c r="AA22" s="4071"/>
      <c r="AB22" s="4071"/>
      <c r="AC22" s="4072"/>
      <c r="AD22" s="4070"/>
      <c r="AE22" s="4071"/>
      <c r="AF22" s="4071"/>
      <c r="AG22" s="4071"/>
      <c r="AH22" s="4076"/>
      <c r="AI22" s="4078"/>
      <c r="AJ22" s="4071"/>
      <c r="AK22" s="4071"/>
      <c r="AL22" s="4071"/>
      <c r="AM22" s="4072"/>
      <c r="AN22" s="4070"/>
      <c r="AO22" s="4071"/>
      <c r="AP22" s="4071"/>
      <c r="AQ22" s="4080"/>
      <c r="AR22" s="1091"/>
      <c r="AS22" s="1128"/>
      <c r="AT22" s="1091"/>
      <c r="AU22" s="1091"/>
      <c r="AV22" s="1091"/>
      <c r="AW22" s="1091"/>
      <c r="AX22" s="1091"/>
      <c r="AY22" s="1091"/>
      <c r="AZ22" s="1091"/>
      <c r="BA22" s="1091"/>
      <c r="BB22" s="1091"/>
      <c r="BC22" s="1091"/>
      <c r="BD22" s="1091"/>
      <c r="BE22" s="1091"/>
      <c r="BF22" s="1091"/>
      <c r="BG22" s="1091"/>
      <c r="BH22" s="1091"/>
      <c r="BI22" s="1091"/>
      <c r="BJ22" s="1091"/>
      <c r="BK22" s="1091"/>
      <c r="BL22" s="1091"/>
      <c r="BM22" s="1092"/>
      <c r="BN22" s="84"/>
    </row>
    <row r="23" spans="1:66" s="146" customFormat="1" ht="17.100000000000001" customHeight="1">
      <c r="A23" s="141"/>
      <c r="B23" s="4063"/>
      <c r="C23" s="4067"/>
      <c r="D23" s="4068"/>
      <c r="E23" s="4068"/>
      <c r="F23" s="4068"/>
      <c r="G23" s="4068"/>
      <c r="H23" s="4068"/>
      <c r="I23" s="4068"/>
      <c r="J23" s="4068"/>
      <c r="K23" s="4068"/>
      <c r="L23" s="4068"/>
      <c r="M23" s="4068"/>
      <c r="N23" s="4068"/>
      <c r="O23" s="4068"/>
      <c r="P23" s="4068"/>
      <c r="Q23" s="4068"/>
      <c r="R23" s="4068"/>
      <c r="S23" s="4068"/>
      <c r="T23" s="4068"/>
      <c r="U23" s="4068"/>
      <c r="V23" s="4069"/>
      <c r="W23" s="4070"/>
      <c r="X23" s="4071"/>
      <c r="Y23" s="4071"/>
      <c r="Z23" s="4071"/>
      <c r="AA23" s="4071"/>
      <c r="AB23" s="4071"/>
      <c r="AC23" s="4072"/>
      <c r="AD23" s="4070"/>
      <c r="AE23" s="4071"/>
      <c r="AF23" s="4071"/>
      <c r="AG23" s="4071"/>
      <c r="AH23" s="4076"/>
      <c r="AI23" s="4078"/>
      <c r="AJ23" s="4071"/>
      <c r="AK23" s="4071"/>
      <c r="AL23" s="4071"/>
      <c r="AM23" s="4072"/>
      <c r="AN23" s="4070"/>
      <c r="AO23" s="4071"/>
      <c r="AP23" s="4071"/>
      <c r="AQ23" s="4080"/>
      <c r="AR23" s="1091"/>
      <c r="AS23" s="1128"/>
      <c r="AT23" s="1091"/>
      <c r="AU23" s="1091"/>
      <c r="AV23" s="1091"/>
      <c r="AW23" s="1091"/>
      <c r="AX23" s="1091"/>
      <c r="AY23" s="1091"/>
      <c r="AZ23" s="1091"/>
      <c r="BA23" s="1091"/>
      <c r="BB23" s="1091"/>
      <c r="BC23" s="1091"/>
      <c r="BD23" s="1091"/>
      <c r="BE23" s="1091"/>
      <c r="BF23" s="1091"/>
      <c r="BG23" s="1091"/>
      <c r="BH23" s="1091"/>
      <c r="BI23" s="1091"/>
      <c r="BJ23" s="1091"/>
      <c r="BK23" s="1091"/>
      <c r="BL23" s="1091"/>
      <c r="BM23" s="1092"/>
      <c r="BN23" s="84"/>
    </row>
    <row r="24" spans="1:66" s="146" customFormat="1" ht="17.100000000000001" customHeight="1">
      <c r="A24" s="141"/>
      <c r="B24" s="4062">
        <f>B22+1</f>
        <v>7</v>
      </c>
      <c r="C24" s="4064" t="s">
        <v>562</v>
      </c>
      <c r="D24" s="4065"/>
      <c r="E24" s="4065"/>
      <c r="F24" s="4065"/>
      <c r="G24" s="4065"/>
      <c r="H24" s="4065"/>
      <c r="I24" s="4065"/>
      <c r="J24" s="4065"/>
      <c r="K24" s="4065"/>
      <c r="L24" s="4065"/>
      <c r="M24" s="4065"/>
      <c r="N24" s="4065"/>
      <c r="O24" s="4065"/>
      <c r="P24" s="4065"/>
      <c r="Q24" s="4065"/>
      <c r="R24" s="4065"/>
      <c r="S24" s="4065"/>
      <c r="T24" s="4065"/>
      <c r="U24" s="4065"/>
      <c r="V24" s="4066"/>
      <c r="W24" s="4070"/>
      <c r="X24" s="4071"/>
      <c r="Y24" s="4071"/>
      <c r="Z24" s="4071"/>
      <c r="AA24" s="4071"/>
      <c r="AB24" s="4071"/>
      <c r="AC24" s="4072"/>
      <c r="AD24" s="4070"/>
      <c r="AE24" s="4071"/>
      <c r="AF24" s="4071"/>
      <c r="AG24" s="4071"/>
      <c r="AH24" s="4076"/>
      <c r="AI24" s="4078" t="s">
        <v>167</v>
      </c>
      <c r="AJ24" s="4071"/>
      <c r="AK24" s="4071"/>
      <c r="AL24" s="4071"/>
      <c r="AM24" s="4072"/>
      <c r="AN24" s="4070" t="s">
        <v>166</v>
      </c>
      <c r="AO24" s="4071"/>
      <c r="AP24" s="4071"/>
      <c r="AQ24" s="4080"/>
      <c r="AR24" s="1091"/>
      <c r="AS24" s="1128"/>
      <c r="AT24" s="1091"/>
      <c r="AU24" s="1091"/>
      <c r="AV24" s="1091"/>
      <c r="AW24" s="1091"/>
      <c r="AX24" s="1091"/>
      <c r="AY24" s="1091"/>
      <c r="AZ24" s="1091"/>
      <c r="BA24" s="1091"/>
      <c r="BB24" s="1091"/>
      <c r="BC24" s="1091"/>
      <c r="BD24" s="1091"/>
      <c r="BE24" s="1091"/>
      <c r="BF24" s="1091"/>
      <c r="BG24" s="1091"/>
      <c r="BH24" s="1091"/>
      <c r="BI24" s="1091"/>
      <c r="BJ24" s="1091"/>
      <c r="BK24" s="1091"/>
      <c r="BL24" s="1091"/>
      <c r="BM24" s="1092"/>
      <c r="BN24" s="84"/>
    </row>
    <row r="25" spans="1:66" s="146" customFormat="1" ht="17.100000000000001" customHeight="1">
      <c r="A25" s="141"/>
      <c r="B25" s="4063"/>
      <c r="C25" s="4067"/>
      <c r="D25" s="4068"/>
      <c r="E25" s="4068"/>
      <c r="F25" s="4068"/>
      <c r="G25" s="4068"/>
      <c r="H25" s="4068"/>
      <c r="I25" s="4068"/>
      <c r="J25" s="4068"/>
      <c r="K25" s="4068"/>
      <c r="L25" s="4068"/>
      <c r="M25" s="4068"/>
      <c r="N25" s="4068"/>
      <c r="O25" s="4068"/>
      <c r="P25" s="4068"/>
      <c r="Q25" s="4068"/>
      <c r="R25" s="4068"/>
      <c r="S25" s="4068"/>
      <c r="T25" s="4068"/>
      <c r="U25" s="4068"/>
      <c r="V25" s="4069"/>
      <c r="W25" s="4070"/>
      <c r="X25" s="4071"/>
      <c r="Y25" s="4071"/>
      <c r="Z25" s="4071"/>
      <c r="AA25" s="4071"/>
      <c r="AB25" s="4071"/>
      <c r="AC25" s="4072"/>
      <c r="AD25" s="4070"/>
      <c r="AE25" s="4071"/>
      <c r="AF25" s="4071"/>
      <c r="AG25" s="4071"/>
      <c r="AH25" s="4076"/>
      <c r="AI25" s="4078"/>
      <c r="AJ25" s="4071"/>
      <c r="AK25" s="4071"/>
      <c r="AL25" s="4071"/>
      <c r="AM25" s="4072"/>
      <c r="AN25" s="4070"/>
      <c r="AO25" s="4071"/>
      <c r="AP25" s="4071"/>
      <c r="AQ25" s="4080"/>
      <c r="AR25" s="1091"/>
      <c r="AS25" s="1128"/>
      <c r="AT25" s="1091"/>
      <c r="AU25" s="1091"/>
      <c r="AV25" s="1091"/>
      <c r="AW25" s="1091"/>
      <c r="AX25" s="1091"/>
      <c r="AY25" s="1091"/>
      <c r="AZ25" s="1091"/>
      <c r="BA25" s="1091"/>
      <c r="BB25" s="1091"/>
      <c r="BC25" s="1091"/>
      <c r="BD25" s="1091"/>
      <c r="BE25" s="1091"/>
      <c r="BF25" s="1091"/>
      <c r="BG25" s="1091"/>
      <c r="BH25" s="1091"/>
      <c r="BI25" s="1091"/>
      <c r="BJ25" s="1091"/>
      <c r="BK25" s="1091"/>
      <c r="BL25" s="1091"/>
      <c r="BM25" s="1092"/>
      <c r="BN25" s="84"/>
    </row>
    <row r="26" spans="1:66" s="146" customFormat="1" ht="17.100000000000001" customHeight="1">
      <c r="A26" s="141"/>
      <c r="B26" s="4062">
        <f>B24+1</f>
        <v>8</v>
      </c>
      <c r="C26" s="4064" t="s">
        <v>566</v>
      </c>
      <c r="D26" s="4065"/>
      <c r="E26" s="4065"/>
      <c r="F26" s="4065"/>
      <c r="G26" s="4065"/>
      <c r="H26" s="4065"/>
      <c r="I26" s="4065"/>
      <c r="J26" s="4065"/>
      <c r="K26" s="4065"/>
      <c r="L26" s="4065"/>
      <c r="M26" s="4065"/>
      <c r="N26" s="4065"/>
      <c r="O26" s="4065"/>
      <c r="P26" s="4065"/>
      <c r="Q26" s="4065"/>
      <c r="R26" s="4065"/>
      <c r="S26" s="4065"/>
      <c r="T26" s="4065"/>
      <c r="U26" s="4065"/>
      <c r="V26" s="4066"/>
      <c r="W26" s="4070"/>
      <c r="X26" s="4071"/>
      <c r="Y26" s="4071"/>
      <c r="Z26" s="4071"/>
      <c r="AA26" s="4071"/>
      <c r="AB26" s="4071"/>
      <c r="AC26" s="4072"/>
      <c r="AD26" s="4070"/>
      <c r="AE26" s="4071"/>
      <c r="AF26" s="4071"/>
      <c r="AG26" s="4071"/>
      <c r="AH26" s="4076"/>
      <c r="AI26" s="4078"/>
      <c r="AJ26" s="4071"/>
      <c r="AK26" s="4071"/>
      <c r="AL26" s="4071"/>
      <c r="AM26" s="4072"/>
      <c r="AN26" s="4070"/>
      <c r="AO26" s="4071"/>
      <c r="AP26" s="4071"/>
      <c r="AQ26" s="4080"/>
      <c r="AR26" s="1091"/>
      <c r="AS26" s="1128"/>
      <c r="AT26" s="1090"/>
      <c r="AU26" s="1090"/>
      <c r="AV26" s="1090"/>
      <c r="AW26" s="1090"/>
      <c r="AX26" s="1090"/>
      <c r="AY26" s="1090"/>
      <c r="AZ26" s="1090"/>
      <c r="BA26" s="1090"/>
      <c r="BB26" s="1090"/>
      <c r="BC26" s="1090"/>
      <c r="BD26" s="1090"/>
      <c r="BE26" s="1090"/>
      <c r="BF26" s="1090"/>
      <c r="BG26" s="1090"/>
      <c r="BH26" s="1090"/>
      <c r="BI26" s="1090"/>
      <c r="BJ26" s="1090"/>
      <c r="BK26" s="1122"/>
      <c r="BL26" s="1122"/>
      <c r="BM26" s="1123"/>
      <c r="BN26" s="84"/>
    </row>
    <row r="27" spans="1:66" s="146" customFormat="1" ht="17.100000000000001" customHeight="1">
      <c r="A27" s="141"/>
      <c r="B27" s="4063"/>
      <c r="C27" s="4067"/>
      <c r="D27" s="4068"/>
      <c r="E27" s="4068"/>
      <c r="F27" s="4068"/>
      <c r="G27" s="4068"/>
      <c r="H27" s="4068"/>
      <c r="I27" s="4068"/>
      <c r="J27" s="4068"/>
      <c r="K27" s="4068"/>
      <c r="L27" s="4068"/>
      <c r="M27" s="4068"/>
      <c r="N27" s="4068"/>
      <c r="O27" s="4068"/>
      <c r="P27" s="4068"/>
      <c r="Q27" s="4068"/>
      <c r="R27" s="4068"/>
      <c r="S27" s="4068"/>
      <c r="T27" s="4068"/>
      <c r="U27" s="4068"/>
      <c r="V27" s="4069"/>
      <c r="W27" s="4070"/>
      <c r="X27" s="4071"/>
      <c r="Y27" s="4071"/>
      <c r="Z27" s="4071"/>
      <c r="AA27" s="4071"/>
      <c r="AB27" s="4071"/>
      <c r="AC27" s="4072"/>
      <c r="AD27" s="4070"/>
      <c r="AE27" s="4071"/>
      <c r="AF27" s="4071"/>
      <c r="AG27" s="4071"/>
      <c r="AH27" s="4076"/>
      <c r="AI27" s="4078"/>
      <c r="AJ27" s="4071"/>
      <c r="AK27" s="4071"/>
      <c r="AL27" s="4071"/>
      <c r="AM27" s="4072"/>
      <c r="AN27" s="4070"/>
      <c r="AO27" s="4071"/>
      <c r="AP27" s="4071"/>
      <c r="AQ27" s="4080"/>
      <c r="AR27" s="1091"/>
      <c r="AS27" s="1128"/>
      <c r="AT27" s="1090"/>
      <c r="AU27" s="1090"/>
      <c r="AV27" s="1090"/>
      <c r="AW27" s="1090"/>
      <c r="AX27" s="1090"/>
      <c r="AY27" s="1090"/>
      <c r="AZ27" s="1090"/>
      <c r="BA27" s="1090"/>
      <c r="BB27" s="1090"/>
      <c r="BC27" s="1090"/>
      <c r="BD27" s="1090"/>
      <c r="BE27" s="1090"/>
      <c r="BF27" s="1090"/>
      <c r="BG27" s="1090"/>
      <c r="BH27" s="1090"/>
      <c r="BI27" s="1090"/>
      <c r="BJ27" s="1090"/>
      <c r="BK27" s="1122"/>
      <c r="BL27" s="1122"/>
      <c r="BM27" s="1123"/>
      <c r="BN27" s="84"/>
    </row>
    <row r="28" spans="1:66" s="146" customFormat="1" ht="17.100000000000001" customHeight="1">
      <c r="A28" s="141"/>
      <c r="B28" s="4062">
        <f>B26+1</f>
        <v>9</v>
      </c>
      <c r="C28" s="4064" t="s">
        <v>567</v>
      </c>
      <c r="D28" s="4065"/>
      <c r="E28" s="4065"/>
      <c r="F28" s="4065"/>
      <c r="G28" s="4065"/>
      <c r="H28" s="4065"/>
      <c r="I28" s="4065"/>
      <c r="J28" s="4065"/>
      <c r="K28" s="4065"/>
      <c r="L28" s="4065"/>
      <c r="M28" s="4065"/>
      <c r="N28" s="4065"/>
      <c r="O28" s="4065"/>
      <c r="P28" s="4065"/>
      <c r="Q28" s="4065"/>
      <c r="R28" s="4065"/>
      <c r="S28" s="4065"/>
      <c r="T28" s="4065"/>
      <c r="U28" s="4065"/>
      <c r="V28" s="4066"/>
      <c r="W28" s="4070"/>
      <c r="X28" s="4071"/>
      <c r="Y28" s="4071"/>
      <c r="Z28" s="4071"/>
      <c r="AA28" s="4071"/>
      <c r="AB28" s="4071"/>
      <c r="AC28" s="4072"/>
      <c r="AD28" s="4070"/>
      <c r="AE28" s="4071"/>
      <c r="AF28" s="4071"/>
      <c r="AG28" s="4071"/>
      <c r="AH28" s="4076"/>
      <c r="AI28" s="4078"/>
      <c r="AJ28" s="4071"/>
      <c r="AK28" s="4071"/>
      <c r="AL28" s="4071"/>
      <c r="AM28" s="4072"/>
      <c r="AN28" s="4070"/>
      <c r="AO28" s="4071"/>
      <c r="AP28" s="4071"/>
      <c r="AQ28" s="4080"/>
      <c r="AR28" s="1091"/>
      <c r="AS28" s="1128"/>
      <c r="AT28" s="1090"/>
      <c r="AU28" s="1090"/>
      <c r="AV28" s="1090"/>
      <c r="AW28" s="1090"/>
      <c r="AX28" s="1090"/>
      <c r="AY28" s="1090"/>
      <c r="AZ28" s="1090"/>
      <c r="BA28" s="1090"/>
      <c r="BB28" s="1090"/>
      <c r="BC28" s="1090"/>
      <c r="BD28" s="1090"/>
      <c r="BE28" s="1090"/>
      <c r="BF28" s="1090"/>
      <c r="BG28" s="1090"/>
      <c r="BH28" s="1090"/>
      <c r="BI28" s="1090"/>
      <c r="BJ28" s="1090"/>
      <c r="BK28" s="1122"/>
      <c r="BL28" s="1122"/>
      <c r="BM28" s="1123"/>
      <c r="BN28" s="84"/>
    </row>
    <row r="29" spans="1:66" s="146" customFormat="1" ht="17.100000000000001" customHeight="1">
      <c r="A29" s="141"/>
      <c r="B29" s="4063"/>
      <c r="C29" s="4067"/>
      <c r="D29" s="4068"/>
      <c r="E29" s="4068"/>
      <c r="F29" s="4068"/>
      <c r="G29" s="4068"/>
      <c r="H29" s="4068"/>
      <c r="I29" s="4068"/>
      <c r="J29" s="4068"/>
      <c r="K29" s="4068"/>
      <c r="L29" s="4068"/>
      <c r="M29" s="4068"/>
      <c r="N29" s="4068"/>
      <c r="O29" s="4068"/>
      <c r="P29" s="4068"/>
      <c r="Q29" s="4068"/>
      <c r="R29" s="4068"/>
      <c r="S29" s="4068"/>
      <c r="T29" s="4068"/>
      <c r="U29" s="4068"/>
      <c r="V29" s="4069"/>
      <c r="W29" s="4070"/>
      <c r="X29" s="4071"/>
      <c r="Y29" s="4071"/>
      <c r="Z29" s="4071"/>
      <c r="AA29" s="4071"/>
      <c r="AB29" s="4071"/>
      <c r="AC29" s="4072"/>
      <c r="AD29" s="4070"/>
      <c r="AE29" s="4071"/>
      <c r="AF29" s="4071"/>
      <c r="AG29" s="4071"/>
      <c r="AH29" s="4076"/>
      <c r="AI29" s="4078"/>
      <c r="AJ29" s="4071"/>
      <c r="AK29" s="4071"/>
      <c r="AL29" s="4071"/>
      <c r="AM29" s="4072"/>
      <c r="AN29" s="4070"/>
      <c r="AO29" s="4071"/>
      <c r="AP29" s="4071"/>
      <c r="AQ29" s="4080"/>
      <c r="AR29" s="1091"/>
      <c r="AS29" s="1128"/>
      <c r="AT29" s="1090"/>
      <c r="AU29" s="1090"/>
      <c r="AV29" s="1090"/>
      <c r="AW29" s="1090"/>
      <c r="AX29" s="1090"/>
      <c r="AY29" s="1090"/>
      <c r="AZ29" s="1090"/>
      <c r="BA29" s="1090"/>
      <c r="BB29" s="1090"/>
      <c r="BC29" s="1090"/>
      <c r="BD29" s="1090"/>
      <c r="BE29" s="1090"/>
      <c r="BF29" s="1090"/>
      <c r="BG29" s="1090"/>
      <c r="BH29" s="1090"/>
      <c r="BI29" s="1090"/>
      <c r="BJ29" s="1090"/>
      <c r="BK29" s="1122"/>
      <c r="BL29" s="1122"/>
      <c r="BM29" s="1123"/>
      <c r="BN29" s="84"/>
    </row>
    <row r="30" spans="1:66" s="146" customFormat="1" ht="13.5" customHeight="1">
      <c r="A30" s="141"/>
      <c r="B30" s="4062"/>
      <c r="C30" s="4064"/>
      <c r="D30" s="4065"/>
      <c r="E30" s="4065"/>
      <c r="F30" s="4065"/>
      <c r="G30" s="4065"/>
      <c r="H30" s="4065"/>
      <c r="I30" s="4065"/>
      <c r="J30" s="4065"/>
      <c r="K30" s="4065"/>
      <c r="L30" s="4065"/>
      <c r="M30" s="4065"/>
      <c r="N30" s="4065"/>
      <c r="O30" s="4065"/>
      <c r="P30" s="4065"/>
      <c r="Q30" s="4065"/>
      <c r="R30" s="4065"/>
      <c r="S30" s="4065"/>
      <c r="T30" s="4065"/>
      <c r="U30" s="4065"/>
      <c r="V30" s="4066"/>
      <c r="W30" s="4070"/>
      <c r="X30" s="4071"/>
      <c r="Y30" s="4071"/>
      <c r="Z30" s="4071"/>
      <c r="AA30" s="4071"/>
      <c r="AB30" s="4071"/>
      <c r="AC30" s="4072"/>
      <c r="AD30" s="4070"/>
      <c r="AE30" s="4071"/>
      <c r="AF30" s="4071"/>
      <c r="AG30" s="4071"/>
      <c r="AH30" s="4076"/>
      <c r="AI30" s="4078"/>
      <c r="AJ30" s="4071"/>
      <c r="AK30" s="4071"/>
      <c r="AL30" s="4071"/>
      <c r="AM30" s="4072"/>
      <c r="AN30" s="4070"/>
      <c r="AO30" s="4071"/>
      <c r="AP30" s="4071"/>
      <c r="AQ30" s="4080"/>
      <c r="AR30" s="1091"/>
      <c r="AS30" s="1128"/>
      <c r="AT30" s="1090"/>
      <c r="AU30" s="1090"/>
      <c r="AV30" s="1090"/>
      <c r="AW30" s="1090"/>
      <c r="AX30" s="1090"/>
      <c r="AY30" s="1090"/>
      <c r="AZ30" s="1090"/>
      <c r="BA30" s="1090"/>
      <c r="BB30" s="1090"/>
      <c r="BC30" s="1090"/>
      <c r="BD30" s="1090"/>
      <c r="BE30" s="1090"/>
      <c r="BF30" s="1090"/>
      <c r="BG30" s="1090"/>
      <c r="BH30" s="1090"/>
      <c r="BI30" s="1090"/>
      <c r="BJ30" s="1090"/>
      <c r="BK30" s="1122"/>
      <c r="BL30" s="1122"/>
      <c r="BM30" s="1123"/>
      <c r="BN30" s="84"/>
    </row>
    <row r="31" spans="1:66" s="146" customFormat="1" ht="17.100000000000001" customHeight="1">
      <c r="A31" s="141"/>
      <c r="B31" s="4063"/>
      <c r="C31" s="4067"/>
      <c r="D31" s="4068"/>
      <c r="E31" s="4068"/>
      <c r="F31" s="4068"/>
      <c r="G31" s="4068"/>
      <c r="H31" s="4068"/>
      <c r="I31" s="4068"/>
      <c r="J31" s="4068"/>
      <c r="K31" s="4068"/>
      <c r="L31" s="4068"/>
      <c r="M31" s="4068"/>
      <c r="N31" s="4068"/>
      <c r="O31" s="4068"/>
      <c r="P31" s="4068"/>
      <c r="Q31" s="4068"/>
      <c r="R31" s="4068"/>
      <c r="S31" s="4068"/>
      <c r="T31" s="4068"/>
      <c r="U31" s="4068"/>
      <c r="V31" s="4069"/>
      <c r="W31" s="4073"/>
      <c r="X31" s="4074"/>
      <c r="Y31" s="4074"/>
      <c r="Z31" s="4074"/>
      <c r="AA31" s="4074"/>
      <c r="AB31" s="4074"/>
      <c r="AC31" s="4075"/>
      <c r="AD31" s="4073"/>
      <c r="AE31" s="4074"/>
      <c r="AF31" s="4074"/>
      <c r="AG31" s="4074"/>
      <c r="AH31" s="4077"/>
      <c r="AI31" s="4079"/>
      <c r="AJ31" s="4074"/>
      <c r="AK31" s="4074"/>
      <c r="AL31" s="4074"/>
      <c r="AM31" s="4075"/>
      <c r="AN31" s="4073"/>
      <c r="AO31" s="4074"/>
      <c r="AP31" s="4074"/>
      <c r="AQ31" s="4081"/>
      <c r="AR31" s="1091"/>
      <c r="AS31" s="1128"/>
      <c r="AT31" s="1090"/>
      <c r="AU31" s="1090"/>
      <c r="AV31" s="1090"/>
      <c r="AW31" s="1090"/>
      <c r="AX31" s="1090"/>
      <c r="AY31" s="1090"/>
      <c r="AZ31" s="1090"/>
      <c r="BA31" s="1090"/>
      <c r="BB31" s="1090"/>
      <c r="BC31" s="1090"/>
      <c r="BD31" s="1090"/>
      <c r="BE31" s="1090"/>
      <c r="BF31" s="1090"/>
      <c r="BG31" s="1090"/>
      <c r="BH31" s="1090"/>
      <c r="BI31" s="1090"/>
      <c r="BJ31" s="1090"/>
      <c r="BK31" s="1122"/>
      <c r="BL31" s="1122"/>
      <c r="BM31" s="1123"/>
      <c r="BN31" s="84"/>
    </row>
    <row r="32" spans="1:66" s="146" customFormat="1" ht="20.100000000000001" customHeight="1">
      <c r="A32" s="141"/>
      <c r="B32" s="4055" t="s">
        <v>560</v>
      </c>
      <c r="C32" s="4056"/>
      <c r="D32" s="4056"/>
      <c r="E32" s="4056"/>
      <c r="F32" s="4056"/>
      <c r="G32" s="4056"/>
      <c r="H32" s="4056"/>
      <c r="I32" s="4056"/>
      <c r="J32" s="4056"/>
      <c r="K32" s="4056"/>
      <c r="L32" s="4056"/>
      <c r="M32" s="4056"/>
      <c r="N32" s="4056"/>
      <c r="O32" s="4056"/>
      <c r="P32" s="4056"/>
      <c r="Q32" s="4056"/>
      <c r="R32" s="4056"/>
      <c r="S32" s="4056"/>
      <c r="T32" s="4056"/>
      <c r="U32" s="4056"/>
      <c r="V32" s="4056"/>
      <c r="W32" s="4056"/>
      <c r="X32" s="4056"/>
      <c r="Y32" s="4056"/>
      <c r="Z32" s="4056"/>
      <c r="AA32" s="4056"/>
      <c r="AB32" s="4056"/>
      <c r="AC32" s="4056"/>
      <c r="AD32" s="4056"/>
      <c r="AE32" s="4056"/>
      <c r="AF32" s="4056"/>
      <c r="AG32" s="4056"/>
      <c r="AH32" s="4056"/>
      <c r="AI32" s="4056"/>
      <c r="AJ32" s="4056"/>
      <c r="AK32" s="4056"/>
      <c r="AL32" s="4056"/>
      <c r="AM32" s="4056"/>
      <c r="AN32" s="4056"/>
      <c r="AO32" s="4056"/>
      <c r="AP32" s="4056"/>
      <c r="AQ32" s="4057"/>
      <c r="AR32" s="1091"/>
      <c r="AS32" s="1128"/>
      <c r="AT32" s="1090"/>
      <c r="AU32" s="1090"/>
      <c r="AV32" s="1090"/>
      <c r="AW32" s="1090"/>
      <c r="AX32" s="1090"/>
      <c r="AY32" s="1090"/>
      <c r="AZ32" s="1090"/>
      <c r="BA32" s="1090"/>
      <c r="BB32" s="1090"/>
      <c r="BC32" s="1090"/>
      <c r="BD32" s="1090"/>
      <c r="BE32" s="1090"/>
      <c r="BF32" s="1090"/>
      <c r="BG32" s="1090"/>
      <c r="BH32" s="1090"/>
      <c r="BI32" s="1090"/>
      <c r="BJ32" s="1090"/>
      <c r="BK32" s="1122"/>
      <c r="BL32" s="1122"/>
      <c r="BM32" s="1123"/>
      <c r="BN32" s="84"/>
    </row>
    <row r="33" spans="1:66" s="146" customFormat="1" ht="20.100000000000001" customHeight="1">
      <c r="A33" s="141"/>
      <c r="B33" s="4058"/>
      <c r="C33" s="4056"/>
      <c r="D33" s="4056"/>
      <c r="E33" s="4056"/>
      <c r="F33" s="4056"/>
      <c r="G33" s="4056"/>
      <c r="H33" s="4056"/>
      <c r="I33" s="4056"/>
      <c r="J33" s="4056"/>
      <c r="K33" s="4056"/>
      <c r="L33" s="4056"/>
      <c r="M33" s="4056"/>
      <c r="N33" s="4056"/>
      <c r="O33" s="4056"/>
      <c r="P33" s="4056"/>
      <c r="Q33" s="4056"/>
      <c r="R33" s="4056"/>
      <c r="S33" s="4056"/>
      <c r="T33" s="4056"/>
      <c r="U33" s="4056"/>
      <c r="V33" s="4056"/>
      <c r="W33" s="4056"/>
      <c r="X33" s="4056"/>
      <c r="Y33" s="4056"/>
      <c r="Z33" s="4056"/>
      <c r="AA33" s="4056"/>
      <c r="AB33" s="4056"/>
      <c r="AC33" s="4056"/>
      <c r="AD33" s="4056"/>
      <c r="AE33" s="4056"/>
      <c r="AF33" s="4056"/>
      <c r="AG33" s="4056"/>
      <c r="AH33" s="4056"/>
      <c r="AI33" s="4056"/>
      <c r="AJ33" s="4056"/>
      <c r="AK33" s="4056"/>
      <c r="AL33" s="4056"/>
      <c r="AM33" s="4056"/>
      <c r="AN33" s="4056"/>
      <c r="AO33" s="4056"/>
      <c r="AP33" s="4056"/>
      <c r="AQ33" s="4057"/>
      <c r="AR33" s="1091"/>
      <c r="AS33" s="1128"/>
      <c r="AT33" s="1090"/>
      <c r="AU33" s="1090"/>
      <c r="AV33" s="1090"/>
      <c r="AW33" s="1090"/>
      <c r="AX33" s="1090"/>
      <c r="AY33" s="1090"/>
      <c r="AZ33" s="1090"/>
      <c r="BA33" s="1090"/>
      <c r="BB33" s="1090"/>
      <c r="BC33" s="1090"/>
      <c r="BD33" s="1090"/>
      <c r="BE33" s="1090"/>
      <c r="BF33" s="1090"/>
      <c r="BG33" s="1090"/>
      <c r="BH33" s="1090"/>
      <c r="BI33" s="1090"/>
      <c r="BJ33" s="1090"/>
      <c r="BK33" s="1122"/>
      <c r="BL33" s="1122"/>
      <c r="BM33" s="1123"/>
      <c r="BN33" s="84"/>
    </row>
    <row r="34" spans="1:66" s="146" customFormat="1" ht="20.100000000000001" customHeight="1">
      <c r="A34" s="141"/>
      <c r="B34" s="4058"/>
      <c r="C34" s="4056"/>
      <c r="D34" s="4056"/>
      <c r="E34" s="4056"/>
      <c r="F34" s="4056"/>
      <c r="G34" s="4056"/>
      <c r="H34" s="4056"/>
      <c r="I34" s="4056"/>
      <c r="J34" s="4056"/>
      <c r="K34" s="4056"/>
      <c r="L34" s="4056"/>
      <c r="M34" s="4056"/>
      <c r="N34" s="4056"/>
      <c r="O34" s="4056"/>
      <c r="P34" s="4056"/>
      <c r="Q34" s="4056"/>
      <c r="R34" s="4056"/>
      <c r="S34" s="4056"/>
      <c r="T34" s="4056"/>
      <c r="U34" s="4056"/>
      <c r="V34" s="4056"/>
      <c r="W34" s="4056"/>
      <c r="X34" s="4056"/>
      <c r="Y34" s="4056"/>
      <c r="Z34" s="4056"/>
      <c r="AA34" s="4056"/>
      <c r="AB34" s="4056"/>
      <c r="AC34" s="4056"/>
      <c r="AD34" s="4056"/>
      <c r="AE34" s="4056"/>
      <c r="AF34" s="4056"/>
      <c r="AG34" s="4056"/>
      <c r="AH34" s="4056"/>
      <c r="AI34" s="4056"/>
      <c r="AJ34" s="4056"/>
      <c r="AK34" s="4056"/>
      <c r="AL34" s="4056"/>
      <c r="AM34" s="4056"/>
      <c r="AN34" s="4056"/>
      <c r="AO34" s="4056"/>
      <c r="AP34" s="4056"/>
      <c r="AQ34" s="4057"/>
      <c r="AR34" s="1091"/>
      <c r="AS34" s="1128"/>
      <c r="AT34" s="1090"/>
      <c r="AU34" s="1090"/>
      <c r="AV34" s="1090"/>
      <c r="AW34" s="1090"/>
      <c r="AX34" s="1090"/>
      <c r="AY34" s="1090"/>
      <c r="AZ34" s="1090"/>
      <c r="BA34" s="1090"/>
      <c r="BB34" s="1090"/>
      <c r="BC34" s="1090"/>
      <c r="BD34" s="1090"/>
      <c r="BE34" s="1090"/>
      <c r="BF34" s="1090"/>
      <c r="BG34" s="1090"/>
      <c r="BH34" s="1090"/>
      <c r="BI34" s="1090"/>
      <c r="BJ34" s="1090"/>
      <c r="BK34" s="1122"/>
      <c r="BL34" s="1122"/>
      <c r="BM34" s="1123"/>
      <c r="BN34" s="84"/>
    </row>
    <row r="35" spans="1:66" s="146" customFormat="1" ht="20.100000000000001" customHeight="1">
      <c r="A35" s="141"/>
      <c r="B35" s="4058"/>
      <c r="C35" s="4056"/>
      <c r="D35" s="4056"/>
      <c r="E35" s="4056"/>
      <c r="F35" s="4056"/>
      <c r="G35" s="4056"/>
      <c r="H35" s="4056"/>
      <c r="I35" s="4056"/>
      <c r="J35" s="4056"/>
      <c r="K35" s="4056"/>
      <c r="L35" s="4056"/>
      <c r="M35" s="4056"/>
      <c r="N35" s="4056"/>
      <c r="O35" s="4056"/>
      <c r="P35" s="4056"/>
      <c r="Q35" s="4056"/>
      <c r="R35" s="4056"/>
      <c r="S35" s="4056"/>
      <c r="T35" s="4056"/>
      <c r="U35" s="4056"/>
      <c r="V35" s="4056"/>
      <c r="W35" s="4056"/>
      <c r="X35" s="4056"/>
      <c r="Y35" s="4056"/>
      <c r="Z35" s="4056"/>
      <c r="AA35" s="4056"/>
      <c r="AB35" s="4056"/>
      <c r="AC35" s="4056"/>
      <c r="AD35" s="4056"/>
      <c r="AE35" s="4056"/>
      <c r="AF35" s="4056"/>
      <c r="AG35" s="4056"/>
      <c r="AH35" s="4056"/>
      <c r="AI35" s="4056"/>
      <c r="AJ35" s="4056"/>
      <c r="AK35" s="4056"/>
      <c r="AL35" s="4056"/>
      <c r="AM35" s="4056"/>
      <c r="AN35" s="4056"/>
      <c r="AO35" s="4056"/>
      <c r="AP35" s="4056"/>
      <c r="AQ35" s="4057"/>
      <c r="AR35" s="1091"/>
      <c r="AS35" s="1128"/>
      <c r="AT35" s="1090"/>
      <c r="AU35" s="1090"/>
      <c r="AV35" s="1090"/>
      <c r="AW35" s="1090"/>
      <c r="AX35" s="1090"/>
      <c r="AY35" s="1090"/>
      <c r="AZ35" s="1090"/>
      <c r="BA35" s="1090"/>
      <c r="BB35" s="1090"/>
      <c r="BC35" s="1090"/>
      <c r="BD35" s="1090"/>
      <c r="BE35" s="1090"/>
      <c r="BF35" s="1090"/>
      <c r="BG35" s="1090"/>
      <c r="BH35" s="1090"/>
      <c r="BI35" s="1090"/>
      <c r="BJ35" s="1090"/>
      <c r="BK35" s="1122"/>
      <c r="BL35" s="1122"/>
      <c r="BM35" s="1123"/>
      <c r="BN35" s="84"/>
    </row>
    <row r="36" spans="1:66" s="146" customFormat="1" ht="20.100000000000001" customHeight="1">
      <c r="A36" s="141"/>
      <c r="B36" s="4058"/>
      <c r="C36" s="4056"/>
      <c r="D36" s="4056"/>
      <c r="E36" s="4056"/>
      <c r="F36" s="4056"/>
      <c r="G36" s="4056"/>
      <c r="H36" s="4056"/>
      <c r="I36" s="4056"/>
      <c r="J36" s="4056"/>
      <c r="K36" s="4056"/>
      <c r="L36" s="4056"/>
      <c r="M36" s="4056"/>
      <c r="N36" s="4056"/>
      <c r="O36" s="4056"/>
      <c r="P36" s="4056"/>
      <c r="Q36" s="4056"/>
      <c r="R36" s="4056"/>
      <c r="S36" s="4056"/>
      <c r="T36" s="4056"/>
      <c r="U36" s="4056"/>
      <c r="V36" s="4056"/>
      <c r="W36" s="4056"/>
      <c r="X36" s="4056"/>
      <c r="Y36" s="4056"/>
      <c r="Z36" s="4056"/>
      <c r="AA36" s="4056"/>
      <c r="AB36" s="4056"/>
      <c r="AC36" s="4056"/>
      <c r="AD36" s="4056"/>
      <c r="AE36" s="4056"/>
      <c r="AF36" s="4056"/>
      <c r="AG36" s="4056"/>
      <c r="AH36" s="4056"/>
      <c r="AI36" s="4056"/>
      <c r="AJ36" s="4056"/>
      <c r="AK36" s="4056"/>
      <c r="AL36" s="4056"/>
      <c r="AM36" s="4056"/>
      <c r="AN36" s="4056"/>
      <c r="AO36" s="4056"/>
      <c r="AP36" s="4056"/>
      <c r="AQ36" s="4057"/>
      <c r="AR36" s="1091"/>
      <c r="AS36" s="1128"/>
      <c r="AT36" s="1090"/>
      <c r="AU36" s="1090"/>
      <c r="AV36" s="1090"/>
      <c r="AW36" s="1090"/>
      <c r="AX36" s="1090"/>
      <c r="AY36" s="1090"/>
      <c r="AZ36" s="1090"/>
      <c r="BA36" s="1090"/>
      <c r="BB36" s="1090"/>
      <c r="BC36" s="1090"/>
      <c r="BD36" s="1090"/>
      <c r="BE36" s="1090"/>
      <c r="BF36" s="1090"/>
      <c r="BG36" s="1090"/>
      <c r="BH36" s="1090"/>
      <c r="BI36" s="1090"/>
      <c r="BJ36" s="1090"/>
      <c r="BK36" s="1122"/>
      <c r="BL36" s="1122"/>
      <c r="BM36" s="1123"/>
      <c r="BN36" s="84"/>
    </row>
    <row r="37" spans="1:66" s="146" customFormat="1" ht="20.100000000000001" customHeight="1">
      <c r="A37" s="141"/>
      <c r="B37" s="4058"/>
      <c r="C37" s="4056"/>
      <c r="D37" s="4056"/>
      <c r="E37" s="4056"/>
      <c r="F37" s="4056"/>
      <c r="G37" s="4056"/>
      <c r="H37" s="4056"/>
      <c r="I37" s="4056"/>
      <c r="J37" s="4056"/>
      <c r="K37" s="4056"/>
      <c r="L37" s="4056"/>
      <c r="M37" s="4056"/>
      <c r="N37" s="4056"/>
      <c r="O37" s="4056"/>
      <c r="P37" s="4056"/>
      <c r="Q37" s="4056"/>
      <c r="R37" s="4056"/>
      <c r="S37" s="4056"/>
      <c r="T37" s="4056"/>
      <c r="U37" s="4056"/>
      <c r="V37" s="4056"/>
      <c r="W37" s="4056"/>
      <c r="X37" s="4056"/>
      <c r="Y37" s="4056"/>
      <c r="Z37" s="4056"/>
      <c r="AA37" s="4056"/>
      <c r="AB37" s="4056"/>
      <c r="AC37" s="4056"/>
      <c r="AD37" s="4056"/>
      <c r="AE37" s="4056"/>
      <c r="AF37" s="4056"/>
      <c r="AG37" s="4056"/>
      <c r="AH37" s="4056"/>
      <c r="AI37" s="4056"/>
      <c r="AJ37" s="4056"/>
      <c r="AK37" s="4056"/>
      <c r="AL37" s="4056"/>
      <c r="AM37" s="4056"/>
      <c r="AN37" s="4056"/>
      <c r="AO37" s="4056"/>
      <c r="AP37" s="4056"/>
      <c r="AQ37" s="4057"/>
      <c r="AR37" s="1091"/>
      <c r="AS37" s="1128"/>
      <c r="AT37" s="1090"/>
      <c r="AU37" s="1090"/>
      <c r="AV37" s="1090"/>
      <c r="AW37" s="1090"/>
      <c r="AX37" s="1090"/>
      <c r="AY37" s="1090"/>
      <c r="AZ37" s="1090"/>
      <c r="BA37" s="1090"/>
      <c r="BB37" s="1090"/>
      <c r="BC37" s="1090"/>
      <c r="BD37" s="1090"/>
      <c r="BE37" s="1090"/>
      <c r="BF37" s="1090"/>
      <c r="BG37" s="1090"/>
      <c r="BH37" s="1090"/>
      <c r="BI37" s="1090"/>
      <c r="BJ37" s="1090"/>
      <c r="BK37" s="1122"/>
      <c r="BL37" s="1122"/>
      <c r="BM37" s="1123"/>
      <c r="BN37" s="84"/>
    </row>
    <row r="38" spans="1:66" s="146" customFormat="1" ht="20.100000000000001" customHeight="1">
      <c r="A38" s="141"/>
      <c r="B38" s="4058"/>
      <c r="C38" s="4056"/>
      <c r="D38" s="4056"/>
      <c r="E38" s="4056"/>
      <c r="F38" s="4056"/>
      <c r="G38" s="4056"/>
      <c r="H38" s="4056"/>
      <c r="I38" s="4056"/>
      <c r="J38" s="4056"/>
      <c r="K38" s="4056"/>
      <c r="L38" s="4056"/>
      <c r="M38" s="4056"/>
      <c r="N38" s="4056"/>
      <c r="O38" s="4056"/>
      <c r="P38" s="4056"/>
      <c r="Q38" s="4056"/>
      <c r="R38" s="4056"/>
      <c r="S38" s="4056"/>
      <c r="T38" s="4056"/>
      <c r="U38" s="4056"/>
      <c r="V38" s="4056"/>
      <c r="W38" s="4056"/>
      <c r="X38" s="4056"/>
      <c r="Y38" s="4056"/>
      <c r="Z38" s="4056"/>
      <c r="AA38" s="4056"/>
      <c r="AB38" s="4056"/>
      <c r="AC38" s="4056"/>
      <c r="AD38" s="4056"/>
      <c r="AE38" s="4056"/>
      <c r="AF38" s="4056"/>
      <c r="AG38" s="4056"/>
      <c r="AH38" s="4056"/>
      <c r="AI38" s="4056"/>
      <c r="AJ38" s="4056"/>
      <c r="AK38" s="4056"/>
      <c r="AL38" s="4056"/>
      <c r="AM38" s="4056"/>
      <c r="AN38" s="4056"/>
      <c r="AO38" s="4056"/>
      <c r="AP38" s="4056"/>
      <c r="AQ38" s="4057"/>
      <c r="AR38" s="1091"/>
      <c r="AS38" s="1128"/>
      <c r="AT38" s="1090"/>
      <c r="AU38" s="1090"/>
      <c r="AV38" s="1090"/>
      <c r="AW38" s="1090"/>
      <c r="AX38" s="1090"/>
      <c r="AY38" s="1090"/>
      <c r="AZ38" s="1090"/>
      <c r="BA38" s="1090"/>
      <c r="BB38" s="1090"/>
      <c r="BC38" s="1090"/>
      <c r="BD38" s="1090"/>
      <c r="BE38" s="1090"/>
      <c r="BF38" s="1090"/>
      <c r="BG38" s="1090"/>
      <c r="BH38" s="1090"/>
      <c r="BI38" s="1090"/>
      <c r="BJ38" s="1090"/>
      <c r="BK38" s="1122"/>
      <c r="BL38" s="1122"/>
      <c r="BM38" s="1123"/>
      <c r="BN38" s="84"/>
    </row>
    <row r="39" spans="1:66" s="146" customFormat="1" ht="20.100000000000001" customHeight="1" thickBot="1">
      <c r="A39" s="152"/>
      <c r="B39" s="4059"/>
      <c r="C39" s="4060"/>
      <c r="D39" s="4060"/>
      <c r="E39" s="4060"/>
      <c r="F39" s="4060"/>
      <c r="G39" s="4060"/>
      <c r="H39" s="4060"/>
      <c r="I39" s="4060"/>
      <c r="J39" s="4060"/>
      <c r="K39" s="4060"/>
      <c r="L39" s="4060"/>
      <c r="M39" s="4060"/>
      <c r="N39" s="4060"/>
      <c r="O39" s="4060"/>
      <c r="P39" s="4060"/>
      <c r="Q39" s="4060"/>
      <c r="R39" s="4060"/>
      <c r="S39" s="4060"/>
      <c r="T39" s="4060"/>
      <c r="U39" s="4060"/>
      <c r="V39" s="4060"/>
      <c r="W39" s="4060"/>
      <c r="X39" s="4060"/>
      <c r="Y39" s="4060"/>
      <c r="Z39" s="4060"/>
      <c r="AA39" s="4060"/>
      <c r="AB39" s="4060"/>
      <c r="AC39" s="4060"/>
      <c r="AD39" s="4060"/>
      <c r="AE39" s="4060"/>
      <c r="AF39" s="4060"/>
      <c r="AG39" s="4060"/>
      <c r="AH39" s="4060"/>
      <c r="AI39" s="4060"/>
      <c r="AJ39" s="4060"/>
      <c r="AK39" s="4060"/>
      <c r="AL39" s="4060"/>
      <c r="AM39" s="4060"/>
      <c r="AN39" s="4060"/>
      <c r="AO39" s="4060"/>
      <c r="AP39" s="4060"/>
      <c r="AQ39" s="4061"/>
      <c r="AR39" s="1092"/>
      <c r="AS39" s="1105"/>
      <c r="AT39" s="1105"/>
      <c r="AU39" s="1091"/>
      <c r="AV39" s="1091"/>
      <c r="AW39" s="1091"/>
      <c r="AX39" s="1091"/>
      <c r="AY39" s="1091"/>
      <c r="AZ39" s="1091"/>
      <c r="BA39" s="1091"/>
      <c r="BB39" s="1091"/>
      <c r="BC39" s="1091"/>
      <c r="BD39" s="1091"/>
      <c r="BE39" s="1091"/>
      <c r="BF39" s="1091"/>
      <c r="BG39" s="1091"/>
      <c r="BH39" s="1091"/>
      <c r="BI39" s="1091"/>
      <c r="BJ39" s="1091"/>
      <c r="BK39" s="40"/>
      <c r="BL39" s="153"/>
      <c r="BM39" s="154"/>
      <c r="BN39" s="84"/>
    </row>
    <row r="40" spans="1:66" s="353" customFormat="1" ht="20.100000000000001" customHeight="1" thickBot="1">
      <c r="A40" s="1103"/>
      <c r="B40" s="125" t="s">
        <v>101</v>
      </c>
      <c r="C40" s="125"/>
      <c r="D40" s="125"/>
      <c r="E40" s="125"/>
      <c r="F40" s="125"/>
      <c r="G40" s="125"/>
      <c r="H40" s="125"/>
      <c r="I40" s="125"/>
      <c r="J40" s="125"/>
      <c r="K40" s="125"/>
      <c r="L40" s="125"/>
      <c r="M40" s="125"/>
      <c r="N40" s="125"/>
      <c r="O40" s="125"/>
      <c r="P40" s="125"/>
      <c r="Q40" s="125"/>
      <c r="R40" s="125"/>
      <c r="S40" s="125"/>
      <c r="T40" s="125"/>
      <c r="U40" s="125"/>
      <c r="V40" s="125"/>
      <c r="W40" s="125" t="s">
        <v>176</v>
      </c>
      <c r="X40" s="125"/>
      <c r="Y40" s="485"/>
      <c r="Z40" s="485"/>
      <c r="AA40" s="485"/>
      <c r="AB40" s="485"/>
      <c r="AC40" s="485"/>
      <c r="AD40" s="485"/>
      <c r="AE40" s="485"/>
      <c r="AF40" s="262"/>
      <c r="AG40" s="125"/>
      <c r="AH40" s="125"/>
      <c r="AI40" s="262"/>
      <c r="AJ40" s="125"/>
      <c r="AK40" s="125"/>
      <c r="AL40" s="125"/>
      <c r="AM40" s="125"/>
      <c r="AN40" s="125"/>
      <c r="AO40" s="125"/>
      <c r="AP40" s="125"/>
      <c r="AQ40" s="125" t="s">
        <v>111</v>
      </c>
      <c r="AR40" s="125"/>
      <c r="AS40" s="125"/>
      <c r="AT40" s="125"/>
      <c r="AU40" s="125"/>
      <c r="AV40" s="125"/>
      <c r="AW40" s="125"/>
      <c r="AX40" s="125"/>
      <c r="AY40" s="125"/>
      <c r="AZ40" s="262"/>
      <c r="BA40" s="125"/>
      <c r="BB40" s="262"/>
      <c r="BC40" s="125"/>
      <c r="BD40" s="125"/>
      <c r="BE40" s="125"/>
      <c r="BF40" s="125" t="str">
        <f>Index!BE44</f>
        <v>COMPILER: LIÊN/A-KT-WQ826</v>
      </c>
      <c r="BG40" s="125"/>
      <c r="BH40" s="125"/>
      <c r="BI40" s="125"/>
      <c r="BJ40" s="125"/>
      <c r="BK40" s="125"/>
      <c r="BL40" s="1104"/>
      <c r="BM40" s="1104"/>
      <c r="BN40" s="264"/>
    </row>
    <row r="244" spans="3:40">
      <c r="AN244" s="1162"/>
    </row>
    <row r="245" spans="3:40">
      <c r="AN245" s="1162"/>
    </row>
    <row r="246" spans="3:40">
      <c r="C246" s="1162"/>
      <c r="AN246" s="1162"/>
    </row>
    <row r="247" spans="3:40">
      <c r="AN247" s="1162"/>
    </row>
    <row r="248" spans="3:40">
      <c r="AN248" s="1162"/>
    </row>
    <row r="267" spans="40:40">
      <c r="AN267" s="1162"/>
    </row>
    <row r="268" spans="40:40">
      <c r="AN268" s="1162"/>
    </row>
    <row r="269" spans="40:40">
      <c r="AN269" s="1162"/>
    </row>
    <row r="270" spans="40:40">
      <c r="AN270" s="1162"/>
    </row>
    <row r="271" spans="40:40">
      <c r="AN271" s="1162"/>
    </row>
    <row r="290" spans="40:40" ht="120" customHeight="1">
      <c r="AN290" s="1162"/>
    </row>
    <row r="291" spans="40:40" ht="120" customHeight="1">
      <c r="AN291" s="1162"/>
    </row>
    <row r="292" spans="40:40" ht="120" customHeight="1">
      <c r="AN292" s="1162"/>
    </row>
    <row r="293" spans="40:40" ht="120" customHeight="1">
      <c r="AN293" s="1162"/>
    </row>
    <row r="294" spans="40:40" ht="120" customHeight="1">
      <c r="AN294" s="1162"/>
    </row>
  </sheetData>
  <mergeCells count="88">
    <mergeCell ref="B1:Q1"/>
    <mergeCell ref="BH2:BJ3"/>
    <mergeCell ref="BK2:BM3"/>
    <mergeCell ref="AC5:AG6"/>
    <mergeCell ref="AH5:AM6"/>
    <mergeCell ref="BJ6:BM6"/>
    <mergeCell ref="AS4:BE5"/>
    <mergeCell ref="BF4:BI5"/>
    <mergeCell ref="BJ4:BM5"/>
    <mergeCell ref="BF6:BI6"/>
    <mergeCell ref="B5:H6"/>
    <mergeCell ref="I5:W6"/>
    <mergeCell ref="V1:AV3"/>
    <mergeCell ref="BJ7:BM7"/>
    <mergeCell ref="B8:B11"/>
    <mergeCell ref="C8:V11"/>
    <mergeCell ref="W8:AQ8"/>
    <mergeCell ref="BJ8:BM8"/>
    <mergeCell ref="W9:AC11"/>
    <mergeCell ref="AD9:AH11"/>
    <mergeCell ref="AI9:AM11"/>
    <mergeCell ref="AN9:AQ11"/>
    <mergeCell ref="BJ9:BM9"/>
    <mergeCell ref="BF7:BI7"/>
    <mergeCell ref="B12:B13"/>
    <mergeCell ref="C12:V13"/>
    <mergeCell ref="W12:AC13"/>
    <mergeCell ref="AD12:AH13"/>
    <mergeCell ref="AI12:AM13"/>
    <mergeCell ref="AN12:AQ13"/>
    <mergeCell ref="BJ12:BM12"/>
    <mergeCell ref="AN16:AQ17"/>
    <mergeCell ref="BJ13:BM13"/>
    <mergeCell ref="B14:B15"/>
    <mergeCell ref="C14:V15"/>
    <mergeCell ref="W14:AC15"/>
    <mergeCell ref="AD14:AH15"/>
    <mergeCell ref="AI14:AM15"/>
    <mergeCell ref="AN14:AQ15"/>
    <mergeCell ref="BJ14:BM14"/>
    <mergeCell ref="B16:B17"/>
    <mergeCell ref="C16:V17"/>
    <mergeCell ref="W16:AC17"/>
    <mergeCell ref="AD16:AH17"/>
    <mergeCell ref="AI16:AM17"/>
    <mergeCell ref="AN20:AQ21"/>
    <mergeCell ref="B18:B19"/>
    <mergeCell ref="C18:V19"/>
    <mergeCell ref="W18:AC19"/>
    <mergeCell ref="AD18:AH19"/>
    <mergeCell ref="AI18:AM19"/>
    <mergeCell ref="AN18:AQ19"/>
    <mergeCell ref="B20:B21"/>
    <mergeCell ref="C20:V21"/>
    <mergeCell ref="W20:AC21"/>
    <mergeCell ref="AD20:AH21"/>
    <mergeCell ref="AI20:AM21"/>
    <mergeCell ref="AN24:AQ25"/>
    <mergeCell ref="B22:B23"/>
    <mergeCell ref="C22:V23"/>
    <mergeCell ref="W22:AC23"/>
    <mergeCell ref="AD22:AH23"/>
    <mergeCell ref="AI22:AM23"/>
    <mergeCell ref="AN22:AQ23"/>
    <mergeCell ref="B24:B25"/>
    <mergeCell ref="C24:V25"/>
    <mergeCell ref="W24:AC25"/>
    <mergeCell ref="AD24:AH25"/>
    <mergeCell ref="AI24:AM25"/>
    <mergeCell ref="AN28:AQ29"/>
    <mergeCell ref="B26:B27"/>
    <mergeCell ref="C26:V27"/>
    <mergeCell ref="W26:AC27"/>
    <mergeCell ref="AD26:AH27"/>
    <mergeCell ref="AI26:AM27"/>
    <mergeCell ref="AN26:AQ27"/>
    <mergeCell ref="B28:B29"/>
    <mergeCell ref="C28:V29"/>
    <mergeCell ref="W28:AC29"/>
    <mergeCell ref="AD28:AH29"/>
    <mergeCell ref="AI28:AM29"/>
    <mergeCell ref="B32:AQ39"/>
    <mergeCell ref="B30:B31"/>
    <mergeCell ref="C30:V31"/>
    <mergeCell ref="W30:AC31"/>
    <mergeCell ref="AD30:AH31"/>
    <mergeCell ref="AI30:AM31"/>
    <mergeCell ref="AN30:AQ31"/>
  </mergeCells>
  <phoneticPr fontId="53" type="noConversion"/>
  <printOptions horizontalCentered="1" verticalCentered="1"/>
  <pageMargins left="0.196850393700787" right="0.196850393700787" top="0.59055118110236204" bottom="0.59055118110236204" header="0.196850393700787" footer="0.196850393700787"/>
  <pageSetup paperSize="9" scale="70" orientation="landscape" r:id="rId1"/>
  <headerFooter alignWithMargins="0">
    <oddHeader>&amp;L&amp;12NIKE-CONVERSE, INC. Confidential&amp;RVer.16.0
PB:1-0</oddHeader>
    <oddFooter>&amp;C&amp;14&amp;A</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N254"/>
  <sheetViews>
    <sheetView showGridLines="0" view="pageBreakPreview" topLeftCell="A4" zoomScale="70" zoomScaleNormal="60" zoomScaleSheetLayoutView="70" zoomScalePageLayoutView="70" workbookViewId="0">
      <selection activeCell="C14" sqref="C14:V15"/>
    </sheetView>
  </sheetViews>
  <sheetFormatPr defaultColWidth="2.625" defaultRowHeight="14.25"/>
  <cols>
    <col min="1" max="1" width="2.625" style="151" customWidth="1"/>
    <col min="2" max="2" width="3.875" style="151" customWidth="1"/>
    <col min="3" max="9" width="2.625" style="151" customWidth="1"/>
    <col min="10" max="10" width="3" style="151" bestFit="1" customWidth="1"/>
    <col min="11" max="16" width="2.625" style="151"/>
    <col min="17" max="17" width="3.5" style="151" customWidth="1"/>
    <col min="18" max="22" width="2.625" style="151"/>
    <col min="23" max="43" width="4.5" style="151" customWidth="1"/>
    <col min="44" max="16384" width="2.625" style="151"/>
  </cols>
  <sheetData>
    <row r="1" spans="1:66" s="146" customFormat="1" ht="20.100000000000001" customHeight="1" thickBot="1">
      <c r="A1" s="557"/>
      <c r="B1" s="4160" t="str">
        <f>'Sockliner Molding Process '!B1:Q1</f>
        <v>PRODUCTION CONFIRMATION</v>
      </c>
      <c r="C1" s="4161"/>
      <c r="D1" s="4161"/>
      <c r="E1" s="4161"/>
      <c r="F1" s="4161"/>
      <c r="G1" s="4161"/>
      <c r="H1" s="4161"/>
      <c r="I1" s="4161"/>
      <c r="J1" s="4161"/>
      <c r="K1" s="4161"/>
      <c r="L1" s="4161"/>
      <c r="M1" s="4161"/>
      <c r="N1" s="4161"/>
      <c r="O1" s="4161"/>
      <c r="P1" s="4161"/>
      <c r="Q1" s="4162"/>
      <c r="R1" s="4163" t="s">
        <v>569</v>
      </c>
      <c r="S1" s="1821"/>
      <c r="T1" s="1821"/>
      <c r="U1" s="1821"/>
      <c r="V1" s="1821"/>
      <c r="W1" s="1821"/>
      <c r="X1" s="1821"/>
      <c r="Y1" s="1821"/>
      <c r="Z1" s="1821"/>
      <c r="AA1" s="1821"/>
      <c r="AB1" s="1821"/>
      <c r="AC1" s="1821"/>
      <c r="AD1" s="1821"/>
      <c r="AE1" s="1821"/>
      <c r="AF1" s="1821"/>
      <c r="AG1" s="1821"/>
      <c r="AH1" s="1821"/>
      <c r="AI1" s="1821"/>
      <c r="AJ1" s="1821"/>
      <c r="AK1" s="1821"/>
      <c r="AL1" s="1821"/>
      <c r="AM1" s="1821"/>
      <c r="AN1" s="1821"/>
      <c r="AO1" s="1821"/>
      <c r="AP1" s="1821"/>
      <c r="AQ1" s="1821"/>
      <c r="AR1" s="1821"/>
      <c r="AS1" s="1821"/>
      <c r="AT1" s="1821"/>
      <c r="AU1" s="1821"/>
      <c r="AV1" s="1821"/>
      <c r="AW1" s="558"/>
      <c r="AX1" s="558"/>
      <c r="AY1" s="558"/>
      <c r="AZ1" s="558"/>
      <c r="BA1" s="558"/>
      <c r="BB1" s="558"/>
      <c r="BC1" s="558"/>
      <c r="BD1" s="558"/>
      <c r="BE1" s="558"/>
      <c r="BF1" s="558"/>
      <c r="BG1" s="558"/>
      <c r="BH1" s="559"/>
      <c r="BI1" s="559"/>
      <c r="BJ1" s="559"/>
      <c r="BK1" s="559"/>
      <c r="BL1" s="559"/>
      <c r="BM1" s="559"/>
      <c r="BN1" s="635"/>
    </row>
    <row r="2" spans="1:66" s="146" customFormat="1" ht="20.100000000000001" customHeight="1">
      <c r="A2" s="628"/>
      <c r="B2" s="560" t="s">
        <v>19</v>
      </c>
      <c r="C2" s="1085"/>
      <c r="D2" s="1085"/>
      <c r="E2" s="1085"/>
      <c r="F2" s="1085"/>
      <c r="G2" s="1085"/>
      <c r="H2" s="53" t="str">
        <f>'Sockliner Molding Process '!H2</f>
        <v>Chuck Taylor All Star Street</v>
      </c>
      <c r="I2" s="53"/>
      <c r="J2" s="53"/>
      <c r="K2" s="53"/>
      <c r="L2" s="53"/>
      <c r="M2" s="53"/>
      <c r="N2" s="53"/>
      <c r="O2" s="149"/>
      <c r="P2" s="149"/>
      <c r="Q2" s="54"/>
      <c r="R2" s="4164"/>
      <c r="S2" s="1822"/>
      <c r="T2" s="1822"/>
      <c r="U2" s="1822"/>
      <c r="V2" s="1822"/>
      <c r="W2" s="1822"/>
      <c r="X2" s="1822"/>
      <c r="Y2" s="1822"/>
      <c r="Z2" s="1822"/>
      <c r="AA2" s="1822"/>
      <c r="AB2" s="1822"/>
      <c r="AC2" s="1822"/>
      <c r="AD2" s="1822"/>
      <c r="AE2" s="1822"/>
      <c r="AF2" s="1822"/>
      <c r="AG2" s="1822"/>
      <c r="AH2" s="1822"/>
      <c r="AI2" s="1822"/>
      <c r="AJ2" s="1822"/>
      <c r="AK2" s="1822"/>
      <c r="AL2" s="1822"/>
      <c r="AM2" s="1822"/>
      <c r="AN2" s="1822"/>
      <c r="AO2" s="1822"/>
      <c r="AP2" s="1822"/>
      <c r="AQ2" s="1822"/>
      <c r="AR2" s="1822"/>
      <c r="AS2" s="1822"/>
      <c r="AT2" s="1822"/>
      <c r="AU2" s="1822"/>
      <c r="AV2" s="1822"/>
      <c r="AW2" s="150"/>
      <c r="AX2" s="150"/>
      <c r="AY2" s="150"/>
      <c r="AZ2" s="150"/>
      <c r="BA2" s="150"/>
      <c r="BB2" s="150"/>
      <c r="BC2" s="150"/>
      <c r="BD2" s="150"/>
      <c r="BE2" s="150"/>
      <c r="BF2" s="150"/>
      <c r="BG2" s="4193" t="s">
        <v>21</v>
      </c>
      <c r="BH2" s="2226"/>
      <c r="BI2" s="2226"/>
      <c r="BJ2" s="4194">
        <f>'Sockliner Molding Process '!BK2+1</f>
        <v>29</v>
      </c>
      <c r="BK2" s="4195"/>
      <c r="BL2" s="1834"/>
      <c r="BM2" s="1960"/>
      <c r="BN2" s="84"/>
    </row>
    <row r="3" spans="1:66" s="146" customFormat="1" ht="20.100000000000001" customHeight="1" thickBot="1">
      <c r="A3" s="628"/>
      <c r="B3" s="1080" t="s">
        <v>96</v>
      </c>
      <c r="C3" s="1106"/>
      <c r="D3" s="1106"/>
      <c r="E3" s="1106"/>
      <c r="F3" s="1106"/>
      <c r="G3" s="1106"/>
      <c r="H3" s="1106"/>
      <c r="I3" s="1106"/>
      <c r="J3" s="2477" t="str">
        <f>'Sockliner Molding Process '!J3</f>
        <v>669288C/F</v>
      </c>
      <c r="K3" s="2477"/>
      <c r="L3" s="2477"/>
      <c r="M3" s="2477"/>
      <c r="N3" s="2477"/>
      <c r="O3" s="2477"/>
      <c r="P3" s="2477"/>
      <c r="Q3" s="1838"/>
      <c r="R3" s="4164"/>
      <c r="S3" s="1822"/>
      <c r="T3" s="1822"/>
      <c r="U3" s="1822"/>
      <c r="V3" s="1822"/>
      <c r="W3" s="1822"/>
      <c r="X3" s="1822"/>
      <c r="Y3" s="1822"/>
      <c r="Z3" s="1822"/>
      <c r="AA3" s="1822"/>
      <c r="AB3" s="1822"/>
      <c r="AC3" s="1822"/>
      <c r="AD3" s="1822"/>
      <c r="AE3" s="1822"/>
      <c r="AF3" s="1822"/>
      <c r="AG3" s="1822"/>
      <c r="AH3" s="1822"/>
      <c r="AI3" s="1822"/>
      <c r="AJ3" s="1822"/>
      <c r="AK3" s="1822"/>
      <c r="AL3" s="1822"/>
      <c r="AM3" s="1822"/>
      <c r="AN3" s="1822"/>
      <c r="AO3" s="1822"/>
      <c r="AP3" s="1822"/>
      <c r="AQ3" s="1822"/>
      <c r="AR3" s="1822"/>
      <c r="AS3" s="1822"/>
      <c r="AT3" s="1822"/>
      <c r="AU3" s="1822"/>
      <c r="AV3" s="1822"/>
      <c r="AW3" s="150"/>
      <c r="AX3" s="150"/>
      <c r="AY3" s="150"/>
      <c r="AZ3" s="150"/>
      <c r="BA3" s="150"/>
      <c r="BB3" s="150"/>
      <c r="BC3" s="150"/>
      <c r="BD3" s="150"/>
      <c r="BE3" s="150"/>
      <c r="BF3" s="150"/>
      <c r="BG3" s="2227"/>
      <c r="BH3" s="1921"/>
      <c r="BI3" s="1921"/>
      <c r="BJ3" s="4196"/>
      <c r="BK3" s="4196"/>
      <c r="BL3" s="2477"/>
      <c r="BM3" s="2623"/>
      <c r="BN3" s="84"/>
    </row>
    <row r="4" spans="1:66" s="146" customFormat="1" ht="18" customHeight="1" thickBot="1">
      <c r="A4" s="628"/>
      <c r="B4" s="151"/>
      <c r="C4" s="151"/>
      <c r="D4" s="151"/>
      <c r="E4" s="151"/>
      <c r="F4" s="151"/>
      <c r="G4" s="151"/>
      <c r="H4" s="151"/>
      <c r="I4" s="151"/>
      <c r="J4" s="151"/>
      <c r="K4" s="151"/>
      <c r="L4" s="151"/>
      <c r="M4" s="151"/>
      <c r="N4" s="151"/>
      <c r="O4" s="151"/>
      <c r="P4" s="151"/>
      <c r="Q4" s="151"/>
      <c r="R4" s="151"/>
      <c r="S4" s="151"/>
      <c r="T4" s="151"/>
      <c r="U4" s="47"/>
      <c r="V4" s="47"/>
      <c r="W4" s="47"/>
      <c r="X4" s="47"/>
      <c r="Y4" s="47"/>
      <c r="Z4" s="47"/>
      <c r="AA4" s="47"/>
      <c r="AB4" s="47"/>
      <c r="AC4" s="47"/>
      <c r="AD4" s="47"/>
      <c r="AE4" s="47"/>
      <c r="AF4" s="47"/>
      <c r="AG4" s="47"/>
      <c r="AH4" s="47"/>
      <c r="AI4" s="47"/>
      <c r="AJ4" s="47"/>
      <c r="AK4" s="47"/>
      <c r="AL4" s="47"/>
      <c r="AM4" s="47"/>
      <c r="AN4" s="47"/>
      <c r="AO4" s="47"/>
      <c r="AP4" s="47"/>
      <c r="AQ4" s="47"/>
      <c r="AR4" s="47"/>
      <c r="AS4" s="4165" t="s">
        <v>588</v>
      </c>
      <c r="AT4" s="4166"/>
      <c r="AU4" s="4166"/>
      <c r="AV4" s="4166"/>
      <c r="AW4" s="4166"/>
      <c r="AX4" s="4166"/>
      <c r="AY4" s="4169" t="s">
        <v>224</v>
      </c>
      <c r="AZ4" s="4169"/>
      <c r="BA4" s="4169"/>
      <c r="BB4" s="4169" t="s">
        <v>225</v>
      </c>
      <c r="BC4" s="4169"/>
      <c r="BD4" s="4169"/>
      <c r="BE4" s="4169" t="s">
        <v>226</v>
      </c>
      <c r="BF4" s="4169"/>
      <c r="BG4" s="4169"/>
      <c r="BH4" s="4169" t="s">
        <v>227</v>
      </c>
      <c r="BI4" s="4169"/>
      <c r="BJ4" s="4169"/>
      <c r="BK4" s="4170" t="s">
        <v>25</v>
      </c>
      <c r="BL4" s="4170"/>
      <c r="BM4" s="4171"/>
      <c r="BN4" s="84"/>
    </row>
    <row r="5" spans="1:66" s="146" customFormat="1" ht="29.25" customHeight="1" thickBot="1">
      <c r="A5" s="628"/>
      <c r="B5" s="636" t="s">
        <v>587</v>
      </c>
      <c r="C5" s="623"/>
      <c r="D5" s="623"/>
      <c r="E5" s="623"/>
      <c r="F5" s="623"/>
      <c r="G5" s="623"/>
      <c r="H5" s="623"/>
      <c r="I5" s="623"/>
      <c r="J5" s="623"/>
      <c r="K5" s="623"/>
      <c r="L5" s="623"/>
      <c r="M5" s="623"/>
      <c r="N5" s="4172" t="s">
        <v>586</v>
      </c>
      <c r="O5" s="4173"/>
      <c r="P5" s="4173"/>
      <c r="Q5" s="4173"/>
      <c r="R5" s="4173"/>
      <c r="S5" s="4173"/>
      <c r="T5" s="4173"/>
      <c r="U5" s="4173"/>
      <c r="V5" s="4173"/>
      <c r="W5" s="4173"/>
      <c r="X5" s="4173"/>
      <c r="Y5" s="4173"/>
      <c r="Z5" s="4173"/>
      <c r="AA5" s="4174"/>
      <c r="AB5" s="1110"/>
      <c r="AC5" s="1110"/>
      <c r="AD5" s="47"/>
      <c r="AE5" s="47"/>
      <c r="AF5" s="4175" t="s">
        <v>585</v>
      </c>
      <c r="AG5" s="4176"/>
      <c r="AH5" s="4176"/>
      <c r="AI5" s="4177"/>
      <c r="AJ5" s="4181" t="s">
        <v>188</v>
      </c>
      <c r="AK5" s="4182"/>
      <c r="AL5" s="4182"/>
      <c r="AM5" s="4182"/>
      <c r="AN5" s="4183"/>
      <c r="AO5" s="151"/>
      <c r="AP5" s="151"/>
      <c r="AQ5" s="151"/>
      <c r="AR5" s="47"/>
      <c r="AS5" s="4167"/>
      <c r="AT5" s="4168"/>
      <c r="AU5" s="4168"/>
      <c r="AV5" s="4168"/>
      <c r="AW5" s="4168"/>
      <c r="AX5" s="4168"/>
      <c r="AY5" s="4187" t="s">
        <v>150</v>
      </c>
      <c r="AZ5" s="4187"/>
      <c r="BA5" s="4187"/>
      <c r="BB5" s="4187" t="s">
        <v>230</v>
      </c>
      <c r="BC5" s="4187"/>
      <c r="BD5" s="4187"/>
      <c r="BE5" s="4188">
        <v>65</v>
      </c>
      <c r="BF5" s="4188"/>
      <c r="BG5" s="4188"/>
      <c r="BH5" s="4189">
        <v>6</v>
      </c>
      <c r="BI5" s="4189"/>
      <c r="BJ5" s="4189"/>
      <c r="BK5" s="4188">
        <v>20</v>
      </c>
      <c r="BL5" s="4188"/>
      <c r="BM5" s="4190"/>
      <c r="BN5" s="84"/>
    </row>
    <row r="6" spans="1:66" s="146" customFormat="1" ht="29.25" customHeight="1" thickBot="1">
      <c r="A6" s="628"/>
      <c r="B6" s="561" t="s">
        <v>43</v>
      </c>
      <c r="C6" s="619"/>
      <c r="D6" s="619"/>
      <c r="E6" s="619"/>
      <c r="F6" s="619"/>
      <c r="G6" s="619"/>
      <c r="H6" s="619"/>
      <c r="I6" s="619"/>
      <c r="J6" s="619"/>
      <c r="K6" s="619"/>
      <c r="L6" s="619"/>
      <c r="M6" s="619"/>
      <c r="N6" s="618"/>
      <c r="O6" s="619"/>
      <c r="P6" s="619"/>
      <c r="Q6" s="619"/>
      <c r="R6" s="619"/>
      <c r="S6" s="619"/>
      <c r="T6" s="619"/>
      <c r="U6" s="619"/>
      <c r="V6" s="619"/>
      <c r="W6" s="619"/>
      <c r="X6" s="619"/>
      <c r="Y6" s="619"/>
      <c r="Z6" s="619"/>
      <c r="AA6" s="620"/>
      <c r="AB6" s="1110"/>
      <c r="AC6" s="1110"/>
      <c r="AD6" s="47"/>
      <c r="AE6" s="47"/>
      <c r="AF6" s="4178"/>
      <c r="AG6" s="4179"/>
      <c r="AH6" s="4179"/>
      <c r="AI6" s="4180"/>
      <c r="AJ6" s="4184"/>
      <c r="AK6" s="4185"/>
      <c r="AL6" s="4185"/>
      <c r="AM6" s="4185"/>
      <c r="AN6" s="4186"/>
      <c r="AO6" s="151"/>
      <c r="AP6" s="151"/>
      <c r="AQ6" s="151"/>
      <c r="AR6" s="47"/>
      <c r="AS6" s="251"/>
      <c r="AT6" s="1107"/>
      <c r="AU6" s="1107"/>
      <c r="AV6" s="1107"/>
      <c r="AW6" s="1107"/>
      <c r="AX6" s="47"/>
      <c r="AY6" s="47"/>
      <c r="AZ6" s="47"/>
      <c r="BA6" s="47"/>
      <c r="BB6" s="47"/>
      <c r="BC6" s="47"/>
      <c r="BD6" s="47"/>
      <c r="BE6" s="47"/>
      <c r="BF6" s="47"/>
      <c r="BG6" s="47"/>
      <c r="BH6" s="4191"/>
      <c r="BI6" s="4170"/>
      <c r="BJ6" s="4192"/>
      <c r="BK6" s="1109"/>
      <c r="BL6" s="1109"/>
      <c r="BM6" s="637"/>
      <c r="BN6" s="84"/>
    </row>
    <row r="7" spans="1:66" s="146" customFormat="1" ht="21.95" customHeight="1" thickBot="1">
      <c r="A7" s="628"/>
      <c r="B7" s="1096"/>
      <c r="C7" s="47"/>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251"/>
      <c r="AT7" s="1107"/>
      <c r="AU7" s="1107"/>
      <c r="AV7" s="1107"/>
      <c r="AW7" s="1107"/>
      <c r="AX7" s="47"/>
      <c r="AY7" s="47"/>
      <c r="AZ7" s="47"/>
      <c r="BA7" s="47"/>
      <c r="BB7" s="47"/>
      <c r="BC7" s="47"/>
      <c r="BD7" s="47"/>
      <c r="BE7" s="47"/>
      <c r="BF7" s="47"/>
      <c r="BG7" s="47"/>
      <c r="BH7" s="4197"/>
      <c r="BI7" s="4198"/>
      <c r="BJ7" s="4199"/>
      <c r="BK7" s="1107"/>
      <c r="BL7" s="1107"/>
      <c r="BM7" s="1132"/>
      <c r="BN7" s="84"/>
    </row>
    <row r="8" spans="1:66" s="146" customFormat="1" ht="21.95" customHeight="1">
      <c r="A8" s="628"/>
      <c r="B8" s="4200" t="s">
        <v>31</v>
      </c>
      <c r="C8" s="4192" t="s">
        <v>579</v>
      </c>
      <c r="D8" s="4202"/>
      <c r="E8" s="4202"/>
      <c r="F8" s="4202"/>
      <c r="G8" s="4202"/>
      <c r="H8" s="4202"/>
      <c r="I8" s="4202"/>
      <c r="J8" s="4202"/>
      <c r="K8" s="4202"/>
      <c r="L8" s="4202"/>
      <c r="M8" s="4202"/>
      <c r="N8" s="4202"/>
      <c r="O8" s="4202"/>
      <c r="P8" s="4202"/>
      <c r="Q8" s="4202"/>
      <c r="R8" s="4202"/>
      <c r="S8" s="4202"/>
      <c r="T8" s="4202"/>
      <c r="U8" s="4202"/>
      <c r="V8" s="4203"/>
      <c r="W8" s="4208" t="s">
        <v>570</v>
      </c>
      <c r="X8" s="4209"/>
      <c r="Y8" s="4209"/>
      <c r="Z8" s="4209"/>
      <c r="AA8" s="4209"/>
      <c r="AB8" s="4209"/>
      <c r="AC8" s="4209"/>
      <c r="AD8" s="4209"/>
      <c r="AE8" s="4209"/>
      <c r="AF8" s="4209"/>
      <c r="AG8" s="4209"/>
      <c r="AH8" s="4209"/>
      <c r="AI8" s="4209"/>
      <c r="AJ8" s="4209"/>
      <c r="AK8" s="4209"/>
      <c r="AL8" s="4209"/>
      <c r="AM8" s="4209"/>
      <c r="AN8" s="4209"/>
      <c r="AO8" s="4209"/>
      <c r="AP8" s="4209"/>
      <c r="AQ8" s="4210"/>
      <c r="AR8" s="47"/>
      <c r="AS8" s="251"/>
      <c r="AT8" s="47"/>
      <c r="AU8" s="47"/>
      <c r="AV8" s="47"/>
      <c r="AW8" s="47"/>
      <c r="AX8" s="47"/>
      <c r="AY8" s="47"/>
      <c r="AZ8" s="47"/>
      <c r="BA8" s="47"/>
      <c r="BB8" s="47"/>
      <c r="BC8" s="47"/>
      <c r="BD8" s="47"/>
      <c r="BE8" s="47"/>
      <c r="BF8" s="47"/>
      <c r="BG8" s="47"/>
      <c r="BH8" s="47"/>
      <c r="BI8" s="1107"/>
      <c r="BJ8" s="3488"/>
      <c r="BK8" s="3488"/>
      <c r="BL8" s="3488"/>
      <c r="BM8" s="4211"/>
      <c r="BN8" s="84"/>
    </row>
    <row r="9" spans="1:66" s="146" customFormat="1" ht="21.95" customHeight="1">
      <c r="A9" s="628"/>
      <c r="B9" s="3460"/>
      <c r="C9" s="4199"/>
      <c r="D9" s="3322"/>
      <c r="E9" s="3322"/>
      <c r="F9" s="3322"/>
      <c r="G9" s="3322"/>
      <c r="H9" s="3322"/>
      <c r="I9" s="3322"/>
      <c r="J9" s="3322"/>
      <c r="K9" s="3322"/>
      <c r="L9" s="3322"/>
      <c r="M9" s="3322"/>
      <c r="N9" s="3322"/>
      <c r="O9" s="3322"/>
      <c r="P9" s="3322"/>
      <c r="Q9" s="3322"/>
      <c r="R9" s="3322"/>
      <c r="S9" s="3322"/>
      <c r="T9" s="3322"/>
      <c r="U9" s="3322"/>
      <c r="V9" s="4204"/>
      <c r="W9" s="4212" t="s">
        <v>580</v>
      </c>
      <c r="X9" s="4213"/>
      <c r="Y9" s="4213"/>
      <c r="Z9" s="4213"/>
      <c r="AA9" s="4214"/>
      <c r="AB9" s="4219" t="s">
        <v>581</v>
      </c>
      <c r="AC9" s="4219"/>
      <c r="AD9" s="4219"/>
      <c r="AE9" s="4219"/>
      <c r="AF9" s="4219"/>
      <c r="AG9" s="4219" t="s">
        <v>582</v>
      </c>
      <c r="AH9" s="4219"/>
      <c r="AI9" s="4219"/>
      <c r="AJ9" s="4219" t="s">
        <v>583</v>
      </c>
      <c r="AK9" s="4219"/>
      <c r="AL9" s="4219"/>
      <c r="AM9" s="4219" t="s">
        <v>584</v>
      </c>
      <c r="AN9" s="4219"/>
      <c r="AO9" s="4219"/>
      <c r="AP9" s="4219"/>
      <c r="AQ9" s="4222"/>
      <c r="AR9" s="47"/>
      <c r="AS9" s="251"/>
      <c r="AT9" s="47"/>
      <c r="AU9" s="47"/>
      <c r="AV9" s="47"/>
      <c r="AW9" s="47"/>
      <c r="AX9" s="47"/>
      <c r="AY9" s="47"/>
      <c r="AZ9" s="47"/>
      <c r="BA9" s="47"/>
      <c r="BB9" s="47"/>
      <c r="BC9" s="47"/>
      <c r="BD9" s="47"/>
      <c r="BE9" s="47"/>
      <c r="BF9" s="47"/>
      <c r="BG9" s="47"/>
      <c r="BH9" s="47"/>
      <c r="BI9" s="1107"/>
      <c r="BJ9" s="3488"/>
      <c r="BK9" s="3488"/>
      <c r="BL9" s="3488"/>
      <c r="BM9" s="4211"/>
      <c r="BN9" s="84"/>
    </row>
    <row r="10" spans="1:66" s="146" customFormat="1" ht="21.95" customHeight="1">
      <c r="A10" s="628"/>
      <c r="B10" s="3460"/>
      <c r="C10" s="4199"/>
      <c r="D10" s="3322"/>
      <c r="E10" s="3322"/>
      <c r="F10" s="3322"/>
      <c r="G10" s="3322"/>
      <c r="H10" s="3322"/>
      <c r="I10" s="3322"/>
      <c r="J10" s="3322"/>
      <c r="K10" s="3322"/>
      <c r="L10" s="3322"/>
      <c r="M10" s="3322"/>
      <c r="N10" s="3322"/>
      <c r="O10" s="3322"/>
      <c r="P10" s="3322"/>
      <c r="Q10" s="3322"/>
      <c r="R10" s="3322"/>
      <c r="S10" s="3322"/>
      <c r="T10" s="3322"/>
      <c r="U10" s="3322"/>
      <c r="V10" s="4204"/>
      <c r="W10" s="4215"/>
      <c r="X10" s="3360"/>
      <c r="Y10" s="3360"/>
      <c r="Z10" s="3360"/>
      <c r="AA10" s="4216"/>
      <c r="AB10" s="4220"/>
      <c r="AC10" s="4220"/>
      <c r="AD10" s="4220"/>
      <c r="AE10" s="4220"/>
      <c r="AF10" s="4220"/>
      <c r="AG10" s="4220"/>
      <c r="AH10" s="4220"/>
      <c r="AI10" s="4220"/>
      <c r="AJ10" s="4220"/>
      <c r="AK10" s="4220"/>
      <c r="AL10" s="4220"/>
      <c r="AM10" s="4220"/>
      <c r="AN10" s="4220"/>
      <c r="AO10" s="4220"/>
      <c r="AP10" s="4220"/>
      <c r="AQ10" s="4223"/>
      <c r="AR10" s="47"/>
      <c r="AS10" s="251"/>
      <c r="AT10" s="47"/>
      <c r="AU10" s="47"/>
      <c r="AV10" s="47"/>
      <c r="AW10" s="47"/>
      <c r="AX10" s="47"/>
      <c r="AY10" s="47"/>
      <c r="AZ10" s="47"/>
      <c r="BA10" s="47"/>
      <c r="BB10" s="47"/>
      <c r="BC10" s="47"/>
      <c r="BD10" s="47"/>
      <c r="BE10" s="47"/>
      <c r="BF10" s="47"/>
      <c r="BG10" s="47"/>
      <c r="BH10" s="47"/>
      <c r="BI10" s="1107"/>
      <c r="BJ10" s="1107"/>
      <c r="BK10" s="1107"/>
      <c r="BL10" s="1107"/>
      <c r="BM10" s="1132"/>
      <c r="BN10" s="84"/>
    </row>
    <row r="11" spans="1:66" s="146" customFormat="1" ht="21.95" customHeight="1" thickBot="1">
      <c r="A11" s="628"/>
      <c r="B11" s="4201"/>
      <c r="C11" s="4205"/>
      <c r="D11" s="4206"/>
      <c r="E11" s="4206"/>
      <c r="F11" s="4206"/>
      <c r="G11" s="4206"/>
      <c r="H11" s="4206"/>
      <c r="I11" s="4206"/>
      <c r="J11" s="4206"/>
      <c r="K11" s="4206"/>
      <c r="L11" s="4206"/>
      <c r="M11" s="4206"/>
      <c r="N11" s="4206"/>
      <c r="O11" s="4206"/>
      <c r="P11" s="4206"/>
      <c r="Q11" s="4206"/>
      <c r="R11" s="4206"/>
      <c r="S11" s="4206"/>
      <c r="T11" s="4206"/>
      <c r="U11" s="4206"/>
      <c r="V11" s="4207"/>
      <c r="W11" s="4217"/>
      <c r="X11" s="1628"/>
      <c r="Y11" s="1628"/>
      <c r="Z11" s="1628"/>
      <c r="AA11" s="4218"/>
      <c r="AB11" s="4221"/>
      <c r="AC11" s="4221"/>
      <c r="AD11" s="4221"/>
      <c r="AE11" s="4221"/>
      <c r="AF11" s="4221"/>
      <c r="AG11" s="4221"/>
      <c r="AH11" s="4221"/>
      <c r="AI11" s="4221"/>
      <c r="AJ11" s="4221"/>
      <c r="AK11" s="4221"/>
      <c r="AL11" s="4221"/>
      <c r="AM11" s="4221"/>
      <c r="AN11" s="4221"/>
      <c r="AO11" s="4221"/>
      <c r="AP11" s="4221"/>
      <c r="AQ11" s="4224"/>
      <c r="AR11" s="47"/>
      <c r="AS11" s="251"/>
      <c r="AT11" s="47"/>
      <c r="AU11" s="47"/>
      <c r="AV11" s="47"/>
      <c r="AW11" s="47"/>
      <c r="AX11" s="47"/>
      <c r="AY11" s="47"/>
      <c r="AZ11" s="47"/>
      <c r="BA11" s="47"/>
      <c r="BB11" s="47"/>
      <c r="BC11" s="47"/>
      <c r="BD11" s="47"/>
      <c r="BE11" s="47"/>
      <c r="BF11" s="47"/>
      <c r="BG11" s="47"/>
      <c r="BH11" s="47"/>
      <c r="BI11" s="1107"/>
      <c r="BJ11" s="1107"/>
      <c r="BK11" s="1107"/>
      <c r="BL11" s="1107"/>
      <c r="BM11" s="1132"/>
      <c r="BN11" s="84"/>
    </row>
    <row r="12" spans="1:66" s="146" customFormat="1" ht="21.95" customHeight="1">
      <c r="A12" s="628"/>
      <c r="B12" s="3460">
        <v>1</v>
      </c>
      <c r="C12" s="4012" t="s">
        <v>573</v>
      </c>
      <c r="D12" s="3463"/>
      <c r="E12" s="3463"/>
      <c r="F12" s="3463"/>
      <c r="G12" s="3463"/>
      <c r="H12" s="3463"/>
      <c r="I12" s="3463"/>
      <c r="J12" s="3463"/>
      <c r="K12" s="3463"/>
      <c r="L12" s="3463"/>
      <c r="M12" s="3463"/>
      <c r="N12" s="3463"/>
      <c r="O12" s="3463"/>
      <c r="P12" s="3463"/>
      <c r="Q12" s="3463"/>
      <c r="R12" s="3463"/>
      <c r="S12" s="3463"/>
      <c r="T12" s="3463"/>
      <c r="U12" s="3463"/>
      <c r="V12" s="3464"/>
      <c r="W12" s="4226"/>
      <c r="X12" s="4202"/>
      <c r="Y12" s="4202"/>
      <c r="Z12" s="4202"/>
      <c r="AA12" s="4227"/>
      <c r="AB12" s="4226"/>
      <c r="AC12" s="4202"/>
      <c r="AD12" s="4202"/>
      <c r="AE12" s="4202"/>
      <c r="AF12" s="4227"/>
      <c r="AG12" s="4226"/>
      <c r="AH12" s="4202"/>
      <c r="AI12" s="4227"/>
      <c r="AJ12" s="4226"/>
      <c r="AK12" s="4202"/>
      <c r="AL12" s="4227"/>
      <c r="AM12" s="4226"/>
      <c r="AN12" s="4202"/>
      <c r="AO12" s="4202"/>
      <c r="AP12" s="4202"/>
      <c r="AQ12" s="4231"/>
      <c r="AR12" s="47"/>
      <c r="AS12" s="251"/>
      <c r="AT12" s="47"/>
      <c r="AU12" s="47"/>
      <c r="AV12" s="47"/>
      <c r="AW12" s="47"/>
      <c r="AX12" s="47"/>
      <c r="AY12" s="47"/>
      <c r="AZ12" s="47"/>
      <c r="BA12" s="47"/>
      <c r="BB12" s="47"/>
      <c r="BC12" s="47"/>
      <c r="BD12" s="47"/>
      <c r="BE12" s="47"/>
      <c r="BF12" s="47"/>
      <c r="BG12" s="47"/>
      <c r="BH12" s="47"/>
      <c r="BI12" s="1107"/>
      <c r="BJ12" s="3488"/>
      <c r="BK12" s="3488"/>
      <c r="BL12" s="3488"/>
      <c r="BM12" s="4211"/>
      <c r="BN12" s="84"/>
    </row>
    <row r="13" spans="1:66" s="146" customFormat="1" ht="21.95" customHeight="1">
      <c r="A13" s="628"/>
      <c r="B13" s="3461"/>
      <c r="C13" s="3993"/>
      <c r="D13" s="4225"/>
      <c r="E13" s="4225"/>
      <c r="F13" s="4225"/>
      <c r="G13" s="4225"/>
      <c r="H13" s="4225"/>
      <c r="I13" s="4225"/>
      <c r="J13" s="4225"/>
      <c r="K13" s="4225"/>
      <c r="L13" s="4225"/>
      <c r="M13" s="4225"/>
      <c r="N13" s="4225"/>
      <c r="O13" s="4225"/>
      <c r="P13" s="4225"/>
      <c r="Q13" s="4225"/>
      <c r="R13" s="4225"/>
      <c r="S13" s="4225"/>
      <c r="T13" s="4225"/>
      <c r="U13" s="4225"/>
      <c r="V13" s="3994"/>
      <c r="W13" s="4228"/>
      <c r="X13" s="4229"/>
      <c r="Y13" s="4229"/>
      <c r="Z13" s="4229"/>
      <c r="AA13" s="4230"/>
      <c r="AB13" s="4228"/>
      <c r="AC13" s="4229"/>
      <c r="AD13" s="4229"/>
      <c r="AE13" s="4229"/>
      <c r="AF13" s="4230"/>
      <c r="AG13" s="4228"/>
      <c r="AH13" s="4229"/>
      <c r="AI13" s="4230"/>
      <c r="AJ13" s="4228"/>
      <c r="AK13" s="4229"/>
      <c r="AL13" s="4230"/>
      <c r="AM13" s="4228"/>
      <c r="AN13" s="4229"/>
      <c r="AO13" s="4229"/>
      <c r="AP13" s="4229"/>
      <c r="AQ13" s="4232"/>
      <c r="AR13" s="47"/>
      <c r="AS13" s="251"/>
      <c r="AT13" s="47"/>
      <c r="AU13" s="47"/>
      <c r="AV13" s="47"/>
      <c r="AW13" s="47"/>
      <c r="AX13" s="47"/>
      <c r="AY13" s="47"/>
      <c r="AZ13" s="47"/>
      <c r="BA13" s="47"/>
      <c r="BB13" s="47"/>
      <c r="BC13" s="47"/>
      <c r="BD13" s="47"/>
      <c r="BE13" s="47"/>
      <c r="BF13" s="47"/>
      <c r="BG13" s="47"/>
      <c r="BH13" s="47"/>
      <c r="BI13" s="1107"/>
      <c r="BJ13" s="3488"/>
      <c r="BK13" s="3488"/>
      <c r="BL13" s="3488"/>
      <c r="BM13" s="4211"/>
      <c r="BN13" s="84"/>
    </row>
    <row r="14" spans="1:66" s="146" customFormat="1" ht="27" customHeight="1">
      <c r="A14" s="628"/>
      <c r="B14" s="4241">
        <f>B12+1</f>
        <v>2</v>
      </c>
      <c r="C14" s="3478" t="s">
        <v>574</v>
      </c>
      <c r="D14" s="3479"/>
      <c r="E14" s="3479"/>
      <c r="F14" s="3479"/>
      <c r="G14" s="3479"/>
      <c r="H14" s="3479"/>
      <c r="I14" s="3479"/>
      <c r="J14" s="3479"/>
      <c r="K14" s="3479"/>
      <c r="L14" s="3479"/>
      <c r="M14" s="3479"/>
      <c r="N14" s="3479"/>
      <c r="O14" s="3479"/>
      <c r="P14" s="3479"/>
      <c r="Q14" s="3479"/>
      <c r="R14" s="3479"/>
      <c r="S14" s="3479"/>
      <c r="T14" s="3479"/>
      <c r="U14" s="3479"/>
      <c r="V14" s="4002"/>
      <c r="W14" s="4233"/>
      <c r="X14" s="4234"/>
      <c r="Y14" s="4234"/>
      <c r="Z14" s="4234"/>
      <c r="AA14" s="4239"/>
      <c r="AB14" s="4233"/>
      <c r="AC14" s="4234"/>
      <c r="AD14" s="4234"/>
      <c r="AE14" s="4234"/>
      <c r="AF14" s="4239"/>
      <c r="AG14" s="4233"/>
      <c r="AH14" s="4234"/>
      <c r="AI14" s="4239"/>
      <c r="AJ14" s="4233"/>
      <c r="AK14" s="4234"/>
      <c r="AL14" s="4239"/>
      <c r="AM14" s="4233"/>
      <c r="AN14" s="4234"/>
      <c r="AO14" s="4234"/>
      <c r="AP14" s="4234"/>
      <c r="AQ14" s="4235"/>
      <c r="AR14" s="47"/>
      <c r="AS14" s="251"/>
      <c r="AT14" s="47"/>
      <c r="AU14" s="47"/>
      <c r="AV14" s="47"/>
      <c r="AW14" s="47"/>
      <c r="AX14" s="47"/>
      <c r="AY14" s="47"/>
      <c r="AZ14" s="47"/>
      <c r="BA14" s="47"/>
      <c r="BB14" s="47"/>
      <c r="BC14" s="47"/>
      <c r="BD14" s="47"/>
      <c r="BE14" s="47"/>
      <c r="BF14" s="47"/>
      <c r="BG14" s="47"/>
      <c r="BH14" s="47"/>
      <c r="BI14" s="1107"/>
      <c r="BJ14" s="3488"/>
      <c r="BK14" s="3488"/>
      <c r="BL14" s="3488"/>
      <c r="BM14" s="4211"/>
      <c r="BN14" s="84"/>
    </row>
    <row r="15" spans="1:66" s="146" customFormat="1" ht="27" customHeight="1">
      <c r="A15" s="628"/>
      <c r="B15" s="3461"/>
      <c r="C15" s="4003"/>
      <c r="D15" s="4242"/>
      <c r="E15" s="4242"/>
      <c r="F15" s="4242"/>
      <c r="G15" s="4242"/>
      <c r="H15" s="4242"/>
      <c r="I15" s="4242"/>
      <c r="J15" s="4242"/>
      <c r="K15" s="4242"/>
      <c r="L15" s="4242"/>
      <c r="M15" s="4242"/>
      <c r="N15" s="4242"/>
      <c r="O15" s="4242"/>
      <c r="P15" s="4242"/>
      <c r="Q15" s="4242"/>
      <c r="R15" s="4242"/>
      <c r="S15" s="4242"/>
      <c r="T15" s="4242"/>
      <c r="U15" s="4242"/>
      <c r="V15" s="4004"/>
      <c r="W15" s="4236"/>
      <c r="X15" s="4237"/>
      <c r="Y15" s="4237"/>
      <c r="Z15" s="4237"/>
      <c r="AA15" s="4240"/>
      <c r="AB15" s="4236"/>
      <c r="AC15" s="4237"/>
      <c r="AD15" s="4237"/>
      <c r="AE15" s="4237"/>
      <c r="AF15" s="4240"/>
      <c r="AG15" s="4236"/>
      <c r="AH15" s="4237"/>
      <c r="AI15" s="4240"/>
      <c r="AJ15" s="4236"/>
      <c r="AK15" s="4237"/>
      <c r="AL15" s="4240"/>
      <c r="AM15" s="4236"/>
      <c r="AN15" s="4237"/>
      <c r="AO15" s="4237"/>
      <c r="AP15" s="4237"/>
      <c r="AQ15" s="4238"/>
      <c r="AR15" s="47"/>
      <c r="AS15" s="251"/>
      <c r="AT15" s="47"/>
      <c r="AU15" s="47"/>
      <c r="AV15" s="47"/>
      <c r="AW15" s="47"/>
      <c r="AX15" s="47"/>
      <c r="AY15" s="47"/>
      <c r="AZ15" s="47"/>
      <c r="BA15" s="47"/>
      <c r="BB15" s="47"/>
      <c r="BC15" s="47"/>
      <c r="BD15" s="47"/>
      <c r="BE15" s="47"/>
      <c r="BF15" s="47"/>
      <c r="BG15" s="47"/>
      <c r="BH15" s="47"/>
      <c r="BI15" s="47"/>
      <c r="BJ15" s="47"/>
      <c r="BK15" s="47"/>
      <c r="BL15" s="47"/>
      <c r="BM15" s="1019"/>
      <c r="BN15" s="84"/>
    </row>
    <row r="16" spans="1:66" s="146" customFormat="1" ht="39" customHeight="1">
      <c r="A16" s="628"/>
      <c r="B16" s="2354">
        <f>B14+1</f>
        <v>3</v>
      </c>
      <c r="C16" s="3478" t="s">
        <v>575</v>
      </c>
      <c r="D16" s="3500"/>
      <c r="E16" s="3500"/>
      <c r="F16" s="3500"/>
      <c r="G16" s="3500"/>
      <c r="H16" s="3500"/>
      <c r="I16" s="3500"/>
      <c r="J16" s="3500"/>
      <c r="K16" s="3500"/>
      <c r="L16" s="3500"/>
      <c r="M16" s="3500"/>
      <c r="N16" s="3500"/>
      <c r="O16" s="3500"/>
      <c r="P16" s="3500"/>
      <c r="Q16" s="3500"/>
      <c r="R16" s="3500"/>
      <c r="S16" s="3500"/>
      <c r="T16" s="3500"/>
      <c r="U16" s="3500"/>
      <c r="V16" s="3992"/>
      <c r="W16" s="4233"/>
      <c r="X16" s="4234"/>
      <c r="Y16" s="4234"/>
      <c r="Z16" s="4234"/>
      <c r="AA16" s="4239"/>
      <c r="AB16" s="4233"/>
      <c r="AC16" s="4234"/>
      <c r="AD16" s="4234"/>
      <c r="AE16" s="4234"/>
      <c r="AF16" s="4239"/>
      <c r="AG16" s="4233"/>
      <c r="AH16" s="4234"/>
      <c r="AI16" s="4239"/>
      <c r="AJ16" s="4233"/>
      <c r="AK16" s="4234"/>
      <c r="AL16" s="4239"/>
      <c r="AM16" s="4233"/>
      <c r="AN16" s="4234"/>
      <c r="AO16" s="4234"/>
      <c r="AP16" s="4234"/>
      <c r="AQ16" s="4235"/>
      <c r="AR16" s="40"/>
      <c r="AS16" s="628"/>
      <c r="AT16" s="40"/>
      <c r="AU16" s="40"/>
      <c r="AV16" s="40"/>
      <c r="AW16" s="40"/>
      <c r="AX16" s="40"/>
      <c r="AY16" s="40"/>
      <c r="AZ16" s="40"/>
      <c r="BA16" s="40"/>
      <c r="BB16" s="40"/>
      <c r="BC16" s="40"/>
      <c r="BD16" s="40"/>
      <c r="BE16" s="40"/>
      <c r="BF16" s="40"/>
      <c r="BG16" s="40"/>
      <c r="BH16" s="40"/>
      <c r="BI16" s="40"/>
      <c r="BJ16" s="40"/>
      <c r="BK16" s="40"/>
      <c r="BL16" s="40"/>
      <c r="BM16" s="84"/>
      <c r="BN16" s="84"/>
    </row>
    <row r="17" spans="1:66" s="146" customFormat="1" ht="39" customHeight="1">
      <c r="A17" s="628"/>
      <c r="B17" s="2335"/>
      <c r="C17" s="3993"/>
      <c r="D17" s="4225"/>
      <c r="E17" s="4225"/>
      <c r="F17" s="4225"/>
      <c r="G17" s="4225"/>
      <c r="H17" s="4225"/>
      <c r="I17" s="4225"/>
      <c r="J17" s="4225"/>
      <c r="K17" s="4225"/>
      <c r="L17" s="4225"/>
      <c r="M17" s="4225"/>
      <c r="N17" s="4225"/>
      <c r="O17" s="4225"/>
      <c r="P17" s="4225"/>
      <c r="Q17" s="4225"/>
      <c r="R17" s="4225"/>
      <c r="S17" s="4225"/>
      <c r="T17" s="4225"/>
      <c r="U17" s="4225"/>
      <c r="V17" s="3994"/>
      <c r="W17" s="4236"/>
      <c r="X17" s="4237"/>
      <c r="Y17" s="4237"/>
      <c r="Z17" s="4237"/>
      <c r="AA17" s="4240"/>
      <c r="AB17" s="4236"/>
      <c r="AC17" s="4237"/>
      <c r="AD17" s="4237"/>
      <c r="AE17" s="4237"/>
      <c r="AF17" s="4240"/>
      <c r="AG17" s="4236"/>
      <c r="AH17" s="4237"/>
      <c r="AI17" s="4240"/>
      <c r="AJ17" s="4236"/>
      <c r="AK17" s="4237"/>
      <c r="AL17" s="4240"/>
      <c r="AM17" s="4236"/>
      <c r="AN17" s="4237"/>
      <c r="AO17" s="4237"/>
      <c r="AP17" s="4237"/>
      <c r="AQ17" s="4238"/>
      <c r="AR17" s="40"/>
      <c r="AS17" s="628"/>
      <c r="AT17" s="40"/>
      <c r="AU17" s="40"/>
      <c r="AV17" s="40"/>
      <c r="AW17" s="40"/>
      <c r="AX17" s="40"/>
      <c r="AY17" s="40"/>
      <c r="AZ17" s="40"/>
      <c r="BA17" s="40"/>
      <c r="BB17" s="40"/>
      <c r="BC17" s="40"/>
      <c r="BD17" s="40"/>
      <c r="BE17" s="40"/>
      <c r="BF17" s="40"/>
      <c r="BG17" s="40"/>
      <c r="BH17" s="40"/>
      <c r="BI17" s="40"/>
      <c r="BJ17" s="40"/>
      <c r="BK17" s="40"/>
      <c r="BL17" s="40"/>
      <c r="BM17" s="84"/>
      <c r="BN17" s="84"/>
    </row>
    <row r="18" spans="1:66" s="146" customFormat="1" ht="21.95" customHeight="1">
      <c r="A18" s="628"/>
      <c r="B18" s="2354">
        <f>B16+1</f>
        <v>4</v>
      </c>
      <c r="C18" s="3478" t="s">
        <v>576</v>
      </c>
      <c r="D18" s="3500"/>
      <c r="E18" s="3500"/>
      <c r="F18" s="3500"/>
      <c r="G18" s="3500"/>
      <c r="H18" s="3500"/>
      <c r="I18" s="3500"/>
      <c r="J18" s="3500"/>
      <c r="K18" s="3500"/>
      <c r="L18" s="3500"/>
      <c r="M18" s="3500"/>
      <c r="N18" s="3500"/>
      <c r="O18" s="3500"/>
      <c r="P18" s="3500"/>
      <c r="Q18" s="3500"/>
      <c r="R18" s="3500"/>
      <c r="S18" s="3500"/>
      <c r="T18" s="3500"/>
      <c r="U18" s="3500"/>
      <c r="V18" s="3992"/>
      <c r="W18" s="4233"/>
      <c r="X18" s="4234"/>
      <c r="Y18" s="4234"/>
      <c r="Z18" s="4234"/>
      <c r="AA18" s="4239"/>
      <c r="AB18" s="4254" t="s">
        <v>571</v>
      </c>
      <c r="AC18" s="4015"/>
      <c r="AD18" s="4015"/>
      <c r="AE18" s="4015"/>
      <c r="AF18" s="4255"/>
      <c r="AG18" s="4233" t="s">
        <v>319</v>
      </c>
      <c r="AH18" s="4234"/>
      <c r="AI18" s="4239"/>
      <c r="AJ18" s="4233" t="s">
        <v>320</v>
      </c>
      <c r="AK18" s="4234"/>
      <c r="AL18" s="4239"/>
      <c r="AM18" s="4233"/>
      <c r="AN18" s="4234"/>
      <c r="AO18" s="4234"/>
      <c r="AP18" s="4234"/>
      <c r="AQ18" s="4235"/>
      <c r="AR18" s="40"/>
      <c r="AS18" s="628"/>
      <c r="AT18" s="40"/>
      <c r="AU18" s="40"/>
      <c r="AV18" s="40"/>
      <c r="AW18" s="40"/>
      <c r="AX18" s="40"/>
      <c r="AY18" s="40"/>
      <c r="AZ18" s="40"/>
      <c r="BA18" s="40"/>
      <c r="BB18" s="40"/>
      <c r="BC18" s="40"/>
      <c r="BD18" s="40"/>
      <c r="BE18" s="40"/>
      <c r="BF18" s="40"/>
      <c r="BG18" s="40"/>
      <c r="BH18" s="40"/>
      <c r="BI18" s="40"/>
      <c r="BJ18" s="40"/>
      <c r="BK18" s="40"/>
      <c r="BL18" s="40"/>
      <c r="BM18" s="84"/>
      <c r="BN18" s="84"/>
    </row>
    <row r="19" spans="1:66" s="146" customFormat="1" ht="21.95" customHeight="1">
      <c r="A19" s="628"/>
      <c r="B19" s="2335"/>
      <c r="C19" s="3993"/>
      <c r="D19" s="4225"/>
      <c r="E19" s="4225"/>
      <c r="F19" s="4225"/>
      <c r="G19" s="4225"/>
      <c r="H19" s="4225"/>
      <c r="I19" s="4225"/>
      <c r="J19" s="4225"/>
      <c r="K19" s="4225"/>
      <c r="L19" s="4225"/>
      <c r="M19" s="4225"/>
      <c r="N19" s="4225"/>
      <c r="O19" s="4225"/>
      <c r="P19" s="4225"/>
      <c r="Q19" s="4225"/>
      <c r="R19" s="4225"/>
      <c r="S19" s="4225"/>
      <c r="T19" s="4225"/>
      <c r="U19" s="4225"/>
      <c r="V19" s="3994"/>
      <c r="W19" s="4236"/>
      <c r="X19" s="4237"/>
      <c r="Y19" s="4237"/>
      <c r="Z19" s="4237"/>
      <c r="AA19" s="4240"/>
      <c r="AB19" s="4228"/>
      <c r="AC19" s="4229"/>
      <c r="AD19" s="4229"/>
      <c r="AE19" s="4229"/>
      <c r="AF19" s="4230"/>
      <c r="AG19" s="4236"/>
      <c r="AH19" s="4237"/>
      <c r="AI19" s="4240"/>
      <c r="AJ19" s="4236"/>
      <c r="AK19" s="4237"/>
      <c r="AL19" s="4240"/>
      <c r="AM19" s="4236"/>
      <c r="AN19" s="4237"/>
      <c r="AO19" s="4237"/>
      <c r="AP19" s="4237"/>
      <c r="AQ19" s="4238"/>
      <c r="AR19" s="40"/>
      <c r="AS19" s="628"/>
      <c r="AT19" s="40"/>
      <c r="AU19" s="40"/>
      <c r="AV19" s="40"/>
      <c r="AW19" s="40"/>
      <c r="AX19" s="40"/>
      <c r="AY19" s="40"/>
      <c r="AZ19" s="40"/>
      <c r="BA19" s="40"/>
      <c r="BB19" s="40"/>
      <c r="BC19" s="40"/>
      <c r="BD19" s="40"/>
      <c r="BE19" s="40"/>
      <c r="BF19" s="40"/>
      <c r="BG19" s="40"/>
      <c r="BH19" s="40"/>
      <c r="BI19" s="40"/>
      <c r="BJ19" s="40"/>
      <c r="BK19" s="40"/>
      <c r="BL19" s="40"/>
      <c r="BM19" s="84"/>
      <c r="BN19" s="84"/>
    </row>
    <row r="20" spans="1:66" s="146" customFormat="1" ht="21.95" customHeight="1">
      <c r="A20" s="628"/>
      <c r="B20" s="2354">
        <f>B18+1</f>
        <v>5</v>
      </c>
      <c r="C20" s="3478" t="s">
        <v>577</v>
      </c>
      <c r="D20" s="3991"/>
      <c r="E20" s="3991"/>
      <c r="F20" s="3991"/>
      <c r="G20" s="3991"/>
      <c r="H20" s="3991"/>
      <c r="I20" s="3991"/>
      <c r="J20" s="3991"/>
      <c r="K20" s="3991"/>
      <c r="L20" s="3991"/>
      <c r="M20" s="3991"/>
      <c r="N20" s="3991"/>
      <c r="O20" s="3991"/>
      <c r="P20" s="3991"/>
      <c r="Q20" s="3991"/>
      <c r="R20" s="3991"/>
      <c r="S20" s="3991"/>
      <c r="T20" s="3991"/>
      <c r="U20" s="3991"/>
      <c r="V20" s="3992"/>
      <c r="W20" s="4233"/>
      <c r="X20" s="4234"/>
      <c r="Y20" s="4234"/>
      <c r="Z20" s="4234"/>
      <c r="AA20" s="4239"/>
      <c r="AB20" s="4233"/>
      <c r="AC20" s="4234"/>
      <c r="AD20" s="4234"/>
      <c r="AE20" s="4234"/>
      <c r="AF20" s="4239"/>
      <c r="AG20" s="4233"/>
      <c r="AH20" s="4234"/>
      <c r="AI20" s="4239"/>
      <c r="AJ20" s="4233"/>
      <c r="AK20" s="4234"/>
      <c r="AL20" s="4239"/>
      <c r="AM20" s="4233"/>
      <c r="AN20" s="4234"/>
      <c r="AO20" s="4234"/>
      <c r="AP20" s="4234"/>
      <c r="AQ20" s="4235"/>
      <c r="AR20" s="40"/>
      <c r="AS20" s="628"/>
      <c r="AT20" s="40"/>
      <c r="AU20" s="40"/>
      <c r="AV20" s="40"/>
      <c r="AW20" s="40"/>
      <c r="AX20" s="40"/>
      <c r="AY20" s="40"/>
      <c r="AZ20" s="40"/>
      <c r="BA20" s="40"/>
      <c r="BB20" s="40"/>
      <c r="BC20" s="40"/>
      <c r="BD20" s="40"/>
      <c r="BE20" s="40"/>
      <c r="BF20" s="40"/>
      <c r="BG20" s="40"/>
      <c r="BH20" s="40"/>
      <c r="BI20" s="40"/>
      <c r="BJ20" s="40"/>
      <c r="BK20" s="40"/>
      <c r="BL20" s="40"/>
      <c r="BM20" s="84"/>
      <c r="BN20" s="84"/>
    </row>
    <row r="21" spans="1:66" s="146" customFormat="1" ht="21.95" customHeight="1">
      <c r="A21" s="628"/>
      <c r="B21" s="2335"/>
      <c r="C21" s="3993"/>
      <c r="D21" s="4225"/>
      <c r="E21" s="4225"/>
      <c r="F21" s="4225"/>
      <c r="G21" s="4225"/>
      <c r="H21" s="4225"/>
      <c r="I21" s="4225"/>
      <c r="J21" s="4225"/>
      <c r="K21" s="4225"/>
      <c r="L21" s="4225"/>
      <c r="M21" s="4225"/>
      <c r="N21" s="4225"/>
      <c r="O21" s="4225"/>
      <c r="P21" s="4225"/>
      <c r="Q21" s="4225"/>
      <c r="R21" s="4225"/>
      <c r="S21" s="4225"/>
      <c r="T21" s="4225"/>
      <c r="U21" s="4225"/>
      <c r="V21" s="3994"/>
      <c r="W21" s="4236"/>
      <c r="X21" s="4237"/>
      <c r="Y21" s="4237"/>
      <c r="Z21" s="4237"/>
      <c r="AA21" s="4240"/>
      <c r="AB21" s="4236"/>
      <c r="AC21" s="4237"/>
      <c r="AD21" s="4237"/>
      <c r="AE21" s="4237"/>
      <c r="AF21" s="4240"/>
      <c r="AG21" s="4236"/>
      <c r="AH21" s="4237"/>
      <c r="AI21" s="4240"/>
      <c r="AJ21" s="4236"/>
      <c r="AK21" s="4237"/>
      <c r="AL21" s="4240"/>
      <c r="AM21" s="4236"/>
      <c r="AN21" s="4237"/>
      <c r="AO21" s="4237"/>
      <c r="AP21" s="4237"/>
      <c r="AQ21" s="4238"/>
      <c r="AR21" s="40"/>
      <c r="AS21" s="628"/>
      <c r="AT21" s="40"/>
      <c r="AU21" s="40"/>
      <c r="AV21" s="40"/>
      <c r="AW21" s="40"/>
      <c r="AX21" s="40"/>
      <c r="AY21" s="40"/>
      <c r="AZ21" s="40"/>
      <c r="BA21" s="40"/>
      <c r="BB21" s="40"/>
      <c r="BC21" s="40"/>
      <c r="BD21" s="40"/>
      <c r="BE21" s="40"/>
      <c r="BF21" s="40"/>
      <c r="BG21" s="40"/>
      <c r="BH21" s="40"/>
      <c r="BI21" s="40"/>
      <c r="BJ21" s="40"/>
      <c r="BK21" s="40"/>
      <c r="BL21" s="40"/>
      <c r="BM21" s="84"/>
      <c r="BN21" s="84"/>
    </row>
    <row r="22" spans="1:66" s="146" customFormat="1" ht="21.95" customHeight="1">
      <c r="A22" s="628"/>
      <c r="B22" s="2354">
        <f>B20+1</f>
        <v>6</v>
      </c>
      <c r="C22" s="3478" t="s">
        <v>578</v>
      </c>
      <c r="D22" s="3991"/>
      <c r="E22" s="3991"/>
      <c r="F22" s="3991"/>
      <c r="G22" s="3991"/>
      <c r="H22" s="3991"/>
      <c r="I22" s="3991"/>
      <c r="J22" s="3991"/>
      <c r="K22" s="3991"/>
      <c r="L22" s="3991"/>
      <c r="M22" s="3991"/>
      <c r="N22" s="3991"/>
      <c r="O22" s="3991"/>
      <c r="P22" s="3991"/>
      <c r="Q22" s="3991"/>
      <c r="R22" s="3991"/>
      <c r="S22" s="3991"/>
      <c r="T22" s="3991"/>
      <c r="U22" s="3991"/>
      <c r="V22" s="3992"/>
      <c r="W22" s="4233"/>
      <c r="X22" s="4234"/>
      <c r="Y22" s="4234"/>
      <c r="Z22" s="4234"/>
      <c r="AA22" s="4239"/>
      <c r="AB22" s="4233"/>
      <c r="AC22" s="4234"/>
      <c r="AD22" s="4234"/>
      <c r="AE22" s="4234"/>
      <c r="AF22" s="4239"/>
      <c r="AG22" s="4233"/>
      <c r="AH22" s="4234"/>
      <c r="AI22" s="4239"/>
      <c r="AJ22" s="4233"/>
      <c r="AK22" s="4234"/>
      <c r="AL22" s="4239"/>
      <c r="AM22" s="4233"/>
      <c r="AN22" s="4234"/>
      <c r="AO22" s="4234"/>
      <c r="AP22" s="4234"/>
      <c r="AQ22" s="4235"/>
      <c r="AR22" s="40"/>
      <c r="AS22" s="628"/>
      <c r="AT22" s="40"/>
      <c r="AU22" s="40"/>
      <c r="AV22" s="40"/>
      <c r="AW22" s="40"/>
      <c r="AX22" s="40"/>
      <c r="AY22" s="40"/>
      <c r="AZ22" s="40"/>
      <c r="BA22" s="40"/>
      <c r="BB22" s="40"/>
      <c r="BC22" s="40"/>
      <c r="BD22" s="40"/>
      <c r="BE22" s="40"/>
      <c r="BF22" s="40"/>
      <c r="BG22" s="40"/>
      <c r="BH22" s="40"/>
      <c r="BI22" s="40"/>
      <c r="BJ22" s="40"/>
      <c r="BK22" s="40"/>
      <c r="BL22" s="40"/>
      <c r="BM22" s="84"/>
      <c r="BN22" s="84"/>
    </row>
    <row r="23" spans="1:66" s="146" customFormat="1" ht="21.95" customHeight="1">
      <c r="A23" s="628"/>
      <c r="B23" s="2335"/>
      <c r="C23" s="3993"/>
      <c r="D23" s="4225"/>
      <c r="E23" s="4225"/>
      <c r="F23" s="4225"/>
      <c r="G23" s="4225"/>
      <c r="H23" s="4225"/>
      <c r="I23" s="4225"/>
      <c r="J23" s="4225"/>
      <c r="K23" s="4225"/>
      <c r="L23" s="4225"/>
      <c r="M23" s="4225"/>
      <c r="N23" s="4225"/>
      <c r="O23" s="4225"/>
      <c r="P23" s="4225"/>
      <c r="Q23" s="4225"/>
      <c r="R23" s="4225"/>
      <c r="S23" s="4225"/>
      <c r="T23" s="4225"/>
      <c r="U23" s="4225"/>
      <c r="V23" s="3994"/>
      <c r="W23" s="4236"/>
      <c r="X23" s="4237"/>
      <c r="Y23" s="4237"/>
      <c r="Z23" s="4237"/>
      <c r="AA23" s="4240"/>
      <c r="AB23" s="4236"/>
      <c r="AC23" s="4237"/>
      <c r="AD23" s="4237"/>
      <c r="AE23" s="4237"/>
      <c r="AF23" s="4240"/>
      <c r="AG23" s="4236"/>
      <c r="AH23" s="4237"/>
      <c r="AI23" s="4240"/>
      <c r="AJ23" s="4236"/>
      <c r="AK23" s="4237"/>
      <c r="AL23" s="4240"/>
      <c r="AM23" s="4236"/>
      <c r="AN23" s="4237"/>
      <c r="AO23" s="4237"/>
      <c r="AP23" s="4237"/>
      <c r="AQ23" s="4238"/>
      <c r="AR23" s="40"/>
      <c r="AS23" s="628"/>
      <c r="AT23" s="40"/>
      <c r="AU23" s="40"/>
      <c r="AV23" s="40"/>
      <c r="AW23" s="40"/>
      <c r="AX23" s="40"/>
      <c r="AY23" s="40"/>
      <c r="AZ23" s="40"/>
      <c r="BA23" s="40"/>
      <c r="BB23" s="40"/>
      <c r="BC23" s="40"/>
      <c r="BD23" s="40"/>
      <c r="BE23" s="40"/>
      <c r="BF23" s="40"/>
      <c r="BG23" s="40"/>
      <c r="BH23" s="40"/>
      <c r="BI23" s="40"/>
      <c r="BJ23" s="40"/>
      <c r="BK23" s="40"/>
      <c r="BL23" s="40"/>
      <c r="BM23" s="84"/>
      <c r="BN23" s="84"/>
    </row>
    <row r="24" spans="1:66" s="146" customFormat="1" ht="21.95" customHeight="1">
      <c r="A24" s="628"/>
      <c r="B24" s="4243"/>
      <c r="C24" s="4256"/>
      <c r="D24" s="4257"/>
      <c r="E24" s="4257"/>
      <c r="F24" s="4257"/>
      <c r="G24" s="4257"/>
      <c r="H24" s="4257"/>
      <c r="I24" s="4257"/>
      <c r="J24" s="4257"/>
      <c r="K24" s="4257"/>
      <c r="L24" s="4257"/>
      <c r="M24" s="4257"/>
      <c r="N24" s="4257"/>
      <c r="O24" s="4257"/>
      <c r="P24" s="4257"/>
      <c r="Q24" s="4257"/>
      <c r="R24" s="4257"/>
      <c r="S24" s="4257"/>
      <c r="T24" s="4257"/>
      <c r="U24" s="4257"/>
      <c r="V24" s="4258"/>
      <c r="W24" s="4251"/>
      <c r="X24" s="4234"/>
      <c r="Y24" s="4234"/>
      <c r="Z24" s="4234"/>
      <c r="AA24" s="4252"/>
      <c r="AB24" s="4251"/>
      <c r="AC24" s="4234"/>
      <c r="AD24" s="4234"/>
      <c r="AE24" s="4234"/>
      <c r="AF24" s="4252"/>
      <c r="AG24" s="4251"/>
      <c r="AH24" s="4234"/>
      <c r="AI24" s="4252"/>
      <c r="AJ24" s="4251"/>
      <c r="AK24" s="4234"/>
      <c r="AL24" s="4252"/>
      <c r="AM24" s="4251"/>
      <c r="AN24" s="4234"/>
      <c r="AO24" s="4234"/>
      <c r="AP24" s="4234"/>
      <c r="AQ24" s="4235"/>
      <c r="AR24" s="40"/>
      <c r="AS24" s="628"/>
      <c r="AT24" s="40"/>
      <c r="AU24" s="40"/>
      <c r="AV24" s="40"/>
      <c r="AW24" s="40"/>
      <c r="AX24" s="40"/>
      <c r="AY24" s="40"/>
      <c r="AZ24" s="40"/>
      <c r="BA24" s="40"/>
      <c r="BB24" s="40"/>
      <c r="BC24" s="40"/>
      <c r="BD24" s="40"/>
      <c r="BE24" s="40"/>
      <c r="BF24" s="40"/>
      <c r="BG24" s="40"/>
      <c r="BH24" s="40"/>
      <c r="BI24" s="40"/>
      <c r="BJ24" s="40"/>
      <c r="BK24" s="40"/>
      <c r="BL24" s="40"/>
      <c r="BM24" s="84"/>
      <c r="BN24" s="84"/>
    </row>
    <row r="25" spans="1:66" s="146" customFormat="1" ht="21.95" customHeight="1">
      <c r="A25" s="628"/>
      <c r="B25" s="4244"/>
      <c r="C25" s="3993"/>
      <c r="D25" s="4225"/>
      <c r="E25" s="4225"/>
      <c r="F25" s="4225"/>
      <c r="G25" s="4225"/>
      <c r="H25" s="4225"/>
      <c r="I25" s="4225"/>
      <c r="J25" s="4225"/>
      <c r="K25" s="4225"/>
      <c r="L25" s="4225"/>
      <c r="M25" s="4225"/>
      <c r="N25" s="4225"/>
      <c r="O25" s="4225"/>
      <c r="P25" s="4225"/>
      <c r="Q25" s="4225"/>
      <c r="R25" s="4225"/>
      <c r="S25" s="4225"/>
      <c r="T25" s="4225"/>
      <c r="U25" s="4225"/>
      <c r="V25" s="4259"/>
      <c r="W25" s="4236"/>
      <c r="X25" s="4237"/>
      <c r="Y25" s="4237"/>
      <c r="Z25" s="4237"/>
      <c r="AA25" s="4253"/>
      <c r="AB25" s="4236"/>
      <c r="AC25" s="4237"/>
      <c r="AD25" s="4237"/>
      <c r="AE25" s="4237"/>
      <c r="AF25" s="4253"/>
      <c r="AG25" s="4236"/>
      <c r="AH25" s="4237"/>
      <c r="AI25" s="4253"/>
      <c r="AJ25" s="4236"/>
      <c r="AK25" s="4237"/>
      <c r="AL25" s="4253"/>
      <c r="AM25" s="4236"/>
      <c r="AN25" s="4237"/>
      <c r="AO25" s="4237"/>
      <c r="AP25" s="4237"/>
      <c r="AQ25" s="4238"/>
      <c r="AR25" s="40"/>
      <c r="AS25" s="628"/>
      <c r="AT25" s="40"/>
      <c r="AU25" s="40"/>
      <c r="AV25" s="40"/>
      <c r="AW25" s="40"/>
      <c r="AX25" s="40"/>
      <c r="AY25" s="40"/>
      <c r="AZ25" s="40"/>
      <c r="BA25" s="40"/>
      <c r="BB25" s="40"/>
      <c r="BC25" s="40"/>
      <c r="BD25" s="40"/>
      <c r="BE25" s="40"/>
      <c r="BF25" s="40"/>
      <c r="BG25" s="40"/>
      <c r="BH25" s="40"/>
      <c r="BI25" s="40"/>
      <c r="BJ25" s="40"/>
      <c r="BK25" s="40"/>
      <c r="BL25" s="40"/>
      <c r="BM25" s="84"/>
      <c r="BN25" s="84"/>
    </row>
    <row r="26" spans="1:66" s="146" customFormat="1" ht="21.95" customHeight="1">
      <c r="A26" s="628"/>
      <c r="B26" s="4243"/>
      <c r="C26" s="4245"/>
      <c r="D26" s="4246"/>
      <c r="E26" s="4246"/>
      <c r="F26" s="4246"/>
      <c r="G26" s="4246"/>
      <c r="H26" s="4246"/>
      <c r="I26" s="4246"/>
      <c r="J26" s="4246"/>
      <c r="K26" s="4246"/>
      <c r="L26" s="4246"/>
      <c r="M26" s="4246"/>
      <c r="N26" s="4246"/>
      <c r="O26" s="4246"/>
      <c r="P26" s="4246"/>
      <c r="Q26" s="4246"/>
      <c r="R26" s="4246"/>
      <c r="S26" s="4246"/>
      <c r="T26" s="4246"/>
      <c r="U26" s="4246"/>
      <c r="V26" s="4247"/>
      <c r="W26" s="4251"/>
      <c r="X26" s="4234"/>
      <c r="Y26" s="4234"/>
      <c r="Z26" s="4234"/>
      <c r="AA26" s="4252"/>
      <c r="AB26" s="4251"/>
      <c r="AC26" s="4234"/>
      <c r="AD26" s="4234"/>
      <c r="AE26" s="4234"/>
      <c r="AF26" s="4252"/>
      <c r="AG26" s="4251"/>
      <c r="AH26" s="4234"/>
      <c r="AI26" s="4252"/>
      <c r="AJ26" s="4251"/>
      <c r="AK26" s="4234"/>
      <c r="AL26" s="4252"/>
      <c r="AM26" s="4251"/>
      <c r="AN26" s="4234"/>
      <c r="AO26" s="4234"/>
      <c r="AP26" s="4234"/>
      <c r="AQ26" s="4235"/>
      <c r="AR26" s="40"/>
      <c r="AS26" s="628"/>
      <c r="AT26" s="1130"/>
      <c r="AU26" s="1130"/>
      <c r="AV26" s="1130"/>
      <c r="AW26" s="1130"/>
      <c r="AX26" s="1130"/>
      <c r="AY26" s="1130"/>
      <c r="AZ26" s="1130"/>
      <c r="BA26" s="1130"/>
      <c r="BB26" s="1130"/>
      <c r="BC26" s="1130"/>
      <c r="BD26" s="1130"/>
      <c r="BE26" s="1130"/>
      <c r="BF26" s="1130"/>
      <c r="BG26" s="1130"/>
      <c r="BH26" s="1130"/>
      <c r="BI26" s="1130"/>
      <c r="BJ26" s="1130"/>
      <c r="BK26" s="1130"/>
      <c r="BL26" s="1130"/>
      <c r="BM26" s="1131"/>
      <c r="BN26" s="84"/>
    </row>
    <row r="27" spans="1:66" s="146" customFormat="1" ht="21.95" customHeight="1">
      <c r="A27" s="628"/>
      <c r="B27" s="4244"/>
      <c r="C27" s="4248"/>
      <c r="D27" s="4249"/>
      <c r="E27" s="4249"/>
      <c r="F27" s="4249"/>
      <c r="G27" s="4249"/>
      <c r="H27" s="4249"/>
      <c r="I27" s="4249"/>
      <c r="J27" s="4249"/>
      <c r="K27" s="4249"/>
      <c r="L27" s="4249"/>
      <c r="M27" s="4249"/>
      <c r="N27" s="4249"/>
      <c r="O27" s="4249"/>
      <c r="P27" s="4249"/>
      <c r="Q27" s="4249"/>
      <c r="R27" s="4249"/>
      <c r="S27" s="4249"/>
      <c r="T27" s="4249"/>
      <c r="U27" s="4249"/>
      <c r="V27" s="4250"/>
      <c r="W27" s="4236"/>
      <c r="X27" s="4237"/>
      <c r="Y27" s="4237"/>
      <c r="Z27" s="4237"/>
      <c r="AA27" s="4253"/>
      <c r="AB27" s="4236"/>
      <c r="AC27" s="4237"/>
      <c r="AD27" s="4237"/>
      <c r="AE27" s="4237"/>
      <c r="AF27" s="4253"/>
      <c r="AG27" s="4236"/>
      <c r="AH27" s="4237"/>
      <c r="AI27" s="4253"/>
      <c r="AJ27" s="4236"/>
      <c r="AK27" s="4237"/>
      <c r="AL27" s="4253"/>
      <c r="AM27" s="4236"/>
      <c r="AN27" s="4237"/>
      <c r="AO27" s="4237"/>
      <c r="AP27" s="4237"/>
      <c r="AQ27" s="4238"/>
      <c r="AR27" s="40"/>
      <c r="AS27" s="628"/>
      <c r="AT27" s="1130"/>
      <c r="AU27" s="1130"/>
      <c r="AV27" s="1130"/>
      <c r="AW27" s="1130"/>
      <c r="AX27" s="1130"/>
      <c r="AY27" s="1130"/>
      <c r="AZ27" s="1130"/>
      <c r="BA27" s="1130"/>
      <c r="BB27" s="1130"/>
      <c r="BC27" s="1130"/>
      <c r="BD27" s="1130"/>
      <c r="BE27" s="1130"/>
      <c r="BF27" s="1130"/>
      <c r="BG27" s="1130"/>
      <c r="BH27" s="1130"/>
      <c r="BI27" s="1130"/>
      <c r="BJ27" s="1130"/>
      <c r="BK27" s="1130"/>
      <c r="BL27" s="1130"/>
      <c r="BM27" s="1131"/>
      <c r="BN27" s="84"/>
    </row>
    <row r="28" spans="1:66" s="146" customFormat="1" ht="21.95" customHeight="1">
      <c r="A28" s="628"/>
      <c r="B28" s="4243"/>
      <c r="C28" s="4245"/>
      <c r="D28" s="4246"/>
      <c r="E28" s="4246"/>
      <c r="F28" s="4246"/>
      <c r="G28" s="4246"/>
      <c r="H28" s="4246"/>
      <c r="I28" s="4246"/>
      <c r="J28" s="4246"/>
      <c r="K28" s="4246"/>
      <c r="L28" s="4246"/>
      <c r="M28" s="4246"/>
      <c r="N28" s="4246"/>
      <c r="O28" s="4246"/>
      <c r="P28" s="4246"/>
      <c r="Q28" s="4246"/>
      <c r="R28" s="4246"/>
      <c r="S28" s="4246"/>
      <c r="T28" s="4246"/>
      <c r="U28" s="4246"/>
      <c r="V28" s="4247"/>
      <c r="W28" s="4251"/>
      <c r="X28" s="4234"/>
      <c r="Y28" s="4234"/>
      <c r="Z28" s="4234"/>
      <c r="AA28" s="4252"/>
      <c r="AB28" s="4251"/>
      <c r="AC28" s="4234"/>
      <c r="AD28" s="4234"/>
      <c r="AE28" s="4234"/>
      <c r="AF28" s="4252"/>
      <c r="AG28" s="4251"/>
      <c r="AH28" s="4234"/>
      <c r="AI28" s="4252"/>
      <c r="AJ28" s="4251"/>
      <c r="AK28" s="4234"/>
      <c r="AL28" s="4252"/>
      <c r="AM28" s="4251"/>
      <c r="AN28" s="4234"/>
      <c r="AO28" s="4234"/>
      <c r="AP28" s="4234"/>
      <c r="AQ28" s="4235"/>
      <c r="AR28" s="40"/>
      <c r="AS28" s="628"/>
      <c r="AT28" s="1130"/>
      <c r="AU28" s="1130"/>
      <c r="AV28" s="1130"/>
      <c r="AW28" s="1130"/>
      <c r="AX28" s="1130"/>
      <c r="AY28" s="1130"/>
      <c r="AZ28" s="1130"/>
      <c r="BA28" s="1130"/>
      <c r="BB28" s="1130"/>
      <c r="BC28" s="1130"/>
      <c r="BD28" s="1130"/>
      <c r="BE28" s="1130"/>
      <c r="BF28" s="1130"/>
      <c r="BG28" s="1130"/>
      <c r="BH28" s="1130"/>
      <c r="BI28" s="1130"/>
      <c r="BJ28" s="1130"/>
      <c r="BK28" s="1130"/>
      <c r="BL28" s="1130"/>
      <c r="BM28" s="1131"/>
      <c r="BN28" s="84"/>
    </row>
    <row r="29" spans="1:66" s="146" customFormat="1" ht="21.95" customHeight="1">
      <c r="A29" s="628"/>
      <c r="B29" s="4244"/>
      <c r="C29" s="4248"/>
      <c r="D29" s="4249"/>
      <c r="E29" s="4249"/>
      <c r="F29" s="4249"/>
      <c r="G29" s="4249"/>
      <c r="H29" s="4249"/>
      <c r="I29" s="4249"/>
      <c r="J29" s="4249"/>
      <c r="K29" s="4249"/>
      <c r="L29" s="4249"/>
      <c r="M29" s="4249"/>
      <c r="N29" s="4249"/>
      <c r="O29" s="4249"/>
      <c r="P29" s="4249"/>
      <c r="Q29" s="4249"/>
      <c r="R29" s="4249"/>
      <c r="S29" s="4249"/>
      <c r="T29" s="4249"/>
      <c r="U29" s="4249"/>
      <c r="V29" s="4250"/>
      <c r="W29" s="4236"/>
      <c r="X29" s="4237"/>
      <c r="Y29" s="4237"/>
      <c r="Z29" s="4237"/>
      <c r="AA29" s="4253"/>
      <c r="AB29" s="4236"/>
      <c r="AC29" s="4237"/>
      <c r="AD29" s="4237"/>
      <c r="AE29" s="4237"/>
      <c r="AF29" s="4253"/>
      <c r="AG29" s="4236"/>
      <c r="AH29" s="4237"/>
      <c r="AI29" s="4253"/>
      <c r="AJ29" s="4236"/>
      <c r="AK29" s="4237"/>
      <c r="AL29" s="4253"/>
      <c r="AM29" s="4236"/>
      <c r="AN29" s="4237"/>
      <c r="AO29" s="4237"/>
      <c r="AP29" s="4237"/>
      <c r="AQ29" s="4238"/>
      <c r="AR29" s="40"/>
      <c r="AS29" s="628"/>
      <c r="AT29" s="1130"/>
      <c r="AU29" s="1130"/>
      <c r="AV29" s="1130"/>
      <c r="AW29" s="1130"/>
      <c r="AX29" s="1130"/>
      <c r="AY29" s="1130"/>
      <c r="AZ29" s="1130"/>
      <c r="BA29" s="1130"/>
      <c r="BB29" s="1130"/>
      <c r="BC29" s="1130"/>
      <c r="BD29" s="1130"/>
      <c r="BE29" s="1130"/>
      <c r="BF29" s="1130"/>
      <c r="BG29" s="1130"/>
      <c r="BH29" s="1130"/>
      <c r="BI29" s="1130"/>
      <c r="BJ29" s="1130"/>
      <c r="BK29" s="1130"/>
      <c r="BL29" s="1130"/>
      <c r="BM29" s="1131"/>
      <c r="BN29" s="84"/>
    </row>
    <row r="30" spans="1:66" s="146" customFormat="1" ht="21.95" customHeight="1">
      <c r="A30" s="628"/>
      <c r="B30" s="4243"/>
      <c r="C30" s="4245"/>
      <c r="D30" s="4246"/>
      <c r="E30" s="4246"/>
      <c r="F30" s="4246"/>
      <c r="G30" s="4246"/>
      <c r="H30" s="4246"/>
      <c r="I30" s="4246"/>
      <c r="J30" s="4246"/>
      <c r="K30" s="4246"/>
      <c r="L30" s="4246"/>
      <c r="M30" s="4246"/>
      <c r="N30" s="4246"/>
      <c r="O30" s="4246"/>
      <c r="P30" s="4246"/>
      <c r="Q30" s="4246"/>
      <c r="R30" s="4246"/>
      <c r="S30" s="4246"/>
      <c r="T30" s="4246"/>
      <c r="U30" s="4246"/>
      <c r="V30" s="4247"/>
      <c r="W30" s="4251"/>
      <c r="X30" s="4234"/>
      <c r="Y30" s="4234"/>
      <c r="Z30" s="4234"/>
      <c r="AA30" s="4252"/>
      <c r="AB30" s="4251"/>
      <c r="AC30" s="4234"/>
      <c r="AD30" s="4234"/>
      <c r="AE30" s="4234"/>
      <c r="AF30" s="4252"/>
      <c r="AG30" s="4251"/>
      <c r="AH30" s="4234"/>
      <c r="AI30" s="4252"/>
      <c r="AJ30" s="4251"/>
      <c r="AK30" s="4234"/>
      <c r="AL30" s="4252"/>
      <c r="AM30" s="4251"/>
      <c r="AN30" s="4234"/>
      <c r="AO30" s="4234"/>
      <c r="AP30" s="4234"/>
      <c r="AQ30" s="4235"/>
      <c r="AR30" s="40"/>
      <c r="AS30" s="628"/>
      <c r="AT30" s="1130"/>
      <c r="AU30" s="1130"/>
      <c r="AV30" s="1130"/>
      <c r="AW30" s="1130"/>
      <c r="AX30" s="1130"/>
      <c r="AY30" s="1130"/>
      <c r="AZ30" s="1130"/>
      <c r="BA30" s="1130"/>
      <c r="BB30" s="1130"/>
      <c r="BC30" s="1130"/>
      <c r="BD30" s="1130"/>
      <c r="BE30" s="1130"/>
      <c r="BF30" s="1130"/>
      <c r="BG30" s="1130"/>
      <c r="BH30" s="1130"/>
      <c r="BI30" s="1130"/>
      <c r="BJ30" s="1130"/>
      <c r="BK30" s="1130"/>
      <c r="BL30" s="1130"/>
      <c r="BM30" s="1131"/>
      <c r="BN30" s="84"/>
    </row>
    <row r="31" spans="1:66" s="146" customFormat="1" ht="21.95" customHeight="1">
      <c r="A31" s="628"/>
      <c r="B31" s="4244"/>
      <c r="C31" s="4248"/>
      <c r="D31" s="4249"/>
      <c r="E31" s="4249"/>
      <c r="F31" s="4249"/>
      <c r="G31" s="4249"/>
      <c r="H31" s="4249"/>
      <c r="I31" s="4249"/>
      <c r="J31" s="4249"/>
      <c r="K31" s="4249"/>
      <c r="L31" s="4249"/>
      <c r="M31" s="4249"/>
      <c r="N31" s="4249"/>
      <c r="O31" s="4249"/>
      <c r="P31" s="4249"/>
      <c r="Q31" s="4249"/>
      <c r="R31" s="4249"/>
      <c r="S31" s="4249"/>
      <c r="T31" s="4249"/>
      <c r="U31" s="4249"/>
      <c r="V31" s="4250"/>
      <c r="W31" s="4236"/>
      <c r="X31" s="4237"/>
      <c r="Y31" s="4237"/>
      <c r="Z31" s="4237"/>
      <c r="AA31" s="4253"/>
      <c r="AB31" s="4236"/>
      <c r="AC31" s="4237"/>
      <c r="AD31" s="4237"/>
      <c r="AE31" s="4237"/>
      <c r="AF31" s="4253"/>
      <c r="AG31" s="4236"/>
      <c r="AH31" s="4237"/>
      <c r="AI31" s="4253"/>
      <c r="AJ31" s="4236"/>
      <c r="AK31" s="4237"/>
      <c r="AL31" s="4253"/>
      <c r="AM31" s="4236"/>
      <c r="AN31" s="4237"/>
      <c r="AO31" s="4237"/>
      <c r="AP31" s="4237"/>
      <c r="AQ31" s="4238"/>
      <c r="AR31" s="40"/>
      <c r="AS31" s="628"/>
      <c r="AT31" s="1130"/>
      <c r="AU31" s="1130"/>
      <c r="AV31" s="1130"/>
      <c r="AW31" s="1130"/>
      <c r="AX31" s="1130"/>
      <c r="AY31" s="1130"/>
      <c r="AZ31" s="1130"/>
      <c r="BA31" s="1130"/>
      <c r="BB31" s="1130"/>
      <c r="BC31" s="1130"/>
      <c r="BD31" s="1130"/>
      <c r="BE31" s="1130"/>
      <c r="BF31" s="1130"/>
      <c r="BG31" s="1130"/>
      <c r="BH31" s="1130"/>
      <c r="BI31" s="1130"/>
      <c r="BJ31" s="1130"/>
      <c r="BK31" s="1130"/>
      <c r="BL31" s="1130"/>
      <c r="BM31" s="1131"/>
      <c r="BN31" s="84"/>
    </row>
    <row r="32" spans="1:66" s="146" customFormat="1" ht="21.95" customHeight="1">
      <c r="A32" s="628"/>
      <c r="B32" s="4243"/>
      <c r="C32" s="4245"/>
      <c r="D32" s="4246"/>
      <c r="E32" s="4246"/>
      <c r="F32" s="4246"/>
      <c r="G32" s="4246"/>
      <c r="H32" s="4246"/>
      <c r="I32" s="4246"/>
      <c r="J32" s="4246"/>
      <c r="K32" s="4246"/>
      <c r="L32" s="4246"/>
      <c r="M32" s="4246"/>
      <c r="N32" s="4246"/>
      <c r="O32" s="4246"/>
      <c r="P32" s="4246"/>
      <c r="Q32" s="4246"/>
      <c r="R32" s="4246"/>
      <c r="S32" s="4246"/>
      <c r="T32" s="4246"/>
      <c r="U32" s="4246"/>
      <c r="V32" s="4247"/>
      <c r="W32" s="4251"/>
      <c r="X32" s="4234"/>
      <c r="Y32" s="4234"/>
      <c r="Z32" s="4234"/>
      <c r="AA32" s="4252"/>
      <c r="AB32" s="4251"/>
      <c r="AC32" s="4234"/>
      <c r="AD32" s="4234"/>
      <c r="AE32" s="4234"/>
      <c r="AF32" s="4252"/>
      <c r="AG32" s="4251"/>
      <c r="AH32" s="4234"/>
      <c r="AI32" s="4252"/>
      <c r="AJ32" s="4251"/>
      <c r="AK32" s="4234"/>
      <c r="AL32" s="4252"/>
      <c r="AM32" s="4251"/>
      <c r="AN32" s="4234"/>
      <c r="AO32" s="4234"/>
      <c r="AP32" s="4234"/>
      <c r="AQ32" s="4235"/>
      <c r="AR32" s="40"/>
      <c r="AS32" s="628"/>
      <c r="AT32" s="4261" t="s">
        <v>572</v>
      </c>
      <c r="AU32" s="4261"/>
      <c r="AV32" s="4261"/>
      <c r="AW32" s="4261"/>
      <c r="AX32" s="4261"/>
      <c r="AY32" s="4261"/>
      <c r="AZ32" s="4261"/>
      <c r="BA32" s="4261"/>
      <c r="BB32" s="4261"/>
      <c r="BC32" s="4261"/>
      <c r="BD32" s="4261"/>
      <c r="BE32" s="4261"/>
      <c r="BF32" s="4261"/>
      <c r="BG32" s="4261"/>
      <c r="BH32" s="4261"/>
      <c r="BI32" s="4261"/>
      <c r="BJ32" s="4261"/>
      <c r="BK32" s="4261"/>
      <c r="BL32" s="4261"/>
      <c r="BM32" s="4262"/>
      <c r="BN32" s="84"/>
    </row>
    <row r="33" spans="1:66" s="146" customFormat="1" ht="21.95" customHeight="1">
      <c r="A33" s="628"/>
      <c r="B33" s="4244"/>
      <c r="C33" s="4248"/>
      <c r="D33" s="4249"/>
      <c r="E33" s="4249"/>
      <c r="F33" s="4249"/>
      <c r="G33" s="4249"/>
      <c r="H33" s="4249"/>
      <c r="I33" s="4249"/>
      <c r="J33" s="4249"/>
      <c r="K33" s="4249"/>
      <c r="L33" s="4249"/>
      <c r="M33" s="4249"/>
      <c r="N33" s="4249"/>
      <c r="O33" s="4249"/>
      <c r="P33" s="4249"/>
      <c r="Q33" s="4249"/>
      <c r="R33" s="4249"/>
      <c r="S33" s="4249"/>
      <c r="T33" s="4249"/>
      <c r="U33" s="4249"/>
      <c r="V33" s="4250"/>
      <c r="W33" s="4236"/>
      <c r="X33" s="4237"/>
      <c r="Y33" s="4237"/>
      <c r="Z33" s="4237"/>
      <c r="AA33" s="4253"/>
      <c r="AB33" s="4236"/>
      <c r="AC33" s="4237"/>
      <c r="AD33" s="4237"/>
      <c r="AE33" s="4237"/>
      <c r="AF33" s="4253"/>
      <c r="AG33" s="4236"/>
      <c r="AH33" s="4237"/>
      <c r="AI33" s="4253"/>
      <c r="AJ33" s="4236"/>
      <c r="AK33" s="4237"/>
      <c r="AL33" s="4253"/>
      <c r="AM33" s="4236"/>
      <c r="AN33" s="4237"/>
      <c r="AO33" s="4237"/>
      <c r="AP33" s="4237"/>
      <c r="AQ33" s="4238"/>
      <c r="AR33" s="40"/>
      <c r="AS33" s="628"/>
      <c r="AT33" s="4261"/>
      <c r="AU33" s="4261"/>
      <c r="AV33" s="4261"/>
      <c r="AW33" s="4261"/>
      <c r="AX33" s="4261"/>
      <c r="AY33" s="4261"/>
      <c r="AZ33" s="4261"/>
      <c r="BA33" s="4261"/>
      <c r="BB33" s="4261"/>
      <c r="BC33" s="4261"/>
      <c r="BD33" s="4261"/>
      <c r="BE33" s="4261"/>
      <c r="BF33" s="4261"/>
      <c r="BG33" s="4261"/>
      <c r="BH33" s="4261"/>
      <c r="BI33" s="4261"/>
      <c r="BJ33" s="4261"/>
      <c r="BK33" s="4261"/>
      <c r="BL33" s="4261"/>
      <c r="BM33" s="4262"/>
      <c r="BN33" s="84"/>
    </row>
    <row r="34" spans="1:66" s="146" customFormat="1" ht="21.95" customHeight="1">
      <c r="A34" s="628"/>
      <c r="B34" s="4243"/>
      <c r="C34" s="4245"/>
      <c r="D34" s="4246"/>
      <c r="E34" s="4246"/>
      <c r="F34" s="4246"/>
      <c r="G34" s="4246"/>
      <c r="H34" s="4246"/>
      <c r="I34" s="4246"/>
      <c r="J34" s="4246"/>
      <c r="K34" s="4246"/>
      <c r="L34" s="4246"/>
      <c r="M34" s="4246"/>
      <c r="N34" s="4246"/>
      <c r="O34" s="4246"/>
      <c r="P34" s="4246"/>
      <c r="Q34" s="4246"/>
      <c r="R34" s="4246"/>
      <c r="S34" s="4246"/>
      <c r="T34" s="4246"/>
      <c r="U34" s="4246"/>
      <c r="V34" s="4247"/>
      <c r="W34" s="4251"/>
      <c r="X34" s="4234"/>
      <c r="Y34" s="4234"/>
      <c r="Z34" s="4234"/>
      <c r="AA34" s="4252"/>
      <c r="AB34" s="4251"/>
      <c r="AC34" s="4234"/>
      <c r="AD34" s="4234"/>
      <c r="AE34" s="4234"/>
      <c r="AF34" s="4252"/>
      <c r="AG34" s="4251"/>
      <c r="AH34" s="4234"/>
      <c r="AI34" s="4252"/>
      <c r="AJ34" s="4251"/>
      <c r="AK34" s="4234"/>
      <c r="AL34" s="4252"/>
      <c r="AM34" s="4251"/>
      <c r="AN34" s="4234"/>
      <c r="AO34" s="4234"/>
      <c r="AP34" s="4234"/>
      <c r="AQ34" s="4235"/>
      <c r="AR34" s="40"/>
      <c r="AS34" s="628"/>
      <c r="AT34" s="4261"/>
      <c r="AU34" s="4261"/>
      <c r="AV34" s="4261"/>
      <c r="AW34" s="4261"/>
      <c r="AX34" s="4261"/>
      <c r="AY34" s="4261"/>
      <c r="AZ34" s="4261"/>
      <c r="BA34" s="4261"/>
      <c r="BB34" s="4261"/>
      <c r="BC34" s="4261"/>
      <c r="BD34" s="4261"/>
      <c r="BE34" s="4261"/>
      <c r="BF34" s="4261"/>
      <c r="BG34" s="4261"/>
      <c r="BH34" s="4261"/>
      <c r="BI34" s="4261"/>
      <c r="BJ34" s="4261"/>
      <c r="BK34" s="4261"/>
      <c r="BL34" s="4261"/>
      <c r="BM34" s="4262"/>
      <c r="BN34" s="84"/>
    </row>
    <row r="35" spans="1:66" s="146" customFormat="1" ht="17.25" customHeight="1">
      <c r="A35" s="628"/>
      <c r="B35" s="4244"/>
      <c r="C35" s="4248"/>
      <c r="D35" s="4249"/>
      <c r="E35" s="4249"/>
      <c r="F35" s="4249"/>
      <c r="G35" s="4249"/>
      <c r="H35" s="4249"/>
      <c r="I35" s="4249"/>
      <c r="J35" s="4249"/>
      <c r="K35" s="4249"/>
      <c r="L35" s="4249"/>
      <c r="M35" s="4249"/>
      <c r="N35" s="4249"/>
      <c r="O35" s="4249"/>
      <c r="P35" s="4249"/>
      <c r="Q35" s="4249"/>
      <c r="R35" s="4249"/>
      <c r="S35" s="4249"/>
      <c r="T35" s="4249"/>
      <c r="U35" s="4249"/>
      <c r="V35" s="4250"/>
      <c r="W35" s="4236"/>
      <c r="X35" s="4237"/>
      <c r="Y35" s="4237"/>
      <c r="Z35" s="4237"/>
      <c r="AA35" s="4253"/>
      <c r="AB35" s="4236"/>
      <c r="AC35" s="4237"/>
      <c r="AD35" s="4237"/>
      <c r="AE35" s="4237"/>
      <c r="AF35" s="4253"/>
      <c r="AG35" s="4236"/>
      <c r="AH35" s="4237"/>
      <c r="AI35" s="4253"/>
      <c r="AJ35" s="4236"/>
      <c r="AK35" s="4237"/>
      <c r="AL35" s="4253"/>
      <c r="AM35" s="4236"/>
      <c r="AN35" s="4237"/>
      <c r="AO35" s="4237"/>
      <c r="AP35" s="4237"/>
      <c r="AQ35" s="4238"/>
      <c r="AR35" s="40"/>
      <c r="AS35" s="628"/>
      <c r="AT35" s="4261"/>
      <c r="AU35" s="4261"/>
      <c r="AV35" s="4261"/>
      <c r="AW35" s="4261"/>
      <c r="AX35" s="4261"/>
      <c r="AY35" s="4261"/>
      <c r="AZ35" s="4261"/>
      <c r="BA35" s="4261"/>
      <c r="BB35" s="4261"/>
      <c r="BC35" s="4261"/>
      <c r="BD35" s="4261"/>
      <c r="BE35" s="4261"/>
      <c r="BF35" s="4261"/>
      <c r="BG35" s="4261"/>
      <c r="BH35" s="4261"/>
      <c r="BI35" s="4261"/>
      <c r="BJ35" s="4261"/>
      <c r="BK35" s="4261"/>
      <c r="BL35" s="4261"/>
      <c r="BM35" s="4262"/>
      <c r="BN35" s="84"/>
    </row>
    <row r="36" spans="1:66" s="146" customFormat="1" ht="17.25" customHeight="1">
      <c r="A36" s="628"/>
      <c r="B36" s="4243"/>
      <c r="C36" s="4245"/>
      <c r="D36" s="4246"/>
      <c r="E36" s="4246"/>
      <c r="F36" s="4246"/>
      <c r="G36" s="4246"/>
      <c r="H36" s="4246"/>
      <c r="I36" s="4246"/>
      <c r="J36" s="4246"/>
      <c r="K36" s="4246"/>
      <c r="L36" s="4246"/>
      <c r="M36" s="4246"/>
      <c r="N36" s="4246"/>
      <c r="O36" s="4246"/>
      <c r="P36" s="4246"/>
      <c r="Q36" s="4246"/>
      <c r="R36" s="4246"/>
      <c r="S36" s="4246"/>
      <c r="T36" s="4246"/>
      <c r="U36" s="4246"/>
      <c r="V36" s="4247"/>
      <c r="W36" s="4251"/>
      <c r="X36" s="4234"/>
      <c r="Y36" s="4234"/>
      <c r="Z36" s="4234"/>
      <c r="AA36" s="4252"/>
      <c r="AB36" s="4251"/>
      <c r="AC36" s="4234"/>
      <c r="AD36" s="4234"/>
      <c r="AE36" s="4234"/>
      <c r="AF36" s="4252"/>
      <c r="AG36" s="4251"/>
      <c r="AH36" s="4234"/>
      <c r="AI36" s="4252"/>
      <c r="AJ36" s="4251"/>
      <c r="AK36" s="4234"/>
      <c r="AL36" s="4252"/>
      <c r="AM36" s="4251"/>
      <c r="AN36" s="4234"/>
      <c r="AO36" s="4234"/>
      <c r="AP36" s="4234"/>
      <c r="AQ36" s="4235"/>
      <c r="AR36" s="40"/>
      <c r="AS36" s="628"/>
      <c r="AT36" s="4261"/>
      <c r="AU36" s="4261"/>
      <c r="AV36" s="4261"/>
      <c r="AW36" s="4261"/>
      <c r="AX36" s="4261"/>
      <c r="AY36" s="4261"/>
      <c r="AZ36" s="4261"/>
      <c r="BA36" s="4261"/>
      <c r="BB36" s="4261"/>
      <c r="BC36" s="4261"/>
      <c r="BD36" s="4261"/>
      <c r="BE36" s="4261"/>
      <c r="BF36" s="4261"/>
      <c r="BG36" s="4261"/>
      <c r="BH36" s="4261"/>
      <c r="BI36" s="4261"/>
      <c r="BJ36" s="4261"/>
      <c r="BK36" s="4261"/>
      <c r="BL36" s="4261"/>
      <c r="BM36" s="4262"/>
      <c r="BN36" s="84"/>
    </row>
    <row r="37" spans="1:66" s="146" customFormat="1" ht="21.95" customHeight="1" thickBot="1">
      <c r="A37" s="152"/>
      <c r="B37" s="2168"/>
      <c r="C37" s="3173"/>
      <c r="D37" s="3174"/>
      <c r="E37" s="3174"/>
      <c r="F37" s="3174"/>
      <c r="G37" s="3174"/>
      <c r="H37" s="3174"/>
      <c r="I37" s="3174"/>
      <c r="J37" s="3174"/>
      <c r="K37" s="3174"/>
      <c r="L37" s="3174"/>
      <c r="M37" s="3174"/>
      <c r="N37" s="3174"/>
      <c r="O37" s="3174"/>
      <c r="P37" s="3174"/>
      <c r="Q37" s="3174"/>
      <c r="R37" s="3174"/>
      <c r="S37" s="3174"/>
      <c r="T37" s="3174"/>
      <c r="U37" s="3174"/>
      <c r="V37" s="4263"/>
      <c r="W37" s="4260"/>
      <c r="X37" s="3322"/>
      <c r="Y37" s="3322"/>
      <c r="Z37" s="3322"/>
      <c r="AA37" s="4204"/>
      <c r="AB37" s="4260"/>
      <c r="AC37" s="3322"/>
      <c r="AD37" s="3322"/>
      <c r="AE37" s="3322"/>
      <c r="AF37" s="4204"/>
      <c r="AG37" s="4260"/>
      <c r="AH37" s="3322"/>
      <c r="AI37" s="4204"/>
      <c r="AJ37" s="4260"/>
      <c r="AK37" s="3322"/>
      <c r="AL37" s="4204"/>
      <c r="AM37" s="4260"/>
      <c r="AN37" s="3322"/>
      <c r="AO37" s="3322"/>
      <c r="AP37" s="3322"/>
      <c r="AQ37" s="4014"/>
      <c r="AR37" s="84"/>
      <c r="AS37" s="153"/>
      <c r="AT37" s="153"/>
      <c r="AU37" s="40"/>
      <c r="AV37" s="40"/>
      <c r="AW37" s="40"/>
      <c r="AX37" s="40"/>
      <c r="AY37" s="40"/>
      <c r="AZ37" s="40"/>
      <c r="BA37" s="40"/>
      <c r="BB37" s="40"/>
      <c r="BC37" s="40"/>
      <c r="BD37" s="40"/>
      <c r="BE37" s="40"/>
      <c r="BF37" s="40"/>
      <c r="BG37" s="40"/>
      <c r="BH37" s="40"/>
      <c r="BI37" s="40"/>
      <c r="BJ37" s="40"/>
      <c r="BK37" s="40"/>
      <c r="BL37" s="153"/>
      <c r="BM37" s="1139"/>
      <c r="BN37" s="84"/>
    </row>
    <row r="38" spans="1:66" ht="17.25" customHeight="1" thickBot="1">
      <c r="A38" s="542"/>
      <c r="B38" s="562" t="s">
        <v>222</v>
      </c>
      <c r="C38" s="563"/>
      <c r="D38" s="563"/>
      <c r="E38" s="563"/>
      <c r="F38" s="563"/>
      <c r="G38" s="563"/>
      <c r="H38" s="563"/>
      <c r="I38" s="563"/>
      <c r="J38" s="563"/>
      <c r="K38" s="563"/>
      <c r="L38" s="563"/>
      <c r="M38" s="563"/>
      <c r="N38" s="563"/>
      <c r="O38" s="563"/>
      <c r="P38" s="563"/>
      <c r="Q38" s="563"/>
      <c r="R38" s="563"/>
      <c r="S38" s="563"/>
      <c r="T38" s="563"/>
      <c r="U38" s="563"/>
      <c r="V38" s="563"/>
      <c r="W38" s="563" t="s">
        <v>176</v>
      </c>
      <c r="X38" s="563"/>
      <c r="Y38" s="563"/>
      <c r="Z38" s="563"/>
      <c r="AA38" s="563"/>
      <c r="AB38" s="564"/>
      <c r="AC38" s="563"/>
      <c r="AD38" s="564"/>
      <c r="AE38" s="564"/>
      <c r="AF38" s="564"/>
      <c r="AG38" s="563"/>
      <c r="AH38" s="563"/>
      <c r="AI38" s="563"/>
      <c r="AJ38" s="563" t="s">
        <v>223</v>
      </c>
      <c r="AK38" s="563"/>
      <c r="AL38" s="563"/>
      <c r="AM38" s="563"/>
      <c r="AN38" s="563"/>
      <c r="AO38" s="563"/>
      <c r="AP38" s="563"/>
      <c r="AQ38" s="563"/>
      <c r="AR38" s="563"/>
      <c r="AS38" s="563"/>
      <c r="AT38" s="563"/>
      <c r="AU38" s="563"/>
      <c r="AV38" s="563"/>
      <c r="AW38" s="563"/>
      <c r="AX38" s="563"/>
      <c r="AY38" s="563"/>
      <c r="AZ38" s="564"/>
      <c r="BA38" s="563"/>
      <c r="BB38" s="564"/>
      <c r="BC38" s="563" t="str">
        <f>'Sockliner Molding Process '!BF40</f>
        <v>COMPILER: LIÊN/A-KT-WQ826</v>
      </c>
      <c r="BD38" s="563"/>
      <c r="BE38" s="563"/>
      <c r="BF38" s="563"/>
      <c r="BG38" s="563"/>
      <c r="BH38" s="563"/>
      <c r="BI38" s="563"/>
      <c r="BJ38" s="563"/>
      <c r="BK38" s="563"/>
      <c r="BL38" s="1108"/>
      <c r="BM38" s="1108"/>
      <c r="BN38" s="490"/>
    </row>
    <row r="204" spans="3:40">
      <c r="AN204" s="1162"/>
    </row>
    <row r="205" spans="3:40">
      <c r="AN205" s="1162"/>
    </row>
    <row r="206" spans="3:40">
      <c r="C206" s="1162"/>
      <c r="AN206" s="1162"/>
    </row>
    <row r="207" spans="3:40">
      <c r="AN207" s="1162"/>
    </row>
    <row r="208" spans="3:40">
      <c r="AN208" s="1162"/>
    </row>
    <row r="227" spans="40:40">
      <c r="AN227" s="1162"/>
    </row>
    <row r="228" spans="40:40">
      <c r="AN228" s="1162"/>
    </row>
    <row r="229" spans="40:40">
      <c r="AN229" s="1162"/>
    </row>
    <row r="230" spans="40:40">
      <c r="AN230" s="1162"/>
    </row>
    <row r="231" spans="40:40">
      <c r="AN231" s="1162"/>
    </row>
    <row r="250" spans="40:40" ht="120" customHeight="1">
      <c r="AN250" s="1162"/>
    </row>
    <row r="251" spans="40:40" ht="120" customHeight="1">
      <c r="AN251" s="1162"/>
    </row>
    <row r="252" spans="40:40" ht="120" customHeight="1">
      <c r="AN252" s="1162"/>
    </row>
    <row r="253" spans="40:40" ht="120" customHeight="1">
      <c r="AN253" s="1162"/>
    </row>
    <row r="254" spans="40:40" ht="120" customHeight="1">
      <c r="AN254" s="1162"/>
    </row>
  </sheetData>
  <mergeCells count="127">
    <mergeCell ref="AT32:BM36"/>
    <mergeCell ref="B34:B35"/>
    <mergeCell ref="C34:V35"/>
    <mergeCell ref="W34:AA35"/>
    <mergeCell ref="AB34:AF35"/>
    <mergeCell ref="AG34:AI35"/>
    <mergeCell ref="AJ34:AL35"/>
    <mergeCell ref="AG36:AI37"/>
    <mergeCell ref="AJ36:AL37"/>
    <mergeCell ref="AM36:AQ37"/>
    <mergeCell ref="AM34:AQ35"/>
    <mergeCell ref="B36:B37"/>
    <mergeCell ref="C36:V37"/>
    <mergeCell ref="AJ32:AL33"/>
    <mergeCell ref="AJ30:AL31"/>
    <mergeCell ref="AM26:AQ27"/>
    <mergeCell ref="AM30:AQ31"/>
    <mergeCell ref="W36:AA37"/>
    <mergeCell ref="AB36:AF37"/>
    <mergeCell ref="AG28:AI29"/>
    <mergeCell ref="AJ28:AL29"/>
    <mergeCell ref="AM28:AQ29"/>
    <mergeCell ref="B26:B27"/>
    <mergeCell ref="C26:V27"/>
    <mergeCell ref="W26:AA27"/>
    <mergeCell ref="AB26:AF27"/>
    <mergeCell ref="AG26:AI27"/>
    <mergeCell ref="AJ26:AL27"/>
    <mergeCell ref="B32:B33"/>
    <mergeCell ref="C32:V33"/>
    <mergeCell ref="W32:AA33"/>
    <mergeCell ref="AB32:AF33"/>
    <mergeCell ref="AG32:AI33"/>
    <mergeCell ref="B28:B29"/>
    <mergeCell ref="C28:V29"/>
    <mergeCell ref="W28:AA29"/>
    <mergeCell ref="AB28:AF29"/>
    <mergeCell ref="AM32:AQ33"/>
    <mergeCell ref="AG24:AI25"/>
    <mergeCell ref="AJ24:AL25"/>
    <mergeCell ref="AM24:AQ25"/>
    <mergeCell ref="B22:B23"/>
    <mergeCell ref="C22:V23"/>
    <mergeCell ref="W22:AA23"/>
    <mergeCell ref="AB22:AF23"/>
    <mergeCell ref="AG22:AI23"/>
    <mergeCell ref="AJ22:AL23"/>
    <mergeCell ref="B30:B31"/>
    <mergeCell ref="C30:V31"/>
    <mergeCell ref="W30:AA31"/>
    <mergeCell ref="AB30:AF31"/>
    <mergeCell ref="AG30:AI31"/>
    <mergeCell ref="AM18:AQ19"/>
    <mergeCell ref="B20:B21"/>
    <mergeCell ref="C20:V21"/>
    <mergeCell ref="W20:AA21"/>
    <mergeCell ref="AB20:AF21"/>
    <mergeCell ref="AG20:AI21"/>
    <mergeCell ref="AJ20:AL21"/>
    <mergeCell ref="AM20:AQ21"/>
    <mergeCell ref="B18:B19"/>
    <mergeCell ref="C18:V19"/>
    <mergeCell ref="W18:AA19"/>
    <mergeCell ref="AB18:AF19"/>
    <mergeCell ref="AG18:AI19"/>
    <mergeCell ref="AJ18:AL19"/>
    <mergeCell ref="AM22:AQ23"/>
    <mergeCell ref="B24:B25"/>
    <mergeCell ref="C24:V25"/>
    <mergeCell ref="W24:AA25"/>
    <mergeCell ref="AB24:AF25"/>
    <mergeCell ref="AM14:AQ15"/>
    <mergeCell ref="BJ14:BM14"/>
    <mergeCell ref="B16:B17"/>
    <mergeCell ref="C16:V17"/>
    <mergeCell ref="W16:AA17"/>
    <mergeCell ref="AB16:AF17"/>
    <mergeCell ref="AG16:AI17"/>
    <mergeCell ref="AJ16:AL17"/>
    <mergeCell ref="AM16:AQ17"/>
    <mergeCell ref="B14:B15"/>
    <mergeCell ref="C14:V15"/>
    <mergeCell ref="W14:AA15"/>
    <mergeCell ref="AB14:AF15"/>
    <mergeCell ref="AG14:AI15"/>
    <mergeCell ref="AJ14:AL15"/>
    <mergeCell ref="B12:B13"/>
    <mergeCell ref="C12:V13"/>
    <mergeCell ref="W12:AA13"/>
    <mergeCell ref="AB12:AF13"/>
    <mergeCell ref="AG12:AI13"/>
    <mergeCell ref="AJ12:AL13"/>
    <mergeCell ref="AM12:AQ13"/>
    <mergeCell ref="BJ12:BM12"/>
    <mergeCell ref="BJ13:BM13"/>
    <mergeCell ref="BH7:BJ7"/>
    <mergeCell ref="B8:B11"/>
    <mergeCell ref="C8:V11"/>
    <mergeCell ref="W8:AQ8"/>
    <mergeCell ref="BJ8:BM8"/>
    <mergeCell ref="W9:AA11"/>
    <mergeCell ref="AB9:AF11"/>
    <mergeCell ref="AG9:AI11"/>
    <mergeCell ref="AJ9:AL11"/>
    <mergeCell ref="AM9:AQ11"/>
    <mergeCell ref="BJ9:BM9"/>
    <mergeCell ref="B1:Q1"/>
    <mergeCell ref="R1:AV3"/>
    <mergeCell ref="J3:Q3"/>
    <mergeCell ref="AS4:AX5"/>
    <mergeCell ref="AY4:BA4"/>
    <mergeCell ref="BB4:BD4"/>
    <mergeCell ref="BE4:BG4"/>
    <mergeCell ref="BH4:BJ4"/>
    <mergeCell ref="BK4:BM4"/>
    <mergeCell ref="N5:AA5"/>
    <mergeCell ref="AF5:AI6"/>
    <mergeCell ref="AJ5:AN6"/>
    <mergeCell ref="AY5:BA5"/>
    <mergeCell ref="BB5:BD5"/>
    <mergeCell ref="BE5:BG5"/>
    <mergeCell ref="BH5:BJ5"/>
    <mergeCell ref="BK5:BM5"/>
    <mergeCell ref="BH6:BJ6"/>
    <mergeCell ref="BG2:BI3"/>
    <mergeCell ref="BJ2:BK3"/>
    <mergeCell ref="BL2:BM3"/>
  </mergeCells>
  <phoneticPr fontId="53" type="noConversion"/>
  <printOptions horizontalCentered="1" verticalCentered="1"/>
  <pageMargins left="0.19685039370078741" right="0.19685039370078741" top="0.59055118110236227" bottom="0.59055118110236227" header="0.19685039370078741" footer="0.19685039370078741"/>
  <pageSetup paperSize="9" scale="60" orientation="landscape" r:id="rId1"/>
  <headerFooter alignWithMargins="0">
    <oddHeader>&amp;L&amp;16NIKE-CONVERSE, INC. Confidential&amp;RVer.16.0
PB:1-0</oddHeader>
    <oddFooter>&amp;C&amp;14&amp;A</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R15"/>
  <sheetViews>
    <sheetView showGridLines="0" view="pageBreakPreview" topLeftCell="A10" zoomScale="80" zoomScaleNormal="60" zoomScaleSheetLayoutView="80" workbookViewId="0">
      <selection activeCell="X12" sqref="X12:AX12"/>
    </sheetView>
  </sheetViews>
  <sheetFormatPr defaultColWidth="2.625" defaultRowHeight="14.25"/>
  <cols>
    <col min="1" max="1" width="2.625" style="77" customWidth="1"/>
    <col min="2" max="2" width="3.875" style="77" customWidth="1"/>
    <col min="3" max="23" width="2.625" style="77" customWidth="1"/>
    <col min="24" max="50" width="2.5" style="77" customWidth="1"/>
    <col min="51" max="16384" width="2.625" style="77"/>
  </cols>
  <sheetData>
    <row r="1" spans="1:70" s="499" customFormat="1" ht="22.5" customHeight="1" thickBot="1">
      <c r="A1" s="284"/>
      <c r="B1" s="4273" t="str">
        <f>Index!B1</f>
        <v>PRODUCTION CONFIRMATION</v>
      </c>
      <c r="C1" s="4274"/>
      <c r="D1" s="4274"/>
      <c r="E1" s="4274"/>
      <c r="F1" s="4274"/>
      <c r="G1" s="4274"/>
      <c r="H1" s="4274"/>
      <c r="I1" s="4274"/>
      <c r="J1" s="4274"/>
      <c r="K1" s="4274"/>
      <c r="L1" s="4274"/>
      <c r="M1" s="4274"/>
      <c r="N1" s="4274"/>
      <c r="O1" s="4274"/>
      <c r="P1" s="4274"/>
      <c r="Q1" s="4275"/>
      <c r="R1" s="1163"/>
      <c r="S1" s="1163"/>
      <c r="T1" s="1163"/>
      <c r="U1" s="1163"/>
      <c r="V1" s="1163"/>
      <c r="W1" s="4335" t="s">
        <v>589</v>
      </c>
      <c r="X1" s="4335"/>
      <c r="Y1" s="4335"/>
      <c r="Z1" s="4335"/>
      <c r="AA1" s="4335"/>
      <c r="AB1" s="4335"/>
      <c r="AC1" s="4335"/>
      <c r="AD1" s="4335"/>
      <c r="AE1" s="4335"/>
      <c r="AF1" s="4335"/>
      <c r="AG1" s="4335"/>
      <c r="AH1" s="4335"/>
      <c r="AI1" s="4335"/>
      <c r="AJ1" s="4335"/>
      <c r="AK1" s="4335"/>
      <c r="AL1" s="4335"/>
      <c r="AM1" s="4335"/>
      <c r="AN1" s="4335"/>
      <c r="AO1" s="4335"/>
      <c r="AP1" s="4335"/>
      <c r="AQ1" s="4335"/>
      <c r="AR1" s="4335"/>
      <c r="AS1" s="4335"/>
      <c r="AT1" s="4335"/>
      <c r="AU1" s="4335"/>
      <c r="AV1" s="4335"/>
      <c r="AW1" s="4335"/>
      <c r="AX1" s="4335"/>
      <c r="AY1" s="1163"/>
      <c r="AZ1" s="1163"/>
      <c r="BA1" s="285"/>
      <c r="BB1" s="285"/>
      <c r="BC1" s="285"/>
      <c r="BD1" s="285"/>
      <c r="BE1" s="285"/>
      <c r="BF1" s="285"/>
      <c r="BG1" s="285"/>
      <c r="BH1" s="285"/>
      <c r="BI1" s="285"/>
      <c r="BJ1" s="285"/>
      <c r="BK1" s="285"/>
      <c r="BL1" s="283"/>
      <c r="BM1" s="283"/>
      <c r="BN1" s="283"/>
      <c r="BO1" s="283"/>
      <c r="BP1" s="283"/>
      <c r="BQ1" s="283"/>
      <c r="BR1" s="282"/>
    </row>
    <row r="2" spans="1:70" s="499" customFormat="1" ht="22.5" customHeight="1">
      <c r="A2" s="501"/>
      <c r="B2" s="349" t="s">
        <v>19</v>
      </c>
      <c r="C2" s="350"/>
      <c r="D2" s="350"/>
      <c r="E2" s="350"/>
      <c r="F2" s="350"/>
      <c r="G2" s="350"/>
      <c r="H2" s="53" t="str">
        <f>Index!G2</f>
        <v>Chuck Taylor All Star Street</v>
      </c>
      <c r="I2" s="53"/>
      <c r="J2" s="53"/>
      <c r="K2" s="53"/>
      <c r="L2" s="53"/>
      <c r="M2" s="53"/>
      <c r="N2" s="53"/>
      <c r="O2" s="53"/>
      <c r="P2" s="53"/>
      <c r="Q2" s="54"/>
      <c r="R2" s="455"/>
      <c r="S2" s="455"/>
      <c r="T2" s="455"/>
      <c r="U2" s="455"/>
      <c r="V2" s="455"/>
      <c r="W2" s="1923"/>
      <c r="X2" s="1923"/>
      <c r="Y2" s="1923"/>
      <c r="Z2" s="1923"/>
      <c r="AA2" s="1923"/>
      <c r="AB2" s="1923"/>
      <c r="AC2" s="1923"/>
      <c r="AD2" s="1923"/>
      <c r="AE2" s="1923"/>
      <c r="AF2" s="1923"/>
      <c r="AG2" s="1923"/>
      <c r="AH2" s="1923"/>
      <c r="AI2" s="1923"/>
      <c r="AJ2" s="1923"/>
      <c r="AK2" s="1923"/>
      <c r="AL2" s="1923"/>
      <c r="AM2" s="1923"/>
      <c r="AN2" s="1923"/>
      <c r="AO2" s="1923"/>
      <c r="AP2" s="1923"/>
      <c r="AQ2" s="1923"/>
      <c r="AR2" s="1923"/>
      <c r="AS2" s="1923"/>
      <c r="AT2" s="1923"/>
      <c r="AU2" s="1923"/>
      <c r="AV2" s="1923"/>
      <c r="AW2" s="1923"/>
      <c r="AX2" s="1923"/>
      <c r="AY2" s="455"/>
      <c r="AZ2" s="455"/>
      <c r="BA2" s="219"/>
      <c r="BB2" s="219"/>
      <c r="BC2" s="219"/>
      <c r="BD2" s="219"/>
      <c r="BE2" s="219"/>
      <c r="BF2" s="219"/>
      <c r="BG2" s="219"/>
      <c r="BH2" s="219"/>
      <c r="BI2" s="219"/>
      <c r="BJ2" s="219"/>
      <c r="BK2" s="219"/>
      <c r="BL2" s="4332" t="s">
        <v>21</v>
      </c>
      <c r="BM2" s="4333"/>
      <c r="BN2" s="4333"/>
      <c r="BO2" s="3634">
        <f>'Sockliner graphic process '!BJ2+1</f>
        <v>30</v>
      </c>
      <c r="BP2" s="4317"/>
      <c r="BQ2" s="4318"/>
      <c r="BR2" s="24"/>
    </row>
    <row r="3" spans="1:70" s="499" customFormat="1" ht="22.5" customHeight="1" thickBot="1">
      <c r="A3" s="501"/>
      <c r="B3" s="68" t="s">
        <v>96</v>
      </c>
      <c r="C3" s="1106"/>
      <c r="D3" s="1106"/>
      <c r="E3" s="1106"/>
      <c r="F3" s="1106"/>
      <c r="G3" s="1106"/>
      <c r="H3" s="1106"/>
      <c r="I3" s="1106"/>
      <c r="J3" s="1106" t="str">
        <f>Index!I3</f>
        <v>669288C/F</v>
      </c>
      <c r="K3" s="1106"/>
      <c r="L3" s="1106"/>
      <c r="M3" s="1106"/>
      <c r="N3" s="1106"/>
      <c r="O3" s="1106"/>
      <c r="P3" s="1106"/>
      <c r="Q3" s="324"/>
      <c r="R3" s="1013"/>
      <c r="S3" s="1013"/>
      <c r="T3" s="1013"/>
      <c r="U3" s="1013"/>
      <c r="V3" s="1013"/>
      <c r="W3" s="2474"/>
      <c r="X3" s="2474"/>
      <c r="Y3" s="2474"/>
      <c r="Z3" s="2474"/>
      <c r="AA3" s="2474"/>
      <c r="AB3" s="2474"/>
      <c r="AC3" s="2474"/>
      <c r="AD3" s="2474"/>
      <c r="AE3" s="2474"/>
      <c r="AF3" s="2474"/>
      <c r="AG3" s="2474"/>
      <c r="AH3" s="2474"/>
      <c r="AI3" s="2474"/>
      <c r="AJ3" s="2474"/>
      <c r="AK3" s="2474"/>
      <c r="AL3" s="2474"/>
      <c r="AM3" s="2474"/>
      <c r="AN3" s="2474"/>
      <c r="AO3" s="2474"/>
      <c r="AP3" s="2474"/>
      <c r="AQ3" s="2474"/>
      <c r="AR3" s="2474"/>
      <c r="AS3" s="2474"/>
      <c r="AT3" s="2474"/>
      <c r="AU3" s="2474"/>
      <c r="AV3" s="2474"/>
      <c r="AW3" s="2474"/>
      <c r="AX3" s="2474"/>
      <c r="AY3" s="1013"/>
      <c r="AZ3" s="1013"/>
      <c r="BA3" s="286"/>
      <c r="BB3" s="286"/>
      <c r="BC3" s="286"/>
      <c r="BD3" s="286"/>
      <c r="BE3" s="286"/>
      <c r="BF3" s="286"/>
      <c r="BG3" s="286"/>
      <c r="BH3" s="286"/>
      <c r="BI3" s="286"/>
      <c r="BJ3" s="286"/>
      <c r="BK3" s="286"/>
      <c r="BL3" s="4334"/>
      <c r="BM3" s="2621"/>
      <c r="BN3" s="2621"/>
      <c r="BO3" s="4319"/>
      <c r="BP3" s="4319"/>
      <c r="BQ3" s="4320"/>
      <c r="BR3" s="199"/>
    </row>
    <row r="4" spans="1:70" s="499" customFormat="1" ht="15.95" customHeight="1" thickBot="1">
      <c r="A4" s="501"/>
      <c r="B4" s="291"/>
      <c r="C4" s="109"/>
      <c r="D4" s="109"/>
      <c r="E4" s="109"/>
      <c r="F4" s="109"/>
      <c r="G4" s="109"/>
      <c r="H4" s="109"/>
      <c r="I4" s="109"/>
      <c r="J4" s="109"/>
      <c r="K4" s="109"/>
      <c r="L4" s="109"/>
      <c r="M4" s="109"/>
      <c r="N4" s="109"/>
      <c r="O4" s="109"/>
      <c r="P4" s="109"/>
      <c r="Q4" s="109"/>
      <c r="R4" s="1102"/>
      <c r="S4" s="1102"/>
      <c r="T4" s="1102"/>
      <c r="U4" s="1102"/>
      <c r="V4" s="1102"/>
      <c r="W4" s="1102"/>
      <c r="X4" s="1102"/>
      <c r="Y4" s="1102"/>
      <c r="Z4" s="1102"/>
      <c r="AA4" s="1102"/>
      <c r="AB4" s="1102"/>
      <c r="AC4" s="1102"/>
      <c r="AD4" s="1102"/>
      <c r="AE4" s="1102"/>
      <c r="AF4" s="1102"/>
      <c r="AG4" s="1102"/>
      <c r="AH4" s="1102"/>
      <c r="AI4" s="1102"/>
      <c r="AJ4" s="1102"/>
      <c r="AK4" s="1102"/>
      <c r="AL4" s="1102"/>
      <c r="AM4" s="1102"/>
      <c r="AN4" s="1102"/>
      <c r="AO4" s="1102"/>
      <c r="AP4" s="1102"/>
      <c r="AQ4" s="1102"/>
      <c r="AR4" s="1102"/>
      <c r="AS4" s="1102"/>
      <c r="AT4" s="1102"/>
      <c r="AU4" s="1102"/>
      <c r="AV4" s="1102"/>
      <c r="AW4" s="1102"/>
      <c r="AX4" s="1102"/>
      <c r="AY4" s="4321"/>
      <c r="AZ4" s="3005"/>
      <c r="BA4" s="3005"/>
      <c r="BB4" s="3005"/>
      <c r="BC4" s="3005"/>
      <c r="BD4" s="3005"/>
      <c r="BE4" s="3005"/>
      <c r="BF4" s="3005"/>
      <c r="BG4" s="3005"/>
      <c r="BH4" s="3005"/>
      <c r="BI4" s="3005"/>
      <c r="BJ4" s="3005"/>
      <c r="BK4" s="3005"/>
      <c r="BL4" s="4322"/>
      <c r="BM4" s="4322"/>
      <c r="BN4" s="4322"/>
      <c r="BO4" s="4322"/>
      <c r="BP4" s="4322"/>
      <c r="BQ4" s="4323"/>
      <c r="BR4" s="199"/>
    </row>
    <row r="5" spans="1:70" s="499" customFormat="1" ht="37.5" customHeight="1">
      <c r="A5" s="501"/>
      <c r="B5" s="4264" t="s">
        <v>592</v>
      </c>
      <c r="C5" s="4265"/>
      <c r="D5" s="4265"/>
      <c r="E5" s="4265"/>
      <c r="F5" s="4265"/>
      <c r="G5" s="4265"/>
      <c r="H5" s="4265"/>
      <c r="I5" s="4266"/>
      <c r="J5" s="4268" t="s">
        <v>593</v>
      </c>
      <c r="K5" s="4269"/>
      <c r="L5" s="4269"/>
      <c r="M5" s="4269"/>
      <c r="N5" s="4269"/>
      <c r="O5" s="4269"/>
      <c r="P5" s="4269"/>
      <c r="Q5" s="4269"/>
      <c r="R5" s="4269"/>
      <c r="S5" s="4269"/>
      <c r="T5" s="4269"/>
      <c r="U5" s="4269"/>
      <c r="V5" s="4269"/>
      <c r="W5" s="4269"/>
      <c r="X5" s="4269"/>
      <c r="Y5" s="4269"/>
      <c r="Z5" s="4269"/>
      <c r="AA5" s="4269"/>
      <c r="AB5" s="4270"/>
      <c r="AC5" s="1102"/>
      <c r="AD5" s="1102"/>
      <c r="AE5" s="1102"/>
      <c r="AF5" s="1102"/>
      <c r="AG5" s="1102"/>
      <c r="AH5" s="4128" t="s">
        <v>568</v>
      </c>
      <c r="AI5" s="4129"/>
      <c r="AJ5" s="4129"/>
      <c r="AK5" s="4129"/>
      <c r="AL5" s="4129"/>
      <c r="AM5" s="4325"/>
      <c r="AN5" s="4326" t="s">
        <v>188</v>
      </c>
      <c r="AO5" s="4327"/>
      <c r="AP5" s="4327"/>
      <c r="AQ5" s="4327"/>
      <c r="AR5" s="4327"/>
      <c r="AS5" s="4327"/>
      <c r="AT5" s="4327"/>
      <c r="AU5" s="4327"/>
      <c r="AV5" s="4327"/>
      <c r="AW5" s="4328"/>
      <c r="AX5" s="1102"/>
      <c r="AY5" s="4321"/>
      <c r="AZ5" s="3005"/>
      <c r="BA5" s="3005"/>
      <c r="BB5" s="3005"/>
      <c r="BC5" s="3005"/>
      <c r="BD5" s="3005"/>
      <c r="BE5" s="3005"/>
      <c r="BF5" s="3005"/>
      <c r="BG5" s="3005"/>
      <c r="BH5" s="3005"/>
      <c r="BI5" s="3005"/>
      <c r="BJ5" s="3005"/>
      <c r="BK5" s="3005"/>
      <c r="BL5" s="3005"/>
      <c r="BM5" s="3005"/>
      <c r="BN5" s="3005"/>
      <c r="BO5" s="3005"/>
      <c r="BP5" s="3005"/>
      <c r="BQ5" s="4324"/>
      <c r="BR5" s="199"/>
    </row>
    <row r="6" spans="1:70" s="499" customFormat="1" ht="37.5" customHeight="1" thickBot="1">
      <c r="A6" s="501"/>
      <c r="B6" s="2222" t="s">
        <v>533</v>
      </c>
      <c r="C6" s="2223"/>
      <c r="D6" s="2223"/>
      <c r="E6" s="2223"/>
      <c r="F6" s="2223"/>
      <c r="G6" s="2223"/>
      <c r="H6" s="2223"/>
      <c r="I6" s="4267"/>
      <c r="J6" s="4271" t="s">
        <v>1013</v>
      </c>
      <c r="K6" s="2223"/>
      <c r="L6" s="2223"/>
      <c r="M6" s="2223"/>
      <c r="N6" s="2223"/>
      <c r="O6" s="2223"/>
      <c r="P6" s="2223"/>
      <c r="Q6" s="2223"/>
      <c r="R6" s="2223"/>
      <c r="S6" s="2223"/>
      <c r="T6" s="2223"/>
      <c r="U6" s="2223"/>
      <c r="V6" s="2223"/>
      <c r="W6" s="2223"/>
      <c r="X6" s="2223"/>
      <c r="Y6" s="2223"/>
      <c r="Z6" s="2223"/>
      <c r="AA6" s="2223"/>
      <c r="AB6" s="4272"/>
      <c r="AC6" s="1102"/>
      <c r="AD6" s="1102"/>
      <c r="AE6" s="1102"/>
      <c r="AF6" s="1102"/>
      <c r="AG6" s="1102"/>
      <c r="AH6" s="3247"/>
      <c r="AI6" s="3248"/>
      <c r="AJ6" s="3248"/>
      <c r="AK6" s="3248"/>
      <c r="AL6" s="3248"/>
      <c r="AM6" s="3249"/>
      <c r="AN6" s="4329"/>
      <c r="AO6" s="4330"/>
      <c r="AP6" s="4330"/>
      <c r="AQ6" s="4330"/>
      <c r="AR6" s="4330"/>
      <c r="AS6" s="4330"/>
      <c r="AT6" s="4330"/>
      <c r="AU6" s="4330"/>
      <c r="AV6" s="4330"/>
      <c r="AW6" s="4331"/>
      <c r="AX6" s="1102"/>
      <c r="AY6" s="334"/>
      <c r="AZ6" s="333"/>
      <c r="BA6" s="333"/>
      <c r="BB6" s="333"/>
      <c r="BC6" s="333"/>
      <c r="BD6" s="333"/>
      <c r="BE6" s="333"/>
      <c r="BF6" s="333"/>
      <c r="BG6" s="333"/>
      <c r="BH6" s="333"/>
      <c r="BI6" s="333"/>
      <c r="BJ6" s="333"/>
      <c r="BK6" s="333"/>
      <c r="BL6" s="333"/>
      <c r="BM6" s="333"/>
      <c r="BN6" s="1683"/>
      <c r="BO6" s="1683"/>
      <c r="BP6" s="1683"/>
      <c r="BQ6" s="2601"/>
      <c r="BR6" s="199"/>
    </row>
    <row r="7" spans="1:70" s="499" customFormat="1" ht="9.9499999999999993" customHeight="1">
      <c r="A7" s="501"/>
      <c r="B7" s="291"/>
      <c r="C7" s="109"/>
      <c r="D7" s="109"/>
      <c r="E7" s="109"/>
      <c r="F7" s="109"/>
      <c r="G7" s="109"/>
      <c r="H7" s="109"/>
      <c r="I7" s="109"/>
      <c r="J7" s="109"/>
      <c r="K7" s="109"/>
      <c r="L7" s="109"/>
      <c r="M7" s="109"/>
      <c r="N7" s="109"/>
      <c r="O7" s="109"/>
      <c r="P7" s="109"/>
      <c r="Q7" s="109"/>
      <c r="R7" s="1102"/>
      <c r="S7" s="1102"/>
      <c r="T7" s="1102"/>
      <c r="U7" s="1102"/>
      <c r="V7" s="1102"/>
      <c r="W7" s="1102"/>
      <c r="X7" s="1102"/>
      <c r="Y7" s="1102"/>
      <c r="Z7" s="1102"/>
      <c r="AA7" s="1102"/>
      <c r="AB7" s="1102"/>
      <c r="AC7" s="1102"/>
      <c r="AD7" s="1102"/>
      <c r="AE7" s="1102"/>
      <c r="AF7" s="1102"/>
      <c r="AG7" s="1102"/>
      <c r="AH7" s="1102"/>
      <c r="AI7" s="1102"/>
      <c r="AJ7" s="1102"/>
      <c r="AK7" s="1102"/>
      <c r="AL7" s="1102"/>
      <c r="AM7" s="1102"/>
      <c r="AN7" s="1102"/>
      <c r="AO7" s="1102"/>
      <c r="AP7" s="1102"/>
      <c r="AQ7" s="1102"/>
      <c r="AR7" s="1102"/>
      <c r="AS7" s="1102"/>
      <c r="AT7" s="1102"/>
      <c r="AU7" s="1102"/>
      <c r="AV7" s="1102"/>
      <c r="AW7" s="1102"/>
      <c r="AX7" s="1102"/>
      <c r="AY7" s="334"/>
      <c r="AZ7" s="333"/>
      <c r="BA7" s="333"/>
      <c r="BB7" s="333"/>
      <c r="BC7" s="333"/>
      <c r="BD7" s="333"/>
      <c r="BE7" s="333"/>
      <c r="BF7" s="333"/>
      <c r="BG7" s="333"/>
      <c r="BH7" s="333"/>
      <c r="BI7" s="333"/>
      <c r="BJ7" s="333"/>
      <c r="BK7" s="333"/>
      <c r="BL7" s="333"/>
      <c r="BM7" s="333"/>
      <c r="BN7" s="1683"/>
      <c r="BO7" s="1683"/>
      <c r="BP7" s="1683"/>
      <c r="BQ7" s="2601"/>
      <c r="BR7" s="199"/>
    </row>
    <row r="8" spans="1:70" s="499" customFormat="1" ht="9.9499999999999993" customHeight="1" thickBot="1">
      <c r="A8" s="501"/>
      <c r="B8" s="291"/>
      <c r="C8" s="109"/>
      <c r="D8" s="109"/>
      <c r="E8" s="109"/>
      <c r="F8" s="109"/>
      <c r="G8" s="109"/>
      <c r="H8" s="109"/>
      <c r="I8" s="109"/>
      <c r="J8" s="109"/>
      <c r="K8" s="109"/>
      <c r="L8" s="109"/>
      <c r="M8" s="109"/>
      <c r="N8" s="109"/>
      <c r="O8" s="109"/>
      <c r="P8" s="109"/>
      <c r="Q8" s="109"/>
      <c r="R8" s="1102"/>
      <c r="S8" s="1102"/>
      <c r="T8" s="1102"/>
      <c r="U8" s="1102"/>
      <c r="V8" s="1102"/>
      <c r="W8" s="1102"/>
      <c r="X8" s="1102"/>
      <c r="Y8" s="1102"/>
      <c r="Z8" s="1102"/>
      <c r="AA8" s="1102"/>
      <c r="AB8" s="1102"/>
      <c r="AC8" s="1102"/>
      <c r="AD8" s="1102"/>
      <c r="AE8" s="1102"/>
      <c r="AF8" s="1102"/>
      <c r="AG8" s="1102"/>
      <c r="AH8" s="1102"/>
      <c r="AI8" s="1102"/>
      <c r="AJ8" s="1102"/>
      <c r="AK8" s="1102"/>
      <c r="AL8" s="1102"/>
      <c r="AM8" s="1102"/>
      <c r="AN8" s="1102"/>
      <c r="AO8" s="1102"/>
      <c r="AP8" s="1102"/>
      <c r="AQ8" s="1102"/>
      <c r="AR8" s="1102"/>
      <c r="AS8" s="1102"/>
      <c r="AT8" s="1102"/>
      <c r="AU8" s="1102"/>
      <c r="AV8" s="1102"/>
      <c r="AW8" s="1102"/>
      <c r="AX8" s="1102"/>
      <c r="AY8" s="334"/>
      <c r="AZ8" s="333"/>
      <c r="BA8" s="333"/>
      <c r="BB8" s="333"/>
      <c r="BC8" s="333"/>
      <c r="BD8" s="333"/>
      <c r="BE8" s="333"/>
      <c r="BF8" s="333"/>
      <c r="BG8" s="333"/>
      <c r="BH8" s="333"/>
      <c r="BI8" s="333"/>
      <c r="BJ8" s="333"/>
      <c r="BK8" s="333"/>
      <c r="BL8" s="333"/>
      <c r="BM8" s="333"/>
      <c r="BN8" s="1683"/>
      <c r="BO8" s="1683"/>
      <c r="BP8" s="1683"/>
      <c r="BQ8" s="2601"/>
      <c r="BR8" s="199"/>
    </row>
    <row r="9" spans="1:70" s="499" customFormat="1" ht="30" customHeight="1">
      <c r="A9" s="501"/>
      <c r="B9" s="4293" t="s">
        <v>31</v>
      </c>
      <c r="C9" s="4295" t="s">
        <v>590</v>
      </c>
      <c r="D9" s="4296"/>
      <c r="E9" s="4296"/>
      <c r="F9" s="4296"/>
      <c r="G9" s="4296"/>
      <c r="H9" s="4296"/>
      <c r="I9" s="4296"/>
      <c r="J9" s="4296"/>
      <c r="K9" s="4296"/>
      <c r="L9" s="4296"/>
      <c r="M9" s="4296"/>
      <c r="N9" s="4296"/>
      <c r="O9" s="4296"/>
      <c r="P9" s="4296"/>
      <c r="Q9" s="4296"/>
      <c r="R9" s="4296"/>
      <c r="S9" s="4296"/>
      <c r="T9" s="4296"/>
      <c r="U9" s="4296"/>
      <c r="V9" s="4296"/>
      <c r="W9" s="4297"/>
      <c r="X9" s="4301" t="s">
        <v>594</v>
      </c>
      <c r="Y9" s="4296"/>
      <c r="Z9" s="4296"/>
      <c r="AA9" s="4296"/>
      <c r="AB9" s="4296"/>
      <c r="AC9" s="4296"/>
      <c r="AD9" s="4296"/>
      <c r="AE9" s="4296"/>
      <c r="AF9" s="4296"/>
      <c r="AG9" s="4296"/>
      <c r="AH9" s="4296"/>
      <c r="AI9" s="4296"/>
      <c r="AJ9" s="4296"/>
      <c r="AK9" s="4296"/>
      <c r="AL9" s="4296"/>
      <c r="AM9" s="4296"/>
      <c r="AN9" s="4296"/>
      <c r="AO9" s="4296"/>
      <c r="AP9" s="4296"/>
      <c r="AQ9" s="4296"/>
      <c r="AR9" s="4296"/>
      <c r="AS9" s="4296"/>
      <c r="AT9" s="4296"/>
      <c r="AU9" s="4296"/>
      <c r="AV9" s="4296"/>
      <c r="AW9" s="4296"/>
      <c r="AX9" s="4302"/>
      <c r="AY9" s="4305" t="s">
        <v>591</v>
      </c>
      <c r="AZ9" s="4296"/>
      <c r="BA9" s="4296"/>
      <c r="BB9" s="4296"/>
      <c r="BC9" s="4296"/>
      <c r="BD9" s="4296"/>
      <c r="BE9" s="4296"/>
      <c r="BF9" s="4296"/>
      <c r="BG9" s="4296"/>
      <c r="BH9" s="4296"/>
      <c r="BI9" s="4296"/>
      <c r="BJ9" s="4296"/>
      <c r="BK9" s="4296"/>
      <c r="BL9" s="4296"/>
      <c r="BM9" s="4296"/>
      <c r="BN9" s="4296"/>
      <c r="BO9" s="4296"/>
      <c r="BP9" s="4296"/>
      <c r="BQ9" s="4302"/>
      <c r="BR9" s="199"/>
    </row>
    <row r="10" spans="1:70" s="499" customFormat="1" ht="30" customHeight="1" thickBot="1">
      <c r="A10" s="501"/>
      <c r="B10" s="4294"/>
      <c r="C10" s="4298"/>
      <c r="D10" s="4299"/>
      <c r="E10" s="4299"/>
      <c r="F10" s="4299"/>
      <c r="G10" s="4299"/>
      <c r="H10" s="4299"/>
      <c r="I10" s="4299"/>
      <c r="J10" s="4299"/>
      <c r="K10" s="4299"/>
      <c r="L10" s="4299"/>
      <c r="M10" s="4299"/>
      <c r="N10" s="4299"/>
      <c r="O10" s="4299"/>
      <c r="P10" s="4299"/>
      <c r="Q10" s="4299"/>
      <c r="R10" s="4299"/>
      <c r="S10" s="4299"/>
      <c r="T10" s="4299"/>
      <c r="U10" s="4299"/>
      <c r="V10" s="4299"/>
      <c r="W10" s="4300"/>
      <c r="X10" s="4303"/>
      <c r="Y10" s="4299"/>
      <c r="Z10" s="4299"/>
      <c r="AA10" s="4299"/>
      <c r="AB10" s="4299"/>
      <c r="AC10" s="4299"/>
      <c r="AD10" s="4299"/>
      <c r="AE10" s="4299"/>
      <c r="AF10" s="4299"/>
      <c r="AG10" s="4299"/>
      <c r="AH10" s="4299"/>
      <c r="AI10" s="4299"/>
      <c r="AJ10" s="4299"/>
      <c r="AK10" s="4299"/>
      <c r="AL10" s="4299"/>
      <c r="AM10" s="4299"/>
      <c r="AN10" s="4299"/>
      <c r="AO10" s="4299"/>
      <c r="AP10" s="4299"/>
      <c r="AQ10" s="4299"/>
      <c r="AR10" s="4299"/>
      <c r="AS10" s="4299"/>
      <c r="AT10" s="4299"/>
      <c r="AU10" s="4299"/>
      <c r="AV10" s="4299"/>
      <c r="AW10" s="4299"/>
      <c r="AX10" s="4304"/>
      <c r="AY10" s="4306"/>
      <c r="AZ10" s="4307"/>
      <c r="BA10" s="4307"/>
      <c r="BB10" s="4307"/>
      <c r="BC10" s="4307"/>
      <c r="BD10" s="4307"/>
      <c r="BE10" s="4307"/>
      <c r="BF10" s="4307"/>
      <c r="BG10" s="4307"/>
      <c r="BH10" s="4307"/>
      <c r="BI10" s="4307"/>
      <c r="BJ10" s="4307"/>
      <c r="BK10" s="4307"/>
      <c r="BL10" s="4307"/>
      <c r="BM10" s="4307"/>
      <c r="BN10" s="4307"/>
      <c r="BO10" s="4307"/>
      <c r="BP10" s="4307"/>
      <c r="BQ10" s="4308"/>
      <c r="BR10" s="199"/>
    </row>
    <row r="11" spans="1:70" s="499" customFormat="1" ht="159.94999999999999" customHeight="1">
      <c r="A11" s="501"/>
      <c r="B11" s="516">
        <v>1</v>
      </c>
      <c r="C11" s="4311" t="s">
        <v>596</v>
      </c>
      <c r="D11" s="4312"/>
      <c r="E11" s="4312"/>
      <c r="F11" s="4312"/>
      <c r="G11" s="4312"/>
      <c r="H11" s="4312"/>
      <c r="I11" s="4312"/>
      <c r="J11" s="4312"/>
      <c r="K11" s="4312"/>
      <c r="L11" s="4312"/>
      <c r="M11" s="4312"/>
      <c r="N11" s="4312"/>
      <c r="O11" s="4312"/>
      <c r="P11" s="4312"/>
      <c r="Q11" s="4312"/>
      <c r="R11" s="4312"/>
      <c r="S11" s="4312"/>
      <c r="T11" s="4312"/>
      <c r="U11" s="4312"/>
      <c r="V11" s="4312"/>
      <c r="W11" s="4313"/>
      <c r="X11" s="4311" t="s">
        <v>595</v>
      </c>
      <c r="Y11" s="4312"/>
      <c r="Z11" s="4312"/>
      <c r="AA11" s="4312"/>
      <c r="AB11" s="4312"/>
      <c r="AC11" s="4312"/>
      <c r="AD11" s="4312"/>
      <c r="AE11" s="4312"/>
      <c r="AF11" s="4312"/>
      <c r="AG11" s="4312"/>
      <c r="AH11" s="4312"/>
      <c r="AI11" s="4312"/>
      <c r="AJ11" s="4312"/>
      <c r="AK11" s="4312"/>
      <c r="AL11" s="4312"/>
      <c r="AM11" s="4312"/>
      <c r="AN11" s="4312"/>
      <c r="AO11" s="4312"/>
      <c r="AP11" s="4312"/>
      <c r="AQ11" s="4312"/>
      <c r="AR11" s="4312"/>
      <c r="AS11" s="4312"/>
      <c r="AT11" s="4312"/>
      <c r="AU11" s="4312"/>
      <c r="AV11" s="4312"/>
      <c r="AW11" s="4312"/>
      <c r="AX11" s="4314"/>
      <c r="AY11" s="218"/>
      <c r="AZ11" s="4315"/>
      <c r="BA11" s="4315"/>
      <c r="BB11" s="4315"/>
      <c r="BC11" s="4315"/>
      <c r="BD11" s="1134"/>
      <c r="BE11" s="4315"/>
      <c r="BF11" s="4315"/>
      <c r="BG11" s="4315"/>
      <c r="BH11" s="4315"/>
      <c r="BI11" s="4316"/>
      <c r="BJ11" s="4316"/>
      <c r="BK11" s="4316"/>
      <c r="BL11" s="4316"/>
      <c r="BM11" s="4316"/>
      <c r="BN11" s="4309"/>
      <c r="BO11" s="4309"/>
      <c r="BP11" s="4309"/>
      <c r="BQ11" s="4310"/>
      <c r="BR11" s="199"/>
    </row>
    <row r="12" spans="1:70" s="499" customFormat="1" ht="159.94999999999999" customHeight="1">
      <c r="A12" s="501"/>
      <c r="B12" s="516">
        <v>2</v>
      </c>
      <c r="C12" s="4276" t="s">
        <v>597</v>
      </c>
      <c r="D12" s="4277"/>
      <c r="E12" s="4277"/>
      <c r="F12" s="4277"/>
      <c r="G12" s="4277"/>
      <c r="H12" s="4277"/>
      <c r="I12" s="4277"/>
      <c r="J12" s="4277"/>
      <c r="K12" s="4277"/>
      <c r="L12" s="4277"/>
      <c r="M12" s="4277"/>
      <c r="N12" s="4277"/>
      <c r="O12" s="4277"/>
      <c r="P12" s="4277"/>
      <c r="Q12" s="4277"/>
      <c r="R12" s="4277"/>
      <c r="S12" s="4277"/>
      <c r="T12" s="4277"/>
      <c r="U12" s="4277"/>
      <c r="V12" s="4277"/>
      <c r="W12" s="4278"/>
      <c r="X12" s="4276" t="s">
        <v>598</v>
      </c>
      <c r="Y12" s="4279"/>
      <c r="Z12" s="4279"/>
      <c r="AA12" s="4279"/>
      <c r="AB12" s="4279"/>
      <c r="AC12" s="4279"/>
      <c r="AD12" s="4279"/>
      <c r="AE12" s="4279"/>
      <c r="AF12" s="4279"/>
      <c r="AG12" s="4279"/>
      <c r="AH12" s="4279"/>
      <c r="AI12" s="4279"/>
      <c r="AJ12" s="4279"/>
      <c r="AK12" s="4279"/>
      <c r="AL12" s="4279"/>
      <c r="AM12" s="4279"/>
      <c r="AN12" s="4279"/>
      <c r="AO12" s="4279"/>
      <c r="AP12" s="4279"/>
      <c r="AQ12" s="4279"/>
      <c r="AR12" s="4279"/>
      <c r="AS12" s="4279"/>
      <c r="AT12" s="4279"/>
      <c r="AU12" s="4279"/>
      <c r="AV12" s="4279"/>
      <c r="AW12" s="4279"/>
      <c r="AX12" s="4280"/>
      <c r="AY12" s="4281"/>
      <c r="AZ12" s="4282"/>
      <c r="BA12" s="4282"/>
      <c r="BB12" s="4282"/>
      <c r="BC12" s="4282"/>
      <c r="BD12" s="4282"/>
      <c r="BE12" s="4282"/>
      <c r="BF12" s="4282"/>
      <c r="BG12" s="4282"/>
      <c r="BH12" s="4282"/>
      <c r="BI12" s="4282"/>
      <c r="BJ12" s="4282"/>
      <c r="BK12" s="4282"/>
      <c r="BL12" s="4282"/>
      <c r="BM12" s="4282"/>
      <c r="BN12" s="4282"/>
      <c r="BO12" s="4282"/>
      <c r="BP12" s="4282"/>
      <c r="BQ12" s="4283"/>
      <c r="BR12" s="199"/>
    </row>
    <row r="13" spans="1:70" s="499" customFormat="1" ht="159.94999999999999" customHeight="1" thickBot="1">
      <c r="A13" s="501"/>
      <c r="B13" s="517">
        <v>3</v>
      </c>
      <c r="C13" s="4284" t="s">
        <v>599</v>
      </c>
      <c r="D13" s="4285"/>
      <c r="E13" s="4285"/>
      <c r="F13" s="4285"/>
      <c r="G13" s="4285"/>
      <c r="H13" s="4285"/>
      <c r="I13" s="4285"/>
      <c r="J13" s="4285"/>
      <c r="K13" s="4285"/>
      <c r="L13" s="4285"/>
      <c r="M13" s="4285"/>
      <c r="N13" s="4285"/>
      <c r="O13" s="4285"/>
      <c r="P13" s="4285"/>
      <c r="Q13" s="4285"/>
      <c r="R13" s="4285"/>
      <c r="S13" s="4285"/>
      <c r="T13" s="4285"/>
      <c r="U13" s="4285"/>
      <c r="V13" s="4285"/>
      <c r="W13" s="4286"/>
      <c r="X13" s="4284" t="s">
        <v>600</v>
      </c>
      <c r="Y13" s="4287"/>
      <c r="Z13" s="4287"/>
      <c r="AA13" s="4287"/>
      <c r="AB13" s="4287"/>
      <c r="AC13" s="4287"/>
      <c r="AD13" s="4287"/>
      <c r="AE13" s="4287"/>
      <c r="AF13" s="4287"/>
      <c r="AG13" s="4287"/>
      <c r="AH13" s="4287"/>
      <c r="AI13" s="4287"/>
      <c r="AJ13" s="4287"/>
      <c r="AK13" s="4287"/>
      <c r="AL13" s="4287"/>
      <c r="AM13" s="4287"/>
      <c r="AN13" s="4287"/>
      <c r="AO13" s="4287"/>
      <c r="AP13" s="4287"/>
      <c r="AQ13" s="4287"/>
      <c r="AR13" s="4287"/>
      <c r="AS13" s="4287"/>
      <c r="AT13" s="4287"/>
      <c r="AU13" s="4287"/>
      <c r="AV13" s="4287"/>
      <c r="AW13" s="4287"/>
      <c r="AX13" s="4288"/>
      <c r="AY13" s="287"/>
      <c r="AZ13" s="1135"/>
      <c r="BA13" s="1135"/>
      <c r="BB13" s="1135"/>
      <c r="BC13" s="1135"/>
      <c r="BD13" s="1135"/>
      <c r="BE13" s="4289"/>
      <c r="BF13" s="4289"/>
      <c r="BG13" s="4289"/>
      <c r="BH13" s="4289"/>
      <c r="BI13" s="4290"/>
      <c r="BJ13" s="4290"/>
      <c r="BK13" s="4290"/>
      <c r="BL13" s="4290"/>
      <c r="BM13" s="4290"/>
      <c r="BN13" s="4291"/>
      <c r="BO13" s="4291"/>
      <c r="BP13" s="4291"/>
      <c r="BQ13" s="4292"/>
      <c r="BR13" s="199"/>
    </row>
    <row r="14" spans="1:70" s="353" customFormat="1" ht="15.95" customHeight="1" thickBot="1">
      <c r="A14" s="1103"/>
      <c r="B14" s="1104" t="s">
        <v>141</v>
      </c>
      <c r="C14" s="1104"/>
      <c r="D14" s="1104"/>
      <c r="E14" s="1104"/>
      <c r="F14" s="1104"/>
      <c r="G14" s="1104"/>
      <c r="H14" s="1104"/>
      <c r="I14" s="1104"/>
      <c r="J14" s="1104"/>
      <c r="K14" s="1104"/>
      <c r="L14" s="1104"/>
      <c r="M14" s="1104"/>
      <c r="N14" s="1104"/>
      <c r="O14" s="1104"/>
      <c r="P14" s="1104"/>
      <c r="Q14" s="1104"/>
      <c r="R14" s="1104"/>
      <c r="S14" s="1104"/>
      <c r="T14" s="1104"/>
      <c r="U14" s="1104"/>
      <c r="V14" s="1104"/>
      <c r="W14" s="1104"/>
      <c r="X14" s="1104"/>
      <c r="Y14" s="1104"/>
      <c r="Z14" s="1104"/>
      <c r="AA14" s="1104"/>
      <c r="AB14" s="1104"/>
      <c r="AC14" s="1104"/>
      <c r="AD14" s="1104"/>
      <c r="AE14" s="1104"/>
      <c r="AF14" s="1104"/>
      <c r="AG14" s="1104"/>
      <c r="AH14" s="1104" t="s">
        <v>133</v>
      </c>
      <c r="AI14" s="1104"/>
      <c r="AJ14" s="1104"/>
      <c r="AK14" s="265"/>
      <c r="AL14" s="265"/>
      <c r="AM14" s="265"/>
      <c r="AN14" s="265"/>
      <c r="AO14" s="265"/>
      <c r="AP14" s="1104"/>
      <c r="AQ14" s="265"/>
      <c r="AR14" s="1104"/>
      <c r="AS14" s="1104"/>
      <c r="AT14" s="1104"/>
      <c r="AU14" s="265"/>
      <c r="AV14" s="1104"/>
      <c r="AW14" s="1104"/>
      <c r="AX14" s="1104"/>
      <c r="AY14" s="1104"/>
      <c r="AZ14" s="1104"/>
      <c r="BA14" s="1104"/>
      <c r="BB14" s="1104"/>
      <c r="BC14" s="1104"/>
      <c r="BD14" s="1104"/>
      <c r="BE14" s="1104"/>
      <c r="BF14" s="1104"/>
      <c r="BG14" s="1104"/>
      <c r="BH14" s="1104"/>
      <c r="BI14" s="1104" t="str">
        <f>Index!BE44</f>
        <v>COMPILER: LIÊN/A-KT-WQ826</v>
      </c>
      <c r="BJ14" s="1104"/>
      <c r="BK14" s="265"/>
      <c r="BL14" s="1104"/>
      <c r="BM14" s="265"/>
      <c r="BN14" s="1104"/>
      <c r="BO14" s="1104"/>
      <c r="BP14" s="1104"/>
      <c r="BQ14" s="1104"/>
      <c r="BR14" s="264"/>
    </row>
    <row r="15" spans="1:70">
      <c r="A15" s="50"/>
      <c r="B15" s="50"/>
      <c r="C15" s="50"/>
      <c r="D15" s="50"/>
      <c r="E15" s="50"/>
      <c r="F15" s="50"/>
      <c r="G15" s="50"/>
      <c r="H15" s="50"/>
      <c r="I15" s="50"/>
      <c r="J15" s="50"/>
      <c r="K15" s="50"/>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row>
  </sheetData>
  <mergeCells count="31">
    <mergeCell ref="BO2:BQ3"/>
    <mergeCell ref="AY4:BQ5"/>
    <mergeCell ref="AH5:AM6"/>
    <mergeCell ref="AN5:AW6"/>
    <mergeCell ref="BN6:BQ6"/>
    <mergeCell ref="BL2:BN3"/>
    <mergeCell ref="W1:AX3"/>
    <mergeCell ref="BN11:BQ11"/>
    <mergeCell ref="C11:W11"/>
    <mergeCell ref="X11:AX11"/>
    <mergeCell ref="AZ11:BC11"/>
    <mergeCell ref="BE11:BH11"/>
    <mergeCell ref="BI11:BM11"/>
    <mergeCell ref="BN7:BQ8"/>
    <mergeCell ref="B9:B10"/>
    <mergeCell ref="C9:W10"/>
    <mergeCell ref="X9:AX10"/>
    <mergeCell ref="AY9:BQ10"/>
    <mergeCell ref="C12:W12"/>
    <mergeCell ref="X12:AX12"/>
    <mergeCell ref="AY12:BQ12"/>
    <mergeCell ref="C13:W13"/>
    <mergeCell ref="X13:AX13"/>
    <mergeCell ref="BE13:BH13"/>
    <mergeCell ref="BI13:BM13"/>
    <mergeCell ref="BN13:BQ13"/>
    <mergeCell ref="B5:I5"/>
    <mergeCell ref="B6:I6"/>
    <mergeCell ref="J5:AB5"/>
    <mergeCell ref="J6:AB6"/>
    <mergeCell ref="B1:Q1"/>
  </mergeCells>
  <phoneticPr fontId="53" type="noConversion"/>
  <printOptions horizontalCentered="1" verticalCentered="1"/>
  <pageMargins left="0.196850393700787" right="0.196850393700787" top="0.59055118110236204" bottom="0.39370078740157499" header="0.196850393700787" footer="0.196850393700787"/>
  <pageSetup paperSize="9" scale="70" orientation="landscape" r:id="rId1"/>
  <headerFooter alignWithMargins="0">
    <oddHeader>&amp;L&amp;12NIKE-CONVERSE, INC. Confidential&amp;RVer.16.0
PB:1-0</oddHeader>
    <oddFooter>&amp;C&amp;"Arial,??"&amp;A</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S20"/>
  <sheetViews>
    <sheetView showGridLines="0" view="pageBreakPreview" topLeftCell="A4" zoomScale="80" zoomScaleNormal="60" zoomScaleSheetLayoutView="80" workbookViewId="0">
      <selection activeCell="R8" sqref="R8:AG8"/>
    </sheetView>
  </sheetViews>
  <sheetFormatPr defaultColWidth="2.625" defaultRowHeight="13.5"/>
  <cols>
    <col min="1" max="1" width="2.625" style="73"/>
    <col min="2" max="65" width="2.75" style="73" customWidth="1"/>
    <col min="66" max="16384" width="2.625" style="73"/>
  </cols>
  <sheetData>
    <row r="1" spans="1:71" ht="20.100000000000001" customHeight="1" thickBot="1">
      <c r="A1" s="70"/>
      <c r="B1" s="4341" t="str">
        <f>Index!B1</f>
        <v>PRODUCTION CONFIRMATION</v>
      </c>
      <c r="C1" s="4342"/>
      <c r="D1" s="4342"/>
      <c r="E1" s="4342"/>
      <c r="F1" s="4342"/>
      <c r="G1" s="4342"/>
      <c r="H1" s="4342"/>
      <c r="I1" s="4342"/>
      <c r="J1" s="4342"/>
      <c r="K1" s="4342"/>
      <c r="L1" s="4342"/>
      <c r="M1" s="4342"/>
      <c r="N1" s="4342"/>
      <c r="O1" s="4342"/>
      <c r="P1" s="4342"/>
      <c r="Q1" s="1011"/>
      <c r="R1" s="709"/>
      <c r="S1" s="709"/>
      <c r="T1" s="709"/>
      <c r="U1" s="709"/>
      <c r="V1" s="1821" t="s">
        <v>364</v>
      </c>
      <c r="W1" s="1821"/>
      <c r="X1" s="1821"/>
      <c r="Y1" s="1821"/>
      <c r="Z1" s="1821"/>
      <c r="AA1" s="1821"/>
      <c r="AB1" s="1821"/>
      <c r="AC1" s="1821"/>
      <c r="AD1" s="1821"/>
      <c r="AE1" s="1821"/>
      <c r="AF1" s="1821"/>
      <c r="AG1" s="1821"/>
      <c r="AH1" s="1821"/>
      <c r="AI1" s="1821"/>
      <c r="AJ1" s="1821"/>
      <c r="AK1" s="1821"/>
      <c r="AL1" s="1821"/>
      <c r="AM1" s="1821"/>
      <c r="AN1" s="1821"/>
      <c r="AO1" s="1821"/>
      <c r="AP1" s="1821"/>
      <c r="AQ1" s="1821"/>
      <c r="AR1" s="1821"/>
      <c r="AS1" s="1821"/>
      <c r="AT1" s="1821"/>
      <c r="AU1" s="1821"/>
      <c r="AV1" s="709"/>
      <c r="AW1" s="709"/>
      <c r="AX1" s="709"/>
      <c r="AY1" s="71"/>
      <c r="AZ1" s="71"/>
      <c r="BA1" s="71"/>
      <c r="BB1" s="71"/>
      <c r="BC1" s="71"/>
      <c r="BD1" s="122"/>
      <c r="BE1" s="71"/>
      <c r="BF1" s="71"/>
      <c r="BG1" s="122"/>
      <c r="BH1" s="71"/>
      <c r="BI1" s="71"/>
      <c r="BJ1" s="71"/>
      <c r="BK1" s="71"/>
      <c r="BL1" s="71"/>
      <c r="BM1" s="71"/>
      <c r="BN1" s="72"/>
    </row>
    <row r="2" spans="1:71" ht="20.100000000000001" customHeight="1">
      <c r="A2" s="74"/>
      <c r="B2" s="311" t="s">
        <v>19</v>
      </c>
      <c r="C2" s="312"/>
      <c r="D2" s="312"/>
      <c r="E2" s="312"/>
      <c r="F2" s="312"/>
      <c r="G2" s="312"/>
      <c r="H2" s="53" t="str">
        <f>Index!G2</f>
        <v>Chuck Taylor All Star Street</v>
      </c>
      <c r="I2" s="53"/>
      <c r="J2" s="53"/>
      <c r="K2" s="53"/>
      <c r="L2" s="53"/>
      <c r="M2" s="53"/>
      <c r="N2" s="53"/>
      <c r="O2" s="53"/>
      <c r="P2" s="20"/>
      <c r="Q2" s="980"/>
      <c r="R2" s="455"/>
      <c r="S2" s="455"/>
      <c r="T2" s="455"/>
      <c r="U2" s="455"/>
      <c r="V2" s="1822"/>
      <c r="W2" s="1822"/>
      <c r="X2" s="1822"/>
      <c r="Y2" s="1822"/>
      <c r="Z2" s="1822"/>
      <c r="AA2" s="1822"/>
      <c r="AB2" s="1822"/>
      <c r="AC2" s="1822"/>
      <c r="AD2" s="1822"/>
      <c r="AE2" s="1822"/>
      <c r="AF2" s="1822"/>
      <c r="AG2" s="1822"/>
      <c r="AH2" s="1822"/>
      <c r="AI2" s="1822"/>
      <c r="AJ2" s="1822"/>
      <c r="AK2" s="1822"/>
      <c r="AL2" s="1822"/>
      <c r="AM2" s="1822"/>
      <c r="AN2" s="1822"/>
      <c r="AO2" s="1822"/>
      <c r="AP2" s="1822"/>
      <c r="AQ2" s="1822"/>
      <c r="AR2" s="1822"/>
      <c r="AS2" s="1822"/>
      <c r="AT2" s="1822"/>
      <c r="AU2" s="1822"/>
      <c r="AV2" s="455"/>
      <c r="AW2" s="455"/>
      <c r="AX2" s="455"/>
      <c r="AY2" s="9"/>
      <c r="AZ2" s="9"/>
      <c r="BA2" s="9"/>
      <c r="BB2" s="9"/>
      <c r="BC2" s="20"/>
      <c r="BD2" s="20"/>
      <c r="BE2" s="20"/>
      <c r="BF2" s="20"/>
      <c r="BG2" s="20"/>
      <c r="BH2" s="20"/>
      <c r="BI2" s="4336" t="s">
        <v>325</v>
      </c>
      <c r="BJ2" s="2399"/>
      <c r="BK2" s="2399"/>
      <c r="BL2" s="4339">
        <f>'Outside Conveyor Process'!BO2+1</f>
        <v>31</v>
      </c>
      <c r="BM2" s="4340"/>
      <c r="BN2" s="24"/>
    </row>
    <row r="3" spans="1:71" ht="20.100000000000001" customHeight="1" thickBot="1">
      <c r="A3" s="74"/>
      <c r="B3" s="68" t="s">
        <v>96</v>
      </c>
      <c r="C3" s="46"/>
      <c r="D3" s="46"/>
      <c r="E3" s="46"/>
      <c r="F3" s="46"/>
      <c r="G3" s="46"/>
      <c r="H3" s="46"/>
      <c r="I3" s="46"/>
      <c r="J3" s="46"/>
      <c r="K3" s="46" t="str">
        <f>Index!I3</f>
        <v>669288C/F</v>
      </c>
      <c r="L3" s="155"/>
      <c r="M3" s="155"/>
      <c r="N3" s="155"/>
      <c r="O3" s="155"/>
      <c r="P3" s="223"/>
      <c r="Q3" s="1012"/>
      <c r="R3" s="1013"/>
      <c r="S3" s="1013"/>
      <c r="T3" s="1013"/>
      <c r="U3" s="1013"/>
      <c r="V3" s="1823"/>
      <c r="W3" s="1823"/>
      <c r="X3" s="1823"/>
      <c r="Y3" s="1823"/>
      <c r="Z3" s="1823"/>
      <c r="AA3" s="1823"/>
      <c r="AB3" s="1823"/>
      <c r="AC3" s="1823"/>
      <c r="AD3" s="1823"/>
      <c r="AE3" s="1823"/>
      <c r="AF3" s="1823"/>
      <c r="AG3" s="1823"/>
      <c r="AH3" s="1823"/>
      <c r="AI3" s="1823"/>
      <c r="AJ3" s="1823"/>
      <c r="AK3" s="1823"/>
      <c r="AL3" s="1823"/>
      <c r="AM3" s="1823"/>
      <c r="AN3" s="1823"/>
      <c r="AO3" s="1823"/>
      <c r="AP3" s="1823"/>
      <c r="AQ3" s="1823"/>
      <c r="AR3" s="1823"/>
      <c r="AS3" s="1823"/>
      <c r="AT3" s="1823"/>
      <c r="AU3" s="1823"/>
      <c r="AV3" s="1013"/>
      <c r="AW3" s="1013"/>
      <c r="AX3" s="1013"/>
      <c r="AY3" s="9"/>
      <c r="AZ3" s="9"/>
      <c r="BA3" s="9"/>
      <c r="BB3" s="9"/>
      <c r="BC3" s="9"/>
      <c r="BD3" s="9"/>
      <c r="BE3" s="9"/>
      <c r="BF3" s="9"/>
      <c r="BG3" s="9"/>
      <c r="BH3" s="28"/>
      <c r="BI3" s="4337"/>
      <c r="BJ3" s="4338"/>
      <c r="BK3" s="4338"/>
      <c r="BL3" s="2534"/>
      <c r="BM3" s="2276"/>
      <c r="BN3" s="24"/>
    </row>
    <row r="4" spans="1:71" ht="65.25" customHeight="1" thickBot="1">
      <c r="A4" s="74"/>
      <c r="B4" s="4346" t="s">
        <v>1011</v>
      </c>
      <c r="C4" s="4347"/>
      <c r="D4" s="4347"/>
      <c r="E4" s="4347"/>
      <c r="F4" s="4347"/>
      <c r="G4" s="4347"/>
      <c r="H4" s="4347"/>
      <c r="I4" s="4347"/>
      <c r="J4" s="4347"/>
      <c r="K4" s="4347"/>
      <c r="L4" s="4347"/>
      <c r="M4" s="4347"/>
      <c r="N4" s="4347"/>
      <c r="O4" s="4347"/>
      <c r="P4" s="4347"/>
      <c r="Q4" s="4347"/>
      <c r="R4" s="4347"/>
      <c r="S4" s="4347"/>
      <c r="T4" s="4347"/>
      <c r="U4" s="4347"/>
      <c r="V4" s="4347"/>
      <c r="W4" s="4347"/>
      <c r="X4" s="4347"/>
      <c r="Y4" s="4347"/>
      <c r="Z4" s="4347"/>
      <c r="AA4" s="4347"/>
      <c r="AB4" s="4347"/>
      <c r="AC4" s="4347"/>
      <c r="AD4" s="4347"/>
      <c r="AE4" s="4347"/>
      <c r="AF4" s="4347"/>
      <c r="AG4" s="4347"/>
      <c r="AH4" s="4347"/>
      <c r="AI4" s="4347"/>
      <c r="AJ4" s="4347"/>
      <c r="AK4" s="4347"/>
      <c r="AL4" s="4347"/>
      <c r="AM4" s="4347"/>
      <c r="AN4" s="4347"/>
      <c r="AO4" s="4347"/>
      <c r="AP4" s="4347"/>
      <c r="AQ4" s="4347"/>
      <c r="AR4" s="4347"/>
      <c r="AS4" s="4347"/>
      <c r="AT4" s="4347"/>
      <c r="AU4" s="4347"/>
      <c r="AV4" s="4347"/>
      <c r="AW4" s="4347"/>
      <c r="AX4" s="4347"/>
      <c r="AY4" s="4347"/>
      <c r="AZ4" s="4347"/>
      <c r="BA4" s="4347"/>
      <c r="BB4" s="4347"/>
      <c r="BC4" s="4347"/>
      <c r="BD4" s="4347"/>
      <c r="BE4" s="4347"/>
      <c r="BF4" s="4347"/>
      <c r="BG4" s="4347"/>
      <c r="BH4" s="4347"/>
      <c r="BI4" s="4347"/>
      <c r="BJ4" s="4347"/>
      <c r="BK4" s="4347"/>
      <c r="BL4" s="4347"/>
      <c r="BM4" s="4348"/>
      <c r="BN4" s="24"/>
    </row>
    <row r="5" spans="1:71" ht="39.950000000000003" customHeight="1">
      <c r="A5" s="74"/>
      <c r="B5" s="1844" t="s">
        <v>145</v>
      </c>
      <c r="C5" s="1825"/>
      <c r="D5" s="1825"/>
      <c r="E5" s="1825"/>
      <c r="F5" s="1825"/>
      <c r="G5" s="1825"/>
      <c r="H5" s="1825"/>
      <c r="I5" s="1825"/>
      <c r="J5" s="1825"/>
      <c r="K5" s="1825"/>
      <c r="L5" s="1825"/>
      <c r="M5" s="1825"/>
      <c r="N5" s="1825"/>
      <c r="O5" s="1825"/>
      <c r="P5" s="1825"/>
      <c r="Q5" s="1826"/>
      <c r="R5" s="1824" t="s">
        <v>1012</v>
      </c>
      <c r="S5" s="1825"/>
      <c r="T5" s="1825"/>
      <c r="U5" s="1825"/>
      <c r="V5" s="1825"/>
      <c r="W5" s="1825"/>
      <c r="X5" s="1825"/>
      <c r="Y5" s="1825"/>
      <c r="Z5" s="1825"/>
      <c r="AA5" s="1825"/>
      <c r="AB5" s="1825"/>
      <c r="AC5" s="1825"/>
      <c r="AD5" s="1825"/>
      <c r="AE5" s="1825"/>
      <c r="AF5" s="1825"/>
      <c r="AG5" s="1826"/>
      <c r="AH5" s="1824" t="s">
        <v>145</v>
      </c>
      <c r="AI5" s="1825"/>
      <c r="AJ5" s="1825"/>
      <c r="AK5" s="1825"/>
      <c r="AL5" s="1825"/>
      <c r="AM5" s="1825"/>
      <c r="AN5" s="1825"/>
      <c r="AO5" s="1825"/>
      <c r="AP5" s="1825"/>
      <c r="AQ5" s="1825"/>
      <c r="AR5" s="1825"/>
      <c r="AS5" s="1825"/>
      <c r="AT5" s="1825"/>
      <c r="AU5" s="1825"/>
      <c r="AV5" s="1825"/>
      <c r="AW5" s="1826"/>
      <c r="AX5" s="1824" t="str">
        <f>R5</f>
        <v xml:space="preserve">Remarks 备注 GHI CHÚ  </v>
      </c>
      <c r="AY5" s="1825"/>
      <c r="AZ5" s="1825"/>
      <c r="BA5" s="1825"/>
      <c r="BB5" s="1825"/>
      <c r="BC5" s="1825"/>
      <c r="BD5" s="1825"/>
      <c r="BE5" s="1825"/>
      <c r="BF5" s="1825"/>
      <c r="BG5" s="1825"/>
      <c r="BH5" s="1825"/>
      <c r="BI5" s="1825"/>
      <c r="BJ5" s="1825"/>
      <c r="BK5" s="1825"/>
      <c r="BL5" s="1825"/>
      <c r="BM5" s="1827"/>
      <c r="BN5" s="24"/>
    </row>
    <row r="6" spans="1:71" ht="39.950000000000003" customHeight="1">
      <c r="A6" s="74"/>
      <c r="B6" s="1828" t="s">
        <v>985</v>
      </c>
      <c r="C6" s="1829"/>
      <c r="D6" s="1829"/>
      <c r="E6" s="1829"/>
      <c r="F6" s="1829"/>
      <c r="G6" s="1829"/>
      <c r="H6" s="1829"/>
      <c r="I6" s="1829"/>
      <c r="J6" s="1829"/>
      <c r="K6" s="1829"/>
      <c r="L6" s="1829"/>
      <c r="M6" s="1829"/>
      <c r="N6" s="1829"/>
      <c r="O6" s="1829"/>
      <c r="P6" s="1829"/>
      <c r="Q6" s="1830"/>
      <c r="R6" s="4343"/>
      <c r="S6" s="4344"/>
      <c r="T6" s="4344"/>
      <c r="U6" s="4344"/>
      <c r="V6" s="4344"/>
      <c r="W6" s="4344"/>
      <c r="X6" s="4344"/>
      <c r="Y6" s="4344"/>
      <c r="Z6" s="4344"/>
      <c r="AA6" s="4344"/>
      <c r="AB6" s="4344"/>
      <c r="AC6" s="4344"/>
      <c r="AD6" s="4344"/>
      <c r="AE6" s="4344"/>
      <c r="AF6" s="4344"/>
      <c r="AG6" s="4345"/>
      <c r="AH6" s="1831"/>
      <c r="AI6" s="1829"/>
      <c r="AJ6" s="1829"/>
      <c r="AK6" s="1829"/>
      <c r="AL6" s="1829"/>
      <c r="AM6" s="1829"/>
      <c r="AN6" s="1829"/>
      <c r="AO6" s="1829"/>
      <c r="AP6" s="1829"/>
      <c r="AQ6" s="1829"/>
      <c r="AR6" s="1829"/>
      <c r="AS6" s="1829"/>
      <c r="AT6" s="1829"/>
      <c r="AU6" s="1829"/>
      <c r="AV6" s="1829"/>
      <c r="AW6" s="1830"/>
      <c r="AX6" s="1831"/>
      <c r="AY6" s="1829"/>
      <c r="AZ6" s="1829"/>
      <c r="BA6" s="1829"/>
      <c r="BB6" s="1829"/>
      <c r="BC6" s="1829"/>
      <c r="BD6" s="1829"/>
      <c r="BE6" s="1829"/>
      <c r="BF6" s="1829"/>
      <c r="BG6" s="1829"/>
      <c r="BH6" s="1829"/>
      <c r="BI6" s="1829"/>
      <c r="BJ6" s="1829"/>
      <c r="BK6" s="1829"/>
      <c r="BL6" s="1829"/>
      <c r="BM6" s="1832"/>
      <c r="BN6" s="24"/>
      <c r="BS6" s="566" t="s">
        <v>198</v>
      </c>
    </row>
    <row r="7" spans="1:71" ht="39.950000000000003" customHeight="1">
      <c r="A7" s="74"/>
      <c r="B7" s="1828"/>
      <c r="C7" s="1829"/>
      <c r="D7" s="1829"/>
      <c r="E7" s="1829"/>
      <c r="F7" s="1829"/>
      <c r="G7" s="1829"/>
      <c r="H7" s="1829"/>
      <c r="I7" s="1829"/>
      <c r="J7" s="1829"/>
      <c r="K7" s="1829"/>
      <c r="L7" s="1829"/>
      <c r="M7" s="1829"/>
      <c r="N7" s="1829"/>
      <c r="O7" s="1829"/>
      <c r="P7" s="1829"/>
      <c r="Q7" s="1830"/>
      <c r="R7" s="1831"/>
      <c r="S7" s="1829"/>
      <c r="T7" s="1829"/>
      <c r="U7" s="1829"/>
      <c r="V7" s="1829"/>
      <c r="W7" s="1829"/>
      <c r="X7" s="1829"/>
      <c r="Y7" s="1829"/>
      <c r="Z7" s="1829"/>
      <c r="AA7" s="1829"/>
      <c r="AB7" s="1829"/>
      <c r="AC7" s="1829"/>
      <c r="AD7" s="1829"/>
      <c r="AE7" s="1829"/>
      <c r="AF7" s="1829"/>
      <c r="AG7" s="1830"/>
      <c r="AH7" s="1831"/>
      <c r="AI7" s="1829"/>
      <c r="AJ7" s="1829"/>
      <c r="AK7" s="1829"/>
      <c r="AL7" s="1829"/>
      <c r="AM7" s="1829"/>
      <c r="AN7" s="1829"/>
      <c r="AO7" s="1829"/>
      <c r="AP7" s="1829"/>
      <c r="AQ7" s="1829"/>
      <c r="AR7" s="1829"/>
      <c r="AS7" s="1829"/>
      <c r="AT7" s="1829"/>
      <c r="AU7" s="1829"/>
      <c r="AV7" s="1829"/>
      <c r="AW7" s="1830"/>
      <c r="AX7" s="1831"/>
      <c r="AY7" s="1829"/>
      <c r="AZ7" s="1829"/>
      <c r="BA7" s="1829"/>
      <c r="BB7" s="1829"/>
      <c r="BC7" s="1829"/>
      <c r="BD7" s="1829"/>
      <c r="BE7" s="1829"/>
      <c r="BF7" s="1829"/>
      <c r="BG7" s="1829"/>
      <c r="BH7" s="1829"/>
      <c r="BI7" s="1829"/>
      <c r="BJ7" s="1829"/>
      <c r="BK7" s="1829"/>
      <c r="BL7" s="1829"/>
      <c r="BM7" s="1832"/>
      <c r="BN7" s="24"/>
    </row>
    <row r="8" spans="1:71" ht="39.950000000000003" customHeight="1">
      <c r="A8" s="74"/>
      <c r="B8" s="1828"/>
      <c r="C8" s="1829"/>
      <c r="D8" s="1829"/>
      <c r="E8" s="1829"/>
      <c r="F8" s="1829"/>
      <c r="G8" s="1829"/>
      <c r="H8" s="1829"/>
      <c r="I8" s="1829"/>
      <c r="J8" s="1829"/>
      <c r="K8" s="1829"/>
      <c r="L8" s="1829"/>
      <c r="M8" s="1829"/>
      <c r="N8" s="1829"/>
      <c r="O8" s="1829"/>
      <c r="P8" s="1829"/>
      <c r="Q8" s="1830"/>
      <c r="R8" s="1831"/>
      <c r="S8" s="1829"/>
      <c r="T8" s="1829"/>
      <c r="U8" s="1829"/>
      <c r="V8" s="1829"/>
      <c r="W8" s="1829"/>
      <c r="X8" s="1829"/>
      <c r="Y8" s="1829"/>
      <c r="Z8" s="1829"/>
      <c r="AA8" s="1829"/>
      <c r="AB8" s="1829"/>
      <c r="AC8" s="1829"/>
      <c r="AD8" s="1829"/>
      <c r="AE8" s="1829"/>
      <c r="AF8" s="1829"/>
      <c r="AG8" s="1830"/>
      <c r="AH8" s="1831"/>
      <c r="AI8" s="1829"/>
      <c r="AJ8" s="1829"/>
      <c r="AK8" s="1829"/>
      <c r="AL8" s="1829"/>
      <c r="AM8" s="1829"/>
      <c r="AN8" s="1829"/>
      <c r="AO8" s="1829"/>
      <c r="AP8" s="1829"/>
      <c r="AQ8" s="1829"/>
      <c r="AR8" s="1829"/>
      <c r="AS8" s="1829"/>
      <c r="AT8" s="1829"/>
      <c r="AU8" s="1829"/>
      <c r="AV8" s="1829"/>
      <c r="AW8" s="1830"/>
      <c r="AX8" s="1831"/>
      <c r="AY8" s="1829"/>
      <c r="AZ8" s="1829"/>
      <c r="BA8" s="1829"/>
      <c r="BB8" s="1829"/>
      <c r="BC8" s="1829"/>
      <c r="BD8" s="1829"/>
      <c r="BE8" s="1829"/>
      <c r="BF8" s="1829"/>
      <c r="BG8" s="1829"/>
      <c r="BH8" s="1829"/>
      <c r="BI8" s="1829"/>
      <c r="BJ8" s="1829"/>
      <c r="BK8" s="1829"/>
      <c r="BL8" s="1829"/>
      <c r="BM8" s="1832"/>
      <c r="BN8" s="24"/>
    </row>
    <row r="9" spans="1:71" ht="39.950000000000003" customHeight="1">
      <c r="A9" s="74"/>
      <c r="B9" s="1828"/>
      <c r="C9" s="1829"/>
      <c r="D9" s="1829"/>
      <c r="E9" s="1829"/>
      <c r="F9" s="1829"/>
      <c r="G9" s="1829"/>
      <c r="H9" s="1829"/>
      <c r="I9" s="1829"/>
      <c r="J9" s="1829"/>
      <c r="K9" s="1829"/>
      <c r="L9" s="1829"/>
      <c r="M9" s="1829"/>
      <c r="N9" s="1829"/>
      <c r="O9" s="1829"/>
      <c r="P9" s="1829"/>
      <c r="Q9" s="1830"/>
      <c r="R9" s="1831"/>
      <c r="S9" s="1829"/>
      <c r="T9" s="1829"/>
      <c r="U9" s="1829"/>
      <c r="V9" s="1829"/>
      <c r="W9" s="1829"/>
      <c r="X9" s="1829"/>
      <c r="Y9" s="1829"/>
      <c r="Z9" s="1829"/>
      <c r="AA9" s="1829"/>
      <c r="AB9" s="1829"/>
      <c r="AC9" s="1829"/>
      <c r="AD9" s="1829"/>
      <c r="AE9" s="1829"/>
      <c r="AF9" s="1829"/>
      <c r="AG9" s="1830"/>
      <c r="AH9" s="1831"/>
      <c r="AI9" s="1829"/>
      <c r="AJ9" s="1829"/>
      <c r="AK9" s="1829"/>
      <c r="AL9" s="1829"/>
      <c r="AM9" s="1829"/>
      <c r="AN9" s="1829"/>
      <c r="AO9" s="1829"/>
      <c r="AP9" s="1829"/>
      <c r="AQ9" s="1829"/>
      <c r="AR9" s="1829"/>
      <c r="AS9" s="1829"/>
      <c r="AT9" s="1829"/>
      <c r="AU9" s="1829"/>
      <c r="AV9" s="1829"/>
      <c r="AW9" s="1830"/>
      <c r="AX9" s="1831"/>
      <c r="AY9" s="1829"/>
      <c r="AZ9" s="1829"/>
      <c r="BA9" s="1829"/>
      <c r="BB9" s="1829"/>
      <c r="BC9" s="1829"/>
      <c r="BD9" s="1829"/>
      <c r="BE9" s="1829"/>
      <c r="BF9" s="1829"/>
      <c r="BG9" s="1829"/>
      <c r="BH9" s="1829"/>
      <c r="BI9" s="1829"/>
      <c r="BJ9" s="1829"/>
      <c r="BK9" s="1829"/>
      <c r="BL9" s="1829"/>
      <c r="BM9" s="1832"/>
      <c r="BN9" s="24"/>
    </row>
    <row r="10" spans="1:71" ht="39.950000000000003" customHeight="1">
      <c r="A10" s="74"/>
      <c r="B10" s="1828"/>
      <c r="C10" s="1829"/>
      <c r="D10" s="1829"/>
      <c r="E10" s="1829"/>
      <c r="F10" s="1829"/>
      <c r="G10" s="1829"/>
      <c r="H10" s="1829"/>
      <c r="I10" s="1829"/>
      <c r="J10" s="1829"/>
      <c r="K10" s="1829"/>
      <c r="L10" s="1829"/>
      <c r="M10" s="1829"/>
      <c r="N10" s="1829"/>
      <c r="O10" s="1829"/>
      <c r="P10" s="1829"/>
      <c r="Q10" s="1830"/>
      <c r="R10" s="1831"/>
      <c r="S10" s="1829"/>
      <c r="T10" s="1829"/>
      <c r="U10" s="1829"/>
      <c r="V10" s="1829"/>
      <c r="W10" s="1829"/>
      <c r="X10" s="1829"/>
      <c r="Y10" s="1829"/>
      <c r="Z10" s="1829"/>
      <c r="AA10" s="1829"/>
      <c r="AB10" s="1829"/>
      <c r="AC10" s="1829"/>
      <c r="AD10" s="1829"/>
      <c r="AE10" s="1829"/>
      <c r="AF10" s="1829"/>
      <c r="AG10" s="1830"/>
      <c r="AH10" s="1831"/>
      <c r="AI10" s="1829"/>
      <c r="AJ10" s="1829"/>
      <c r="AK10" s="1829"/>
      <c r="AL10" s="1829"/>
      <c r="AM10" s="1829"/>
      <c r="AN10" s="1829"/>
      <c r="AO10" s="1829"/>
      <c r="AP10" s="1829"/>
      <c r="AQ10" s="1829"/>
      <c r="AR10" s="1829"/>
      <c r="AS10" s="1829"/>
      <c r="AT10" s="1829"/>
      <c r="AU10" s="1829"/>
      <c r="AV10" s="1829"/>
      <c r="AW10" s="1830"/>
      <c r="AX10" s="1831"/>
      <c r="AY10" s="1829"/>
      <c r="AZ10" s="1829"/>
      <c r="BA10" s="1829"/>
      <c r="BB10" s="1829"/>
      <c r="BC10" s="1829"/>
      <c r="BD10" s="1829"/>
      <c r="BE10" s="1829"/>
      <c r="BF10" s="1829"/>
      <c r="BG10" s="1829"/>
      <c r="BH10" s="1829"/>
      <c r="BI10" s="1829"/>
      <c r="BJ10" s="1829"/>
      <c r="BK10" s="1829"/>
      <c r="BL10" s="1829"/>
      <c r="BM10" s="1832"/>
      <c r="BN10" s="24"/>
    </row>
    <row r="11" spans="1:71" ht="39.950000000000003" customHeight="1">
      <c r="A11" s="74"/>
      <c r="B11" s="1828"/>
      <c r="C11" s="1829"/>
      <c r="D11" s="1829"/>
      <c r="E11" s="1829"/>
      <c r="F11" s="1829"/>
      <c r="G11" s="1829"/>
      <c r="H11" s="1829"/>
      <c r="I11" s="1829"/>
      <c r="J11" s="1829"/>
      <c r="K11" s="1829"/>
      <c r="L11" s="1829"/>
      <c r="M11" s="1829"/>
      <c r="N11" s="1829"/>
      <c r="O11" s="1829"/>
      <c r="P11" s="1829"/>
      <c r="Q11" s="1830"/>
      <c r="R11" s="1831"/>
      <c r="S11" s="1829"/>
      <c r="T11" s="1829"/>
      <c r="U11" s="1829"/>
      <c r="V11" s="1829"/>
      <c r="W11" s="1829"/>
      <c r="X11" s="1829"/>
      <c r="Y11" s="1829"/>
      <c r="Z11" s="1829"/>
      <c r="AA11" s="1829"/>
      <c r="AB11" s="1829"/>
      <c r="AC11" s="1829"/>
      <c r="AD11" s="1829"/>
      <c r="AE11" s="1829"/>
      <c r="AF11" s="1829"/>
      <c r="AG11" s="1830"/>
      <c r="AH11" s="1831"/>
      <c r="AI11" s="1829"/>
      <c r="AJ11" s="1829"/>
      <c r="AK11" s="1829"/>
      <c r="AL11" s="1829"/>
      <c r="AM11" s="1829"/>
      <c r="AN11" s="1829"/>
      <c r="AO11" s="1829"/>
      <c r="AP11" s="1829"/>
      <c r="AQ11" s="1829"/>
      <c r="AR11" s="1829"/>
      <c r="AS11" s="1829"/>
      <c r="AT11" s="1829"/>
      <c r="AU11" s="1829"/>
      <c r="AV11" s="1829"/>
      <c r="AW11" s="1830"/>
      <c r="AX11" s="1831"/>
      <c r="AY11" s="1829"/>
      <c r="AZ11" s="1829"/>
      <c r="BA11" s="1829"/>
      <c r="BB11" s="1829"/>
      <c r="BC11" s="1829"/>
      <c r="BD11" s="1829"/>
      <c r="BE11" s="1829"/>
      <c r="BF11" s="1829"/>
      <c r="BG11" s="1829"/>
      <c r="BH11" s="1829"/>
      <c r="BI11" s="1829"/>
      <c r="BJ11" s="1829"/>
      <c r="BK11" s="1829"/>
      <c r="BL11" s="1829"/>
      <c r="BM11" s="1832"/>
      <c r="BN11" s="24"/>
    </row>
    <row r="12" spans="1:71" ht="39.950000000000003" customHeight="1">
      <c r="A12" s="74"/>
      <c r="B12" s="1828"/>
      <c r="C12" s="1829"/>
      <c r="D12" s="1829"/>
      <c r="E12" s="1829"/>
      <c r="F12" s="1829"/>
      <c r="G12" s="1829"/>
      <c r="H12" s="1829"/>
      <c r="I12" s="1829"/>
      <c r="J12" s="1829"/>
      <c r="K12" s="1829"/>
      <c r="L12" s="1829"/>
      <c r="M12" s="1829"/>
      <c r="N12" s="1829"/>
      <c r="O12" s="1829"/>
      <c r="P12" s="1829"/>
      <c r="Q12" s="1830"/>
      <c r="R12" s="1831"/>
      <c r="S12" s="1829"/>
      <c r="T12" s="1829"/>
      <c r="U12" s="1829"/>
      <c r="V12" s="1829"/>
      <c r="W12" s="1829"/>
      <c r="X12" s="1829"/>
      <c r="Y12" s="1829"/>
      <c r="Z12" s="1829"/>
      <c r="AA12" s="1829"/>
      <c r="AB12" s="1829"/>
      <c r="AC12" s="1829"/>
      <c r="AD12" s="1829"/>
      <c r="AE12" s="1829"/>
      <c r="AF12" s="1829"/>
      <c r="AG12" s="1830"/>
      <c r="AH12" s="1831"/>
      <c r="AI12" s="1829"/>
      <c r="AJ12" s="1829"/>
      <c r="AK12" s="1829"/>
      <c r="AL12" s="1829"/>
      <c r="AM12" s="1829"/>
      <c r="AN12" s="1829"/>
      <c r="AO12" s="1829"/>
      <c r="AP12" s="1829"/>
      <c r="AQ12" s="1829"/>
      <c r="AR12" s="1829"/>
      <c r="AS12" s="1829"/>
      <c r="AT12" s="1829"/>
      <c r="AU12" s="1829"/>
      <c r="AV12" s="1829"/>
      <c r="AW12" s="1830"/>
      <c r="AX12" s="1831"/>
      <c r="AY12" s="1829"/>
      <c r="AZ12" s="1829"/>
      <c r="BA12" s="1829"/>
      <c r="BB12" s="1829"/>
      <c r="BC12" s="1829"/>
      <c r="BD12" s="1829"/>
      <c r="BE12" s="1829"/>
      <c r="BF12" s="1829"/>
      <c r="BG12" s="1829"/>
      <c r="BH12" s="1829"/>
      <c r="BI12" s="1829"/>
      <c r="BJ12" s="1829"/>
      <c r="BK12" s="1829"/>
      <c r="BL12" s="1829"/>
      <c r="BM12" s="1832"/>
      <c r="BN12" s="24"/>
    </row>
    <row r="13" spans="1:71" ht="39.950000000000003" customHeight="1">
      <c r="A13" s="74"/>
      <c r="B13" s="1828"/>
      <c r="C13" s="1829"/>
      <c r="D13" s="1829"/>
      <c r="E13" s="1829"/>
      <c r="F13" s="1829"/>
      <c r="G13" s="1829"/>
      <c r="H13" s="1829"/>
      <c r="I13" s="1829"/>
      <c r="J13" s="1829"/>
      <c r="K13" s="1829"/>
      <c r="L13" s="1829"/>
      <c r="M13" s="1829"/>
      <c r="N13" s="1829"/>
      <c r="O13" s="1829"/>
      <c r="P13" s="1829"/>
      <c r="Q13" s="1830"/>
      <c r="R13" s="1831"/>
      <c r="S13" s="1829"/>
      <c r="T13" s="1829"/>
      <c r="U13" s="1829"/>
      <c r="V13" s="1829"/>
      <c r="W13" s="1829"/>
      <c r="X13" s="1829"/>
      <c r="Y13" s="1829"/>
      <c r="Z13" s="1829"/>
      <c r="AA13" s="1829"/>
      <c r="AB13" s="1829"/>
      <c r="AC13" s="1829"/>
      <c r="AD13" s="1829"/>
      <c r="AE13" s="1829"/>
      <c r="AF13" s="1829"/>
      <c r="AG13" s="1830"/>
      <c r="AH13" s="1831"/>
      <c r="AI13" s="1829"/>
      <c r="AJ13" s="1829"/>
      <c r="AK13" s="1829"/>
      <c r="AL13" s="1829"/>
      <c r="AM13" s="1829"/>
      <c r="AN13" s="1829"/>
      <c r="AO13" s="1829"/>
      <c r="AP13" s="1829"/>
      <c r="AQ13" s="1829"/>
      <c r="AR13" s="1829"/>
      <c r="AS13" s="1829"/>
      <c r="AT13" s="1829"/>
      <c r="AU13" s="1829"/>
      <c r="AV13" s="1829"/>
      <c r="AW13" s="1830"/>
      <c r="AX13" s="1831"/>
      <c r="AY13" s="1829"/>
      <c r="AZ13" s="1829"/>
      <c r="BA13" s="1829"/>
      <c r="BB13" s="1829"/>
      <c r="BC13" s="1829"/>
      <c r="BD13" s="1829"/>
      <c r="BE13" s="1829"/>
      <c r="BF13" s="1829"/>
      <c r="BG13" s="1829"/>
      <c r="BH13" s="1829"/>
      <c r="BI13" s="1829"/>
      <c r="BJ13" s="1829"/>
      <c r="BK13" s="1829"/>
      <c r="BL13" s="1829"/>
      <c r="BM13" s="1832"/>
      <c r="BN13" s="24"/>
    </row>
    <row r="14" spans="1:71" ht="39.950000000000003" customHeight="1">
      <c r="A14" s="74"/>
      <c r="B14" s="1828"/>
      <c r="C14" s="1829"/>
      <c r="D14" s="1829"/>
      <c r="E14" s="1829"/>
      <c r="F14" s="1829"/>
      <c r="G14" s="1829"/>
      <c r="H14" s="1829"/>
      <c r="I14" s="1829"/>
      <c r="J14" s="1829"/>
      <c r="K14" s="1829"/>
      <c r="L14" s="1829"/>
      <c r="M14" s="1829"/>
      <c r="N14" s="1829"/>
      <c r="O14" s="1829"/>
      <c r="P14" s="1829"/>
      <c r="Q14" s="1830"/>
      <c r="R14" s="1831"/>
      <c r="S14" s="1829"/>
      <c r="T14" s="1829"/>
      <c r="U14" s="1829"/>
      <c r="V14" s="1829"/>
      <c r="W14" s="1829"/>
      <c r="X14" s="1829"/>
      <c r="Y14" s="1829"/>
      <c r="Z14" s="1829"/>
      <c r="AA14" s="1829"/>
      <c r="AB14" s="1829"/>
      <c r="AC14" s="1829"/>
      <c r="AD14" s="1829"/>
      <c r="AE14" s="1829"/>
      <c r="AF14" s="1829"/>
      <c r="AG14" s="1830"/>
      <c r="AH14" s="1831"/>
      <c r="AI14" s="1829"/>
      <c r="AJ14" s="1829"/>
      <c r="AK14" s="1829"/>
      <c r="AL14" s="1829"/>
      <c r="AM14" s="1829"/>
      <c r="AN14" s="1829"/>
      <c r="AO14" s="1829"/>
      <c r="AP14" s="1829"/>
      <c r="AQ14" s="1829"/>
      <c r="AR14" s="1829"/>
      <c r="AS14" s="1829"/>
      <c r="AT14" s="1829"/>
      <c r="AU14" s="1829"/>
      <c r="AV14" s="1829"/>
      <c r="AW14" s="1830"/>
      <c r="AX14" s="1831"/>
      <c r="AY14" s="1829"/>
      <c r="AZ14" s="1829"/>
      <c r="BA14" s="1829"/>
      <c r="BB14" s="1829"/>
      <c r="BC14" s="1829"/>
      <c r="BD14" s="1829"/>
      <c r="BE14" s="1829"/>
      <c r="BF14" s="1829"/>
      <c r="BG14" s="1829"/>
      <c r="BH14" s="1829"/>
      <c r="BI14" s="1829"/>
      <c r="BJ14" s="1829"/>
      <c r="BK14" s="1829"/>
      <c r="BL14" s="1829"/>
      <c r="BM14" s="1832"/>
      <c r="BN14" s="24"/>
    </row>
    <row r="15" spans="1:71" ht="39.950000000000003" customHeight="1">
      <c r="A15" s="74"/>
      <c r="B15" s="1828"/>
      <c r="C15" s="1829"/>
      <c r="D15" s="1829"/>
      <c r="E15" s="1829"/>
      <c r="F15" s="1829"/>
      <c r="G15" s="1829"/>
      <c r="H15" s="1829"/>
      <c r="I15" s="1829"/>
      <c r="J15" s="1829"/>
      <c r="K15" s="1829"/>
      <c r="L15" s="1829"/>
      <c r="M15" s="1829"/>
      <c r="N15" s="1829"/>
      <c r="O15" s="1829"/>
      <c r="P15" s="1829"/>
      <c r="Q15" s="1830"/>
      <c r="R15" s="1831"/>
      <c r="S15" s="1829"/>
      <c r="T15" s="1829"/>
      <c r="U15" s="1829"/>
      <c r="V15" s="1829"/>
      <c r="W15" s="1829"/>
      <c r="X15" s="1829"/>
      <c r="Y15" s="1829"/>
      <c r="Z15" s="1829"/>
      <c r="AA15" s="1829"/>
      <c r="AB15" s="1829"/>
      <c r="AC15" s="1829"/>
      <c r="AD15" s="1829"/>
      <c r="AE15" s="1829"/>
      <c r="AF15" s="1829"/>
      <c r="AG15" s="1830"/>
      <c r="AH15" s="1831"/>
      <c r="AI15" s="1829"/>
      <c r="AJ15" s="1829"/>
      <c r="AK15" s="1829"/>
      <c r="AL15" s="1829"/>
      <c r="AM15" s="1829"/>
      <c r="AN15" s="1829"/>
      <c r="AO15" s="1829"/>
      <c r="AP15" s="1829"/>
      <c r="AQ15" s="1829"/>
      <c r="AR15" s="1829"/>
      <c r="AS15" s="1829"/>
      <c r="AT15" s="1829"/>
      <c r="AU15" s="1829"/>
      <c r="AV15" s="1829"/>
      <c r="AW15" s="1830"/>
      <c r="AX15" s="1831"/>
      <c r="AY15" s="1829"/>
      <c r="AZ15" s="1829"/>
      <c r="BA15" s="1829"/>
      <c r="BB15" s="1829"/>
      <c r="BC15" s="1829"/>
      <c r="BD15" s="1829"/>
      <c r="BE15" s="1829"/>
      <c r="BF15" s="1829"/>
      <c r="BG15" s="1829"/>
      <c r="BH15" s="1829"/>
      <c r="BI15" s="1829"/>
      <c r="BJ15" s="1829"/>
      <c r="BK15" s="1829"/>
      <c r="BL15" s="1829"/>
      <c r="BM15" s="1832"/>
      <c r="BN15" s="24"/>
    </row>
    <row r="16" spans="1:71" ht="39.950000000000003" customHeight="1">
      <c r="A16" s="74"/>
      <c r="B16" s="1828"/>
      <c r="C16" s="1829"/>
      <c r="D16" s="1829"/>
      <c r="E16" s="1829"/>
      <c r="F16" s="1829"/>
      <c r="G16" s="1829"/>
      <c r="H16" s="1829"/>
      <c r="I16" s="1829"/>
      <c r="J16" s="1829"/>
      <c r="K16" s="1829"/>
      <c r="L16" s="1829"/>
      <c r="M16" s="1829"/>
      <c r="N16" s="1829"/>
      <c r="O16" s="1829"/>
      <c r="P16" s="1829"/>
      <c r="Q16" s="1830"/>
      <c r="R16" s="1831"/>
      <c r="S16" s="1829"/>
      <c r="T16" s="1829"/>
      <c r="U16" s="1829"/>
      <c r="V16" s="1829"/>
      <c r="W16" s="1829"/>
      <c r="X16" s="1829"/>
      <c r="Y16" s="1829"/>
      <c r="Z16" s="1829"/>
      <c r="AA16" s="1829"/>
      <c r="AB16" s="1829"/>
      <c r="AC16" s="1829"/>
      <c r="AD16" s="1829"/>
      <c r="AE16" s="1829"/>
      <c r="AF16" s="1829"/>
      <c r="AG16" s="1830"/>
      <c r="AH16" s="1831"/>
      <c r="AI16" s="1829"/>
      <c r="AJ16" s="1829"/>
      <c r="AK16" s="1829"/>
      <c r="AL16" s="1829"/>
      <c r="AM16" s="1829"/>
      <c r="AN16" s="1829"/>
      <c r="AO16" s="1829"/>
      <c r="AP16" s="1829"/>
      <c r="AQ16" s="1829"/>
      <c r="AR16" s="1829"/>
      <c r="AS16" s="1829"/>
      <c r="AT16" s="1829"/>
      <c r="AU16" s="1829"/>
      <c r="AV16" s="1829"/>
      <c r="AW16" s="1830"/>
      <c r="AX16" s="1831"/>
      <c r="AY16" s="1829"/>
      <c r="AZ16" s="1829"/>
      <c r="BA16" s="1829"/>
      <c r="BB16" s="1829"/>
      <c r="BC16" s="1829"/>
      <c r="BD16" s="1829"/>
      <c r="BE16" s="1829"/>
      <c r="BF16" s="1829"/>
      <c r="BG16" s="1829"/>
      <c r="BH16" s="1829"/>
      <c r="BI16" s="1829"/>
      <c r="BJ16" s="1829"/>
      <c r="BK16" s="1829"/>
      <c r="BL16" s="1829"/>
      <c r="BM16" s="1832"/>
      <c r="BN16" s="24"/>
    </row>
    <row r="17" spans="1:66" ht="39.950000000000003" customHeight="1">
      <c r="A17" s="74"/>
      <c r="B17" s="1828"/>
      <c r="C17" s="1829"/>
      <c r="D17" s="1829"/>
      <c r="E17" s="1829"/>
      <c r="F17" s="1829"/>
      <c r="G17" s="1829"/>
      <c r="H17" s="1829"/>
      <c r="I17" s="1829"/>
      <c r="J17" s="1829"/>
      <c r="K17" s="1829"/>
      <c r="L17" s="1829"/>
      <c r="M17" s="1829"/>
      <c r="N17" s="1829"/>
      <c r="O17" s="1829"/>
      <c r="P17" s="1829"/>
      <c r="Q17" s="1830"/>
      <c r="R17" s="1831"/>
      <c r="S17" s="1829"/>
      <c r="T17" s="1829"/>
      <c r="U17" s="1829"/>
      <c r="V17" s="1829"/>
      <c r="W17" s="1829"/>
      <c r="X17" s="1829"/>
      <c r="Y17" s="1829"/>
      <c r="Z17" s="1829"/>
      <c r="AA17" s="1829"/>
      <c r="AB17" s="1829"/>
      <c r="AC17" s="1829"/>
      <c r="AD17" s="1829"/>
      <c r="AE17" s="1829"/>
      <c r="AF17" s="1829"/>
      <c r="AG17" s="1830"/>
      <c r="AH17" s="1831"/>
      <c r="AI17" s="1829"/>
      <c r="AJ17" s="1829"/>
      <c r="AK17" s="1829"/>
      <c r="AL17" s="1829"/>
      <c r="AM17" s="1829"/>
      <c r="AN17" s="1829"/>
      <c r="AO17" s="1829"/>
      <c r="AP17" s="1829"/>
      <c r="AQ17" s="1829"/>
      <c r="AR17" s="1829"/>
      <c r="AS17" s="1829"/>
      <c r="AT17" s="1829"/>
      <c r="AU17" s="1829"/>
      <c r="AV17" s="1829"/>
      <c r="AW17" s="1830"/>
      <c r="AX17" s="1831"/>
      <c r="AY17" s="1829"/>
      <c r="AZ17" s="1829"/>
      <c r="BA17" s="1829"/>
      <c r="BB17" s="1829"/>
      <c r="BC17" s="1829"/>
      <c r="BD17" s="1829"/>
      <c r="BE17" s="1829"/>
      <c r="BF17" s="1829"/>
      <c r="BG17" s="1829"/>
      <c r="BH17" s="1829"/>
      <c r="BI17" s="1829"/>
      <c r="BJ17" s="1829"/>
      <c r="BK17" s="1829"/>
      <c r="BL17" s="1829"/>
      <c r="BM17" s="1832"/>
      <c r="BN17" s="24"/>
    </row>
    <row r="18" spans="1:66" ht="39.950000000000003" customHeight="1">
      <c r="A18" s="74"/>
      <c r="B18" s="1828"/>
      <c r="C18" s="1829"/>
      <c r="D18" s="1829"/>
      <c r="E18" s="1829"/>
      <c r="F18" s="1829"/>
      <c r="G18" s="1829"/>
      <c r="H18" s="1829"/>
      <c r="I18" s="1829"/>
      <c r="J18" s="1829"/>
      <c r="K18" s="1829"/>
      <c r="L18" s="1829"/>
      <c r="M18" s="1829"/>
      <c r="N18" s="1829"/>
      <c r="O18" s="1829"/>
      <c r="P18" s="1829"/>
      <c r="Q18" s="1830"/>
      <c r="R18" s="1831"/>
      <c r="S18" s="1829"/>
      <c r="T18" s="1829"/>
      <c r="U18" s="1829"/>
      <c r="V18" s="1829"/>
      <c r="W18" s="1829"/>
      <c r="X18" s="1829"/>
      <c r="Y18" s="1829"/>
      <c r="Z18" s="1829"/>
      <c r="AA18" s="1829"/>
      <c r="AB18" s="1829"/>
      <c r="AC18" s="1829"/>
      <c r="AD18" s="1829"/>
      <c r="AE18" s="1829"/>
      <c r="AF18" s="1829"/>
      <c r="AG18" s="1830"/>
      <c r="AH18" s="1831"/>
      <c r="AI18" s="1829"/>
      <c r="AJ18" s="1829"/>
      <c r="AK18" s="1829"/>
      <c r="AL18" s="1829"/>
      <c r="AM18" s="1829"/>
      <c r="AN18" s="1829"/>
      <c r="AO18" s="1829"/>
      <c r="AP18" s="1829"/>
      <c r="AQ18" s="1829"/>
      <c r="AR18" s="1829"/>
      <c r="AS18" s="1829"/>
      <c r="AT18" s="1829"/>
      <c r="AU18" s="1829"/>
      <c r="AV18" s="1829"/>
      <c r="AW18" s="1830"/>
      <c r="AX18" s="1831"/>
      <c r="AY18" s="1829"/>
      <c r="AZ18" s="1829"/>
      <c r="BA18" s="1829"/>
      <c r="BB18" s="1829"/>
      <c r="BC18" s="1829"/>
      <c r="BD18" s="1829"/>
      <c r="BE18" s="1829"/>
      <c r="BF18" s="1829"/>
      <c r="BG18" s="1829"/>
      <c r="BH18" s="1829"/>
      <c r="BI18" s="1829"/>
      <c r="BJ18" s="1829"/>
      <c r="BK18" s="1829"/>
      <c r="BL18" s="1829"/>
      <c r="BM18" s="1832"/>
      <c r="BN18" s="24"/>
    </row>
    <row r="19" spans="1:66" ht="39.950000000000003" customHeight="1" thickBot="1">
      <c r="A19" s="74"/>
      <c r="B19" s="528"/>
      <c r="C19" s="296"/>
      <c r="D19" s="296"/>
      <c r="E19" s="296"/>
      <c r="F19" s="296"/>
      <c r="G19" s="296"/>
      <c r="H19" s="296"/>
      <c r="I19" s="296"/>
      <c r="J19" s="296"/>
      <c r="K19" s="296"/>
      <c r="L19" s="296"/>
      <c r="M19" s="296"/>
      <c r="N19" s="296"/>
      <c r="O19" s="296"/>
      <c r="P19" s="296"/>
      <c r="Q19" s="296"/>
      <c r="R19" s="304"/>
      <c r="S19" s="296"/>
      <c r="T19" s="296"/>
      <c r="U19" s="296"/>
      <c r="V19" s="296"/>
      <c r="W19" s="296"/>
      <c r="X19" s="296"/>
      <c r="Y19" s="296"/>
      <c r="Z19" s="296"/>
      <c r="AA19" s="296"/>
      <c r="AB19" s="296"/>
      <c r="AC19" s="296"/>
      <c r="AD19" s="296"/>
      <c r="AE19" s="296"/>
      <c r="AF19" s="305"/>
      <c r="AG19" s="306"/>
      <c r="AH19" s="296"/>
      <c r="AI19" s="296"/>
      <c r="AJ19" s="296"/>
      <c r="AK19" s="296"/>
      <c r="AL19" s="296"/>
      <c r="AM19" s="296"/>
      <c r="AN19" s="296"/>
      <c r="AO19" s="296"/>
      <c r="AP19" s="296"/>
      <c r="AQ19" s="296"/>
      <c r="AR19" s="296"/>
      <c r="AS19" s="296"/>
      <c r="AT19" s="296"/>
      <c r="AU19" s="296"/>
      <c r="AV19" s="296"/>
      <c r="AW19" s="306"/>
      <c r="AX19" s="296"/>
      <c r="AY19" s="296"/>
      <c r="AZ19" s="296"/>
      <c r="BA19" s="296"/>
      <c r="BB19" s="296"/>
      <c r="BC19" s="296"/>
      <c r="BD19" s="296"/>
      <c r="BE19" s="296"/>
      <c r="BF19" s="296"/>
      <c r="BG19" s="296"/>
      <c r="BH19" s="296"/>
      <c r="BI19" s="296"/>
      <c r="BJ19" s="296"/>
      <c r="BK19" s="296"/>
      <c r="BL19" s="296"/>
      <c r="BM19" s="307"/>
      <c r="BN19" s="24"/>
    </row>
    <row r="20" spans="1:66" s="314" customFormat="1" ht="15.95" customHeight="1" thickBot="1">
      <c r="A20" s="254"/>
      <c r="B20" s="434" t="s">
        <v>141</v>
      </c>
      <c r="C20" s="57"/>
      <c r="D20" s="57"/>
      <c r="E20" s="57"/>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t="s">
        <v>133</v>
      </c>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t="str">
        <f>Index!BE44</f>
        <v>COMPILER: LIÊN/A-KT-WQ826</v>
      </c>
      <c r="BE20" s="57"/>
      <c r="BF20" s="57"/>
      <c r="BG20" s="57"/>
      <c r="BH20" s="57"/>
      <c r="BI20" s="57"/>
      <c r="BJ20" s="57"/>
      <c r="BK20" s="57"/>
      <c r="BL20" s="57"/>
      <c r="BM20" s="57"/>
      <c r="BN20" s="255"/>
    </row>
  </sheetData>
  <mergeCells count="61">
    <mergeCell ref="B17:Q17"/>
    <mergeCell ref="R17:AG17"/>
    <mergeCell ref="AH17:AW17"/>
    <mergeCell ref="AX17:BM17"/>
    <mergeCell ref="B18:Q18"/>
    <mergeCell ref="R18:AG18"/>
    <mergeCell ref="AH18:AW18"/>
    <mergeCell ref="AX18:BM18"/>
    <mergeCell ref="B15:Q15"/>
    <mergeCell ref="R15:AG15"/>
    <mergeCell ref="AH15:AW15"/>
    <mergeCell ref="AX15:BM15"/>
    <mergeCell ref="B16:Q16"/>
    <mergeCell ref="R16:AG16"/>
    <mergeCell ref="AH16:AW16"/>
    <mergeCell ref="AX16:BM16"/>
    <mergeCell ref="B13:Q13"/>
    <mergeCell ref="R13:AG13"/>
    <mergeCell ref="AH13:AW13"/>
    <mergeCell ref="AX13:BM13"/>
    <mergeCell ref="B14:Q14"/>
    <mergeCell ref="R14:AG14"/>
    <mergeCell ref="AH14:AW14"/>
    <mergeCell ref="AX14:BM14"/>
    <mergeCell ref="B11:Q11"/>
    <mergeCell ref="R11:AG11"/>
    <mergeCell ref="AH11:AW11"/>
    <mergeCell ref="AX11:BM11"/>
    <mergeCell ref="B12:Q12"/>
    <mergeCell ref="R12:AG12"/>
    <mergeCell ref="AH12:AW12"/>
    <mergeCell ref="AX12:BM12"/>
    <mergeCell ref="R9:AG9"/>
    <mergeCell ref="AH9:AW9"/>
    <mergeCell ref="AX9:BM9"/>
    <mergeCell ref="B10:Q10"/>
    <mergeCell ref="R10:AG10"/>
    <mergeCell ref="AH10:AW10"/>
    <mergeCell ref="AX10:BM10"/>
    <mergeCell ref="B9:Q9"/>
    <mergeCell ref="R5:AG5"/>
    <mergeCell ref="AH5:AW5"/>
    <mergeCell ref="AX5:BM5"/>
    <mergeCell ref="AX6:BM6"/>
    <mergeCell ref="AH6:AW6"/>
    <mergeCell ref="B7:Q7"/>
    <mergeCell ref="R7:AG7"/>
    <mergeCell ref="B8:Q8"/>
    <mergeCell ref="BI2:BK3"/>
    <mergeCell ref="BL2:BM3"/>
    <mergeCell ref="AH7:AW7"/>
    <mergeCell ref="AX7:BM7"/>
    <mergeCell ref="R8:AG8"/>
    <mergeCell ref="AH8:AW8"/>
    <mergeCell ref="AX8:BM8"/>
    <mergeCell ref="V1:AU3"/>
    <mergeCell ref="B1:P1"/>
    <mergeCell ref="B6:Q6"/>
    <mergeCell ref="R6:AG6"/>
    <mergeCell ref="B4:BM4"/>
    <mergeCell ref="B5:Q5"/>
  </mergeCells>
  <phoneticPr fontId="53" type="noConversion"/>
  <printOptions horizontalCentered="1" verticalCentered="1"/>
  <pageMargins left="0.196850393700787" right="0.196850393700787" top="0.39370078740157499" bottom="0.39370078740157499" header="0.196850393700787" footer="0.196850393700787"/>
  <pageSetup paperSize="9" scale="70" orientation="landscape" r:id="rId1"/>
  <headerFooter alignWithMargins="0">
    <oddHeader>&amp;L&amp;12NIKE-CONVERSE, INC. Confidential&amp;RVer.16.0
PB:1-0</oddHeader>
    <oddFooter>&amp;C&amp;"Arial,??"&amp;A</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R121"/>
  <sheetViews>
    <sheetView showGridLines="0" view="pageBreakPreview" topLeftCell="A96" zoomScale="66" zoomScaleNormal="60" zoomScaleSheetLayoutView="66" workbookViewId="0">
      <selection activeCell="Z114" sqref="Z114:AA114"/>
    </sheetView>
  </sheetViews>
  <sheetFormatPr defaultColWidth="2.625" defaultRowHeight="18"/>
  <cols>
    <col min="1" max="1" width="2.625" style="151" customWidth="1"/>
    <col min="2" max="2" width="6.125" style="970" customWidth="1"/>
    <col min="3" max="19" width="3.125" style="151" customWidth="1"/>
    <col min="20" max="24" width="2.125" style="971" customWidth="1"/>
    <col min="25" max="25" width="14.625" style="971" customWidth="1"/>
    <col min="26" max="27" width="4.5" style="971" customWidth="1"/>
    <col min="28" max="32" width="3.125" style="971" customWidth="1"/>
    <col min="33" max="38" width="4.5" style="971" customWidth="1"/>
    <col min="39" max="51" width="3.375" style="55" customWidth="1"/>
    <col min="52" max="52" width="3.875" style="55" customWidth="1"/>
    <col min="53" max="56" width="3.375" style="55" customWidth="1"/>
    <col min="57" max="66" width="3.125" style="151" customWidth="1"/>
    <col min="67" max="67" width="4.375" style="151" customWidth="1"/>
    <col min="68" max="69" width="3.125" style="151" customWidth="1"/>
    <col min="70" max="142" width="2.625" style="151"/>
    <col min="143" max="144" width="2.625" style="972"/>
    <col min="145" max="146" width="3.375" style="973" customWidth="1"/>
    <col min="147" max="147" width="2.875" style="974" customWidth="1"/>
    <col min="148" max="149" width="3.375" style="973" customWidth="1"/>
    <col min="150" max="150" width="32.875" style="974" bestFit="1" customWidth="1"/>
    <col min="151" max="151" width="8.375" style="975" bestFit="1" customWidth="1"/>
    <col min="152" max="159" width="3.375" style="973" customWidth="1"/>
    <col min="160" max="170" width="2.625" style="976"/>
    <col min="171" max="174" width="2.625" style="977"/>
    <col min="175" max="16384" width="2.625" style="151"/>
  </cols>
  <sheetData>
    <row r="1" spans="1:174" s="146" customFormat="1" ht="21.95" customHeight="1" thickBot="1">
      <c r="A1" s="914"/>
      <c r="B1" s="4401" t="str">
        <f>'Outside Conveyor Process'!B1:Q1</f>
        <v>PRODUCTION CONFIRMATION</v>
      </c>
      <c r="C1" s="4402"/>
      <c r="D1" s="4402"/>
      <c r="E1" s="4402"/>
      <c r="F1" s="4402"/>
      <c r="G1" s="4402"/>
      <c r="H1" s="4402"/>
      <c r="I1" s="4402"/>
      <c r="J1" s="4402"/>
      <c r="K1" s="4402"/>
      <c r="L1" s="4402"/>
      <c r="M1" s="4402"/>
      <c r="N1" s="4402"/>
      <c r="O1" s="4402"/>
      <c r="P1" s="4402"/>
      <c r="Q1" s="4402"/>
      <c r="R1" s="4402"/>
      <c r="S1" s="4403"/>
      <c r="T1" s="915"/>
      <c r="U1" s="1145"/>
      <c r="V1" s="4395" t="s">
        <v>707</v>
      </c>
      <c r="W1" s="4395"/>
      <c r="X1" s="4395"/>
      <c r="Y1" s="4395"/>
      <c r="Z1" s="4395"/>
      <c r="AA1" s="4395"/>
      <c r="AB1" s="4395"/>
      <c r="AC1" s="4395"/>
      <c r="AD1" s="4395"/>
      <c r="AE1" s="4395"/>
      <c r="AF1" s="4395"/>
      <c r="AG1" s="4395"/>
      <c r="AH1" s="4395"/>
      <c r="AI1" s="4395"/>
      <c r="AJ1" s="4395"/>
      <c r="AK1" s="4395"/>
      <c r="AL1" s="4395"/>
      <c r="AM1" s="4395"/>
      <c r="AN1" s="4395"/>
      <c r="AO1" s="4395"/>
      <c r="AP1" s="4395"/>
      <c r="AQ1" s="4395"/>
      <c r="AR1" s="4395"/>
      <c r="AS1" s="4395"/>
      <c r="AT1" s="4395"/>
      <c r="AU1" s="4395"/>
      <c r="AV1" s="4395"/>
      <c r="AW1" s="4395"/>
      <c r="AX1" s="4395"/>
      <c r="AY1" s="4395"/>
      <c r="AZ1" s="4395"/>
      <c r="BA1" s="916"/>
      <c r="BB1" s="916"/>
      <c r="BC1" s="916"/>
      <c r="BD1" s="4392"/>
      <c r="BE1" s="4392"/>
      <c r="BF1" s="4395"/>
      <c r="BG1" s="4395"/>
      <c r="BH1" s="4398"/>
      <c r="BI1" s="916"/>
      <c r="BJ1" s="916"/>
      <c r="BK1" s="559"/>
      <c r="BL1" s="559"/>
      <c r="BM1" s="559"/>
      <c r="BN1" s="559"/>
      <c r="BO1" s="559"/>
      <c r="BP1" s="559"/>
      <c r="BQ1" s="559"/>
      <c r="BR1" s="900"/>
      <c r="EM1" s="228"/>
      <c r="EN1" s="228"/>
      <c r="EO1" s="64"/>
      <c r="EP1" s="64"/>
      <c r="EQ1" s="917"/>
      <c r="ER1" s="64"/>
      <c r="ES1" s="918"/>
      <c r="ET1" s="917"/>
      <c r="EU1" s="919"/>
      <c r="EV1" s="64"/>
      <c r="EW1" s="64"/>
      <c r="EX1" s="64"/>
      <c r="EY1" s="64"/>
      <c r="EZ1" s="64"/>
      <c r="FA1" s="64"/>
      <c r="FB1" s="64"/>
      <c r="FC1" s="64"/>
      <c r="FD1" s="920"/>
      <c r="FE1" s="920"/>
      <c r="FF1" s="920"/>
      <c r="FG1" s="920"/>
      <c r="FH1" s="920"/>
      <c r="FI1" s="920"/>
      <c r="FJ1" s="920"/>
      <c r="FK1" s="920"/>
      <c r="FL1" s="920"/>
      <c r="FM1" s="920"/>
      <c r="FN1" s="920"/>
      <c r="FO1" s="921"/>
      <c r="FP1" s="921"/>
      <c r="FQ1" s="921"/>
      <c r="FR1" s="921"/>
    </row>
    <row r="2" spans="1:174" s="146" customFormat="1" ht="21.95" customHeight="1">
      <c r="A2" s="502"/>
      <c r="B2" s="922" t="s">
        <v>19</v>
      </c>
      <c r="C2" s="923"/>
      <c r="D2" s="923"/>
      <c r="E2" s="923"/>
      <c r="F2" s="923"/>
      <c r="G2" s="923" t="str">
        <f>'Outside Conveyor Process'!H2</f>
        <v>Chuck Taylor All Star Street</v>
      </c>
      <c r="H2" s="923"/>
      <c r="I2" s="923"/>
      <c r="J2" s="923"/>
      <c r="K2" s="923"/>
      <c r="L2" s="923"/>
      <c r="M2" s="923"/>
      <c r="N2" s="923"/>
      <c r="O2" s="923"/>
      <c r="P2" s="923"/>
      <c r="Q2" s="923"/>
      <c r="R2" s="923"/>
      <c r="S2" s="924"/>
      <c r="T2" s="925"/>
      <c r="U2" s="1146"/>
      <c r="V2" s="4396"/>
      <c r="W2" s="4396"/>
      <c r="X2" s="4396"/>
      <c r="Y2" s="4396"/>
      <c r="Z2" s="4396"/>
      <c r="AA2" s="4396"/>
      <c r="AB2" s="4396"/>
      <c r="AC2" s="4396"/>
      <c r="AD2" s="4396"/>
      <c r="AE2" s="4396"/>
      <c r="AF2" s="4396"/>
      <c r="AG2" s="4396"/>
      <c r="AH2" s="4396"/>
      <c r="AI2" s="4396"/>
      <c r="AJ2" s="4396"/>
      <c r="AK2" s="4396"/>
      <c r="AL2" s="4396"/>
      <c r="AM2" s="4396"/>
      <c r="AN2" s="4396"/>
      <c r="AO2" s="4396"/>
      <c r="AP2" s="4396"/>
      <c r="AQ2" s="4396"/>
      <c r="AR2" s="4396"/>
      <c r="AS2" s="4396"/>
      <c r="AT2" s="4396"/>
      <c r="AU2" s="4396"/>
      <c r="AV2" s="4396"/>
      <c r="AW2" s="4396"/>
      <c r="AX2" s="4396"/>
      <c r="AY2" s="4396"/>
      <c r="AZ2" s="4396"/>
      <c r="BA2" s="267"/>
      <c r="BB2" s="267"/>
      <c r="BC2" s="267"/>
      <c r="BD2" s="4393"/>
      <c r="BE2" s="4393"/>
      <c r="BF2" s="4396"/>
      <c r="BG2" s="4396"/>
      <c r="BH2" s="4399"/>
      <c r="BI2" s="267"/>
      <c r="BJ2" s="267"/>
      <c r="BK2" s="54"/>
      <c r="BL2" s="4030" t="s">
        <v>21</v>
      </c>
      <c r="BM2" s="1834"/>
      <c r="BN2" s="1834"/>
      <c r="BO2" s="4377">
        <f>'Common assembling process'!BL2+1</f>
        <v>32</v>
      </c>
      <c r="BP2" s="1834">
        <v>-1</v>
      </c>
      <c r="BQ2" s="2143"/>
      <c r="BR2" s="84"/>
      <c r="EM2" s="228"/>
      <c r="EN2" s="228"/>
      <c r="EO2" s="65"/>
      <c r="EP2" s="65"/>
      <c r="EQ2" s="926"/>
      <c r="ER2" s="65"/>
      <c r="ES2" s="66"/>
      <c r="ET2" s="926"/>
      <c r="EU2" s="927"/>
      <c r="EV2" s="65"/>
      <c r="EW2" s="65"/>
      <c r="EX2" s="65"/>
      <c r="EY2" s="65"/>
      <c r="EZ2" s="65"/>
      <c r="FA2" s="65"/>
      <c r="FB2" s="65"/>
      <c r="FC2" s="65"/>
      <c r="FD2" s="920"/>
      <c r="FE2" s="920"/>
      <c r="FF2" s="920"/>
      <c r="FG2" s="920"/>
      <c r="FH2" s="920"/>
      <c r="FI2" s="920"/>
      <c r="FJ2" s="920"/>
      <c r="FK2" s="920"/>
      <c r="FL2" s="920"/>
      <c r="FM2" s="920"/>
      <c r="FN2" s="920"/>
      <c r="FO2" s="921"/>
      <c r="FP2" s="921"/>
      <c r="FQ2" s="921"/>
      <c r="FR2" s="921"/>
    </row>
    <row r="3" spans="1:174" s="146" customFormat="1" ht="21.95" customHeight="1" thickBot="1">
      <c r="A3" s="502"/>
      <c r="B3" s="928" t="s">
        <v>96</v>
      </c>
      <c r="C3" s="929"/>
      <c r="D3" s="929"/>
      <c r="E3" s="929"/>
      <c r="F3" s="929"/>
      <c r="G3" s="929"/>
      <c r="H3" s="929"/>
      <c r="I3" s="4378" t="str">
        <f>'Outside Conveyor Process'!J3</f>
        <v>669288C/F</v>
      </c>
      <c r="J3" s="4378"/>
      <c r="K3" s="4378"/>
      <c r="L3" s="4378"/>
      <c r="M3" s="4378"/>
      <c r="N3" s="4378"/>
      <c r="O3" s="4378"/>
      <c r="P3" s="4378"/>
      <c r="Q3" s="4378"/>
      <c r="R3" s="4378"/>
      <c r="S3" s="4379"/>
      <c r="T3" s="928"/>
      <c r="U3" s="1147"/>
      <c r="V3" s="4397"/>
      <c r="W3" s="4397"/>
      <c r="X3" s="4397"/>
      <c r="Y3" s="4397"/>
      <c r="Z3" s="4397"/>
      <c r="AA3" s="4397"/>
      <c r="AB3" s="4397"/>
      <c r="AC3" s="4397"/>
      <c r="AD3" s="4397"/>
      <c r="AE3" s="4397"/>
      <c r="AF3" s="4397"/>
      <c r="AG3" s="4397"/>
      <c r="AH3" s="4397"/>
      <c r="AI3" s="4397"/>
      <c r="AJ3" s="4397"/>
      <c r="AK3" s="4397"/>
      <c r="AL3" s="4397"/>
      <c r="AM3" s="4397"/>
      <c r="AN3" s="4397"/>
      <c r="AO3" s="4397"/>
      <c r="AP3" s="4397"/>
      <c r="AQ3" s="4397"/>
      <c r="AR3" s="4397"/>
      <c r="AS3" s="4397"/>
      <c r="AT3" s="4397"/>
      <c r="AU3" s="4397"/>
      <c r="AV3" s="4397"/>
      <c r="AW3" s="4397"/>
      <c r="AX3" s="4397"/>
      <c r="AY3" s="4397"/>
      <c r="AZ3" s="4397"/>
      <c r="BA3" s="930"/>
      <c r="BB3" s="930"/>
      <c r="BC3" s="930"/>
      <c r="BD3" s="4394"/>
      <c r="BE3" s="4394"/>
      <c r="BF3" s="4397"/>
      <c r="BG3" s="4397"/>
      <c r="BH3" s="4400"/>
      <c r="BI3" s="930"/>
      <c r="BJ3" s="930"/>
      <c r="BK3" s="84"/>
      <c r="BL3" s="1835"/>
      <c r="BM3" s="2060"/>
      <c r="BN3" s="2060"/>
      <c r="BO3" s="2057"/>
      <c r="BP3" s="2060"/>
      <c r="BQ3" s="2231"/>
      <c r="BR3" s="84"/>
      <c r="EM3" s="228"/>
      <c r="EN3" s="228"/>
      <c r="EO3" s="65"/>
      <c r="EP3" s="65"/>
      <c r="EQ3" s="931"/>
      <c r="ER3" s="65"/>
      <c r="ES3" s="66"/>
      <c r="ET3" s="931"/>
      <c r="EU3" s="927"/>
      <c r="EV3" s="65"/>
      <c r="EW3" s="65"/>
      <c r="EX3" s="65"/>
      <c r="EY3" s="65"/>
      <c r="EZ3" s="65"/>
      <c r="FA3" s="65"/>
      <c r="FB3" s="65"/>
      <c r="FC3" s="65"/>
      <c r="FD3" s="920"/>
      <c r="FE3" s="920"/>
      <c r="FF3" s="920"/>
      <c r="FG3" s="920"/>
      <c r="FH3" s="920"/>
      <c r="FI3" s="920"/>
      <c r="FJ3" s="920"/>
      <c r="FK3" s="920"/>
      <c r="FL3" s="920"/>
      <c r="FM3" s="920"/>
      <c r="FN3" s="920"/>
      <c r="FO3" s="921"/>
      <c r="FP3" s="921"/>
      <c r="FQ3" s="921"/>
      <c r="FR3" s="921"/>
    </row>
    <row r="4" spans="1:174" s="146" customFormat="1" ht="26.25" customHeight="1">
      <c r="A4" s="502"/>
      <c r="B4" s="3673" t="s">
        <v>31</v>
      </c>
      <c r="C4" s="4380" t="s">
        <v>706</v>
      </c>
      <c r="D4" s="2319"/>
      <c r="E4" s="2319"/>
      <c r="F4" s="2319"/>
      <c r="G4" s="2319"/>
      <c r="H4" s="2319"/>
      <c r="I4" s="2319"/>
      <c r="J4" s="2319"/>
      <c r="K4" s="2319"/>
      <c r="L4" s="2319"/>
      <c r="M4" s="2319"/>
      <c r="N4" s="2319"/>
      <c r="O4" s="2319"/>
      <c r="P4" s="2319"/>
      <c r="Q4" s="2319"/>
      <c r="R4" s="2319"/>
      <c r="S4" s="2129"/>
      <c r="T4" s="4381" t="s">
        <v>601</v>
      </c>
      <c r="U4" s="4382"/>
      <c r="V4" s="4382"/>
      <c r="W4" s="4382"/>
      <c r="X4" s="4382"/>
      <c r="Y4" s="4382"/>
      <c r="Z4" s="4382"/>
      <c r="AA4" s="4382"/>
      <c r="AB4" s="4382"/>
      <c r="AC4" s="4382"/>
      <c r="AD4" s="4382"/>
      <c r="AE4" s="4382"/>
      <c r="AF4" s="4382"/>
      <c r="AG4" s="4382"/>
      <c r="AH4" s="4382"/>
      <c r="AI4" s="4382"/>
      <c r="AJ4" s="4382"/>
      <c r="AK4" s="4382"/>
      <c r="AL4" s="4383"/>
      <c r="AM4" s="2226" t="s">
        <v>602</v>
      </c>
      <c r="AN4" s="2226"/>
      <c r="AO4" s="2226"/>
      <c r="AP4" s="2226"/>
      <c r="AQ4" s="2226"/>
      <c r="AR4" s="2226"/>
      <c r="AS4" s="2226"/>
      <c r="AT4" s="2226"/>
      <c r="AU4" s="2226"/>
      <c r="AV4" s="2226"/>
      <c r="AW4" s="2226"/>
      <c r="AX4" s="2226"/>
      <c r="AY4" s="2226"/>
      <c r="AZ4" s="2226"/>
      <c r="BA4" s="2226"/>
      <c r="BB4" s="2226"/>
      <c r="BC4" s="2226"/>
      <c r="BD4" s="4384"/>
      <c r="BE4" s="4386" t="s">
        <v>705</v>
      </c>
      <c r="BF4" s="4387"/>
      <c r="BG4" s="4387"/>
      <c r="BH4" s="4387"/>
      <c r="BI4" s="4387"/>
      <c r="BJ4" s="4387"/>
      <c r="BK4" s="4387"/>
      <c r="BL4" s="4387"/>
      <c r="BM4" s="4387"/>
      <c r="BN4" s="4387"/>
      <c r="BO4" s="4387"/>
      <c r="BP4" s="4387"/>
      <c r="BQ4" s="4388"/>
      <c r="BR4" s="84"/>
      <c r="EM4" s="228"/>
      <c r="EN4" s="228"/>
      <c r="EO4" s="932"/>
      <c r="EP4" s="932"/>
      <c r="EQ4" s="933"/>
      <c r="ER4" s="932"/>
      <c r="ES4" s="934"/>
      <c r="ET4" s="933"/>
      <c r="EU4" s="935"/>
      <c r="EV4" s="932"/>
      <c r="EW4" s="932"/>
      <c r="EX4" s="932"/>
      <c r="EY4" s="932"/>
      <c r="EZ4" s="932"/>
      <c r="FA4" s="932"/>
      <c r="FB4" s="932"/>
      <c r="FC4" s="932"/>
      <c r="FD4" s="920"/>
      <c r="FE4" s="920"/>
      <c r="FF4" s="920"/>
      <c r="FG4" s="920"/>
      <c r="FH4" s="920"/>
      <c r="FI4" s="920"/>
      <c r="FJ4" s="920"/>
      <c r="FK4" s="920"/>
      <c r="FL4" s="920"/>
      <c r="FM4" s="920"/>
      <c r="FN4" s="920"/>
      <c r="FO4" s="921"/>
      <c r="FP4" s="921"/>
      <c r="FQ4" s="921"/>
      <c r="FR4" s="921"/>
    </row>
    <row r="5" spans="1:174" s="146" customFormat="1" ht="66.75" customHeight="1">
      <c r="A5" s="502"/>
      <c r="B5" s="3060"/>
      <c r="C5" s="3431"/>
      <c r="D5" s="1981"/>
      <c r="E5" s="1981"/>
      <c r="F5" s="1981"/>
      <c r="G5" s="1981"/>
      <c r="H5" s="1981"/>
      <c r="I5" s="1981"/>
      <c r="J5" s="1981"/>
      <c r="K5" s="1981"/>
      <c r="L5" s="1981"/>
      <c r="M5" s="1981"/>
      <c r="N5" s="1981"/>
      <c r="O5" s="1981"/>
      <c r="P5" s="1981"/>
      <c r="Q5" s="1981"/>
      <c r="R5" s="1981"/>
      <c r="S5" s="2130"/>
      <c r="T5" s="3440" t="s">
        <v>703</v>
      </c>
      <c r="U5" s="4365"/>
      <c r="V5" s="4365"/>
      <c r="W5" s="4365"/>
      <c r="X5" s="4365"/>
      <c r="Y5" s="1116" t="s">
        <v>1040</v>
      </c>
      <c r="Z5" s="4355" t="s">
        <v>274</v>
      </c>
      <c r="AA5" s="1940"/>
      <c r="AB5" s="4022" t="s">
        <v>704</v>
      </c>
      <c r="AC5" s="4365"/>
      <c r="AD5" s="4365"/>
      <c r="AE5" s="4365"/>
      <c r="AF5" s="4366"/>
      <c r="AG5" s="3440" t="s">
        <v>521</v>
      </c>
      <c r="AH5" s="4365"/>
      <c r="AI5" s="4366"/>
      <c r="AJ5" s="3440" t="s">
        <v>520</v>
      </c>
      <c r="AK5" s="4365"/>
      <c r="AL5" s="4366"/>
      <c r="AM5" s="3936"/>
      <c r="AN5" s="3936"/>
      <c r="AO5" s="3936"/>
      <c r="AP5" s="3936"/>
      <c r="AQ5" s="3936"/>
      <c r="AR5" s="3936"/>
      <c r="AS5" s="3936"/>
      <c r="AT5" s="3936"/>
      <c r="AU5" s="3936"/>
      <c r="AV5" s="3936"/>
      <c r="AW5" s="3936"/>
      <c r="AX5" s="3936"/>
      <c r="AY5" s="3936"/>
      <c r="AZ5" s="3936"/>
      <c r="BA5" s="3936"/>
      <c r="BB5" s="3936"/>
      <c r="BC5" s="3936"/>
      <c r="BD5" s="4385"/>
      <c r="BE5" s="4389"/>
      <c r="BF5" s="4390"/>
      <c r="BG5" s="4390"/>
      <c r="BH5" s="4390"/>
      <c r="BI5" s="4390"/>
      <c r="BJ5" s="4390"/>
      <c r="BK5" s="4390"/>
      <c r="BL5" s="4390"/>
      <c r="BM5" s="4390"/>
      <c r="BN5" s="4390"/>
      <c r="BO5" s="4390"/>
      <c r="BP5" s="4390"/>
      <c r="BQ5" s="4391"/>
      <c r="BR5" s="84"/>
      <c r="EM5" s="228"/>
      <c r="EN5" s="228"/>
      <c r="EO5" s="932"/>
      <c r="EP5" s="932"/>
      <c r="EQ5" s="933"/>
      <c r="ER5" s="932"/>
      <c r="ES5" s="934"/>
      <c r="ET5" s="933"/>
      <c r="EU5" s="935"/>
      <c r="EV5" s="932"/>
      <c r="EW5" s="932"/>
      <c r="EX5" s="932"/>
      <c r="EY5" s="932"/>
      <c r="EZ5" s="932"/>
      <c r="FA5" s="932"/>
      <c r="FB5" s="932"/>
      <c r="FC5" s="932"/>
      <c r="FD5" s="920"/>
      <c r="FE5" s="920"/>
      <c r="FF5" s="920"/>
      <c r="FG5" s="920"/>
      <c r="FH5" s="920"/>
      <c r="FI5" s="920"/>
      <c r="FJ5" s="920"/>
      <c r="FK5" s="920"/>
      <c r="FL5" s="920"/>
      <c r="FM5" s="920"/>
      <c r="FN5" s="920"/>
      <c r="FO5" s="921"/>
      <c r="FP5" s="921"/>
      <c r="FQ5" s="921"/>
      <c r="FR5" s="921"/>
    </row>
    <row r="6" spans="1:174" s="146" customFormat="1" ht="85.5" customHeight="1">
      <c r="A6" s="502"/>
      <c r="B6" s="936">
        <v>1</v>
      </c>
      <c r="C6" s="4352" t="s">
        <v>1027</v>
      </c>
      <c r="D6" s="4353"/>
      <c r="E6" s="4353"/>
      <c r="F6" s="4353"/>
      <c r="G6" s="4353"/>
      <c r="H6" s="4353"/>
      <c r="I6" s="4353"/>
      <c r="J6" s="4353"/>
      <c r="K6" s="4353"/>
      <c r="L6" s="4353"/>
      <c r="M6" s="4353"/>
      <c r="N6" s="4353"/>
      <c r="O6" s="4353"/>
      <c r="P6" s="4353"/>
      <c r="Q6" s="4353"/>
      <c r="R6" s="4353"/>
      <c r="S6" s="4354"/>
      <c r="T6" s="3819"/>
      <c r="U6" s="3819"/>
      <c r="V6" s="3819"/>
      <c r="W6" s="3819"/>
      <c r="X6" s="4355"/>
      <c r="Y6" s="1112"/>
      <c r="Z6" s="3819"/>
      <c r="AA6" s="4368"/>
      <c r="AB6" s="1939"/>
      <c r="AC6" s="1939"/>
      <c r="AD6" s="1939"/>
      <c r="AE6" s="1939"/>
      <c r="AF6" s="2316"/>
      <c r="AG6" s="4369"/>
      <c r="AH6" s="1939"/>
      <c r="AI6" s="1940"/>
      <c r="AJ6" s="4355"/>
      <c r="AK6" s="1939"/>
      <c r="AL6" s="2316"/>
      <c r="AM6" s="4356" t="s">
        <v>702</v>
      </c>
      <c r="AN6" s="4357"/>
      <c r="AO6" s="4357"/>
      <c r="AP6" s="4357"/>
      <c r="AQ6" s="4357"/>
      <c r="AR6" s="4357"/>
      <c r="AS6" s="4357"/>
      <c r="AT6" s="4357"/>
      <c r="AU6" s="4357"/>
      <c r="AV6" s="4357"/>
      <c r="AW6" s="4357"/>
      <c r="AX6" s="4357"/>
      <c r="AY6" s="4357"/>
      <c r="AZ6" s="4357"/>
      <c r="BA6" s="4357"/>
      <c r="BB6" s="4357"/>
      <c r="BC6" s="4357"/>
      <c r="BD6" s="4358"/>
      <c r="BE6" s="1321"/>
      <c r="BF6" s="1140"/>
      <c r="BG6" s="1140"/>
      <c r="BH6" s="1140"/>
      <c r="BI6" s="1140"/>
      <c r="BJ6" s="1140"/>
      <c r="BK6" s="1140"/>
      <c r="BL6" s="1140"/>
      <c r="BM6" s="1140"/>
      <c r="BN6" s="1140"/>
      <c r="BO6" s="1140"/>
      <c r="BP6" s="1140"/>
      <c r="BQ6" s="1143"/>
      <c r="BR6" s="84"/>
      <c r="EM6" s="228"/>
      <c r="EN6" s="228"/>
      <c r="EO6" s="932"/>
      <c r="EP6" s="932"/>
      <c r="EQ6" s="933"/>
      <c r="ER6" s="932"/>
      <c r="ES6" s="934"/>
      <c r="ET6" s="933"/>
      <c r="EU6" s="935"/>
      <c r="EV6" s="932"/>
      <c r="EW6" s="932"/>
      <c r="EX6" s="932"/>
      <c r="EY6" s="932"/>
      <c r="EZ6" s="932"/>
      <c r="FA6" s="932"/>
      <c r="FB6" s="932"/>
      <c r="FC6" s="932"/>
      <c r="FD6" s="920"/>
      <c r="FE6" s="920"/>
      <c r="FF6" s="920"/>
      <c r="FG6" s="920"/>
      <c r="FH6" s="920"/>
      <c r="FI6" s="920"/>
      <c r="FJ6" s="920"/>
      <c r="FK6" s="920"/>
      <c r="FL6" s="920"/>
      <c r="FM6" s="920"/>
      <c r="FN6" s="920"/>
      <c r="FO6" s="921"/>
      <c r="FP6" s="921"/>
      <c r="FQ6" s="921"/>
      <c r="FR6" s="921"/>
    </row>
    <row r="7" spans="1:174" s="146" customFormat="1" ht="53.25" customHeight="1">
      <c r="A7" s="502"/>
      <c r="B7" s="1318">
        <f>B6+1</f>
        <v>2</v>
      </c>
      <c r="C7" s="4370" t="s">
        <v>1028</v>
      </c>
      <c r="D7" s="4371"/>
      <c r="E7" s="4371"/>
      <c r="F7" s="4371"/>
      <c r="G7" s="4371"/>
      <c r="H7" s="4371"/>
      <c r="I7" s="4371"/>
      <c r="J7" s="4371"/>
      <c r="K7" s="4371"/>
      <c r="L7" s="4371"/>
      <c r="M7" s="4371"/>
      <c r="N7" s="4371"/>
      <c r="O7" s="4371"/>
      <c r="P7" s="4371"/>
      <c r="Q7" s="4371"/>
      <c r="R7" s="4371"/>
      <c r="S7" s="4372"/>
      <c r="T7" s="4373"/>
      <c r="U7" s="4373"/>
      <c r="V7" s="4373"/>
      <c r="W7" s="4373"/>
      <c r="X7" s="4373"/>
      <c r="Y7" s="1319"/>
      <c r="Z7" s="4373"/>
      <c r="AA7" s="4373"/>
      <c r="AB7" s="4373"/>
      <c r="AC7" s="4373"/>
      <c r="AD7" s="4373"/>
      <c r="AE7" s="4373"/>
      <c r="AF7" s="4373"/>
      <c r="AG7" s="4373"/>
      <c r="AH7" s="4373"/>
      <c r="AI7" s="4373"/>
      <c r="AJ7" s="4373"/>
      <c r="AK7" s="4373"/>
      <c r="AL7" s="4373"/>
      <c r="AM7" s="4374" t="s">
        <v>1029</v>
      </c>
      <c r="AN7" s="4375"/>
      <c r="AO7" s="4375"/>
      <c r="AP7" s="4375"/>
      <c r="AQ7" s="4375"/>
      <c r="AR7" s="4375"/>
      <c r="AS7" s="4375"/>
      <c r="AT7" s="4375"/>
      <c r="AU7" s="4375"/>
      <c r="AV7" s="4375"/>
      <c r="AW7" s="4375"/>
      <c r="AX7" s="4375"/>
      <c r="AY7" s="4375"/>
      <c r="AZ7" s="4375"/>
      <c r="BA7" s="4375"/>
      <c r="BB7" s="4375"/>
      <c r="BC7" s="4375"/>
      <c r="BD7" s="4376"/>
      <c r="BE7" s="871"/>
      <c r="BF7" s="871"/>
      <c r="BG7" s="871"/>
      <c r="BH7" s="871"/>
      <c r="BI7" s="871"/>
      <c r="BJ7" s="871"/>
      <c r="BK7" s="871"/>
      <c r="BL7" s="871"/>
      <c r="BM7" s="871"/>
      <c r="BN7" s="871"/>
      <c r="BO7" s="871"/>
      <c r="BP7" s="871"/>
      <c r="BQ7" s="189"/>
      <c r="BR7" s="189"/>
      <c r="EM7" s="228"/>
      <c r="EN7" s="228"/>
      <c r="EO7" s="932"/>
      <c r="EP7" s="932"/>
      <c r="EQ7" s="933"/>
      <c r="ER7" s="932"/>
      <c r="ES7" s="934"/>
      <c r="ET7" s="933"/>
      <c r="EU7" s="935"/>
      <c r="EV7" s="932"/>
      <c r="EW7" s="932"/>
      <c r="EX7" s="932"/>
      <c r="EY7" s="932"/>
      <c r="EZ7" s="932"/>
      <c r="FA7" s="932"/>
      <c r="FB7" s="932"/>
      <c r="FC7" s="932"/>
      <c r="FD7" s="920"/>
      <c r="FE7" s="920"/>
      <c r="FF7" s="920"/>
      <c r="FG7" s="920"/>
      <c r="FH7" s="920"/>
      <c r="FI7" s="920"/>
      <c r="FJ7" s="920"/>
      <c r="FK7" s="920"/>
      <c r="FL7" s="920"/>
      <c r="FM7" s="920"/>
      <c r="FN7" s="920"/>
      <c r="FO7" s="921"/>
      <c r="FP7" s="921"/>
      <c r="FQ7" s="921"/>
      <c r="FR7" s="921"/>
    </row>
    <row r="8" spans="1:174" s="146" customFormat="1" ht="60.75" customHeight="1">
      <c r="A8" s="502"/>
      <c r="B8" s="1318">
        <f>B7+1</f>
        <v>3</v>
      </c>
      <c r="C8" s="4352" t="s">
        <v>688</v>
      </c>
      <c r="D8" s="4353"/>
      <c r="E8" s="4353"/>
      <c r="F8" s="4353"/>
      <c r="G8" s="4353"/>
      <c r="H8" s="4353"/>
      <c r="I8" s="4353"/>
      <c r="J8" s="4353"/>
      <c r="K8" s="4353"/>
      <c r="L8" s="4353"/>
      <c r="M8" s="4353"/>
      <c r="N8" s="4353"/>
      <c r="O8" s="4353"/>
      <c r="P8" s="4353"/>
      <c r="Q8" s="4353"/>
      <c r="R8" s="4353"/>
      <c r="S8" s="4354"/>
      <c r="T8" s="3819"/>
      <c r="U8" s="3819"/>
      <c r="V8" s="3819"/>
      <c r="W8" s="3819"/>
      <c r="X8" s="4355"/>
      <c r="Y8" s="1112"/>
      <c r="Z8" s="3819"/>
      <c r="AA8" s="4368"/>
      <c r="AB8" s="1939"/>
      <c r="AC8" s="1939"/>
      <c r="AD8" s="1939"/>
      <c r="AE8" s="1939"/>
      <c r="AF8" s="2316"/>
      <c r="AG8" s="4369"/>
      <c r="AH8" s="1939"/>
      <c r="AI8" s="2316"/>
      <c r="AJ8" s="4369"/>
      <c r="AK8" s="1939"/>
      <c r="AL8" s="2316"/>
      <c r="AM8" s="4356" t="s">
        <v>701</v>
      </c>
      <c r="AN8" s="4357"/>
      <c r="AO8" s="4357"/>
      <c r="AP8" s="4357"/>
      <c r="AQ8" s="4357"/>
      <c r="AR8" s="4357"/>
      <c r="AS8" s="4357"/>
      <c r="AT8" s="4357"/>
      <c r="AU8" s="4357"/>
      <c r="AV8" s="4357"/>
      <c r="AW8" s="4357"/>
      <c r="AX8" s="4357"/>
      <c r="AY8" s="4357"/>
      <c r="AZ8" s="4357"/>
      <c r="BA8" s="4357"/>
      <c r="BB8" s="4357"/>
      <c r="BC8" s="4357"/>
      <c r="BD8" s="4358"/>
      <c r="BE8" s="871"/>
      <c r="BF8" s="871"/>
      <c r="BG8" s="871"/>
      <c r="BH8" s="871"/>
      <c r="BI8" s="871"/>
      <c r="BJ8" s="871"/>
      <c r="BK8" s="871"/>
      <c r="BL8" s="871"/>
      <c r="BM8" s="871"/>
      <c r="BN8" s="871"/>
      <c r="BO8" s="871"/>
      <c r="BP8" s="871"/>
      <c r="BQ8" s="84"/>
      <c r="BR8" s="84"/>
      <c r="EM8" s="228"/>
      <c r="EN8" s="228"/>
      <c r="EO8" s="932"/>
      <c r="EP8" s="932"/>
      <c r="EQ8" s="933"/>
      <c r="ER8" s="932"/>
      <c r="ES8" s="934"/>
      <c r="ET8" s="933"/>
      <c r="EU8" s="935"/>
      <c r="EV8" s="932"/>
      <c r="EW8" s="932"/>
      <c r="EX8" s="932"/>
      <c r="EY8" s="932"/>
      <c r="EZ8" s="932"/>
      <c r="FA8" s="932"/>
      <c r="FB8" s="932"/>
      <c r="FC8" s="932"/>
      <c r="FD8" s="920"/>
      <c r="FE8" s="920"/>
      <c r="FF8" s="920"/>
      <c r="FG8" s="920"/>
      <c r="FH8" s="920"/>
      <c r="FI8" s="920"/>
      <c r="FJ8" s="920"/>
      <c r="FK8" s="920"/>
      <c r="FL8" s="920"/>
      <c r="FM8" s="920"/>
      <c r="FN8" s="920"/>
      <c r="FO8" s="921"/>
      <c r="FP8" s="921"/>
      <c r="FQ8" s="921"/>
      <c r="FR8" s="921"/>
    </row>
    <row r="9" spans="1:174" s="146" customFormat="1" ht="72.75" customHeight="1">
      <c r="A9" s="502"/>
      <c r="B9" s="936">
        <f t="shared" ref="B9:B14" si="0">B8+1</f>
        <v>4</v>
      </c>
      <c r="C9" s="4359" t="s">
        <v>689</v>
      </c>
      <c r="D9" s="4360"/>
      <c r="E9" s="4360"/>
      <c r="F9" s="4360"/>
      <c r="G9" s="4360"/>
      <c r="H9" s="4360"/>
      <c r="I9" s="4360"/>
      <c r="J9" s="4360"/>
      <c r="K9" s="4360"/>
      <c r="L9" s="4360"/>
      <c r="M9" s="4360"/>
      <c r="N9" s="4360"/>
      <c r="O9" s="4360"/>
      <c r="P9" s="4360"/>
      <c r="Q9" s="4360"/>
      <c r="R9" s="4360"/>
      <c r="S9" s="4361"/>
      <c r="T9" s="4362"/>
      <c r="U9" s="4362"/>
      <c r="V9" s="4362"/>
      <c r="W9" s="4362"/>
      <c r="X9" s="4363"/>
      <c r="Y9" s="1141"/>
      <c r="Z9" s="4362"/>
      <c r="AA9" s="4364"/>
      <c r="AB9" s="4365"/>
      <c r="AC9" s="4365"/>
      <c r="AD9" s="4365"/>
      <c r="AE9" s="4365"/>
      <c r="AF9" s="4366"/>
      <c r="AG9" s="4367"/>
      <c r="AH9" s="4365"/>
      <c r="AI9" s="4366"/>
      <c r="AJ9" s="4367"/>
      <c r="AK9" s="4365"/>
      <c r="AL9" s="4366"/>
      <c r="AM9" s="4349" t="s">
        <v>700</v>
      </c>
      <c r="AN9" s="4350"/>
      <c r="AO9" s="4350"/>
      <c r="AP9" s="4350"/>
      <c r="AQ9" s="4350"/>
      <c r="AR9" s="4350"/>
      <c r="AS9" s="4350"/>
      <c r="AT9" s="4350"/>
      <c r="AU9" s="4350"/>
      <c r="AV9" s="4350"/>
      <c r="AW9" s="4350"/>
      <c r="AX9" s="4350"/>
      <c r="AY9" s="4350"/>
      <c r="AZ9" s="4350"/>
      <c r="BA9" s="4350"/>
      <c r="BB9" s="4350"/>
      <c r="BC9" s="4350"/>
      <c r="BD9" s="4351"/>
      <c r="BE9" s="871"/>
      <c r="BF9" s="871"/>
      <c r="BG9" s="871"/>
      <c r="BH9" s="871"/>
      <c r="BI9" s="871"/>
      <c r="BJ9" s="871"/>
      <c r="BK9" s="871"/>
      <c r="BL9" s="871"/>
      <c r="BM9" s="871"/>
      <c r="BN9" s="871"/>
      <c r="BO9" s="871"/>
      <c r="BP9" s="871"/>
      <c r="BQ9" s="84"/>
      <c r="BR9" s="84"/>
      <c r="EM9" s="228"/>
      <c r="EN9" s="228"/>
      <c r="EO9" s="932"/>
      <c r="EP9" s="932"/>
      <c r="EQ9" s="933"/>
      <c r="ER9" s="932"/>
      <c r="ES9" s="934"/>
      <c r="ET9" s="933"/>
      <c r="EU9" s="935"/>
      <c r="EV9" s="932"/>
      <c r="EW9" s="932"/>
      <c r="EX9" s="932"/>
      <c r="EY9" s="932"/>
      <c r="EZ9" s="932"/>
      <c r="FA9" s="932"/>
      <c r="FB9" s="932"/>
      <c r="FC9" s="932"/>
      <c r="FD9" s="920"/>
      <c r="FE9" s="920"/>
      <c r="FF9" s="920"/>
      <c r="FG9" s="920"/>
      <c r="FH9" s="920"/>
      <c r="FI9" s="920"/>
      <c r="FJ9" s="920"/>
      <c r="FK9" s="920"/>
      <c r="FL9" s="920"/>
      <c r="FM9" s="920"/>
      <c r="FN9" s="920"/>
      <c r="FO9" s="921"/>
      <c r="FP9" s="921"/>
      <c r="FQ9" s="921"/>
      <c r="FR9" s="921"/>
    </row>
    <row r="10" spans="1:174" s="146" customFormat="1" ht="68.25" customHeight="1">
      <c r="A10" s="502"/>
      <c r="B10" s="936">
        <f t="shared" si="0"/>
        <v>5</v>
      </c>
      <c r="C10" s="4352" t="s">
        <v>690</v>
      </c>
      <c r="D10" s="4353"/>
      <c r="E10" s="4353"/>
      <c r="F10" s="4353"/>
      <c r="G10" s="4353"/>
      <c r="H10" s="4353"/>
      <c r="I10" s="4353"/>
      <c r="J10" s="4353"/>
      <c r="K10" s="4353"/>
      <c r="L10" s="4353"/>
      <c r="M10" s="4353"/>
      <c r="N10" s="4353"/>
      <c r="O10" s="4353"/>
      <c r="P10" s="4353"/>
      <c r="Q10" s="4353"/>
      <c r="R10" s="4353"/>
      <c r="S10" s="4354"/>
      <c r="T10" s="4355"/>
      <c r="U10" s="1939"/>
      <c r="V10" s="1939"/>
      <c r="W10" s="1939"/>
      <c r="X10" s="1940"/>
      <c r="Y10" s="1112"/>
      <c r="Z10" s="4355"/>
      <c r="AA10" s="1940"/>
      <c r="AB10" s="1077"/>
      <c r="AC10" s="1077"/>
      <c r="AD10" s="1077"/>
      <c r="AE10" s="1077"/>
      <c r="AF10" s="1095"/>
      <c r="AG10" s="1077"/>
      <c r="AH10" s="1077"/>
      <c r="AI10" s="1078"/>
      <c r="AJ10" s="1077"/>
      <c r="AK10" s="1077"/>
      <c r="AL10" s="1095"/>
      <c r="AM10" s="4356" t="s">
        <v>699</v>
      </c>
      <c r="AN10" s="4357"/>
      <c r="AO10" s="4357"/>
      <c r="AP10" s="4357"/>
      <c r="AQ10" s="4357"/>
      <c r="AR10" s="4357"/>
      <c r="AS10" s="4357"/>
      <c r="AT10" s="4357"/>
      <c r="AU10" s="4357"/>
      <c r="AV10" s="4357"/>
      <c r="AW10" s="4357"/>
      <c r="AX10" s="4357"/>
      <c r="AY10" s="4357"/>
      <c r="AZ10" s="4357"/>
      <c r="BA10" s="4357"/>
      <c r="BB10" s="4357"/>
      <c r="BC10" s="4357"/>
      <c r="BD10" s="4358"/>
      <c r="BE10" s="871"/>
      <c r="BF10" s="871"/>
      <c r="BG10" s="871"/>
      <c r="BH10" s="871"/>
      <c r="BI10" s="871"/>
      <c r="BJ10" s="871"/>
      <c r="BK10" s="871"/>
      <c r="BL10" s="871"/>
      <c r="BM10" s="871"/>
      <c r="BN10" s="871"/>
      <c r="BO10" s="871"/>
      <c r="BP10" s="871"/>
      <c r="BQ10" s="84"/>
      <c r="BR10" s="84"/>
      <c r="EM10" s="228"/>
      <c r="EN10" s="228"/>
      <c r="EO10" s="932"/>
      <c r="EP10" s="932"/>
      <c r="EQ10" s="933"/>
      <c r="ER10" s="932"/>
      <c r="ES10" s="934"/>
      <c r="ET10" s="933"/>
      <c r="EU10" s="935"/>
      <c r="EV10" s="932"/>
      <c r="EW10" s="932"/>
      <c r="EX10" s="932"/>
      <c r="EY10" s="932"/>
      <c r="EZ10" s="932"/>
      <c r="FA10" s="932"/>
      <c r="FB10" s="932"/>
      <c r="FC10" s="932"/>
      <c r="FD10" s="920"/>
      <c r="FE10" s="920"/>
      <c r="FF10" s="920"/>
      <c r="FG10" s="920"/>
      <c r="FH10" s="920"/>
      <c r="FI10" s="920"/>
      <c r="FJ10" s="920"/>
      <c r="FK10" s="920"/>
      <c r="FL10" s="920"/>
      <c r="FM10" s="920"/>
      <c r="FN10" s="920"/>
      <c r="FO10" s="921"/>
      <c r="FP10" s="921"/>
      <c r="FQ10" s="921"/>
      <c r="FR10" s="921"/>
    </row>
    <row r="11" spans="1:174" s="146" customFormat="1" ht="55.5" customHeight="1">
      <c r="A11" s="502"/>
      <c r="B11" s="936">
        <f t="shared" si="0"/>
        <v>6</v>
      </c>
      <c r="C11" s="4352" t="s">
        <v>691</v>
      </c>
      <c r="D11" s="4353"/>
      <c r="E11" s="4353"/>
      <c r="F11" s="4353"/>
      <c r="G11" s="4353"/>
      <c r="H11" s="4353"/>
      <c r="I11" s="4353"/>
      <c r="J11" s="4353"/>
      <c r="K11" s="4353"/>
      <c r="L11" s="4353"/>
      <c r="M11" s="4353"/>
      <c r="N11" s="4353"/>
      <c r="O11" s="4353"/>
      <c r="P11" s="4353"/>
      <c r="Q11" s="4353"/>
      <c r="R11" s="4353"/>
      <c r="S11" s="4354"/>
      <c r="T11" s="4355"/>
      <c r="U11" s="1939"/>
      <c r="V11" s="1939"/>
      <c r="W11" s="1939"/>
      <c r="X11" s="1940"/>
      <c r="Y11" s="1112"/>
      <c r="Z11" s="4355"/>
      <c r="AA11" s="1940"/>
      <c r="AB11" s="1077"/>
      <c r="AC11" s="1077"/>
      <c r="AD11" s="1077"/>
      <c r="AE11" s="1077"/>
      <c r="AF11" s="1095"/>
      <c r="AG11" s="1077"/>
      <c r="AH11" s="1077"/>
      <c r="AI11" s="1078"/>
      <c r="AJ11" s="1077"/>
      <c r="AK11" s="1077"/>
      <c r="AL11" s="1095"/>
      <c r="AM11" s="4356" t="s">
        <v>1014</v>
      </c>
      <c r="AN11" s="4357"/>
      <c r="AO11" s="4357"/>
      <c r="AP11" s="4357"/>
      <c r="AQ11" s="4357"/>
      <c r="AR11" s="4357"/>
      <c r="AS11" s="4357"/>
      <c r="AT11" s="4357"/>
      <c r="AU11" s="4357"/>
      <c r="AV11" s="4357"/>
      <c r="AW11" s="4357"/>
      <c r="AX11" s="4357"/>
      <c r="AY11" s="4357"/>
      <c r="AZ11" s="4357"/>
      <c r="BA11" s="4357"/>
      <c r="BB11" s="4357"/>
      <c r="BC11" s="4357"/>
      <c r="BD11" s="4358"/>
      <c r="BE11" s="871"/>
      <c r="BF11" s="871"/>
      <c r="BG11" s="871"/>
      <c r="BH11" s="871"/>
      <c r="BI11" s="871"/>
      <c r="BJ11" s="871"/>
      <c r="BK11" s="871"/>
      <c r="BL11" s="871"/>
      <c r="BM11" s="871"/>
      <c r="BN11" s="871"/>
      <c r="BO11" s="871"/>
      <c r="BP11" s="871"/>
      <c r="BQ11" s="84"/>
      <c r="BR11" s="84"/>
      <c r="EM11" s="228"/>
      <c r="EN11" s="228"/>
      <c r="EO11" s="932"/>
      <c r="EP11" s="932"/>
      <c r="EQ11" s="933"/>
      <c r="ER11" s="932"/>
      <c r="ES11" s="934"/>
      <c r="ET11" s="933"/>
      <c r="EU11" s="935"/>
      <c r="EV11" s="932"/>
      <c r="EW11" s="932"/>
      <c r="EX11" s="932"/>
      <c r="EY11" s="932"/>
      <c r="EZ11" s="932"/>
      <c r="FA11" s="932"/>
      <c r="FB11" s="932"/>
      <c r="FC11" s="932"/>
      <c r="FD11" s="920"/>
      <c r="FE11" s="920"/>
      <c r="FF11" s="920"/>
      <c r="FG11" s="920"/>
      <c r="FH11" s="920"/>
      <c r="FI11" s="920"/>
      <c r="FJ11" s="920"/>
      <c r="FK11" s="920"/>
      <c r="FL11" s="920"/>
      <c r="FM11" s="920"/>
      <c r="FN11" s="920"/>
      <c r="FO11" s="921"/>
      <c r="FP11" s="921"/>
      <c r="FQ11" s="921"/>
      <c r="FR11" s="921"/>
    </row>
    <row r="12" spans="1:174" s="146" customFormat="1" ht="55.5" customHeight="1">
      <c r="A12" s="502"/>
      <c r="B12" s="936">
        <f t="shared" si="0"/>
        <v>7</v>
      </c>
      <c r="C12" s="4352" t="s">
        <v>692</v>
      </c>
      <c r="D12" s="4353"/>
      <c r="E12" s="4353"/>
      <c r="F12" s="4353"/>
      <c r="G12" s="4353"/>
      <c r="H12" s="4353"/>
      <c r="I12" s="4353"/>
      <c r="J12" s="4353"/>
      <c r="K12" s="4353"/>
      <c r="L12" s="4353"/>
      <c r="M12" s="4353"/>
      <c r="N12" s="4353"/>
      <c r="O12" s="4353"/>
      <c r="P12" s="4353"/>
      <c r="Q12" s="4353"/>
      <c r="R12" s="4353"/>
      <c r="S12" s="4354"/>
      <c r="T12" s="3819"/>
      <c r="U12" s="3819"/>
      <c r="V12" s="3819"/>
      <c r="W12" s="3819"/>
      <c r="X12" s="4355"/>
      <c r="Y12" s="1112"/>
      <c r="Z12" s="3819"/>
      <c r="AA12" s="4368"/>
      <c r="AB12" s="1939"/>
      <c r="AC12" s="1939"/>
      <c r="AD12" s="1939"/>
      <c r="AE12" s="1939"/>
      <c r="AF12" s="2316"/>
      <c r="AG12" s="4407" t="s">
        <v>275</v>
      </c>
      <c r="AH12" s="1939"/>
      <c r="AI12" s="1940"/>
      <c r="AJ12" s="4355" t="s">
        <v>178</v>
      </c>
      <c r="AK12" s="1939"/>
      <c r="AL12" s="2316"/>
      <c r="AM12" s="4356" t="s">
        <v>697</v>
      </c>
      <c r="AN12" s="4357"/>
      <c r="AO12" s="4357"/>
      <c r="AP12" s="4357"/>
      <c r="AQ12" s="4357"/>
      <c r="AR12" s="4357"/>
      <c r="AS12" s="4357"/>
      <c r="AT12" s="4357"/>
      <c r="AU12" s="4357"/>
      <c r="AV12" s="4357"/>
      <c r="AW12" s="4357"/>
      <c r="AX12" s="4357"/>
      <c r="AY12" s="4357"/>
      <c r="AZ12" s="4357"/>
      <c r="BA12" s="4357"/>
      <c r="BB12" s="4357"/>
      <c r="BC12" s="4357"/>
      <c r="BD12" s="4358"/>
      <c r="BE12" s="871"/>
      <c r="BF12" s="871"/>
      <c r="BG12" s="871"/>
      <c r="BH12" s="871"/>
      <c r="BI12" s="871"/>
      <c r="BJ12" s="871"/>
      <c r="BK12" s="871"/>
      <c r="BL12" s="871"/>
      <c r="BM12" s="871"/>
      <c r="BN12" s="871"/>
      <c r="BO12" s="871"/>
      <c r="BP12" s="871"/>
      <c r="BQ12" s="84"/>
      <c r="BR12" s="84"/>
      <c r="EM12" s="228"/>
      <c r="EN12" s="228"/>
      <c r="EO12" s="932"/>
      <c r="EP12" s="932"/>
      <c r="EQ12" s="933"/>
      <c r="ER12" s="932"/>
      <c r="ES12" s="934"/>
      <c r="ET12" s="933"/>
      <c r="EU12" s="935"/>
      <c r="EV12" s="932"/>
      <c r="EW12" s="932"/>
      <c r="EX12" s="932"/>
      <c r="EY12" s="932"/>
      <c r="EZ12" s="932"/>
      <c r="FA12" s="932"/>
      <c r="FB12" s="932"/>
      <c r="FC12" s="932"/>
      <c r="FD12" s="920"/>
      <c r="FE12" s="920"/>
      <c r="FF12" s="920"/>
      <c r="FG12" s="920"/>
      <c r="FH12" s="920"/>
      <c r="FI12" s="920"/>
      <c r="FJ12" s="920"/>
      <c r="FK12" s="920"/>
      <c r="FL12" s="920"/>
      <c r="FM12" s="920"/>
      <c r="FN12" s="920"/>
      <c r="FO12" s="921"/>
      <c r="FP12" s="921"/>
      <c r="FQ12" s="921"/>
      <c r="FR12" s="921"/>
    </row>
    <row r="13" spans="1:174" s="146" customFormat="1" ht="55.5" customHeight="1">
      <c r="A13" s="502"/>
      <c r="B13" s="936">
        <f t="shared" si="0"/>
        <v>8</v>
      </c>
      <c r="C13" s="4352" t="s">
        <v>693</v>
      </c>
      <c r="D13" s="4353"/>
      <c r="E13" s="4353"/>
      <c r="F13" s="4353"/>
      <c r="G13" s="4353"/>
      <c r="H13" s="4353"/>
      <c r="I13" s="4353"/>
      <c r="J13" s="4353"/>
      <c r="K13" s="4353"/>
      <c r="L13" s="4353"/>
      <c r="M13" s="4353"/>
      <c r="N13" s="4353"/>
      <c r="O13" s="4353"/>
      <c r="P13" s="4353"/>
      <c r="Q13" s="4353"/>
      <c r="R13" s="4353"/>
      <c r="S13" s="4354"/>
      <c r="T13" s="3819"/>
      <c r="U13" s="3819"/>
      <c r="V13" s="3819"/>
      <c r="W13" s="3819"/>
      <c r="X13" s="4355"/>
      <c r="Y13" s="1112"/>
      <c r="Z13" s="3819"/>
      <c r="AA13" s="4368"/>
      <c r="AB13" s="1939"/>
      <c r="AC13" s="1939"/>
      <c r="AD13" s="1939"/>
      <c r="AE13" s="1939"/>
      <c r="AF13" s="2316"/>
      <c r="AG13" s="4369"/>
      <c r="AH13" s="1939"/>
      <c r="AI13" s="1940"/>
      <c r="AJ13" s="4355"/>
      <c r="AK13" s="1939"/>
      <c r="AL13" s="2316"/>
      <c r="AM13" s="4356" t="s">
        <v>698</v>
      </c>
      <c r="AN13" s="4357"/>
      <c r="AO13" s="4357"/>
      <c r="AP13" s="4357"/>
      <c r="AQ13" s="4357"/>
      <c r="AR13" s="4357"/>
      <c r="AS13" s="4357"/>
      <c r="AT13" s="4357"/>
      <c r="AU13" s="4357"/>
      <c r="AV13" s="4357"/>
      <c r="AW13" s="4357"/>
      <c r="AX13" s="4357"/>
      <c r="AY13" s="4357"/>
      <c r="AZ13" s="4357"/>
      <c r="BA13" s="4357"/>
      <c r="BB13" s="4357"/>
      <c r="BC13" s="4357"/>
      <c r="BD13" s="4358"/>
      <c r="BE13" s="871"/>
      <c r="BF13" s="871"/>
      <c r="BG13" s="871"/>
      <c r="BH13" s="871"/>
      <c r="BI13" s="871"/>
      <c r="BJ13" s="871"/>
      <c r="BK13" s="871"/>
      <c r="BL13" s="871"/>
      <c r="BM13" s="871"/>
      <c r="BN13" s="871"/>
      <c r="BO13" s="871"/>
      <c r="BP13" s="871"/>
      <c r="BQ13" s="84"/>
      <c r="BR13" s="84"/>
      <c r="EM13" s="228"/>
      <c r="EN13" s="228"/>
      <c r="EO13" s="932"/>
      <c r="EP13" s="932"/>
      <c r="EQ13" s="933"/>
      <c r="ER13" s="932"/>
      <c r="ES13" s="934"/>
      <c r="ET13" s="933"/>
      <c r="EU13" s="935"/>
      <c r="EV13" s="932"/>
      <c r="EW13" s="932"/>
      <c r="EX13" s="932"/>
      <c r="EY13" s="932"/>
      <c r="EZ13" s="932"/>
      <c r="FA13" s="932"/>
      <c r="FB13" s="932"/>
      <c r="FC13" s="932"/>
      <c r="FD13" s="920"/>
      <c r="FE13" s="920"/>
      <c r="FF13" s="920"/>
      <c r="FG13" s="920"/>
      <c r="FH13" s="920"/>
      <c r="FI13" s="920"/>
      <c r="FJ13" s="920"/>
      <c r="FK13" s="920"/>
      <c r="FL13" s="920"/>
      <c r="FM13" s="920"/>
      <c r="FN13" s="920"/>
      <c r="FO13" s="921"/>
      <c r="FP13" s="921"/>
      <c r="FQ13" s="921"/>
      <c r="FR13" s="921"/>
    </row>
    <row r="14" spans="1:174" s="146" customFormat="1" ht="64.5" customHeight="1">
      <c r="A14" s="502"/>
      <c r="B14" s="936">
        <f t="shared" si="0"/>
        <v>9</v>
      </c>
      <c r="C14" s="4352" t="s">
        <v>694</v>
      </c>
      <c r="D14" s="4353"/>
      <c r="E14" s="4353"/>
      <c r="F14" s="4353"/>
      <c r="G14" s="4353"/>
      <c r="H14" s="4353"/>
      <c r="I14" s="4353"/>
      <c r="J14" s="4353"/>
      <c r="K14" s="4353"/>
      <c r="L14" s="4353"/>
      <c r="M14" s="4353"/>
      <c r="N14" s="4353"/>
      <c r="O14" s="4353"/>
      <c r="P14" s="4353"/>
      <c r="Q14" s="4353"/>
      <c r="R14" s="4353"/>
      <c r="S14" s="4354"/>
      <c r="T14" s="3819" t="s">
        <v>284</v>
      </c>
      <c r="U14" s="3819"/>
      <c r="V14" s="3819"/>
      <c r="W14" s="3819"/>
      <c r="X14" s="4355"/>
      <c r="Y14" s="1112" t="s">
        <v>1032</v>
      </c>
      <c r="Z14" s="3819" t="s">
        <v>276</v>
      </c>
      <c r="AA14" s="4368"/>
      <c r="AB14" s="1939"/>
      <c r="AC14" s="1939"/>
      <c r="AD14" s="1939"/>
      <c r="AE14" s="1939"/>
      <c r="AF14" s="2316"/>
      <c r="AG14" s="4369"/>
      <c r="AH14" s="1939"/>
      <c r="AI14" s="1940"/>
      <c r="AJ14" s="4355"/>
      <c r="AK14" s="1939"/>
      <c r="AL14" s="2316"/>
      <c r="AM14" s="4404" t="s">
        <v>676</v>
      </c>
      <c r="AN14" s="4405"/>
      <c r="AO14" s="4405"/>
      <c r="AP14" s="4405"/>
      <c r="AQ14" s="4405"/>
      <c r="AR14" s="4405"/>
      <c r="AS14" s="4405"/>
      <c r="AT14" s="4405"/>
      <c r="AU14" s="4405"/>
      <c r="AV14" s="4405"/>
      <c r="AW14" s="4405"/>
      <c r="AX14" s="4405"/>
      <c r="AY14" s="4405"/>
      <c r="AZ14" s="4405"/>
      <c r="BA14" s="4405"/>
      <c r="BB14" s="4405"/>
      <c r="BC14" s="4405"/>
      <c r="BD14" s="4406"/>
      <c r="BE14" s="871"/>
      <c r="BF14" s="871"/>
      <c r="BG14" s="871"/>
      <c r="BH14" s="871"/>
      <c r="BI14" s="871"/>
      <c r="BJ14" s="871"/>
      <c r="BK14" s="871"/>
      <c r="BL14" s="871"/>
      <c r="BM14" s="871"/>
      <c r="BN14" s="871"/>
      <c r="BO14" s="871"/>
      <c r="BP14" s="871"/>
      <c r="BQ14" s="84"/>
      <c r="BR14" s="84"/>
      <c r="EM14" s="228"/>
      <c r="EN14" s="228"/>
      <c r="EO14" s="932"/>
      <c r="EP14" s="932"/>
      <c r="EQ14" s="933"/>
      <c r="ER14" s="932"/>
      <c r="ES14" s="934"/>
      <c r="ET14" s="933"/>
      <c r="EU14" s="935"/>
      <c r="EV14" s="932"/>
      <c r="EW14" s="932"/>
      <c r="EX14" s="932"/>
      <c r="EY14" s="932"/>
      <c r="EZ14" s="932"/>
      <c r="FA14" s="932"/>
      <c r="FB14" s="932"/>
      <c r="FC14" s="932"/>
      <c r="FD14" s="920"/>
      <c r="FE14" s="920"/>
      <c r="FF14" s="920"/>
      <c r="FG14" s="920"/>
      <c r="FH14" s="920"/>
      <c r="FI14" s="920"/>
      <c r="FJ14" s="920"/>
      <c r="FK14" s="920"/>
      <c r="FL14" s="920"/>
      <c r="FM14" s="920"/>
      <c r="FN14" s="920"/>
      <c r="FO14" s="921"/>
      <c r="FP14" s="921"/>
      <c r="FQ14" s="921"/>
      <c r="FR14" s="921"/>
    </row>
    <row r="15" spans="1:174" s="146" customFormat="1" ht="27" customHeight="1">
      <c r="A15" s="502"/>
      <c r="B15" s="4417" t="s">
        <v>603</v>
      </c>
      <c r="C15" s="1992"/>
      <c r="D15" s="1992"/>
      <c r="E15" s="1992"/>
      <c r="F15" s="1992"/>
      <c r="G15" s="1992"/>
      <c r="H15" s="1992"/>
      <c r="I15" s="1992"/>
      <c r="J15" s="1992"/>
      <c r="K15" s="1992"/>
      <c r="L15" s="1992"/>
      <c r="M15" s="1992"/>
      <c r="N15" s="1992"/>
      <c r="O15" s="1992"/>
      <c r="P15" s="1992"/>
      <c r="Q15" s="1992"/>
      <c r="R15" s="1992"/>
      <c r="S15" s="4418"/>
      <c r="T15" s="1981"/>
      <c r="U15" s="1981"/>
      <c r="V15" s="1981"/>
      <c r="W15" s="1981"/>
      <c r="X15" s="1981"/>
      <c r="Y15" s="1084"/>
      <c r="Z15" s="1084"/>
      <c r="AA15" s="1084"/>
      <c r="AB15" s="1084"/>
      <c r="AC15" s="1084"/>
      <c r="AD15" s="1084"/>
      <c r="AE15" s="1084"/>
      <c r="AF15" s="1084"/>
      <c r="AG15" s="1084"/>
      <c r="AH15" s="1084"/>
      <c r="AI15" s="1084"/>
      <c r="AJ15" s="1084"/>
      <c r="AK15" s="1084"/>
      <c r="AL15" s="1084"/>
      <c r="AM15" s="871"/>
      <c r="AN15" s="871"/>
      <c r="AO15" s="871"/>
      <c r="AP15" s="871"/>
      <c r="AQ15" s="871"/>
      <c r="AR15" s="870"/>
      <c r="AS15" s="871"/>
      <c r="AT15" s="871"/>
      <c r="AU15" s="871"/>
      <c r="AV15" s="871"/>
      <c r="AW15" s="871"/>
      <c r="AX15" s="871"/>
      <c r="AY15" s="871"/>
      <c r="AZ15" s="871"/>
      <c r="BA15" s="871"/>
      <c r="BB15" s="84"/>
      <c r="BC15" s="4419" t="s">
        <v>279</v>
      </c>
      <c r="BD15" s="4420"/>
      <c r="BE15" s="4420"/>
      <c r="BF15" s="4420"/>
      <c r="BG15" s="4420"/>
      <c r="BH15" s="4420"/>
      <c r="BI15" s="4420"/>
      <c r="BJ15" s="4420"/>
      <c r="BK15" s="4420"/>
      <c r="BL15" s="4420"/>
      <c r="BM15" s="4420"/>
      <c r="BN15" s="4420"/>
      <c r="BO15" s="4420"/>
      <c r="BP15" s="4420"/>
      <c r="BQ15" s="4421"/>
      <c r="BR15" s="84"/>
      <c r="EM15" s="228"/>
      <c r="EN15" s="228"/>
      <c r="EO15" s="932"/>
      <c r="EP15" s="932"/>
      <c r="EQ15" s="933"/>
      <c r="ER15" s="932"/>
      <c r="ES15" s="934"/>
      <c r="ET15" s="933"/>
      <c r="EU15" s="935"/>
      <c r="EV15" s="932"/>
      <c r="EW15" s="932"/>
      <c r="EX15" s="932"/>
      <c r="EY15" s="932"/>
      <c r="EZ15" s="932"/>
      <c r="FA15" s="932"/>
      <c r="FB15" s="932"/>
      <c r="FC15" s="932"/>
      <c r="FD15" s="920"/>
      <c r="FE15" s="920"/>
      <c r="FF15" s="920"/>
      <c r="FG15" s="920"/>
      <c r="FH15" s="920"/>
      <c r="FI15" s="920"/>
      <c r="FJ15" s="920"/>
      <c r="FK15" s="920"/>
      <c r="FL15" s="920"/>
      <c r="FM15" s="920"/>
      <c r="FN15" s="920"/>
      <c r="FO15" s="921"/>
      <c r="FP15" s="921"/>
      <c r="FQ15" s="921"/>
      <c r="FR15" s="921"/>
    </row>
    <row r="16" spans="1:174" s="146" customFormat="1" ht="18" customHeight="1" thickBot="1">
      <c r="A16" s="502"/>
      <c r="B16" s="502"/>
      <c r="C16" s="91"/>
      <c r="D16" s="937"/>
      <c r="E16" s="40"/>
      <c r="F16" s="40"/>
      <c r="G16" s="40"/>
      <c r="H16" s="40"/>
      <c r="I16" s="40"/>
      <c r="J16" s="40"/>
      <c r="K16" s="40"/>
      <c r="L16" s="40"/>
      <c r="M16" s="40"/>
      <c r="N16" s="40"/>
      <c r="O16" s="40"/>
      <c r="P16" s="40"/>
      <c r="Q16" s="40"/>
      <c r="R16" s="40"/>
      <c r="S16" s="40"/>
      <c r="T16" s="4422"/>
      <c r="U16" s="4422"/>
      <c r="V16" s="4422"/>
      <c r="W16" s="4422"/>
      <c r="X16" s="4422"/>
      <c r="Y16" s="1148"/>
      <c r="Z16" s="1148"/>
      <c r="AA16" s="1148"/>
      <c r="AB16" s="1148"/>
      <c r="AC16" s="1148"/>
      <c r="AD16" s="1148"/>
      <c r="AE16" s="1148"/>
      <c r="AF16" s="1148"/>
      <c r="AG16" s="1148"/>
      <c r="AH16" s="1148"/>
      <c r="AI16" s="1148"/>
      <c r="AJ16" s="1148"/>
      <c r="AK16" s="1148"/>
      <c r="AL16" s="1148"/>
      <c r="AM16" s="40"/>
      <c r="AN16" s="40"/>
      <c r="AO16" s="40"/>
      <c r="AP16" s="40"/>
      <c r="AQ16" s="40"/>
      <c r="AR16" s="40"/>
      <c r="AS16" s="40"/>
      <c r="AT16" s="40"/>
      <c r="AU16" s="40"/>
      <c r="AV16" s="40"/>
      <c r="AW16" s="40"/>
      <c r="AX16" s="40"/>
      <c r="AY16" s="40"/>
      <c r="AZ16" s="40"/>
      <c r="BA16" s="40"/>
      <c r="BB16" s="84"/>
      <c r="BC16" s="938"/>
      <c r="BD16" s="939"/>
      <c r="BE16" s="939"/>
      <c r="BF16" s="939"/>
      <c r="BG16" s="939"/>
      <c r="BH16" s="939"/>
      <c r="BI16" s="939"/>
      <c r="BJ16" s="939"/>
      <c r="BK16" s="939"/>
      <c r="BL16" s="939"/>
      <c r="BM16" s="939"/>
      <c r="BN16" s="939"/>
      <c r="BO16" s="939"/>
      <c r="BP16" s="939"/>
      <c r="BQ16" s="940"/>
      <c r="BR16" s="84"/>
      <c r="EM16" s="228"/>
      <c r="EN16" s="228"/>
      <c r="EO16" s="932"/>
      <c r="EP16" s="932"/>
      <c r="EQ16" s="933"/>
      <c r="ER16" s="932"/>
      <c r="ES16" s="934"/>
      <c r="ET16" s="933"/>
      <c r="EU16" s="935"/>
      <c r="EV16" s="932"/>
      <c r="EW16" s="932"/>
      <c r="EX16" s="932"/>
      <c r="EY16" s="932"/>
      <c r="EZ16" s="932"/>
      <c r="FA16" s="932"/>
      <c r="FB16" s="932"/>
      <c r="FC16" s="932"/>
      <c r="FD16" s="920"/>
      <c r="FE16" s="920"/>
      <c r="FF16" s="920"/>
      <c r="FG16" s="920"/>
      <c r="FH16" s="920"/>
      <c r="FI16" s="920"/>
      <c r="FJ16" s="920"/>
      <c r="FK16" s="920"/>
      <c r="FL16" s="920"/>
      <c r="FM16" s="920"/>
      <c r="FN16" s="920"/>
      <c r="FO16" s="921"/>
      <c r="FP16" s="921"/>
      <c r="FQ16" s="921"/>
      <c r="FR16" s="921"/>
    </row>
    <row r="17" spans="1:174" s="146" customFormat="1" ht="18" customHeight="1">
      <c r="A17" s="502"/>
      <c r="B17" s="502"/>
      <c r="C17" s="91"/>
      <c r="D17" s="937"/>
      <c r="E17" s="40"/>
      <c r="F17" s="40"/>
      <c r="G17" s="40"/>
      <c r="H17" s="40"/>
      <c r="I17" s="40"/>
      <c r="J17" s="40"/>
      <c r="K17" s="40"/>
      <c r="L17" s="40"/>
      <c r="M17" s="40"/>
      <c r="N17" s="40"/>
      <c r="O17" s="40"/>
      <c r="P17" s="40"/>
      <c r="Q17" s="40"/>
      <c r="R17" s="40"/>
      <c r="S17" s="40"/>
      <c r="T17" s="4422"/>
      <c r="U17" s="4422"/>
      <c r="V17" s="4422"/>
      <c r="W17" s="4422"/>
      <c r="X17" s="4422"/>
      <c r="Y17" s="1148"/>
      <c r="Z17" s="1148"/>
      <c r="AA17" s="1148"/>
      <c r="AB17" s="1148"/>
      <c r="AC17" s="1148"/>
      <c r="AD17" s="1148"/>
      <c r="AE17" s="1148"/>
      <c r="AF17" s="1148"/>
      <c r="AG17" s="1148"/>
      <c r="AH17" s="1148"/>
      <c r="AI17" s="1148"/>
      <c r="AJ17" s="1148"/>
      <c r="AK17" s="1148"/>
      <c r="AL17" s="1148"/>
      <c r="AM17" s="40"/>
      <c r="AN17" s="40"/>
      <c r="AO17" s="40"/>
      <c r="AP17" s="40"/>
      <c r="AQ17" s="40"/>
      <c r="AR17" s="40"/>
      <c r="AS17" s="40"/>
      <c r="AT17" s="40"/>
      <c r="AU17" s="40"/>
      <c r="AV17" s="40"/>
      <c r="AW17" s="40"/>
      <c r="AX17" s="40"/>
      <c r="AY17" s="40"/>
      <c r="AZ17" s="40"/>
      <c r="BA17" s="40"/>
      <c r="BB17" s="84"/>
      <c r="BC17" s="4423" t="s">
        <v>35</v>
      </c>
      <c r="BD17" s="4424"/>
      <c r="BE17" s="4424"/>
      <c r="BF17" s="4424"/>
      <c r="BG17" s="4424"/>
      <c r="BH17" s="4424"/>
      <c r="BI17" s="4424"/>
      <c r="BJ17" s="4424"/>
      <c r="BK17" s="4424"/>
      <c r="BL17" s="4424"/>
      <c r="BM17" s="4424"/>
      <c r="BN17" s="4424"/>
      <c r="BO17" s="4424"/>
      <c r="BP17" s="4424"/>
      <c r="BQ17" s="4425"/>
      <c r="BR17" s="84"/>
      <c r="EM17" s="228"/>
      <c r="EN17" s="228"/>
      <c r="EO17" s="932"/>
      <c r="EP17" s="932"/>
      <c r="EQ17" s="933"/>
      <c r="ER17" s="932"/>
      <c r="ES17" s="934"/>
      <c r="ET17" s="933"/>
      <c r="EU17" s="935"/>
      <c r="EV17" s="932"/>
      <c r="EW17" s="932"/>
      <c r="EX17" s="932"/>
      <c r="EY17" s="932"/>
      <c r="EZ17" s="932"/>
      <c r="FA17" s="932"/>
      <c r="FB17" s="932"/>
      <c r="FC17" s="932"/>
      <c r="FD17" s="920"/>
      <c r="FE17" s="920"/>
      <c r="FF17" s="920"/>
      <c r="FG17" s="920"/>
      <c r="FH17" s="920"/>
      <c r="FI17" s="920"/>
      <c r="FJ17" s="920"/>
      <c r="FK17" s="920"/>
      <c r="FL17" s="920"/>
      <c r="FM17" s="920"/>
      <c r="FN17" s="920"/>
      <c r="FO17" s="921"/>
      <c r="FP17" s="921"/>
      <c r="FQ17" s="921"/>
      <c r="FR17" s="921"/>
    </row>
    <row r="18" spans="1:174" s="146" customFormat="1" ht="18" customHeight="1">
      <c r="A18" s="502"/>
      <c r="B18" s="941"/>
      <c r="T18" s="1148"/>
      <c r="U18" s="1148"/>
      <c r="V18" s="1148"/>
      <c r="W18" s="1148"/>
      <c r="X18" s="1148"/>
      <c r="Y18" s="1148"/>
      <c r="Z18" s="1148"/>
      <c r="AA18" s="1148"/>
      <c r="AB18" s="1148"/>
      <c r="AC18" s="1148"/>
      <c r="AD18" s="1148"/>
      <c r="AE18" s="1148"/>
      <c r="AF18" s="1148"/>
      <c r="AG18" s="1148"/>
      <c r="AH18" s="1148"/>
      <c r="AI18" s="1148"/>
      <c r="AJ18" s="1148"/>
      <c r="AK18" s="1148"/>
      <c r="AL18" s="1148"/>
      <c r="AM18" s="40"/>
      <c r="AN18" s="40"/>
      <c r="AO18" s="40"/>
      <c r="AP18" s="40"/>
      <c r="AQ18" s="40"/>
      <c r="AR18" s="40"/>
      <c r="AS18" s="40"/>
      <c r="AT18" s="40"/>
      <c r="AU18" s="40"/>
      <c r="AV18" s="40"/>
      <c r="AW18" s="40"/>
      <c r="AX18" s="40"/>
      <c r="AY18" s="40"/>
      <c r="AZ18" s="40"/>
      <c r="BA18" s="40"/>
      <c r="BB18" s="40"/>
      <c r="BC18" s="4409" t="s">
        <v>28</v>
      </c>
      <c r="BD18" s="1939"/>
      <c r="BE18" s="4410"/>
      <c r="BF18" s="4355" t="s">
        <v>604</v>
      </c>
      <c r="BG18" s="1939"/>
      <c r="BH18" s="1939"/>
      <c r="BI18" s="1939"/>
      <c r="BJ18" s="1939"/>
      <c r="BK18" s="4410"/>
      <c r="BL18" s="4355" t="s">
        <v>605</v>
      </c>
      <c r="BM18" s="1939"/>
      <c r="BN18" s="1939"/>
      <c r="BO18" s="1939"/>
      <c r="BP18" s="1939"/>
      <c r="BQ18" s="4408"/>
      <c r="BR18" s="84"/>
      <c r="EM18" s="228"/>
      <c r="EN18" s="228"/>
      <c r="EO18" s="932"/>
      <c r="EP18" s="932"/>
      <c r="EQ18" s="933"/>
      <c r="ER18" s="932"/>
      <c r="ES18" s="934"/>
      <c r="ET18" s="933"/>
      <c r="EU18" s="935"/>
      <c r="EV18" s="932"/>
      <c r="EW18" s="932"/>
      <c r="EX18" s="932"/>
      <c r="EY18" s="932"/>
      <c r="EZ18" s="932"/>
      <c r="FA18" s="932"/>
      <c r="FB18" s="932"/>
      <c r="FC18" s="932"/>
      <c r="FD18" s="920"/>
      <c r="FE18" s="920"/>
      <c r="FF18" s="920"/>
      <c r="FG18" s="920"/>
      <c r="FH18" s="920"/>
      <c r="FI18" s="920"/>
      <c r="FJ18" s="920"/>
      <c r="FK18" s="920"/>
      <c r="FL18" s="920"/>
      <c r="FM18" s="920"/>
      <c r="FN18" s="920"/>
      <c r="FO18" s="921"/>
      <c r="FP18" s="921"/>
      <c r="FQ18" s="921"/>
      <c r="FR18" s="921"/>
    </row>
    <row r="19" spans="1:174" s="146" customFormat="1" ht="18" customHeight="1">
      <c r="A19" s="502"/>
      <c r="B19" s="502"/>
      <c r="C19" s="40"/>
      <c r="D19" s="937"/>
      <c r="E19" s="40"/>
      <c r="F19" s="40"/>
      <c r="G19" s="40"/>
      <c r="H19" s="40"/>
      <c r="I19" s="40"/>
      <c r="J19" s="40"/>
      <c r="K19" s="40"/>
      <c r="L19" s="40"/>
      <c r="M19" s="40"/>
      <c r="N19" s="40"/>
      <c r="O19" s="40"/>
      <c r="P19" s="40"/>
      <c r="Q19" s="40"/>
      <c r="R19" s="40"/>
      <c r="S19" s="40"/>
      <c r="T19" s="1148"/>
      <c r="U19" s="1148"/>
      <c r="V19" s="1148"/>
      <c r="W19" s="1148"/>
      <c r="X19" s="1148"/>
      <c r="Y19" s="1148"/>
      <c r="Z19" s="1148"/>
      <c r="AA19" s="1148"/>
      <c r="AB19" s="1148"/>
      <c r="AC19" s="1148"/>
      <c r="AD19" s="1148"/>
      <c r="AE19" s="1148"/>
      <c r="AF19" s="1148"/>
      <c r="AG19" s="1148"/>
      <c r="AH19" s="1148"/>
      <c r="AI19" s="1148"/>
      <c r="AJ19" s="1148"/>
      <c r="AK19" s="1148"/>
      <c r="AL19" s="1148"/>
      <c r="AM19" s="40"/>
      <c r="AN19" s="40"/>
      <c r="AO19" s="40"/>
      <c r="AP19" s="40"/>
      <c r="AQ19" s="40"/>
      <c r="AR19" s="40"/>
      <c r="AS19" s="40"/>
      <c r="AT19" s="40"/>
      <c r="AU19" s="40"/>
      <c r="AV19" s="40"/>
      <c r="AW19" s="40"/>
      <c r="AX19" s="40"/>
      <c r="AY19" s="40"/>
      <c r="AZ19" s="40"/>
      <c r="BA19" s="40"/>
      <c r="BC19" s="4409" t="s">
        <v>230</v>
      </c>
      <c r="BD19" s="1939"/>
      <c r="BE19" s="4410"/>
      <c r="BF19" s="942"/>
      <c r="BG19" s="1079"/>
      <c r="BH19" s="943"/>
      <c r="BI19" s="1079"/>
      <c r="BJ19" s="1079"/>
      <c r="BK19" s="943"/>
      <c r="BL19" s="942"/>
      <c r="BM19" s="1079"/>
      <c r="BN19" s="943"/>
      <c r="BO19" s="1079"/>
      <c r="BP19" s="1079"/>
      <c r="BQ19" s="1144"/>
      <c r="BR19" s="84"/>
      <c r="EM19" s="228"/>
      <c r="EN19" s="228"/>
      <c r="EO19" s="932"/>
      <c r="EP19" s="932"/>
      <c r="EQ19" s="944"/>
      <c r="ER19" s="932"/>
      <c r="ES19" s="934"/>
      <c r="ET19" s="944"/>
      <c r="EU19" s="945"/>
      <c r="EV19" s="932"/>
      <c r="EW19" s="932"/>
      <c r="EX19" s="932"/>
      <c r="EY19" s="932"/>
      <c r="EZ19" s="932"/>
      <c r="FA19" s="932"/>
      <c r="FB19" s="932"/>
      <c r="FC19" s="932"/>
      <c r="FD19" s="920"/>
      <c r="FE19" s="920"/>
      <c r="FF19" s="920"/>
      <c r="FG19" s="920"/>
      <c r="FH19" s="920"/>
      <c r="FI19" s="920"/>
      <c r="FJ19" s="920"/>
      <c r="FK19" s="920"/>
      <c r="FL19" s="920"/>
      <c r="FM19" s="920"/>
      <c r="FN19" s="920"/>
      <c r="FO19" s="921"/>
      <c r="FP19" s="921"/>
      <c r="FQ19" s="921"/>
      <c r="FR19" s="921"/>
    </row>
    <row r="20" spans="1:174" s="146" customFormat="1" ht="18" customHeight="1" thickBot="1">
      <c r="A20" s="502"/>
      <c r="B20" s="502"/>
      <c r="C20" s="40"/>
      <c r="D20" s="937"/>
      <c r="E20" s="40"/>
      <c r="F20" s="40"/>
      <c r="G20" s="40"/>
      <c r="H20" s="40"/>
      <c r="I20" s="40"/>
      <c r="J20" s="40"/>
      <c r="K20" s="40"/>
      <c r="L20" s="40"/>
      <c r="M20" s="40"/>
      <c r="N20" s="40"/>
      <c r="O20" s="40"/>
      <c r="P20" s="40"/>
      <c r="Q20" s="40"/>
      <c r="R20" s="40"/>
      <c r="S20" s="40"/>
      <c r="T20" s="1148"/>
      <c r="U20" s="1148"/>
      <c r="V20" s="1148"/>
      <c r="W20" s="1148"/>
      <c r="X20" s="1148"/>
      <c r="Y20" s="1148"/>
      <c r="Z20" s="1148"/>
      <c r="AA20" s="1148"/>
      <c r="AB20" s="1148"/>
      <c r="AC20" s="1148"/>
      <c r="AD20" s="1148"/>
      <c r="AE20" s="1148"/>
      <c r="AF20" s="1148"/>
      <c r="AG20" s="1148"/>
      <c r="AH20" s="1148"/>
      <c r="AI20" s="1148"/>
      <c r="AJ20" s="1148"/>
      <c r="AK20" s="1148"/>
      <c r="AL20" s="1148"/>
      <c r="AM20" s="40"/>
      <c r="AN20" s="40"/>
      <c r="AO20" s="40"/>
      <c r="AP20" s="40"/>
      <c r="AQ20" s="40"/>
      <c r="AR20" s="40"/>
      <c r="AS20" s="40"/>
      <c r="AT20" s="40"/>
      <c r="AU20" s="40"/>
      <c r="AV20" s="40"/>
      <c r="AW20" s="40"/>
      <c r="AX20" s="40"/>
      <c r="AY20" s="40"/>
      <c r="AZ20" s="40"/>
      <c r="BA20" s="40"/>
      <c r="BC20" s="946"/>
      <c r="BD20" s="947"/>
      <c r="BE20" s="948"/>
      <c r="BF20" s="949"/>
      <c r="BG20" s="947"/>
      <c r="BH20" s="948"/>
      <c r="BI20" s="947"/>
      <c r="BJ20" s="947"/>
      <c r="BK20" s="948"/>
      <c r="BL20" s="949"/>
      <c r="BM20" s="947"/>
      <c r="BN20" s="948"/>
      <c r="BO20" s="947"/>
      <c r="BP20" s="947"/>
      <c r="BQ20" s="950"/>
      <c r="BR20" s="84"/>
      <c r="EM20" s="228"/>
      <c r="EN20" s="228"/>
      <c r="EO20" s="932"/>
      <c r="EP20" s="932"/>
      <c r="EQ20" s="933"/>
      <c r="ER20" s="932"/>
      <c r="ES20" s="934"/>
      <c r="ET20" s="933"/>
      <c r="EU20" s="935"/>
      <c r="EV20" s="932"/>
      <c r="EW20" s="932"/>
      <c r="EX20" s="932"/>
      <c r="EY20" s="932"/>
      <c r="EZ20" s="932"/>
      <c r="FA20" s="932"/>
      <c r="FB20" s="932"/>
      <c r="FC20" s="932"/>
      <c r="FD20" s="920"/>
      <c r="FE20" s="920"/>
      <c r="FF20" s="920"/>
      <c r="FG20" s="920"/>
      <c r="FH20" s="920"/>
      <c r="FI20" s="920"/>
      <c r="FJ20" s="920"/>
      <c r="FK20" s="920"/>
      <c r="FL20" s="920"/>
      <c r="FM20" s="920"/>
      <c r="FN20" s="920"/>
      <c r="FO20" s="921"/>
      <c r="FP20" s="921"/>
      <c r="FQ20" s="921"/>
      <c r="FR20" s="921"/>
    </row>
    <row r="21" spans="1:174" s="146" customFormat="1" ht="18" customHeight="1">
      <c r="A21" s="502"/>
      <c r="B21" s="502"/>
      <c r="C21" s="40"/>
      <c r="D21" s="937"/>
      <c r="E21" s="40"/>
      <c r="F21" s="40"/>
      <c r="G21" s="40"/>
      <c r="H21" s="40"/>
      <c r="I21" s="40"/>
      <c r="J21" s="40"/>
      <c r="K21" s="40"/>
      <c r="L21" s="40"/>
      <c r="M21" s="40"/>
      <c r="N21" s="40"/>
      <c r="O21" s="40"/>
      <c r="P21" s="40"/>
      <c r="Q21" s="40"/>
      <c r="R21" s="40"/>
      <c r="S21" s="40"/>
      <c r="T21" s="1148"/>
      <c r="U21" s="1148"/>
      <c r="V21" s="1148"/>
      <c r="W21" s="1148"/>
      <c r="X21" s="1148"/>
      <c r="Y21" s="1148"/>
      <c r="Z21" s="1148"/>
      <c r="AA21" s="1148"/>
      <c r="AB21" s="1148"/>
      <c r="AC21" s="1148"/>
      <c r="AD21" s="1148"/>
      <c r="AE21" s="1148"/>
      <c r="AF21" s="1148"/>
      <c r="AG21" s="1148"/>
      <c r="AH21" s="1148"/>
      <c r="AI21" s="1148"/>
      <c r="AJ21" s="1148"/>
      <c r="AK21" s="1148"/>
      <c r="AL21" s="1148"/>
      <c r="AM21" s="40"/>
      <c r="AN21" s="40"/>
      <c r="AO21" s="40"/>
      <c r="AP21" s="40"/>
      <c r="AQ21" s="40"/>
      <c r="AR21" s="40"/>
      <c r="AS21" s="40"/>
      <c r="AT21" s="40"/>
      <c r="AU21" s="40"/>
      <c r="AV21" s="40"/>
      <c r="AW21" s="40"/>
      <c r="AX21" s="40"/>
      <c r="AY21" s="40"/>
      <c r="AZ21" s="40"/>
      <c r="BA21" s="40"/>
      <c r="BC21" s="4423" t="s">
        <v>36</v>
      </c>
      <c r="BD21" s="4424"/>
      <c r="BE21" s="4424"/>
      <c r="BF21" s="4424"/>
      <c r="BG21" s="4424"/>
      <c r="BH21" s="4424"/>
      <c r="BI21" s="4424"/>
      <c r="BJ21" s="4424"/>
      <c r="BK21" s="4424"/>
      <c r="BL21" s="4424"/>
      <c r="BM21" s="4424"/>
      <c r="BN21" s="4424"/>
      <c r="BO21" s="4424"/>
      <c r="BP21" s="4424"/>
      <c r="BQ21" s="4426"/>
      <c r="BR21" s="84"/>
      <c r="EM21" s="228"/>
      <c r="EN21" s="228"/>
      <c r="EO21" s="932"/>
      <c r="EP21" s="932"/>
      <c r="EQ21" s="944"/>
      <c r="ER21" s="932"/>
      <c r="ES21" s="934"/>
      <c r="ET21" s="944"/>
      <c r="EU21" s="935"/>
      <c r="EV21" s="932"/>
      <c r="EW21" s="932"/>
      <c r="EX21" s="932"/>
      <c r="EY21" s="932"/>
      <c r="EZ21" s="932"/>
      <c r="FA21" s="932"/>
      <c r="FB21" s="932"/>
      <c r="FC21" s="932"/>
      <c r="FD21" s="920"/>
      <c r="FE21" s="920"/>
      <c r="FF21" s="920"/>
      <c r="FG21" s="920"/>
      <c r="FH21" s="920"/>
      <c r="FI21" s="920"/>
      <c r="FJ21" s="920"/>
      <c r="FK21" s="920"/>
      <c r="FL21" s="920"/>
      <c r="FM21" s="920"/>
      <c r="FN21" s="920"/>
      <c r="FO21" s="921"/>
      <c r="FP21" s="921"/>
      <c r="FQ21" s="921"/>
      <c r="FR21" s="921"/>
    </row>
    <row r="22" spans="1:174" s="146" customFormat="1" ht="18" customHeight="1">
      <c r="A22" s="502"/>
      <c r="B22" s="502"/>
      <c r="C22" s="40"/>
      <c r="D22" s="937"/>
      <c r="E22" s="40"/>
      <c r="F22" s="40"/>
      <c r="G22" s="40"/>
      <c r="H22" s="40"/>
      <c r="I22" s="40"/>
      <c r="J22" s="40"/>
      <c r="K22" s="40"/>
      <c r="L22" s="40"/>
      <c r="M22" s="40"/>
      <c r="N22" s="40"/>
      <c r="O22" s="40"/>
      <c r="P22" s="40"/>
      <c r="Q22" s="40"/>
      <c r="R22" s="40"/>
      <c r="S22" s="40"/>
      <c r="T22" s="1148"/>
      <c r="U22" s="1148"/>
      <c r="V22" s="1148"/>
      <c r="W22" s="1148"/>
      <c r="X22" s="1148"/>
      <c r="Y22" s="1148"/>
      <c r="Z22" s="1148"/>
      <c r="AA22" s="1148"/>
      <c r="AB22" s="1148"/>
      <c r="AC22" s="1148"/>
      <c r="AD22" s="1148"/>
      <c r="AE22" s="1148"/>
      <c r="AF22" s="1148"/>
      <c r="AG22" s="1148"/>
      <c r="AH22" s="1148"/>
      <c r="AI22" s="1148"/>
      <c r="AJ22" s="1148"/>
      <c r="AK22" s="1148"/>
      <c r="AL22" s="1148"/>
      <c r="AM22" s="40"/>
      <c r="AN22" s="40"/>
      <c r="AO22" s="40"/>
      <c r="AP22" s="40"/>
      <c r="AQ22" s="40"/>
      <c r="AR22" s="40"/>
      <c r="AS22" s="40"/>
      <c r="AT22" s="40"/>
      <c r="AU22" s="40"/>
      <c r="AV22" s="40"/>
      <c r="AW22" s="40"/>
      <c r="AX22" s="40"/>
      <c r="AY22" s="40"/>
      <c r="AZ22" s="40"/>
      <c r="BA22" s="40"/>
      <c r="BC22" s="4427" t="s">
        <v>606</v>
      </c>
      <c r="BD22" s="4428"/>
      <c r="BE22" s="4428"/>
      <c r="BF22" s="4428"/>
      <c r="BG22" s="4429"/>
      <c r="BH22" s="4433" t="s">
        <v>607</v>
      </c>
      <c r="BI22" s="4428"/>
      <c r="BJ22" s="4428"/>
      <c r="BK22" s="4428"/>
      <c r="BL22" s="4429"/>
      <c r="BM22" s="4433" t="s">
        <v>109</v>
      </c>
      <c r="BN22" s="4428"/>
      <c r="BO22" s="4428"/>
      <c r="BP22" s="4428"/>
      <c r="BQ22" s="4435"/>
      <c r="BR22" s="84"/>
      <c r="EM22" s="228"/>
      <c r="EN22" s="228"/>
      <c r="EO22" s="932"/>
      <c r="EP22" s="932"/>
      <c r="EQ22" s="933"/>
      <c r="ER22" s="932"/>
      <c r="ES22" s="951"/>
      <c r="ET22" s="933"/>
      <c r="EU22" s="935"/>
      <c r="EV22" s="932"/>
      <c r="EW22" s="932"/>
      <c r="EX22" s="932"/>
      <c r="EY22" s="932"/>
      <c r="EZ22" s="932"/>
      <c r="FA22" s="932"/>
      <c r="FB22" s="932"/>
      <c r="FC22" s="932"/>
      <c r="FD22" s="920"/>
      <c r="FE22" s="920"/>
      <c r="FF22" s="920"/>
      <c r="FG22" s="920"/>
      <c r="FH22" s="920"/>
      <c r="FI22" s="920"/>
      <c r="FJ22" s="920"/>
      <c r="FK22" s="920"/>
      <c r="FL22" s="920"/>
      <c r="FM22" s="920"/>
      <c r="FN22" s="920"/>
      <c r="FO22" s="921"/>
      <c r="FP22" s="921"/>
      <c r="FQ22" s="921"/>
      <c r="FR22" s="921"/>
    </row>
    <row r="23" spans="1:174" s="146" customFormat="1" ht="18" customHeight="1">
      <c r="A23" s="502"/>
      <c r="B23" s="502"/>
      <c r="C23" s="40"/>
      <c r="D23" s="937"/>
      <c r="E23" s="40"/>
      <c r="F23" s="40"/>
      <c r="G23" s="40"/>
      <c r="H23" s="40"/>
      <c r="I23" s="40"/>
      <c r="J23" s="40"/>
      <c r="K23" s="40"/>
      <c r="L23" s="40"/>
      <c r="M23" s="40"/>
      <c r="N23" s="40"/>
      <c r="O23" s="40"/>
      <c r="P23" s="40"/>
      <c r="Q23" s="40"/>
      <c r="R23" s="40"/>
      <c r="S23" s="40"/>
      <c r="T23" s="1148"/>
      <c r="U23" s="1148"/>
      <c r="V23" s="1148"/>
      <c r="W23" s="1148"/>
      <c r="X23" s="1148"/>
      <c r="Y23" s="1148"/>
      <c r="Z23" s="1148"/>
      <c r="AA23" s="1148"/>
      <c r="AB23" s="1148"/>
      <c r="AC23" s="1148"/>
      <c r="AD23" s="1148"/>
      <c r="AE23" s="1148"/>
      <c r="AF23" s="1148"/>
      <c r="AG23" s="1148"/>
      <c r="AH23" s="1148"/>
      <c r="AI23" s="1148"/>
      <c r="AJ23" s="1148"/>
      <c r="AK23" s="1148"/>
      <c r="AL23" s="1148"/>
      <c r="AM23" s="40"/>
      <c r="AN23" s="40"/>
      <c r="AO23" s="40"/>
      <c r="AP23" s="40"/>
      <c r="AQ23" s="40"/>
      <c r="AR23" s="40"/>
      <c r="AS23" s="40"/>
      <c r="AT23" s="40"/>
      <c r="AU23" s="40"/>
      <c r="AV23" s="40"/>
      <c r="AW23" s="40"/>
      <c r="AX23" s="40"/>
      <c r="AY23" s="40"/>
      <c r="AZ23" s="40"/>
      <c r="BA23" s="40"/>
      <c r="BB23" s="40"/>
      <c r="BC23" s="4430"/>
      <c r="BD23" s="4431"/>
      <c r="BE23" s="4431"/>
      <c r="BF23" s="4431"/>
      <c r="BG23" s="4432"/>
      <c r="BH23" s="4434"/>
      <c r="BI23" s="4431"/>
      <c r="BJ23" s="4431"/>
      <c r="BK23" s="4431"/>
      <c r="BL23" s="4432"/>
      <c r="BM23" s="4434"/>
      <c r="BN23" s="4431"/>
      <c r="BO23" s="4431"/>
      <c r="BP23" s="4431"/>
      <c r="BQ23" s="4436"/>
      <c r="BR23" s="84"/>
      <c r="EM23" s="228"/>
      <c r="EN23" s="228"/>
      <c r="EO23" s="932"/>
      <c r="EP23" s="932"/>
      <c r="EQ23" s="933"/>
      <c r="ER23" s="932"/>
      <c r="ES23" s="934"/>
      <c r="ET23" s="933"/>
      <c r="EU23" s="935"/>
      <c r="EV23" s="932"/>
      <c r="EW23" s="932"/>
      <c r="EX23" s="932"/>
      <c r="EY23" s="932"/>
      <c r="EZ23" s="932"/>
      <c r="FA23" s="932"/>
      <c r="FB23" s="932"/>
      <c r="FC23" s="932"/>
      <c r="FD23" s="920"/>
      <c r="FE23" s="920"/>
      <c r="FF23" s="920"/>
      <c r="FG23" s="920"/>
      <c r="FH23" s="920"/>
      <c r="FI23" s="920"/>
      <c r="FJ23" s="920"/>
      <c r="FK23" s="920"/>
      <c r="FL23" s="920"/>
      <c r="FM23" s="920"/>
      <c r="FN23" s="920"/>
      <c r="FO23" s="921"/>
      <c r="FP23" s="921"/>
      <c r="FQ23" s="921"/>
      <c r="FR23" s="921"/>
    </row>
    <row r="24" spans="1:174" s="146" customFormat="1" ht="18" customHeight="1">
      <c r="A24" s="502"/>
      <c r="B24" s="502"/>
      <c r="C24" s="40"/>
      <c r="D24" s="937"/>
      <c r="E24" s="40"/>
      <c r="F24" s="40"/>
      <c r="G24" s="40"/>
      <c r="H24" s="40"/>
      <c r="I24" s="40"/>
      <c r="J24" s="40"/>
      <c r="K24" s="40"/>
      <c r="L24" s="40"/>
      <c r="M24" s="40"/>
      <c r="N24" s="40"/>
      <c r="O24" s="40"/>
      <c r="P24" s="40"/>
      <c r="Q24" s="40"/>
      <c r="R24" s="40"/>
      <c r="S24" s="40"/>
      <c r="T24" s="1148"/>
      <c r="U24" s="1148"/>
      <c r="V24" s="1148"/>
      <c r="W24" s="1148"/>
      <c r="X24" s="1148"/>
      <c r="Y24" s="1148"/>
      <c r="Z24" s="1148"/>
      <c r="AA24" s="1148"/>
      <c r="AB24" s="1148"/>
      <c r="AC24" s="1148"/>
      <c r="AD24" s="1148"/>
      <c r="AE24" s="1148"/>
      <c r="AF24" s="942" t="s">
        <v>608</v>
      </c>
      <c r="AG24" s="908"/>
      <c r="AH24" s="908"/>
      <c r="AI24" s="908"/>
      <c r="AJ24" s="908"/>
      <c r="AK24" s="908"/>
      <c r="AL24" s="908"/>
      <c r="AM24" s="908"/>
      <c r="AN24" s="908"/>
      <c r="AO24" s="908"/>
      <c r="AP24" s="908"/>
      <c r="AQ24" s="908"/>
      <c r="AR24" s="908"/>
      <c r="AS24" s="908"/>
      <c r="AT24" s="908"/>
      <c r="AU24" s="908"/>
      <c r="AV24" s="908"/>
      <c r="AW24" s="908"/>
      <c r="AX24" s="908"/>
      <c r="AY24" s="952"/>
      <c r="AZ24" s="4355">
        <f>COUNTIF(Z6:AA32,"WB")</f>
        <v>2</v>
      </c>
      <c r="BA24" s="1939"/>
      <c r="BB24" s="4408"/>
      <c r="BC24" s="4409" t="s">
        <v>97</v>
      </c>
      <c r="BD24" s="1939"/>
      <c r="BE24" s="1939"/>
      <c r="BF24" s="1939"/>
      <c r="BG24" s="4410"/>
      <c r="BH24" s="4363" t="s">
        <v>97</v>
      </c>
      <c r="BI24" s="4365"/>
      <c r="BJ24" s="4365"/>
      <c r="BK24" s="4365"/>
      <c r="BL24" s="4411"/>
      <c r="BM24" s="4355" t="s">
        <v>97</v>
      </c>
      <c r="BN24" s="1939"/>
      <c r="BO24" s="1939"/>
      <c r="BP24" s="1939"/>
      <c r="BQ24" s="4413"/>
      <c r="BR24" s="84"/>
      <c r="EM24" s="228"/>
      <c r="EN24" s="228"/>
      <c r="EO24" s="932"/>
      <c r="EP24" s="932"/>
      <c r="EQ24" s="933"/>
      <c r="ER24" s="932"/>
      <c r="ES24" s="934"/>
      <c r="ET24" s="933"/>
      <c r="EU24" s="953"/>
      <c r="EV24" s="932"/>
      <c r="EW24" s="932"/>
      <c r="EX24" s="932"/>
      <c r="EY24" s="932"/>
      <c r="EZ24" s="932"/>
      <c r="FA24" s="932"/>
      <c r="FB24" s="932"/>
      <c r="FC24" s="932"/>
      <c r="FD24" s="920"/>
      <c r="FE24" s="920"/>
      <c r="FF24" s="920"/>
      <c r="FG24" s="920"/>
      <c r="FH24" s="920"/>
      <c r="FI24" s="920"/>
      <c r="FJ24" s="920"/>
      <c r="FK24" s="920"/>
      <c r="FL24" s="920"/>
      <c r="FM24" s="920"/>
      <c r="FN24" s="920"/>
      <c r="FO24" s="921"/>
      <c r="FP24" s="921"/>
      <c r="FQ24" s="921"/>
      <c r="FR24" s="921"/>
    </row>
    <row r="25" spans="1:174" s="146" customFormat="1" ht="18" customHeight="1" thickBot="1">
      <c r="A25" s="502"/>
      <c r="B25" s="519"/>
      <c r="C25" s="1138"/>
      <c r="D25" s="954"/>
      <c r="E25" s="1138"/>
      <c r="F25" s="1138"/>
      <c r="G25" s="1138"/>
      <c r="H25" s="1138"/>
      <c r="I25" s="1138"/>
      <c r="J25" s="1138"/>
      <c r="K25" s="1138"/>
      <c r="L25" s="1138"/>
      <c r="M25" s="1138"/>
      <c r="N25" s="1138"/>
      <c r="O25" s="1138"/>
      <c r="P25" s="1138"/>
      <c r="Q25" s="1138"/>
      <c r="R25" s="1138"/>
      <c r="S25" s="1138"/>
      <c r="T25" s="1113"/>
      <c r="U25" s="1113"/>
      <c r="V25" s="1113"/>
      <c r="W25" s="1113"/>
      <c r="X25" s="1113"/>
      <c r="Y25" s="1113"/>
      <c r="Z25" s="1113"/>
      <c r="AA25" s="1113"/>
      <c r="AB25" s="1113"/>
      <c r="AC25" s="1113"/>
      <c r="AD25" s="1113"/>
      <c r="AE25" s="1113"/>
      <c r="AF25" s="949" t="s">
        <v>609</v>
      </c>
      <c r="AG25" s="955"/>
      <c r="AH25" s="955"/>
      <c r="AI25" s="955"/>
      <c r="AJ25" s="955"/>
      <c r="AK25" s="955"/>
      <c r="AL25" s="955"/>
      <c r="AM25" s="955"/>
      <c r="AN25" s="955"/>
      <c r="AO25" s="955"/>
      <c r="AP25" s="955"/>
      <c r="AQ25" s="955"/>
      <c r="AR25" s="955"/>
      <c r="AS25" s="955"/>
      <c r="AT25" s="955"/>
      <c r="AU25" s="955"/>
      <c r="AV25" s="955"/>
      <c r="AW25" s="955"/>
      <c r="AX25" s="955"/>
      <c r="AY25" s="956"/>
      <c r="AZ25" s="4414">
        <f>COUNTIF(Z6:AA32,"=SB")</f>
        <v>0</v>
      </c>
      <c r="BA25" s="4415"/>
      <c r="BB25" s="4416"/>
      <c r="BC25" s="1086"/>
      <c r="BD25" s="1113"/>
      <c r="BE25" s="1113"/>
      <c r="BF25" s="1113"/>
      <c r="BG25" s="1113"/>
      <c r="BH25" s="4018"/>
      <c r="BI25" s="3433"/>
      <c r="BJ25" s="3433"/>
      <c r="BK25" s="3433"/>
      <c r="BL25" s="4412"/>
      <c r="BM25" s="1113"/>
      <c r="BN25" s="1113"/>
      <c r="BO25" s="1113"/>
      <c r="BP25" s="1113"/>
      <c r="BQ25" s="957"/>
      <c r="BR25" s="84"/>
      <c r="EM25" s="228"/>
      <c r="EN25" s="228"/>
      <c r="EO25" s="932"/>
      <c r="EP25" s="932"/>
      <c r="EQ25" s="944"/>
      <c r="ER25" s="932"/>
      <c r="ES25" s="934"/>
      <c r="ET25" s="944"/>
      <c r="EU25" s="945"/>
      <c r="EV25" s="932"/>
      <c r="EW25" s="932"/>
      <c r="EX25" s="932"/>
      <c r="EY25" s="932"/>
      <c r="EZ25" s="932"/>
      <c r="FA25" s="932"/>
      <c r="FB25" s="932"/>
      <c r="FC25" s="932"/>
      <c r="FD25" s="920"/>
      <c r="FE25" s="920"/>
      <c r="FF25" s="920"/>
      <c r="FG25" s="920"/>
      <c r="FH25" s="920"/>
      <c r="FI25" s="920"/>
      <c r="FJ25" s="920"/>
      <c r="FK25" s="920"/>
      <c r="FL25" s="920"/>
      <c r="FM25" s="920"/>
      <c r="FN25" s="920"/>
      <c r="FO25" s="921"/>
      <c r="FP25" s="921"/>
      <c r="FQ25" s="921"/>
      <c r="FR25" s="921"/>
    </row>
    <row r="26" spans="1:174" s="146" customFormat="1" ht="21.75" customHeight="1" thickBot="1">
      <c r="A26" s="519"/>
      <c r="B26" s="1138" t="s">
        <v>110</v>
      </c>
      <c r="C26" s="1138"/>
      <c r="D26" s="1138"/>
      <c r="E26" s="1138"/>
      <c r="F26" s="1138"/>
      <c r="G26" s="1138"/>
      <c r="H26" s="1138"/>
      <c r="I26" s="1138"/>
      <c r="J26" s="1138"/>
      <c r="K26" s="1138"/>
      <c r="L26" s="1138"/>
      <c r="M26" s="1138"/>
      <c r="N26" s="1138"/>
      <c r="O26" s="1138"/>
      <c r="P26" s="1138"/>
      <c r="Q26" s="1138"/>
      <c r="R26" s="1138"/>
      <c r="S26" s="1138"/>
      <c r="T26" s="1113"/>
      <c r="U26" s="1113"/>
      <c r="V26" s="1113"/>
      <c r="W26" s="1113"/>
      <c r="X26" s="1113"/>
      <c r="Y26" s="1113"/>
      <c r="Z26" s="1113"/>
      <c r="AA26" s="1113"/>
      <c r="AB26" s="1113"/>
      <c r="AC26" s="1113"/>
      <c r="AD26" s="1113"/>
      <c r="AE26" s="1113"/>
      <c r="AF26" s="1113" t="s">
        <v>111</v>
      </c>
      <c r="AG26" s="1113"/>
      <c r="AH26" s="1113"/>
      <c r="AI26" s="1113"/>
      <c r="AJ26" s="1113"/>
      <c r="AK26" s="1113"/>
      <c r="AL26" s="1113"/>
      <c r="AM26" s="954"/>
      <c r="AN26" s="954"/>
      <c r="AO26" s="954"/>
      <c r="AP26" s="954"/>
      <c r="AQ26" s="954"/>
      <c r="AR26" s="954"/>
      <c r="AS26" s="954"/>
      <c r="AT26" s="954"/>
      <c r="AU26" s="954"/>
      <c r="AV26" s="954"/>
      <c r="AW26" s="954"/>
      <c r="AX26" s="954"/>
      <c r="AY26" s="954"/>
      <c r="AZ26" s="954"/>
      <c r="BA26" s="954"/>
      <c r="BB26" s="954"/>
      <c r="BC26" s="954"/>
      <c r="BD26" s="954"/>
      <c r="BE26" s="1138"/>
      <c r="BF26" s="2016" t="str">
        <f>'Outside Conveyor Process'!BI14</f>
        <v>COMPILER: LIÊN/A-KT-WQ826</v>
      </c>
      <c r="BG26" s="2016"/>
      <c r="BH26" s="2016"/>
      <c r="BI26" s="2016"/>
      <c r="BJ26" s="2016"/>
      <c r="BK26" s="2016"/>
      <c r="BL26" s="2016"/>
      <c r="BM26" s="2016"/>
      <c r="BN26" s="2016"/>
      <c r="BO26" s="2016"/>
      <c r="BP26" s="2016"/>
      <c r="BQ26" s="2016"/>
      <c r="BR26" s="958"/>
      <c r="EM26" s="228"/>
      <c r="EN26" s="228"/>
      <c r="EO26" s="932"/>
      <c r="EP26" s="932"/>
      <c r="EQ26" s="933"/>
      <c r="ER26" s="932"/>
      <c r="ES26" s="934"/>
      <c r="ET26" s="933"/>
      <c r="EU26" s="935"/>
      <c r="EV26" s="932"/>
      <c r="EW26" s="932"/>
      <c r="EX26" s="932"/>
      <c r="EY26" s="932"/>
      <c r="EZ26" s="932"/>
      <c r="FA26" s="932"/>
      <c r="FB26" s="932"/>
      <c r="FC26" s="932"/>
      <c r="FD26" s="920"/>
      <c r="FE26" s="920"/>
      <c r="FF26" s="920"/>
      <c r="FG26" s="920"/>
      <c r="FH26" s="920"/>
      <c r="FI26" s="920"/>
      <c r="FJ26" s="920"/>
      <c r="FK26" s="920"/>
      <c r="FL26" s="920"/>
      <c r="FM26" s="920"/>
      <c r="FN26" s="920"/>
      <c r="FO26" s="921"/>
      <c r="FP26" s="921"/>
      <c r="FQ26" s="921"/>
      <c r="FR26" s="921"/>
    </row>
    <row r="27" spans="1:174" s="146" customFormat="1" ht="21.95" customHeight="1" thickBot="1">
      <c r="A27" s="914"/>
      <c r="B27" s="4401" t="str">
        <f>B1</f>
        <v>PRODUCTION CONFIRMATION</v>
      </c>
      <c r="C27" s="4402"/>
      <c r="D27" s="4402"/>
      <c r="E27" s="4402"/>
      <c r="F27" s="4402"/>
      <c r="G27" s="4402"/>
      <c r="H27" s="4402"/>
      <c r="I27" s="4402"/>
      <c r="J27" s="4402"/>
      <c r="K27" s="4402"/>
      <c r="L27" s="4402"/>
      <c r="M27" s="4402"/>
      <c r="N27" s="4402"/>
      <c r="O27" s="4402"/>
      <c r="P27" s="4402"/>
      <c r="Q27" s="4402"/>
      <c r="R27" s="4402"/>
      <c r="S27" s="4403"/>
      <c r="T27" s="915"/>
      <c r="U27" s="1145"/>
      <c r="V27" s="4437" t="s">
        <v>610</v>
      </c>
      <c r="W27" s="4395"/>
      <c r="X27" s="4395"/>
      <c r="Y27" s="4395"/>
      <c r="Z27" s="4395"/>
      <c r="AA27" s="4395"/>
      <c r="AB27" s="4395"/>
      <c r="AC27" s="4395"/>
      <c r="AD27" s="4395"/>
      <c r="AE27" s="4395"/>
      <c r="AF27" s="4395"/>
      <c r="AG27" s="4395"/>
      <c r="AH27" s="4395"/>
      <c r="AI27" s="4395"/>
      <c r="AJ27" s="4395"/>
      <c r="AK27" s="4395"/>
      <c r="AL27" s="4395"/>
      <c r="AM27" s="4395"/>
      <c r="AN27" s="4395"/>
      <c r="AO27" s="4395"/>
      <c r="AP27" s="4395"/>
      <c r="AQ27" s="4395"/>
      <c r="AR27" s="4395"/>
      <c r="AS27" s="4395"/>
      <c r="AT27" s="4395"/>
      <c r="AU27" s="4395"/>
      <c r="AV27" s="4395"/>
      <c r="AW27" s="4395"/>
      <c r="AX27" s="4395"/>
      <c r="AY27" s="4395"/>
      <c r="AZ27" s="4395"/>
      <c r="BA27" s="916"/>
      <c r="BB27" s="916"/>
      <c r="BC27" s="916"/>
      <c r="BD27" s="916"/>
      <c r="BE27" s="4392"/>
      <c r="BF27" s="4395"/>
      <c r="BG27" s="4395"/>
      <c r="BH27" s="4398"/>
      <c r="BI27" s="916"/>
      <c r="BJ27" s="916"/>
      <c r="BK27" s="559"/>
      <c r="BL27" s="559"/>
      <c r="BM27" s="559"/>
      <c r="BN27" s="559"/>
      <c r="BO27" s="559"/>
      <c r="BP27" s="559"/>
      <c r="BQ27" s="559"/>
      <c r="BR27" s="900"/>
      <c r="EM27" s="228"/>
      <c r="EN27" s="228"/>
      <c r="EO27" s="64"/>
      <c r="EP27" s="64"/>
      <c r="EQ27" s="917"/>
      <c r="ER27" s="64"/>
      <c r="ES27" s="918"/>
      <c r="ET27" s="917"/>
      <c r="EU27" s="919"/>
      <c r="EV27" s="64"/>
      <c r="EW27" s="64"/>
      <c r="EX27" s="64"/>
      <c r="EY27" s="64"/>
      <c r="EZ27" s="64"/>
      <c r="FA27" s="64"/>
      <c r="FB27" s="64"/>
      <c r="FC27" s="64"/>
      <c r="FD27" s="920"/>
      <c r="FE27" s="920"/>
      <c r="FF27" s="920"/>
      <c r="FG27" s="920"/>
      <c r="FH27" s="920"/>
      <c r="FI27" s="920"/>
      <c r="FJ27" s="920"/>
      <c r="FK27" s="920"/>
      <c r="FL27" s="920"/>
      <c r="FM27" s="920"/>
      <c r="FN27" s="920"/>
      <c r="FO27" s="921"/>
      <c r="FP27" s="921"/>
      <c r="FQ27" s="921"/>
      <c r="FR27" s="921"/>
    </row>
    <row r="28" spans="1:174" s="146" customFormat="1" ht="21.95" customHeight="1">
      <c r="A28" s="502"/>
      <c r="B28" s="922" t="s">
        <v>19</v>
      </c>
      <c r="C28" s="923"/>
      <c r="D28" s="923"/>
      <c r="E28" s="923"/>
      <c r="F28" s="923"/>
      <c r="G28" s="959" t="str">
        <f>G2</f>
        <v>Chuck Taylor All Star Street</v>
      </c>
      <c r="H28" s="923"/>
      <c r="I28" s="923"/>
      <c r="J28" s="923"/>
      <c r="K28" s="923"/>
      <c r="L28" s="923"/>
      <c r="M28" s="923"/>
      <c r="N28" s="923"/>
      <c r="O28" s="923"/>
      <c r="P28" s="923"/>
      <c r="Q28" s="923"/>
      <c r="R28" s="923"/>
      <c r="S28" s="924"/>
      <c r="T28" s="925"/>
      <c r="U28" s="1146"/>
      <c r="V28" s="4396"/>
      <c r="W28" s="4396"/>
      <c r="X28" s="4396"/>
      <c r="Y28" s="4396"/>
      <c r="Z28" s="4396"/>
      <c r="AA28" s="4396"/>
      <c r="AB28" s="4396"/>
      <c r="AC28" s="4396"/>
      <c r="AD28" s="4396"/>
      <c r="AE28" s="4396"/>
      <c r="AF28" s="4396"/>
      <c r="AG28" s="4396"/>
      <c r="AH28" s="4396"/>
      <c r="AI28" s="4396"/>
      <c r="AJ28" s="4396"/>
      <c r="AK28" s="4396"/>
      <c r="AL28" s="4396"/>
      <c r="AM28" s="4396"/>
      <c r="AN28" s="4396"/>
      <c r="AO28" s="4396"/>
      <c r="AP28" s="4396"/>
      <c r="AQ28" s="4396"/>
      <c r="AR28" s="4396"/>
      <c r="AS28" s="4396"/>
      <c r="AT28" s="4396"/>
      <c r="AU28" s="4396"/>
      <c r="AV28" s="4396"/>
      <c r="AW28" s="4396"/>
      <c r="AX28" s="4396"/>
      <c r="AY28" s="4396"/>
      <c r="AZ28" s="4396"/>
      <c r="BA28" s="267"/>
      <c r="BB28" s="267"/>
      <c r="BC28" s="267"/>
      <c r="BD28" s="267"/>
      <c r="BE28" s="4393"/>
      <c r="BF28" s="4396"/>
      <c r="BG28" s="4396"/>
      <c r="BH28" s="4399"/>
      <c r="BI28" s="267"/>
      <c r="BJ28" s="267"/>
      <c r="BK28" s="54"/>
      <c r="BL28" s="4030" t="s">
        <v>21</v>
      </c>
      <c r="BM28" s="1834"/>
      <c r="BN28" s="1834"/>
      <c r="BO28" s="2141">
        <f>BO2</f>
        <v>32</v>
      </c>
      <c r="BP28" s="1834">
        <f>BP2-1</f>
        <v>-2</v>
      </c>
      <c r="BQ28" s="2143"/>
      <c r="BR28" s="84"/>
      <c r="EM28" s="228"/>
      <c r="EN28" s="228"/>
      <c r="EO28" s="65"/>
      <c r="EP28" s="65"/>
      <c r="EQ28" s="926"/>
      <c r="ER28" s="65"/>
      <c r="ES28" s="66"/>
      <c r="ET28" s="926"/>
      <c r="EU28" s="927"/>
      <c r="EV28" s="65"/>
      <c r="EW28" s="65"/>
      <c r="EX28" s="65"/>
      <c r="EY28" s="65"/>
      <c r="EZ28" s="65"/>
      <c r="FA28" s="65"/>
      <c r="FB28" s="65"/>
      <c r="FC28" s="65"/>
      <c r="FD28" s="920"/>
      <c r="FE28" s="920"/>
      <c r="FF28" s="920"/>
      <c r="FG28" s="920"/>
      <c r="FH28" s="920"/>
      <c r="FI28" s="920"/>
      <c r="FJ28" s="920"/>
      <c r="FK28" s="920"/>
      <c r="FL28" s="920"/>
      <c r="FM28" s="920"/>
      <c r="FN28" s="920"/>
      <c r="FO28" s="921"/>
      <c r="FP28" s="921"/>
      <c r="FQ28" s="921"/>
      <c r="FR28" s="921"/>
    </row>
    <row r="29" spans="1:174" s="146" customFormat="1" ht="21.95" customHeight="1" thickBot="1">
      <c r="A29" s="502"/>
      <c r="B29" s="928" t="s">
        <v>96</v>
      </c>
      <c r="C29" s="929"/>
      <c r="D29" s="929"/>
      <c r="E29" s="929"/>
      <c r="F29" s="929"/>
      <c r="G29" s="929"/>
      <c r="H29" s="929"/>
      <c r="I29" s="4378" t="str">
        <f>I3</f>
        <v>669288C/F</v>
      </c>
      <c r="J29" s="4378"/>
      <c r="K29" s="4378"/>
      <c r="L29" s="4378"/>
      <c r="M29" s="4378"/>
      <c r="N29" s="4378"/>
      <c r="O29" s="4378"/>
      <c r="P29" s="4378"/>
      <c r="Q29" s="4378"/>
      <c r="R29" s="4378"/>
      <c r="S29" s="4438"/>
      <c r="T29" s="928"/>
      <c r="U29" s="1147"/>
      <c r="V29" s="4397"/>
      <c r="W29" s="4397"/>
      <c r="X29" s="4397"/>
      <c r="Y29" s="4397"/>
      <c r="Z29" s="4397"/>
      <c r="AA29" s="4397"/>
      <c r="AB29" s="4397"/>
      <c r="AC29" s="4397"/>
      <c r="AD29" s="4397"/>
      <c r="AE29" s="4397"/>
      <c r="AF29" s="4397"/>
      <c r="AG29" s="4397"/>
      <c r="AH29" s="4397"/>
      <c r="AI29" s="4397"/>
      <c r="AJ29" s="4397"/>
      <c r="AK29" s="4397"/>
      <c r="AL29" s="4397"/>
      <c r="AM29" s="4397"/>
      <c r="AN29" s="4397"/>
      <c r="AO29" s="4397"/>
      <c r="AP29" s="4397"/>
      <c r="AQ29" s="4397"/>
      <c r="AR29" s="4397"/>
      <c r="AS29" s="4397"/>
      <c r="AT29" s="4397"/>
      <c r="AU29" s="4397"/>
      <c r="AV29" s="4397"/>
      <c r="AW29" s="4397"/>
      <c r="AX29" s="4397"/>
      <c r="AY29" s="4397"/>
      <c r="AZ29" s="4397"/>
      <c r="BA29" s="930"/>
      <c r="BB29" s="930"/>
      <c r="BC29" s="930"/>
      <c r="BD29" s="930"/>
      <c r="BE29" s="4394"/>
      <c r="BF29" s="4397"/>
      <c r="BG29" s="4397"/>
      <c r="BH29" s="4400"/>
      <c r="BI29" s="930"/>
      <c r="BJ29" s="930"/>
      <c r="BK29" s="84"/>
      <c r="BL29" s="1835"/>
      <c r="BM29" s="2060"/>
      <c r="BN29" s="2060"/>
      <c r="BO29" s="2057"/>
      <c r="BP29" s="2060"/>
      <c r="BQ29" s="2231"/>
      <c r="BR29" s="84"/>
      <c r="EM29" s="228"/>
      <c r="EN29" s="228"/>
      <c r="EO29" s="65"/>
      <c r="EP29" s="65"/>
      <c r="EQ29" s="931"/>
      <c r="ER29" s="65"/>
      <c r="ES29" s="66"/>
      <c r="ET29" s="931"/>
      <c r="EU29" s="927"/>
      <c r="EV29" s="65"/>
      <c r="EW29" s="65"/>
      <c r="EX29" s="65"/>
      <c r="EY29" s="65"/>
      <c r="EZ29" s="65"/>
      <c r="FA29" s="65"/>
      <c r="FB29" s="65"/>
      <c r="FC29" s="65"/>
      <c r="FD29" s="920"/>
      <c r="FE29" s="920"/>
      <c r="FF29" s="920"/>
      <c r="FG29" s="920"/>
      <c r="FH29" s="920"/>
      <c r="FI29" s="920"/>
      <c r="FJ29" s="920"/>
      <c r="FK29" s="920"/>
      <c r="FL29" s="920"/>
      <c r="FM29" s="920"/>
      <c r="FN29" s="920"/>
      <c r="FO29" s="921"/>
      <c r="FP29" s="921"/>
      <c r="FQ29" s="921"/>
      <c r="FR29" s="921"/>
    </row>
    <row r="30" spans="1:174" s="146" customFormat="1" ht="26.25" customHeight="1">
      <c r="A30" s="502"/>
      <c r="B30" s="3673" t="s">
        <v>31</v>
      </c>
      <c r="C30" s="4380" t="str">
        <f>C4</f>
        <v xml:space="preserve"> Assembling Process  成型流程 Lưu trình gò</v>
      </c>
      <c r="D30" s="2319"/>
      <c r="E30" s="2319"/>
      <c r="F30" s="2319"/>
      <c r="G30" s="2319"/>
      <c r="H30" s="2319"/>
      <c r="I30" s="2319"/>
      <c r="J30" s="2319"/>
      <c r="K30" s="2319"/>
      <c r="L30" s="2319"/>
      <c r="M30" s="2319"/>
      <c r="N30" s="2319"/>
      <c r="O30" s="2319"/>
      <c r="P30" s="2319"/>
      <c r="Q30" s="2319"/>
      <c r="R30" s="2319"/>
      <c r="S30" s="2129"/>
      <c r="T30" s="4381" t="str">
        <f>T4</f>
        <v xml:space="preserve">Process information 流程信息Thông tin lưu trình  </v>
      </c>
      <c r="U30" s="4382"/>
      <c r="V30" s="4382"/>
      <c r="W30" s="4382"/>
      <c r="X30" s="4382"/>
      <c r="Y30" s="4382"/>
      <c r="Z30" s="4382"/>
      <c r="AA30" s="4382"/>
      <c r="AB30" s="4382"/>
      <c r="AC30" s="4382"/>
      <c r="AD30" s="4382"/>
      <c r="AE30" s="4382"/>
      <c r="AF30" s="4382"/>
      <c r="AG30" s="4382"/>
      <c r="AH30" s="4382"/>
      <c r="AI30" s="4382"/>
      <c r="AJ30" s="4382"/>
      <c r="AK30" s="4382"/>
      <c r="AL30" s="4383"/>
      <c r="AM30" s="2226" t="str">
        <f>AM4</f>
        <v xml:space="preserve">Comments  备注Ghi chú  </v>
      </c>
      <c r="AN30" s="2226"/>
      <c r="AO30" s="2226"/>
      <c r="AP30" s="2226"/>
      <c r="AQ30" s="2226"/>
      <c r="AR30" s="2226"/>
      <c r="AS30" s="2226"/>
      <c r="AT30" s="2226"/>
      <c r="AU30" s="2226"/>
      <c r="AV30" s="2226"/>
      <c r="AW30" s="2226"/>
      <c r="AX30" s="2226"/>
      <c r="AY30" s="2226"/>
      <c r="AZ30" s="2226"/>
      <c r="BA30" s="2226"/>
      <c r="BB30" s="2226"/>
      <c r="BC30" s="2226"/>
      <c r="BD30" s="4384"/>
      <c r="BE30" s="4386" t="str">
        <f>BE4</f>
        <v xml:space="preserve">
Lasting Lace/Clip Instruction
绑鞋带/绑鞋带指南
Dây gò/ Hướng dẫn buộc dây</v>
      </c>
      <c r="BF30" s="4439"/>
      <c r="BG30" s="4439"/>
      <c r="BH30" s="4439"/>
      <c r="BI30" s="4439"/>
      <c r="BJ30" s="4439"/>
      <c r="BK30" s="4439"/>
      <c r="BL30" s="4439"/>
      <c r="BM30" s="4439"/>
      <c r="BN30" s="4439"/>
      <c r="BO30" s="4439"/>
      <c r="BP30" s="4439"/>
      <c r="BQ30" s="4440"/>
      <c r="BR30" s="84"/>
      <c r="EM30" s="228"/>
      <c r="EN30" s="228"/>
      <c r="EO30" s="932"/>
      <c r="EP30" s="932"/>
      <c r="EQ30" s="933"/>
      <c r="ER30" s="932"/>
      <c r="ES30" s="934"/>
      <c r="ET30" s="933"/>
      <c r="EU30" s="935"/>
      <c r="EV30" s="932"/>
      <c r="EW30" s="932"/>
      <c r="EX30" s="932"/>
      <c r="EY30" s="932"/>
      <c r="EZ30" s="932"/>
      <c r="FA30" s="932"/>
      <c r="FB30" s="932"/>
      <c r="FC30" s="932"/>
      <c r="FD30" s="920"/>
      <c r="FE30" s="920"/>
      <c r="FF30" s="920"/>
      <c r="FG30" s="920"/>
      <c r="FH30" s="920"/>
      <c r="FI30" s="920"/>
      <c r="FJ30" s="920"/>
      <c r="FK30" s="920"/>
      <c r="FL30" s="920"/>
      <c r="FM30" s="920"/>
      <c r="FN30" s="920"/>
      <c r="FO30" s="921"/>
      <c r="FP30" s="921"/>
      <c r="FQ30" s="921"/>
      <c r="FR30" s="921"/>
    </row>
    <row r="31" spans="1:174" s="146" customFormat="1" ht="63" customHeight="1">
      <c r="A31" s="502"/>
      <c r="B31" s="3060"/>
      <c r="C31" s="3431"/>
      <c r="D31" s="1981"/>
      <c r="E31" s="1981"/>
      <c r="F31" s="1981"/>
      <c r="G31" s="1981"/>
      <c r="H31" s="1981"/>
      <c r="I31" s="1981"/>
      <c r="J31" s="1981"/>
      <c r="K31" s="1981"/>
      <c r="L31" s="1981"/>
      <c r="M31" s="1981"/>
      <c r="N31" s="1981"/>
      <c r="O31" s="1981"/>
      <c r="P31" s="1981"/>
      <c r="Q31" s="1981"/>
      <c r="R31" s="1981"/>
      <c r="S31" s="2130"/>
      <c r="T31" s="3440" t="str">
        <f>T5</f>
        <v>Chemical
化品名称
Hóa chất</v>
      </c>
      <c r="U31" s="4365"/>
      <c r="V31" s="4365"/>
      <c r="W31" s="4365"/>
      <c r="X31" s="4365"/>
      <c r="Y31" s="1116" t="str">
        <f>Y5</f>
        <v>Hardener 
硬化剂
Chất đông cứng</v>
      </c>
      <c r="Z31" s="4355" t="str">
        <f>Z5</f>
        <v>WB/SB</v>
      </c>
      <c r="AA31" s="4410"/>
      <c r="AB31" s="4022" t="str">
        <f>AB5</f>
        <v>Surface Temp
温度表面
Nhiệt độ bề mặt</v>
      </c>
      <c r="AC31" s="4365"/>
      <c r="AD31" s="4365"/>
      <c r="AE31" s="4365"/>
      <c r="AF31" s="4366"/>
      <c r="AG31" s="3440" t="str">
        <f>AG5</f>
        <v>Pressure
压力
Lực ép</v>
      </c>
      <c r="AH31" s="4365"/>
      <c r="AI31" s="4366"/>
      <c r="AJ31" s="3440" t="str">
        <f>AJ5</f>
        <v>Time
时间
Thời gian</v>
      </c>
      <c r="AK31" s="4365"/>
      <c r="AL31" s="4366"/>
      <c r="AM31" s="3936"/>
      <c r="AN31" s="3936"/>
      <c r="AO31" s="3936"/>
      <c r="AP31" s="3936"/>
      <c r="AQ31" s="3936"/>
      <c r="AR31" s="3936"/>
      <c r="AS31" s="3936"/>
      <c r="AT31" s="3936"/>
      <c r="AU31" s="3936"/>
      <c r="AV31" s="3936"/>
      <c r="AW31" s="3936"/>
      <c r="AX31" s="3936"/>
      <c r="AY31" s="3936"/>
      <c r="AZ31" s="3936"/>
      <c r="BA31" s="3936"/>
      <c r="BB31" s="3936"/>
      <c r="BC31" s="3936"/>
      <c r="BD31" s="4385"/>
      <c r="BE31" s="4441"/>
      <c r="BF31" s="4442"/>
      <c r="BG31" s="4442"/>
      <c r="BH31" s="4442"/>
      <c r="BI31" s="4442"/>
      <c r="BJ31" s="4442"/>
      <c r="BK31" s="4442"/>
      <c r="BL31" s="4442"/>
      <c r="BM31" s="4442"/>
      <c r="BN31" s="4442"/>
      <c r="BO31" s="4442"/>
      <c r="BP31" s="4442"/>
      <c r="BQ31" s="4443"/>
      <c r="BR31" s="84"/>
      <c r="EM31" s="228"/>
      <c r="EN31" s="228"/>
      <c r="EO31" s="932"/>
      <c r="EP31" s="932"/>
      <c r="EQ31" s="933"/>
      <c r="ER31" s="932"/>
      <c r="ES31" s="934"/>
      <c r="ET31" s="933"/>
      <c r="EU31" s="935"/>
      <c r="EV31" s="932"/>
      <c r="EW31" s="932"/>
      <c r="EX31" s="932"/>
      <c r="EY31" s="932"/>
      <c r="EZ31" s="932"/>
      <c r="FA31" s="932"/>
      <c r="FB31" s="932"/>
      <c r="FC31" s="932"/>
      <c r="FD31" s="920"/>
      <c r="FE31" s="920"/>
      <c r="FF31" s="920"/>
      <c r="FG31" s="920"/>
      <c r="FH31" s="920"/>
      <c r="FI31" s="920"/>
      <c r="FJ31" s="920"/>
      <c r="FK31" s="920"/>
      <c r="FL31" s="920"/>
      <c r="FM31" s="920"/>
      <c r="FN31" s="920"/>
      <c r="FO31" s="921"/>
      <c r="FP31" s="921"/>
      <c r="FQ31" s="921"/>
      <c r="FR31" s="921"/>
    </row>
    <row r="32" spans="1:174" s="146" customFormat="1" ht="59.25" customHeight="1">
      <c r="A32" s="502"/>
      <c r="B32" s="936">
        <f>B14+1</f>
        <v>10</v>
      </c>
      <c r="C32" s="4352" t="s">
        <v>696</v>
      </c>
      <c r="D32" s="4353"/>
      <c r="E32" s="4353"/>
      <c r="F32" s="4353"/>
      <c r="G32" s="4353"/>
      <c r="H32" s="4353"/>
      <c r="I32" s="4353"/>
      <c r="J32" s="4353"/>
      <c r="K32" s="4353"/>
      <c r="L32" s="4353"/>
      <c r="M32" s="4353"/>
      <c r="N32" s="4353"/>
      <c r="O32" s="4353"/>
      <c r="P32" s="4353"/>
      <c r="Q32" s="4353"/>
      <c r="R32" s="4353"/>
      <c r="S32" s="4354"/>
      <c r="T32" s="3819" t="s">
        <v>277</v>
      </c>
      <c r="U32" s="3819"/>
      <c r="V32" s="3819"/>
      <c r="W32" s="3819"/>
      <c r="X32" s="4355"/>
      <c r="Y32" s="1112" t="s">
        <v>278</v>
      </c>
      <c r="Z32" s="3819" t="s">
        <v>276</v>
      </c>
      <c r="AA32" s="4368"/>
      <c r="AB32" s="1939"/>
      <c r="AC32" s="1939"/>
      <c r="AD32" s="1939"/>
      <c r="AE32" s="1939"/>
      <c r="AF32" s="2316"/>
      <c r="AG32" s="4369"/>
      <c r="AH32" s="1939"/>
      <c r="AI32" s="1940"/>
      <c r="AJ32" s="4355"/>
      <c r="AK32" s="1939"/>
      <c r="AL32" s="2316"/>
      <c r="AM32" s="4444" t="s">
        <v>695</v>
      </c>
      <c r="AN32" s="1992"/>
      <c r="AO32" s="1992"/>
      <c r="AP32" s="1992"/>
      <c r="AQ32" s="1992"/>
      <c r="AR32" s="1992"/>
      <c r="AS32" s="1992"/>
      <c r="AT32" s="1992"/>
      <c r="AU32" s="1992"/>
      <c r="AV32" s="1992"/>
      <c r="AW32" s="1992"/>
      <c r="AX32" s="1992"/>
      <c r="AY32" s="1992"/>
      <c r="AZ32" s="1992"/>
      <c r="BA32" s="1992"/>
      <c r="BB32" s="1992"/>
      <c r="BC32" s="1992"/>
      <c r="BD32" s="4406"/>
      <c r="BE32" s="1320"/>
      <c r="BF32" s="1321"/>
      <c r="BG32" s="1321"/>
      <c r="BH32" s="1321"/>
      <c r="BI32" s="1321"/>
      <c r="BJ32" s="1321"/>
      <c r="BK32" s="1321"/>
      <c r="BL32" s="1321"/>
      <c r="BM32" s="1321"/>
      <c r="BN32" s="1321"/>
      <c r="BO32" s="1321"/>
      <c r="BP32" s="1321"/>
      <c r="BQ32" s="1322"/>
      <c r="BR32" s="84"/>
      <c r="EM32" s="228"/>
      <c r="EN32" s="228"/>
      <c r="EO32" s="932"/>
      <c r="EP32" s="932"/>
      <c r="EQ32" s="933"/>
      <c r="ER32" s="932"/>
      <c r="ES32" s="934"/>
      <c r="ET32" s="933"/>
      <c r="EU32" s="935"/>
      <c r="EV32" s="932"/>
      <c r="EW32" s="932"/>
      <c r="EX32" s="932"/>
      <c r="EY32" s="932"/>
      <c r="EZ32" s="932"/>
      <c r="FA32" s="932"/>
      <c r="FB32" s="932"/>
      <c r="FC32" s="932"/>
      <c r="FD32" s="920"/>
      <c r="FE32" s="920"/>
      <c r="FF32" s="920"/>
      <c r="FG32" s="920"/>
      <c r="FH32" s="920"/>
      <c r="FI32" s="920"/>
      <c r="FJ32" s="920"/>
      <c r="FK32" s="920"/>
      <c r="FL32" s="920"/>
      <c r="FM32" s="920"/>
      <c r="FN32" s="920"/>
      <c r="FO32" s="921"/>
      <c r="FP32" s="921"/>
      <c r="FQ32" s="921"/>
      <c r="FR32" s="921"/>
    </row>
    <row r="33" spans="1:174" s="146" customFormat="1" ht="46.5" customHeight="1">
      <c r="A33" s="502"/>
      <c r="B33" s="936">
        <f>B32+1</f>
        <v>11</v>
      </c>
      <c r="C33" s="4352" t="s">
        <v>686</v>
      </c>
      <c r="D33" s="4448"/>
      <c r="E33" s="4448"/>
      <c r="F33" s="4448"/>
      <c r="G33" s="4448"/>
      <c r="H33" s="4448"/>
      <c r="I33" s="4448"/>
      <c r="J33" s="4448"/>
      <c r="K33" s="4448"/>
      <c r="L33" s="4448"/>
      <c r="M33" s="4448"/>
      <c r="N33" s="4448"/>
      <c r="O33" s="4448"/>
      <c r="P33" s="4448"/>
      <c r="Q33" s="4448"/>
      <c r="R33" s="4448"/>
      <c r="S33" s="4449"/>
      <c r="T33" s="3819" t="s">
        <v>277</v>
      </c>
      <c r="U33" s="3819"/>
      <c r="V33" s="3819"/>
      <c r="W33" s="3819"/>
      <c r="X33" s="4355"/>
      <c r="Y33" s="1112" t="s">
        <v>280</v>
      </c>
      <c r="Z33" s="3819" t="s">
        <v>276</v>
      </c>
      <c r="AA33" s="4368"/>
      <c r="AB33" s="4355"/>
      <c r="AC33" s="1939"/>
      <c r="AD33" s="1939"/>
      <c r="AE33" s="1939"/>
      <c r="AF33" s="2316"/>
      <c r="AG33" s="4369"/>
      <c r="AH33" s="1939"/>
      <c r="AI33" s="2316"/>
      <c r="AJ33" s="4369"/>
      <c r="AK33" s="1939"/>
      <c r="AL33" s="2316"/>
      <c r="AM33" s="4444" t="s">
        <v>611</v>
      </c>
      <c r="AN33" s="4445"/>
      <c r="AO33" s="4445"/>
      <c r="AP33" s="4445"/>
      <c r="AQ33" s="4445"/>
      <c r="AR33" s="4445"/>
      <c r="AS33" s="4445"/>
      <c r="AT33" s="4445"/>
      <c r="AU33" s="4445"/>
      <c r="AV33" s="4445"/>
      <c r="AW33" s="4445"/>
      <c r="AX33" s="4445"/>
      <c r="AY33" s="4445"/>
      <c r="AZ33" s="4445"/>
      <c r="BA33" s="4445"/>
      <c r="BB33" s="4445"/>
      <c r="BC33" s="4445"/>
      <c r="BD33" s="4446"/>
      <c r="BE33" s="502"/>
      <c r="BF33" s="871"/>
      <c r="BG33" s="871"/>
      <c r="BH33" s="871"/>
      <c r="BI33" s="871"/>
      <c r="BJ33" s="871"/>
      <c r="BK33" s="871"/>
      <c r="BL33" s="871"/>
      <c r="BM33" s="871"/>
      <c r="BN33" s="871"/>
      <c r="BO33" s="871"/>
      <c r="BP33" s="871"/>
      <c r="BQ33" s="84"/>
      <c r="BR33" s="84"/>
      <c r="EM33" s="228"/>
      <c r="EN33" s="228"/>
      <c r="EO33" s="932"/>
      <c r="EP33" s="932"/>
      <c r="EQ33" s="933"/>
      <c r="ER33" s="932"/>
      <c r="ES33" s="934"/>
      <c r="ET33" s="933"/>
      <c r="EU33" s="935"/>
      <c r="EV33" s="932"/>
      <c r="EW33" s="932"/>
      <c r="EX33" s="932"/>
      <c r="EY33" s="932"/>
      <c r="EZ33" s="932"/>
      <c r="FA33" s="932"/>
      <c r="FB33" s="932"/>
      <c r="FC33" s="932"/>
      <c r="FD33" s="920"/>
      <c r="FE33" s="920"/>
      <c r="FF33" s="920"/>
      <c r="FG33" s="920"/>
      <c r="FH33" s="920"/>
      <c r="FI33" s="920"/>
      <c r="FJ33" s="920"/>
      <c r="FK33" s="920"/>
      <c r="FL33" s="920"/>
      <c r="FM33" s="920"/>
      <c r="FN33" s="920"/>
      <c r="FO33" s="921"/>
      <c r="FP33" s="921"/>
      <c r="FQ33" s="921"/>
      <c r="FR33" s="921"/>
    </row>
    <row r="34" spans="1:174" s="146" customFormat="1" ht="36.950000000000003" customHeight="1">
      <c r="A34" s="502"/>
      <c r="B34" s="936">
        <f>B33+1</f>
        <v>12</v>
      </c>
      <c r="C34" s="4359" t="s">
        <v>1015</v>
      </c>
      <c r="D34" s="4360"/>
      <c r="E34" s="4360"/>
      <c r="F34" s="4360"/>
      <c r="G34" s="4360"/>
      <c r="H34" s="4360"/>
      <c r="I34" s="4360"/>
      <c r="J34" s="4360"/>
      <c r="K34" s="4360"/>
      <c r="L34" s="4360"/>
      <c r="M34" s="4360"/>
      <c r="N34" s="4360"/>
      <c r="O34" s="4360"/>
      <c r="P34" s="4360"/>
      <c r="Q34" s="4360"/>
      <c r="R34" s="4360"/>
      <c r="S34" s="4361"/>
      <c r="T34" s="4362"/>
      <c r="U34" s="4362"/>
      <c r="V34" s="4362"/>
      <c r="W34" s="4362"/>
      <c r="X34" s="4363"/>
      <c r="Y34" s="1141"/>
      <c r="Z34" s="4362"/>
      <c r="AA34" s="4364"/>
      <c r="AB34" s="4365" t="s">
        <v>612</v>
      </c>
      <c r="AC34" s="4365"/>
      <c r="AD34" s="4365"/>
      <c r="AE34" s="4365"/>
      <c r="AF34" s="4366"/>
      <c r="AG34" s="4367"/>
      <c r="AH34" s="4365"/>
      <c r="AI34" s="4366"/>
      <c r="AJ34" s="4367" t="s">
        <v>281</v>
      </c>
      <c r="AK34" s="4365"/>
      <c r="AL34" s="4366"/>
      <c r="AM34" s="4349" t="s">
        <v>673</v>
      </c>
      <c r="AN34" s="4360"/>
      <c r="AO34" s="4360"/>
      <c r="AP34" s="4360"/>
      <c r="AQ34" s="4360"/>
      <c r="AR34" s="4360"/>
      <c r="AS34" s="4360"/>
      <c r="AT34" s="4360"/>
      <c r="AU34" s="4360"/>
      <c r="AV34" s="4360"/>
      <c r="AW34" s="4360"/>
      <c r="AX34" s="4360"/>
      <c r="AY34" s="4360"/>
      <c r="AZ34" s="4360"/>
      <c r="BA34" s="4360"/>
      <c r="BB34" s="4360"/>
      <c r="BC34" s="4360"/>
      <c r="BD34" s="4447"/>
      <c r="BE34" s="502"/>
      <c r="BF34" s="871"/>
      <c r="BG34" s="871"/>
      <c r="BH34" s="871"/>
      <c r="BI34" s="871"/>
      <c r="BJ34" s="871"/>
      <c r="BK34" s="871"/>
      <c r="BL34" s="871"/>
      <c r="BM34" s="871"/>
      <c r="BN34" s="871"/>
      <c r="BO34" s="871"/>
      <c r="BP34" s="871"/>
      <c r="BQ34" s="84"/>
      <c r="BR34" s="84"/>
      <c r="EM34" s="228"/>
      <c r="EN34" s="228"/>
      <c r="EO34" s="932"/>
      <c r="EP34" s="932"/>
      <c r="EQ34" s="933"/>
      <c r="ER34" s="932"/>
      <c r="ES34" s="934"/>
      <c r="ET34" s="933"/>
      <c r="EU34" s="935"/>
      <c r="EV34" s="932"/>
      <c r="EW34" s="932"/>
      <c r="EX34" s="932"/>
      <c r="EY34" s="932"/>
      <c r="EZ34" s="932"/>
      <c r="FA34" s="932"/>
      <c r="FB34" s="932"/>
      <c r="FC34" s="932"/>
      <c r="FD34" s="920"/>
      <c r="FE34" s="920"/>
      <c r="FF34" s="920"/>
      <c r="FG34" s="920"/>
      <c r="FH34" s="920"/>
      <c r="FI34" s="920"/>
      <c r="FJ34" s="920"/>
      <c r="FK34" s="920"/>
      <c r="FL34" s="920"/>
      <c r="FM34" s="920"/>
      <c r="FN34" s="920"/>
      <c r="FO34" s="921"/>
      <c r="FP34" s="921"/>
      <c r="FQ34" s="921"/>
      <c r="FR34" s="921"/>
    </row>
    <row r="35" spans="1:174" s="146" customFormat="1" ht="57" customHeight="1">
      <c r="A35" s="502"/>
      <c r="B35" s="936">
        <f t="shared" ref="B35:B43" si="1">B34+1</f>
        <v>13</v>
      </c>
      <c r="C35" s="4352" t="s">
        <v>684</v>
      </c>
      <c r="D35" s="4353"/>
      <c r="E35" s="4353"/>
      <c r="F35" s="4353"/>
      <c r="G35" s="4353"/>
      <c r="H35" s="4353"/>
      <c r="I35" s="4353"/>
      <c r="J35" s="4353"/>
      <c r="K35" s="4353"/>
      <c r="L35" s="4353"/>
      <c r="M35" s="4353"/>
      <c r="N35" s="4353"/>
      <c r="O35" s="4353"/>
      <c r="P35" s="4353"/>
      <c r="Q35" s="4353"/>
      <c r="R35" s="4353"/>
      <c r="S35" s="4354"/>
      <c r="T35" s="3819"/>
      <c r="U35" s="3819"/>
      <c r="V35" s="3819"/>
      <c r="W35" s="3819"/>
      <c r="X35" s="4355"/>
      <c r="Y35" s="1112"/>
      <c r="Z35" s="3819"/>
      <c r="AA35" s="4368"/>
      <c r="AB35" s="1939"/>
      <c r="AC35" s="1939"/>
      <c r="AD35" s="1939"/>
      <c r="AE35" s="1939"/>
      <c r="AF35" s="2316"/>
      <c r="AG35" s="4369"/>
      <c r="AH35" s="1939"/>
      <c r="AI35" s="1940"/>
      <c r="AJ35" s="4355"/>
      <c r="AK35" s="1939"/>
      <c r="AL35" s="2316"/>
      <c r="AM35" s="4450" t="s">
        <v>685</v>
      </c>
      <c r="AN35" s="4353"/>
      <c r="AO35" s="4353"/>
      <c r="AP35" s="4353"/>
      <c r="AQ35" s="4353"/>
      <c r="AR35" s="4353"/>
      <c r="AS35" s="4353"/>
      <c r="AT35" s="4353"/>
      <c r="AU35" s="4353"/>
      <c r="AV35" s="4353"/>
      <c r="AW35" s="4353"/>
      <c r="AX35" s="4353"/>
      <c r="AY35" s="4353"/>
      <c r="AZ35" s="4353"/>
      <c r="BA35" s="4353"/>
      <c r="BB35" s="4353"/>
      <c r="BC35" s="4353"/>
      <c r="BD35" s="4358"/>
      <c r="BE35" s="502"/>
      <c r="BF35" s="871"/>
      <c r="BG35" s="871"/>
      <c r="BH35" s="871"/>
      <c r="BI35" s="871"/>
      <c r="BJ35" s="871"/>
      <c r="BK35" s="871"/>
      <c r="BL35" s="871"/>
      <c r="BM35" s="871"/>
      <c r="BN35" s="871"/>
      <c r="BO35" s="871"/>
      <c r="BP35" s="871"/>
      <c r="BQ35" s="84"/>
      <c r="BR35" s="84"/>
      <c r="EM35" s="228"/>
      <c r="EN35" s="228"/>
      <c r="EO35" s="932"/>
      <c r="EP35" s="932"/>
      <c r="EQ35" s="933"/>
      <c r="ER35" s="932"/>
      <c r="ES35" s="934"/>
      <c r="ET35" s="933"/>
      <c r="EU35" s="935"/>
      <c r="EV35" s="932"/>
      <c r="EW35" s="932"/>
      <c r="EX35" s="932"/>
      <c r="EY35" s="932"/>
      <c r="EZ35" s="932"/>
      <c r="FA35" s="932"/>
      <c r="FB35" s="932"/>
      <c r="FC35" s="932"/>
      <c r="FD35" s="920"/>
      <c r="FE35" s="920"/>
      <c r="FF35" s="920"/>
      <c r="FG35" s="920"/>
      <c r="FH35" s="920"/>
      <c r="FI35" s="920"/>
      <c r="FJ35" s="920"/>
      <c r="FK35" s="920"/>
      <c r="FL35" s="920"/>
      <c r="FM35" s="920"/>
      <c r="FN35" s="920"/>
      <c r="FO35" s="921"/>
      <c r="FP35" s="921"/>
      <c r="FQ35" s="921"/>
      <c r="FR35" s="921"/>
    </row>
    <row r="36" spans="1:174" s="146" customFormat="1" ht="51.75" customHeight="1">
      <c r="A36" s="502"/>
      <c r="B36" s="936">
        <f t="shared" si="1"/>
        <v>14</v>
      </c>
      <c r="C36" s="4352" t="s">
        <v>687</v>
      </c>
      <c r="D36" s="4353"/>
      <c r="E36" s="4353"/>
      <c r="F36" s="4353"/>
      <c r="G36" s="4353"/>
      <c r="H36" s="4353"/>
      <c r="I36" s="4353"/>
      <c r="J36" s="4353"/>
      <c r="K36" s="4353"/>
      <c r="L36" s="4353"/>
      <c r="M36" s="4353"/>
      <c r="N36" s="4353"/>
      <c r="O36" s="4353"/>
      <c r="P36" s="4353"/>
      <c r="Q36" s="4353"/>
      <c r="R36" s="4353"/>
      <c r="S36" s="4354"/>
      <c r="T36" s="4355"/>
      <c r="U36" s="1939"/>
      <c r="V36" s="1939"/>
      <c r="W36" s="1939"/>
      <c r="X36" s="1940"/>
      <c r="Y36" s="1112"/>
      <c r="Z36" s="4355"/>
      <c r="AA36" s="1940"/>
      <c r="AB36" s="1077"/>
      <c r="AC36" s="1077"/>
      <c r="AD36" s="1077"/>
      <c r="AE36" s="1077"/>
      <c r="AF36" s="1095"/>
      <c r="AG36" s="4369" t="s">
        <v>282</v>
      </c>
      <c r="AH36" s="1939"/>
      <c r="AI36" s="1940"/>
      <c r="AJ36" s="4355" t="s">
        <v>283</v>
      </c>
      <c r="AK36" s="1939"/>
      <c r="AL36" s="2316"/>
      <c r="AM36" s="4450" t="s">
        <v>1030</v>
      </c>
      <c r="AN36" s="4353"/>
      <c r="AO36" s="4353"/>
      <c r="AP36" s="4353"/>
      <c r="AQ36" s="4353"/>
      <c r="AR36" s="4353"/>
      <c r="AS36" s="4353"/>
      <c r="AT36" s="4353"/>
      <c r="AU36" s="4353"/>
      <c r="AV36" s="4353"/>
      <c r="AW36" s="4353"/>
      <c r="AX36" s="4353"/>
      <c r="AY36" s="4353"/>
      <c r="AZ36" s="4353"/>
      <c r="BA36" s="4353"/>
      <c r="BB36" s="4353"/>
      <c r="BC36" s="4353"/>
      <c r="BD36" s="4358"/>
      <c r="BE36" s="502"/>
      <c r="BF36" s="871"/>
      <c r="BG36" s="871"/>
      <c r="BH36" s="871"/>
      <c r="BI36" s="871"/>
      <c r="BJ36" s="871"/>
      <c r="BK36" s="871"/>
      <c r="BL36" s="871"/>
      <c r="BM36" s="871"/>
      <c r="BN36" s="871"/>
      <c r="BO36" s="871"/>
      <c r="BP36" s="871"/>
      <c r="BQ36" s="84"/>
      <c r="BR36" s="84"/>
      <c r="EM36" s="228"/>
      <c r="EN36" s="228"/>
      <c r="EO36" s="932"/>
      <c r="EP36" s="932"/>
      <c r="EQ36" s="933"/>
      <c r="ER36" s="932"/>
      <c r="ES36" s="934"/>
      <c r="ET36" s="933"/>
      <c r="EU36" s="935"/>
      <c r="EV36" s="932"/>
      <c r="EW36" s="932"/>
      <c r="EX36" s="932"/>
      <c r="EY36" s="932"/>
      <c r="EZ36" s="932"/>
      <c r="FA36" s="932"/>
      <c r="FB36" s="932"/>
      <c r="FC36" s="932"/>
      <c r="FD36" s="920"/>
      <c r="FE36" s="920"/>
      <c r="FF36" s="920"/>
      <c r="FG36" s="920"/>
      <c r="FH36" s="920"/>
      <c r="FI36" s="920"/>
      <c r="FJ36" s="920"/>
      <c r="FK36" s="920"/>
      <c r="FL36" s="920"/>
      <c r="FM36" s="920"/>
      <c r="FN36" s="920"/>
      <c r="FO36" s="921"/>
      <c r="FP36" s="921"/>
      <c r="FQ36" s="921"/>
      <c r="FR36" s="921"/>
    </row>
    <row r="37" spans="1:174" s="146" customFormat="1" ht="76.5" customHeight="1">
      <c r="A37" s="502"/>
      <c r="B37" s="936">
        <f t="shared" si="1"/>
        <v>15</v>
      </c>
      <c r="C37" s="4359" t="s">
        <v>1021</v>
      </c>
      <c r="D37" s="4360"/>
      <c r="E37" s="4360"/>
      <c r="F37" s="4360"/>
      <c r="G37" s="4360"/>
      <c r="H37" s="4360"/>
      <c r="I37" s="4360"/>
      <c r="J37" s="4360"/>
      <c r="K37" s="4360"/>
      <c r="L37" s="4360"/>
      <c r="M37" s="4360"/>
      <c r="N37" s="4360"/>
      <c r="O37" s="4360"/>
      <c r="P37" s="4360"/>
      <c r="Q37" s="4360"/>
      <c r="R37" s="4360"/>
      <c r="S37" s="4361"/>
      <c r="T37" s="4362"/>
      <c r="U37" s="4362"/>
      <c r="V37" s="4362"/>
      <c r="W37" s="4362"/>
      <c r="X37" s="4363"/>
      <c r="Y37" s="1141"/>
      <c r="Z37" s="4362"/>
      <c r="AA37" s="4364"/>
      <c r="AB37" s="4365"/>
      <c r="AC37" s="4365"/>
      <c r="AD37" s="4365"/>
      <c r="AE37" s="4365"/>
      <c r="AF37" s="4366"/>
      <c r="AG37" s="4367"/>
      <c r="AH37" s="4365"/>
      <c r="AI37" s="4366"/>
      <c r="AJ37" s="4367"/>
      <c r="AK37" s="4365"/>
      <c r="AL37" s="4366"/>
      <c r="AM37" s="4349" t="s">
        <v>1016</v>
      </c>
      <c r="AN37" s="4360"/>
      <c r="AO37" s="4360"/>
      <c r="AP37" s="4360"/>
      <c r="AQ37" s="4360"/>
      <c r="AR37" s="4360"/>
      <c r="AS37" s="4360"/>
      <c r="AT37" s="4360"/>
      <c r="AU37" s="4360"/>
      <c r="AV37" s="4360"/>
      <c r="AW37" s="4360"/>
      <c r="AX37" s="4360"/>
      <c r="AY37" s="4360"/>
      <c r="AZ37" s="4360"/>
      <c r="BA37" s="4360"/>
      <c r="BB37" s="4360"/>
      <c r="BC37" s="4360"/>
      <c r="BD37" s="4447"/>
      <c r="BE37" s="960"/>
      <c r="BF37" s="870"/>
      <c r="BG37" s="870"/>
      <c r="BH37" s="870"/>
      <c r="BI37" s="870"/>
      <c r="BJ37" s="870"/>
      <c r="BK37" s="870"/>
      <c r="BL37" s="870"/>
      <c r="BM37" s="870"/>
      <c r="BN37" s="870"/>
      <c r="BO37" s="870"/>
      <c r="BP37" s="870"/>
      <c r="BQ37" s="1123"/>
      <c r="BR37" s="84"/>
      <c r="EM37" s="228"/>
      <c r="EN37" s="228"/>
      <c r="EO37" s="932"/>
      <c r="EP37" s="932"/>
      <c r="EQ37" s="933"/>
      <c r="ER37" s="932"/>
      <c r="ES37" s="934"/>
      <c r="ET37" s="933"/>
      <c r="EU37" s="935"/>
      <c r="EV37" s="932"/>
      <c r="EW37" s="932"/>
      <c r="EX37" s="932"/>
      <c r="EY37" s="932"/>
      <c r="EZ37" s="932"/>
      <c r="FA37" s="932"/>
      <c r="FB37" s="932"/>
      <c r="FC37" s="932"/>
      <c r="FD37" s="920"/>
      <c r="FE37" s="920"/>
      <c r="FF37" s="920"/>
      <c r="FG37" s="920"/>
      <c r="FH37" s="920"/>
      <c r="FI37" s="920"/>
      <c r="FJ37" s="920"/>
      <c r="FK37" s="920"/>
      <c r="FL37" s="920"/>
      <c r="FM37" s="920"/>
      <c r="FN37" s="920"/>
      <c r="FO37" s="921"/>
      <c r="FP37" s="921"/>
      <c r="FQ37" s="921"/>
      <c r="FR37" s="921"/>
    </row>
    <row r="38" spans="1:174" s="146" customFormat="1" ht="39" customHeight="1">
      <c r="A38" s="502"/>
      <c r="B38" s="936">
        <f t="shared" si="1"/>
        <v>16</v>
      </c>
      <c r="C38" s="4359" t="s">
        <v>678</v>
      </c>
      <c r="D38" s="4360"/>
      <c r="E38" s="4360"/>
      <c r="F38" s="4360"/>
      <c r="G38" s="4360"/>
      <c r="H38" s="4360"/>
      <c r="I38" s="4360"/>
      <c r="J38" s="4360"/>
      <c r="K38" s="4360"/>
      <c r="L38" s="4360"/>
      <c r="M38" s="4360"/>
      <c r="N38" s="4360"/>
      <c r="O38" s="4360"/>
      <c r="P38" s="4360"/>
      <c r="Q38" s="4360"/>
      <c r="R38" s="4360"/>
      <c r="S38" s="4361"/>
      <c r="T38" s="942"/>
      <c r="U38" s="1079"/>
      <c r="V38" s="1079"/>
      <c r="W38" s="1079"/>
      <c r="X38" s="1136"/>
      <c r="Y38" s="1141"/>
      <c r="Z38" s="4362"/>
      <c r="AA38" s="4364"/>
      <c r="AB38" s="4365"/>
      <c r="AC38" s="4365"/>
      <c r="AD38" s="4365"/>
      <c r="AE38" s="4365"/>
      <c r="AF38" s="4366"/>
      <c r="AG38" s="4367"/>
      <c r="AH38" s="4365"/>
      <c r="AI38" s="4366"/>
      <c r="AJ38" s="4367"/>
      <c r="AK38" s="4365"/>
      <c r="AL38" s="4366"/>
      <c r="AM38" s="4349" t="s">
        <v>1033</v>
      </c>
      <c r="AN38" s="4360"/>
      <c r="AO38" s="4360"/>
      <c r="AP38" s="4360"/>
      <c r="AQ38" s="4360"/>
      <c r="AR38" s="4360"/>
      <c r="AS38" s="4360"/>
      <c r="AT38" s="4360"/>
      <c r="AU38" s="4360"/>
      <c r="AV38" s="4360"/>
      <c r="AW38" s="4360"/>
      <c r="AX38" s="4360"/>
      <c r="AY38" s="4360"/>
      <c r="AZ38" s="4360"/>
      <c r="BA38" s="4360"/>
      <c r="BB38" s="4360"/>
      <c r="BC38" s="4360"/>
      <c r="BD38" s="4447"/>
      <c r="BE38" s="960"/>
      <c r="BF38" s="870"/>
      <c r="BG38" s="870"/>
      <c r="BH38" s="870"/>
      <c r="BI38" s="870"/>
      <c r="BJ38" s="870"/>
      <c r="BK38" s="870"/>
      <c r="BL38" s="870"/>
      <c r="BM38" s="870"/>
      <c r="BN38" s="870"/>
      <c r="BO38" s="870"/>
      <c r="BP38" s="870"/>
      <c r="BQ38" s="1123"/>
      <c r="BR38" s="84"/>
      <c r="EM38" s="228"/>
      <c r="EN38" s="228"/>
      <c r="EO38" s="932"/>
      <c r="EP38" s="932"/>
      <c r="EQ38" s="933"/>
      <c r="ER38" s="932"/>
      <c r="ES38" s="934"/>
      <c r="ET38" s="933"/>
      <c r="EU38" s="935"/>
      <c r="EV38" s="932"/>
      <c r="EW38" s="932"/>
      <c r="EX38" s="932"/>
      <c r="EY38" s="932"/>
      <c r="EZ38" s="932"/>
      <c r="FA38" s="932"/>
      <c r="FB38" s="932"/>
      <c r="FC38" s="932"/>
      <c r="FD38" s="920"/>
      <c r="FE38" s="920"/>
      <c r="FF38" s="920"/>
      <c r="FG38" s="920"/>
      <c r="FH38" s="920"/>
      <c r="FI38" s="920"/>
      <c r="FJ38" s="920"/>
      <c r="FK38" s="920"/>
      <c r="FL38" s="920"/>
      <c r="FM38" s="920"/>
      <c r="FN38" s="920"/>
      <c r="FO38" s="921"/>
      <c r="FP38" s="921"/>
      <c r="FQ38" s="921"/>
      <c r="FR38" s="921"/>
    </row>
    <row r="39" spans="1:174" s="146" customFormat="1" ht="51.75" customHeight="1">
      <c r="A39" s="502"/>
      <c r="B39" s="936">
        <f t="shared" si="1"/>
        <v>17</v>
      </c>
      <c r="C39" s="4352" t="s">
        <v>679</v>
      </c>
      <c r="D39" s="4353"/>
      <c r="E39" s="4353"/>
      <c r="F39" s="4353"/>
      <c r="G39" s="4353"/>
      <c r="H39" s="4353"/>
      <c r="I39" s="4353"/>
      <c r="J39" s="4353"/>
      <c r="K39" s="4353"/>
      <c r="L39" s="4353"/>
      <c r="M39" s="4353"/>
      <c r="N39" s="4353"/>
      <c r="O39" s="4353"/>
      <c r="P39" s="4353"/>
      <c r="Q39" s="4353"/>
      <c r="R39" s="4353"/>
      <c r="S39" s="4354"/>
      <c r="T39" s="3819" t="s">
        <v>284</v>
      </c>
      <c r="U39" s="3819"/>
      <c r="V39" s="3819"/>
      <c r="W39" s="3819"/>
      <c r="X39" s="4355"/>
      <c r="Y39" s="1112" t="s">
        <v>1032</v>
      </c>
      <c r="Z39" s="3819" t="s">
        <v>285</v>
      </c>
      <c r="AA39" s="4368"/>
      <c r="AB39" s="1939"/>
      <c r="AC39" s="1939"/>
      <c r="AD39" s="1939"/>
      <c r="AE39" s="1939"/>
      <c r="AF39" s="2316"/>
      <c r="AG39" s="4369"/>
      <c r="AH39" s="1939"/>
      <c r="AI39" s="1940"/>
      <c r="AJ39" s="4355"/>
      <c r="AK39" s="1939"/>
      <c r="AL39" s="2316"/>
      <c r="AM39" s="4444" t="s">
        <v>676</v>
      </c>
      <c r="AN39" s="1992"/>
      <c r="AO39" s="1992"/>
      <c r="AP39" s="1992"/>
      <c r="AQ39" s="1992"/>
      <c r="AR39" s="1992"/>
      <c r="AS39" s="1992"/>
      <c r="AT39" s="1992"/>
      <c r="AU39" s="1992"/>
      <c r="AV39" s="1992"/>
      <c r="AW39" s="1992"/>
      <c r="AX39" s="1992"/>
      <c r="AY39" s="1992"/>
      <c r="AZ39" s="1992"/>
      <c r="BA39" s="1992"/>
      <c r="BB39" s="1992"/>
      <c r="BC39" s="1992"/>
      <c r="BD39" s="4406"/>
      <c r="BE39" s="960"/>
      <c r="BF39" s="870"/>
      <c r="BG39" s="870"/>
      <c r="BH39" s="870"/>
      <c r="BI39" s="870"/>
      <c r="BJ39" s="870"/>
      <c r="BK39" s="870"/>
      <c r="BL39" s="870"/>
      <c r="BM39" s="870"/>
      <c r="BN39" s="870"/>
      <c r="BO39" s="870"/>
      <c r="BP39" s="870"/>
      <c r="BQ39" s="1123"/>
      <c r="BR39" s="84"/>
      <c r="EM39" s="228"/>
      <c r="EN39" s="228"/>
      <c r="EO39" s="932"/>
      <c r="EP39" s="932"/>
      <c r="EQ39" s="933"/>
      <c r="ER39" s="932"/>
      <c r="ES39" s="934"/>
      <c r="ET39" s="933"/>
      <c r="EU39" s="935"/>
      <c r="EV39" s="932"/>
      <c r="EW39" s="932"/>
      <c r="EX39" s="932"/>
      <c r="EY39" s="932"/>
      <c r="EZ39" s="932"/>
      <c r="FA39" s="932"/>
      <c r="FB39" s="932"/>
      <c r="FC39" s="932"/>
      <c r="FD39" s="920"/>
      <c r="FE39" s="920"/>
      <c r="FF39" s="920"/>
      <c r="FG39" s="920"/>
      <c r="FH39" s="920"/>
      <c r="FI39" s="920"/>
      <c r="FJ39" s="920"/>
      <c r="FK39" s="920"/>
      <c r="FL39" s="920"/>
      <c r="FM39" s="920"/>
      <c r="FN39" s="920"/>
      <c r="FO39" s="921"/>
      <c r="FP39" s="921"/>
      <c r="FQ39" s="921"/>
      <c r="FR39" s="921"/>
    </row>
    <row r="40" spans="1:174" s="146" customFormat="1" ht="50.25" customHeight="1">
      <c r="A40" s="502"/>
      <c r="B40" s="936">
        <f t="shared" si="1"/>
        <v>18</v>
      </c>
      <c r="C40" s="4352" t="s">
        <v>680</v>
      </c>
      <c r="D40" s="4353"/>
      <c r="E40" s="4353"/>
      <c r="F40" s="4353"/>
      <c r="G40" s="4353"/>
      <c r="H40" s="4353"/>
      <c r="I40" s="4353"/>
      <c r="J40" s="4353"/>
      <c r="K40" s="4353"/>
      <c r="L40" s="4353"/>
      <c r="M40" s="4353"/>
      <c r="N40" s="4353"/>
      <c r="O40" s="4353"/>
      <c r="P40" s="4353"/>
      <c r="Q40" s="4353"/>
      <c r="R40" s="4353"/>
      <c r="S40" s="4354"/>
      <c r="T40" s="4355" t="s">
        <v>286</v>
      </c>
      <c r="U40" s="1939"/>
      <c r="V40" s="1939"/>
      <c r="W40" s="1939"/>
      <c r="X40" s="1940"/>
      <c r="Y40" s="1112" t="s">
        <v>287</v>
      </c>
      <c r="Z40" s="3819" t="s">
        <v>285</v>
      </c>
      <c r="AA40" s="4368"/>
      <c r="AB40" s="4355"/>
      <c r="AC40" s="1939"/>
      <c r="AD40" s="1939"/>
      <c r="AE40" s="1939"/>
      <c r="AF40" s="2316"/>
      <c r="AG40" s="4369"/>
      <c r="AH40" s="1939"/>
      <c r="AI40" s="1940"/>
      <c r="AJ40" s="4355"/>
      <c r="AK40" s="1939"/>
      <c r="AL40" s="2316"/>
      <c r="AM40" s="4444" t="s">
        <v>677</v>
      </c>
      <c r="AN40" s="1992"/>
      <c r="AO40" s="1992"/>
      <c r="AP40" s="1992"/>
      <c r="AQ40" s="1992"/>
      <c r="AR40" s="1992"/>
      <c r="AS40" s="1992"/>
      <c r="AT40" s="1992"/>
      <c r="AU40" s="1992"/>
      <c r="AV40" s="1992"/>
      <c r="AW40" s="1992"/>
      <c r="AX40" s="1992"/>
      <c r="AY40" s="1992"/>
      <c r="AZ40" s="1992"/>
      <c r="BA40" s="1992"/>
      <c r="BB40" s="1992"/>
      <c r="BC40" s="1992"/>
      <c r="BD40" s="4406"/>
      <c r="BE40" s="960"/>
      <c r="BF40" s="870"/>
      <c r="BG40" s="870"/>
      <c r="BH40" s="870"/>
      <c r="BI40" s="870"/>
      <c r="BJ40" s="870"/>
      <c r="BK40" s="870"/>
      <c r="BL40" s="870"/>
      <c r="BM40" s="870"/>
      <c r="BN40" s="870"/>
      <c r="BO40" s="870"/>
      <c r="BP40" s="870"/>
      <c r="BQ40" s="1123"/>
      <c r="BR40" s="84"/>
      <c r="EM40" s="228"/>
      <c r="EN40" s="228"/>
      <c r="EO40" s="932"/>
      <c r="EP40" s="932"/>
      <c r="EQ40" s="933"/>
      <c r="ER40" s="932"/>
      <c r="ES40" s="934"/>
      <c r="ET40" s="933"/>
      <c r="EU40" s="935"/>
      <c r="EV40" s="932"/>
      <c r="EW40" s="932"/>
      <c r="EX40" s="932"/>
      <c r="EY40" s="932"/>
      <c r="EZ40" s="932"/>
      <c r="FA40" s="932"/>
      <c r="FB40" s="932"/>
      <c r="FC40" s="932"/>
      <c r="FD40" s="920"/>
      <c r="FE40" s="920"/>
      <c r="FF40" s="920"/>
      <c r="FG40" s="920"/>
      <c r="FH40" s="920"/>
      <c r="FI40" s="920"/>
      <c r="FJ40" s="920"/>
      <c r="FK40" s="920"/>
      <c r="FL40" s="920"/>
      <c r="FM40" s="920"/>
      <c r="FN40" s="920"/>
      <c r="FO40" s="921"/>
      <c r="FP40" s="921"/>
      <c r="FQ40" s="921"/>
      <c r="FR40" s="921"/>
    </row>
    <row r="41" spans="1:174" s="146" customFormat="1" ht="39" customHeight="1">
      <c r="A41" s="502"/>
      <c r="B41" s="936">
        <f t="shared" si="1"/>
        <v>19</v>
      </c>
      <c r="C41" s="4352" t="s">
        <v>681</v>
      </c>
      <c r="D41" s="4353"/>
      <c r="E41" s="4353"/>
      <c r="F41" s="4353"/>
      <c r="G41" s="4353"/>
      <c r="H41" s="4353"/>
      <c r="I41" s="4353"/>
      <c r="J41" s="4353"/>
      <c r="K41" s="4353"/>
      <c r="L41" s="4353"/>
      <c r="M41" s="4353"/>
      <c r="N41" s="4353"/>
      <c r="O41" s="4353"/>
      <c r="P41" s="4353"/>
      <c r="Q41" s="4353"/>
      <c r="R41" s="4353"/>
      <c r="S41" s="4354"/>
      <c r="T41" s="4355"/>
      <c r="U41" s="1939"/>
      <c r="V41" s="1939"/>
      <c r="W41" s="1939"/>
      <c r="X41" s="1940"/>
      <c r="Y41" s="1112"/>
      <c r="Z41" s="4355"/>
      <c r="AA41" s="1940"/>
      <c r="AB41" s="4355" t="s">
        <v>613</v>
      </c>
      <c r="AC41" s="1939"/>
      <c r="AD41" s="1939"/>
      <c r="AE41" s="1939"/>
      <c r="AF41" s="2316"/>
      <c r="AG41" s="4369"/>
      <c r="AH41" s="1939"/>
      <c r="AI41" s="1940"/>
      <c r="AJ41" s="4355" t="s">
        <v>288</v>
      </c>
      <c r="AK41" s="1939"/>
      <c r="AL41" s="2316"/>
      <c r="AM41" s="4349" t="s">
        <v>673</v>
      </c>
      <c r="AN41" s="4360"/>
      <c r="AO41" s="4360"/>
      <c r="AP41" s="4360"/>
      <c r="AQ41" s="4360"/>
      <c r="AR41" s="4360"/>
      <c r="AS41" s="4360"/>
      <c r="AT41" s="4360"/>
      <c r="AU41" s="4360"/>
      <c r="AV41" s="4360"/>
      <c r="AW41" s="4360"/>
      <c r="AX41" s="4360"/>
      <c r="AY41" s="4360"/>
      <c r="AZ41" s="4360"/>
      <c r="BA41" s="4360"/>
      <c r="BB41" s="4360"/>
      <c r="BC41" s="4360"/>
      <c r="BD41" s="4447"/>
      <c r="BE41" s="960"/>
      <c r="BF41" s="870"/>
      <c r="BG41" s="870"/>
      <c r="BH41" s="870"/>
      <c r="BI41" s="870"/>
      <c r="BJ41" s="870"/>
      <c r="BK41" s="870"/>
      <c r="BL41" s="870"/>
      <c r="BM41" s="870"/>
      <c r="BN41" s="870"/>
      <c r="BO41" s="870"/>
      <c r="BP41" s="870"/>
      <c r="BQ41" s="1123"/>
      <c r="BR41" s="84"/>
      <c r="EM41" s="228"/>
      <c r="EN41" s="228"/>
      <c r="EO41" s="932"/>
      <c r="EP41" s="932"/>
      <c r="EQ41" s="933"/>
      <c r="ER41" s="932"/>
      <c r="ES41" s="934"/>
      <c r="ET41" s="933"/>
      <c r="EU41" s="935"/>
      <c r="EV41" s="932"/>
      <c r="EW41" s="932"/>
      <c r="EX41" s="932"/>
      <c r="EY41" s="932"/>
      <c r="EZ41" s="932"/>
      <c r="FA41" s="932"/>
      <c r="FB41" s="932"/>
      <c r="FC41" s="932"/>
      <c r="FD41" s="920"/>
      <c r="FE41" s="920"/>
      <c r="FF41" s="920"/>
      <c r="FG41" s="920"/>
      <c r="FH41" s="920"/>
      <c r="FI41" s="920"/>
      <c r="FJ41" s="920"/>
      <c r="FK41" s="920"/>
      <c r="FL41" s="920"/>
      <c r="FM41" s="920"/>
      <c r="FN41" s="920"/>
      <c r="FO41" s="921"/>
      <c r="FP41" s="921"/>
      <c r="FQ41" s="921"/>
      <c r="FR41" s="921"/>
    </row>
    <row r="42" spans="1:174" s="146" customFormat="1" ht="56.25" customHeight="1">
      <c r="A42" s="502"/>
      <c r="B42" s="936">
        <f t="shared" si="1"/>
        <v>20</v>
      </c>
      <c r="C42" s="4352" t="s">
        <v>682</v>
      </c>
      <c r="D42" s="4353"/>
      <c r="E42" s="4353"/>
      <c r="F42" s="4353"/>
      <c r="G42" s="4353"/>
      <c r="H42" s="4353"/>
      <c r="I42" s="4353"/>
      <c r="J42" s="4353"/>
      <c r="K42" s="4353"/>
      <c r="L42" s="4353"/>
      <c r="M42" s="4353"/>
      <c r="N42" s="4353"/>
      <c r="O42" s="4353"/>
      <c r="P42" s="4353"/>
      <c r="Q42" s="4353"/>
      <c r="R42" s="4353"/>
      <c r="S42" s="4354"/>
      <c r="T42" s="4355"/>
      <c r="U42" s="1939"/>
      <c r="V42" s="1939"/>
      <c r="W42" s="1939"/>
      <c r="X42" s="1940"/>
      <c r="Y42" s="1112"/>
      <c r="Z42" s="4355"/>
      <c r="AA42" s="1940"/>
      <c r="AB42" s="4355"/>
      <c r="AC42" s="1939"/>
      <c r="AD42" s="1939"/>
      <c r="AE42" s="1939"/>
      <c r="AF42" s="2316"/>
      <c r="AG42" s="4369"/>
      <c r="AH42" s="1939"/>
      <c r="AI42" s="1940"/>
      <c r="AJ42" s="4355"/>
      <c r="AK42" s="1939"/>
      <c r="AL42" s="2316"/>
      <c r="AM42" s="4349" t="s">
        <v>674</v>
      </c>
      <c r="AN42" s="4360"/>
      <c r="AO42" s="4360"/>
      <c r="AP42" s="4360"/>
      <c r="AQ42" s="4360"/>
      <c r="AR42" s="4360"/>
      <c r="AS42" s="4360"/>
      <c r="AT42" s="4360"/>
      <c r="AU42" s="4360"/>
      <c r="AV42" s="4360"/>
      <c r="AW42" s="4360"/>
      <c r="AX42" s="4360"/>
      <c r="AY42" s="4360"/>
      <c r="AZ42" s="4360"/>
      <c r="BA42" s="4360"/>
      <c r="BB42" s="4360"/>
      <c r="BC42" s="4360"/>
      <c r="BD42" s="4447"/>
      <c r="BE42" s="960"/>
      <c r="BF42" s="870"/>
      <c r="BG42" s="870"/>
      <c r="BH42" s="870"/>
      <c r="BI42" s="870"/>
      <c r="BJ42" s="870"/>
      <c r="BK42" s="870"/>
      <c r="BL42" s="870"/>
      <c r="BM42" s="870"/>
      <c r="BN42" s="870"/>
      <c r="BO42" s="870"/>
      <c r="BP42" s="870"/>
      <c r="BQ42" s="1123"/>
      <c r="BR42" s="84"/>
      <c r="EM42" s="228"/>
      <c r="EN42" s="228"/>
      <c r="EO42" s="932"/>
      <c r="EP42" s="932"/>
      <c r="EQ42" s="933"/>
      <c r="ER42" s="932"/>
      <c r="ES42" s="934"/>
      <c r="ET42" s="933"/>
      <c r="EU42" s="935"/>
      <c r="EV42" s="932"/>
      <c r="EW42" s="932"/>
      <c r="EX42" s="932"/>
      <c r="EY42" s="932"/>
      <c r="EZ42" s="932"/>
      <c r="FA42" s="932"/>
      <c r="FB42" s="932"/>
      <c r="FC42" s="932"/>
      <c r="FD42" s="920"/>
      <c r="FE42" s="920"/>
      <c r="FF42" s="920"/>
      <c r="FG42" s="920"/>
      <c r="FH42" s="920"/>
      <c r="FI42" s="920"/>
      <c r="FJ42" s="920"/>
      <c r="FK42" s="920"/>
      <c r="FL42" s="920"/>
      <c r="FM42" s="920"/>
      <c r="FN42" s="920"/>
      <c r="FO42" s="921"/>
      <c r="FP42" s="921"/>
      <c r="FQ42" s="921"/>
      <c r="FR42" s="921"/>
    </row>
    <row r="43" spans="1:174" s="146" customFormat="1" ht="66" customHeight="1">
      <c r="A43" s="502"/>
      <c r="B43" s="936">
        <f t="shared" si="1"/>
        <v>21</v>
      </c>
      <c r="C43" s="4352" t="s">
        <v>683</v>
      </c>
      <c r="D43" s="4353"/>
      <c r="E43" s="4353"/>
      <c r="F43" s="4353"/>
      <c r="G43" s="4353"/>
      <c r="H43" s="4353"/>
      <c r="I43" s="4353"/>
      <c r="J43" s="4353"/>
      <c r="K43" s="4353"/>
      <c r="L43" s="4353"/>
      <c r="M43" s="4353"/>
      <c r="N43" s="4353"/>
      <c r="O43" s="4353"/>
      <c r="P43" s="4353"/>
      <c r="Q43" s="4353"/>
      <c r="R43" s="4353"/>
      <c r="S43" s="4354"/>
      <c r="T43" s="3819" t="s">
        <v>289</v>
      </c>
      <c r="U43" s="3819"/>
      <c r="V43" s="3819"/>
      <c r="W43" s="3819"/>
      <c r="X43" s="4355"/>
      <c r="Y43" s="1112"/>
      <c r="Z43" s="3819" t="s">
        <v>290</v>
      </c>
      <c r="AA43" s="4368"/>
      <c r="AB43" s="4451" t="s">
        <v>710</v>
      </c>
      <c r="AC43" s="1955"/>
      <c r="AD43" s="1955"/>
      <c r="AE43" s="1955"/>
      <c r="AF43" s="2317"/>
      <c r="AG43" s="4369"/>
      <c r="AH43" s="1939"/>
      <c r="AI43" s="1940"/>
      <c r="AJ43" s="4355" t="s">
        <v>291</v>
      </c>
      <c r="AK43" s="1939"/>
      <c r="AL43" s="2316"/>
      <c r="AM43" s="4444" t="s">
        <v>675</v>
      </c>
      <c r="AN43" s="1992"/>
      <c r="AO43" s="1992"/>
      <c r="AP43" s="1992"/>
      <c r="AQ43" s="1992"/>
      <c r="AR43" s="1992"/>
      <c r="AS43" s="1992"/>
      <c r="AT43" s="1992"/>
      <c r="AU43" s="1992"/>
      <c r="AV43" s="1992"/>
      <c r="AW43" s="1992"/>
      <c r="AX43" s="1992"/>
      <c r="AY43" s="1992"/>
      <c r="AZ43" s="1992"/>
      <c r="BA43" s="1992"/>
      <c r="BB43" s="1992"/>
      <c r="BC43" s="1992"/>
      <c r="BD43" s="4406"/>
      <c r="BE43" s="960"/>
      <c r="BF43" s="870"/>
      <c r="BG43" s="870"/>
      <c r="BH43" s="870"/>
      <c r="BI43" s="870"/>
      <c r="BJ43" s="870"/>
      <c r="BK43" s="870"/>
      <c r="BL43" s="870"/>
      <c r="BM43" s="870"/>
      <c r="BN43" s="870"/>
      <c r="BO43" s="870"/>
      <c r="BP43" s="870"/>
      <c r="BQ43" s="1123"/>
      <c r="BR43" s="84"/>
      <c r="EM43" s="228"/>
      <c r="EN43" s="228"/>
      <c r="EO43" s="932"/>
      <c r="EP43" s="932"/>
      <c r="EQ43" s="933"/>
      <c r="ER43" s="932"/>
      <c r="ES43" s="934"/>
      <c r="ET43" s="933"/>
      <c r="EU43" s="935"/>
      <c r="EV43" s="932"/>
      <c r="EW43" s="932"/>
      <c r="EX43" s="932"/>
      <c r="EY43" s="932"/>
      <c r="EZ43" s="932"/>
      <c r="FA43" s="932"/>
      <c r="FB43" s="932"/>
      <c r="FC43" s="932"/>
      <c r="FD43" s="920"/>
      <c r="FE43" s="920"/>
      <c r="FF43" s="920"/>
      <c r="FG43" s="920"/>
      <c r="FH43" s="920"/>
      <c r="FI43" s="920"/>
      <c r="FJ43" s="920"/>
      <c r="FK43" s="920"/>
      <c r="FL43" s="920"/>
      <c r="FM43" s="920"/>
      <c r="FN43" s="920"/>
      <c r="FO43" s="921"/>
      <c r="FP43" s="921"/>
      <c r="FQ43" s="921"/>
      <c r="FR43" s="921"/>
    </row>
    <row r="44" spans="1:174" s="146" customFormat="1" ht="30" customHeight="1">
      <c r="A44" s="502"/>
      <c r="B44" s="4452" t="str">
        <f>B15</f>
        <v xml:space="preserve">Additional Instructions 指南Chỉ dẫn thêm  </v>
      </c>
      <c r="C44" s="4445"/>
      <c r="D44" s="4445"/>
      <c r="E44" s="4445"/>
      <c r="F44" s="4445"/>
      <c r="G44" s="4445"/>
      <c r="H44" s="4445"/>
      <c r="I44" s="4445"/>
      <c r="J44" s="4445"/>
      <c r="K44" s="4445"/>
      <c r="L44" s="4445"/>
      <c r="M44" s="4445"/>
      <c r="N44" s="4445"/>
      <c r="O44" s="4445"/>
      <c r="P44" s="4445"/>
      <c r="Q44" s="4445"/>
      <c r="R44" s="4445"/>
      <c r="S44" s="4453"/>
      <c r="T44" s="1142"/>
      <c r="U44" s="1142"/>
      <c r="V44" s="1142"/>
      <c r="W44" s="1142"/>
      <c r="X44" s="1142"/>
      <c r="Y44" s="1142"/>
      <c r="Z44" s="1142"/>
      <c r="AA44" s="961"/>
      <c r="AB44" s="1142"/>
      <c r="AC44" s="1142"/>
      <c r="AD44" s="1142"/>
      <c r="AE44" s="1142"/>
      <c r="AF44" s="1142"/>
      <c r="AG44" s="1142"/>
      <c r="AH44" s="1142"/>
      <c r="AI44" s="1142"/>
      <c r="AJ44" s="1142"/>
      <c r="AK44" s="1142"/>
      <c r="AL44" s="1142"/>
      <c r="AM44" s="962"/>
      <c r="AN44" s="1140"/>
      <c r="AO44" s="1140"/>
      <c r="AP44" s="1140"/>
      <c r="AQ44" s="1140"/>
      <c r="AR44" s="1140"/>
      <c r="AS44" s="1140"/>
      <c r="AT44" s="1140"/>
      <c r="AU44" s="1140"/>
      <c r="AV44" s="1140"/>
      <c r="AW44" s="1140"/>
      <c r="AX44" s="1140"/>
      <c r="AY44" s="1140"/>
      <c r="AZ44" s="1140"/>
      <c r="BA44" s="1140"/>
      <c r="BB44" s="1140"/>
      <c r="BC44" s="1140"/>
      <c r="BD44" s="1143"/>
      <c r="BE44" s="502"/>
      <c r="BF44" s="871"/>
      <c r="BG44" s="871"/>
      <c r="BH44" s="871"/>
      <c r="BI44" s="871"/>
      <c r="BJ44" s="871"/>
      <c r="BK44" s="871"/>
      <c r="BL44" s="871"/>
      <c r="BM44" s="871"/>
      <c r="BN44" s="871"/>
      <c r="BO44" s="871"/>
      <c r="BP44" s="871"/>
      <c r="BQ44" s="84"/>
      <c r="BR44" s="84"/>
      <c r="EM44" s="228"/>
      <c r="EN44" s="228"/>
      <c r="EO44" s="932"/>
      <c r="EP44" s="932"/>
      <c r="EQ44" s="933"/>
      <c r="ER44" s="932"/>
      <c r="ES44" s="934"/>
      <c r="ET44" s="933"/>
      <c r="EU44" s="935"/>
      <c r="EV44" s="932"/>
      <c r="EW44" s="932"/>
      <c r="EX44" s="932"/>
      <c r="EY44" s="932"/>
      <c r="EZ44" s="932"/>
      <c r="FA44" s="932"/>
      <c r="FB44" s="932"/>
      <c r="FC44" s="932"/>
      <c r="FD44" s="920"/>
      <c r="FE44" s="920"/>
      <c r="FF44" s="920"/>
      <c r="FG44" s="920"/>
      <c r="FH44" s="920"/>
      <c r="FI44" s="920"/>
      <c r="FJ44" s="920"/>
      <c r="FK44" s="920"/>
      <c r="FL44" s="920"/>
      <c r="FM44" s="920"/>
      <c r="FN44" s="920"/>
      <c r="FO44" s="921"/>
      <c r="FP44" s="921"/>
      <c r="FQ44" s="921"/>
      <c r="FR44" s="921"/>
    </row>
    <row r="45" spans="1:174" s="146" customFormat="1" ht="69" customHeight="1">
      <c r="A45" s="502"/>
      <c r="B45" s="963"/>
      <c r="C45" s="964"/>
      <c r="D45" s="964"/>
      <c r="E45" s="964"/>
      <c r="F45" s="964"/>
      <c r="G45" s="964"/>
      <c r="H45" s="964"/>
      <c r="I45" s="964"/>
      <c r="J45" s="871"/>
      <c r="K45" s="871"/>
      <c r="L45" s="871"/>
      <c r="M45" s="871"/>
      <c r="N45" s="871"/>
      <c r="O45" s="871"/>
      <c r="P45" s="871"/>
      <c r="Q45" s="871"/>
      <c r="R45" s="871"/>
      <c r="S45" s="871"/>
      <c r="T45" s="1084"/>
      <c r="U45" s="1084"/>
      <c r="V45" s="1084"/>
      <c r="W45" s="1084"/>
      <c r="X45" s="1084"/>
      <c r="Y45" s="1084"/>
      <c r="Z45" s="1084"/>
      <c r="AA45" s="872"/>
      <c r="AB45" s="1084"/>
      <c r="AC45" s="1084"/>
      <c r="AD45" s="1084"/>
      <c r="AE45" s="1084"/>
      <c r="AF45" s="1084"/>
      <c r="AG45" s="1084"/>
      <c r="AH45" s="1084"/>
      <c r="AI45" s="1084"/>
      <c r="AJ45" s="1084"/>
      <c r="AK45" s="1084"/>
      <c r="AL45" s="1084"/>
      <c r="AM45" s="870"/>
      <c r="AN45" s="871"/>
      <c r="AO45" s="871"/>
      <c r="AP45" s="871"/>
      <c r="AQ45" s="871"/>
      <c r="AR45" s="871"/>
      <c r="AS45" s="871"/>
      <c r="AT45" s="871"/>
      <c r="AU45" s="871"/>
      <c r="AV45" s="871"/>
      <c r="AW45" s="871"/>
      <c r="AX45" s="871"/>
      <c r="AY45" s="871"/>
      <c r="AZ45" s="871"/>
      <c r="BA45" s="871"/>
      <c r="BB45" s="871"/>
      <c r="BC45" s="871"/>
      <c r="BD45" s="84"/>
      <c r="BE45" s="4454" t="s">
        <v>709</v>
      </c>
      <c r="BF45" s="4455"/>
      <c r="BG45" s="4455"/>
      <c r="BH45" s="4455"/>
      <c r="BI45" s="4455"/>
      <c r="BJ45" s="4455"/>
      <c r="BK45" s="4455"/>
      <c r="BL45" s="4455"/>
      <c r="BM45" s="4455"/>
      <c r="BN45" s="4455"/>
      <c r="BO45" s="4355">
        <f>COUNTIF(Z33:AA43,"WB")</f>
        <v>3</v>
      </c>
      <c r="BP45" s="1939"/>
      <c r="BQ45" s="4408"/>
      <c r="BR45" s="84"/>
      <c r="EM45" s="228"/>
      <c r="EN45" s="228"/>
      <c r="EO45" s="932"/>
      <c r="EP45" s="932"/>
      <c r="EQ45" s="933"/>
      <c r="ER45" s="932"/>
      <c r="ES45" s="934"/>
      <c r="ET45" s="933"/>
      <c r="EU45" s="935"/>
      <c r="EV45" s="932"/>
      <c r="EW45" s="932"/>
      <c r="EX45" s="932"/>
      <c r="EY45" s="932"/>
      <c r="EZ45" s="932"/>
      <c r="FA45" s="932"/>
      <c r="FB45" s="932"/>
      <c r="FC45" s="932"/>
      <c r="FD45" s="920"/>
      <c r="FE45" s="920"/>
      <c r="FF45" s="920"/>
      <c r="FG45" s="920"/>
      <c r="FH45" s="920"/>
      <c r="FI45" s="920"/>
      <c r="FJ45" s="920"/>
      <c r="FK45" s="920"/>
      <c r="FL45" s="920"/>
      <c r="FM45" s="920"/>
      <c r="FN45" s="920"/>
      <c r="FO45" s="921"/>
      <c r="FP45" s="921"/>
      <c r="FQ45" s="921"/>
      <c r="FR45" s="921"/>
    </row>
    <row r="46" spans="1:174" s="146" customFormat="1" ht="74.25" customHeight="1" thickBot="1">
      <c r="A46" s="502"/>
      <c r="B46" s="965"/>
      <c r="C46" s="4456"/>
      <c r="D46" s="4457"/>
      <c r="E46" s="4457"/>
      <c r="F46" s="4457"/>
      <c r="G46" s="4457"/>
      <c r="H46" s="4457"/>
      <c r="I46" s="4457"/>
      <c r="J46" s="4457"/>
      <c r="K46" s="4457"/>
      <c r="L46" s="4457"/>
      <c r="M46" s="4457"/>
      <c r="N46" s="4457"/>
      <c r="O46" s="4457"/>
      <c r="P46" s="4457"/>
      <c r="Q46" s="4457"/>
      <c r="R46" s="4457"/>
      <c r="S46" s="4457"/>
      <c r="T46" s="3433"/>
      <c r="U46" s="3433"/>
      <c r="V46" s="3433"/>
      <c r="W46" s="3433"/>
      <c r="X46" s="3433"/>
      <c r="Y46" s="1113"/>
      <c r="Z46" s="3433"/>
      <c r="AA46" s="4458"/>
      <c r="AB46" s="3433"/>
      <c r="AC46" s="3433"/>
      <c r="AD46" s="3433"/>
      <c r="AE46" s="3433"/>
      <c r="AF46" s="3433"/>
      <c r="AG46" s="3433"/>
      <c r="AH46" s="3433"/>
      <c r="AI46" s="3433"/>
      <c r="AJ46" s="3433"/>
      <c r="AK46" s="3433"/>
      <c r="AL46" s="3433"/>
      <c r="AM46" s="1137"/>
      <c r="AN46" s="1138"/>
      <c r="AO46" s="1138"/>
      <c r="AP46" s="1138"/>
      <c r="AQ46" s="1138"/>
      <c r="AR46" s="1138"/>
      <c r="AS46" s="1138"/>
      <c r="AT46" s="1138"/>
      <c r="AU46" s="1138"/>
      <c r="AV46" s="1138"/>
      <c r="AW46" s="1138"/>
      <c r="AX46" s="1138"/>
      <c r="AY46" s="1138"/>
      <c r="AZ46" s="1138"/>
      <c r="BA46" s="1138"/>
      <c r="BB46" s="1138"/>
      <c r="BC46" s="1138"/>
      <c r="BD46" s="1139"/>
      <c r="BE46" s="4459" t="s">
        <v>708</v>
      </c>
      <c r="BF46" s="4460"/>
      <c r="BG46" s="4460"/>
      <c r="BH46" s="4460"/>
      <c r="BI46" s="4460"/>
      <c r="BJ46" s="4460"/>
      <c r="BK46" s="4460"/>
      <c r="BL46" s="4460"/>
      <c r="BM46" s="4460"/>
      <c r="BN46" s="4460"/>
      <c r="BO46" s="4355">
        <f>COUNTIF(Z33:AA43,"SB")</f>
        <v>1</v>
      </c>
      <c r="BP46" s="1939"/>
      <c r="BQ46" s="4408"/>
      <c r="BR46" s="84"/>
      <c r="EM46" s="228"/>
      <c r="EN46" s="228"/>
      <c r="EO46" s="932"/>
      <c r="EP46" s="932"/>
      <c r="EQ46" s="933"/>
      <c r="ER46" s="932"/>
      <c r="ES46" s="934"/>
      <c r="ET46" s="933"/>
      <c r="EU46" s="935"/>
      <c r="EV46" s="932"/>
      <c r="EW46" s="932"/>
      <c r="EX46" s="932"/>
      <c r="EY46" s="932"/>
      <c r="EZ46" s="932"/>
      <c r="FA46" s="932"/>
      <c r="FB46" s="932"/>
      <c r="FC46" s="932"/>
      <c r="FD46" s="920"/>
      <c r="FE46" s="920"/>
      <c r="FF46" s="920"/>
      <c r="FG46" s="920"/>
      <c r="FH46" s="920"/>
      <c r="FI46" s="920"/>
      <c r="FJ46" s="920"/>
      <c r="FK46" s="920"/>
      <c r="FL46" s="920"/>
      <c r="FM46" s="920"/>
      <c r="FN46" s="920"/>
      <c r="FO46" s="921"/>
      <c r="FP46" s="921"/>
      <c r="FQ46" s="921"/>
      <c r="FR46" s="921"/>
    </row>
    <row r="47" spans="1:174" s="146" customFormat="1" ht="21.75" customHeight="1" thickBot="1">
      <c r="A47" s="519"/>
      <c r="B47" s="904" t="str">
        <f>B26</f>
        <v>PATTERN MANAGER</v>
      </c>
      <c r="C47" s="904"/>
      <c r="D47" s="904"/>
      <c r="E47" s="904"/>
      <c r="F47" s="904"/>
      <c r="G47" s="904"/>
      <c r="H47" s="904"/>
      <c r="I47" s="904"/>
      <c r="J47" s="904"/>
      <c r="K47" s="904"/>
      <c r="L47" s="904"/>
      <c r="M47" s="904"/>
      <c r="N47" s="904"/>
      <c r="O47" s="904"/>
      <c r="P47" s="904"/>
      <c r="Q47" s="904"/>
      <c r="R47" s="904"/>
      <c r="S47" s="904"/>
      <c r="T47" s="1082"/>
      <c r="U47" s="1082"/>
      <c r="V47" s="1082"/>
      <c r="W47" s="1082"/>
      <c r="X47" s="1082"/>
      <c r="Y47" s="1082"/>
      <c r="Z47" s="1082"/>
      <c r="AA47" s="1082"/>
      <c r="AB47" s="1082"/>
      <c r="AC47" s="1082"/>
      <c r="AD47" s="1082"/>
      <c r="AE47" s="1082"/>
      <c r="AF47" s="1082" t="s">
        <v>111</v>
      </c>
      <c r="AG47" s="1082"/>
      <c r="AH47" s="1082"/>
      <c r="AI47" s="1082"/>
      <c r="AJ47" s="1082"/>
      <c r="AK47" s="1082"/>
      <c r="AL47" s="1082"/>
      <c r="AM47" s="966"/>
      <c r="AN47" s="966"/>
      <c r="AO47" s="966"/>
      <c r="AP47" s="966"/>
      <c r="AQ47" s="966"/>
      <c r="AR47" s="966"/>
      <c r="AS47" s="966"/>
      <c r="AT47" s="966"/>
      <c r="AU47" s="966"/>
      <c r="AV47" s="966"/>
      <c r="AW47" s="966"/>
      <c r="AX47" s="966"/>
      <c r="AY47" s="966"/>
      <c r="AZ47" s="966"/>
      <c r="BA47" s="966"/>
      <c r="BB47" s="966"/>
      <c r="BC47" s="966"/>
      <c r="BD47" s="966"/>
      <c r="BE47" s="904"/>
      <c r="BF47" s="2016" t="str">
        <f>BF26</f>
        <v>COMPILER: LIÊN/A-KT-WQ826</v>
      </c>
      <c r="BG47" s="2016"/>
      <c r="BH47" s="2016"/>
      <c r="BI47" s="2016"/>
      <c r="BJ47" s="2016"/>
      <c r="BK47" s="2016"/>
      <c r="BL47" s="2016"/>
      <c r="BM47" s="2016"/>
      <c r="BN47" s="2016"/>
      <c r="BO47" s="2016"/>
      <c r="BP47" s="2016"/>
      <c r="BQ47" s="2016"/>
      <c r="BR47" s="1139"/>
      <c r="EM47" s="228"/>
      <c r="EN47" s="228"/>
      <c r="EO47" s="932"/>
      <c r="EP47" s="932"/>
      <c r="EQ47" s="933"/>
      <c r="ER47" s="932"/>
      <c r="ES47" s="934"/>
      <c r="ET47" s="933"/>
      <c r="EU47" s="935"/>
      <c r="EV47" s="932"/>
      <c r="EW47" s="932"/>
      <c r="EX47" s="932"/>
      <c r="EY47" s="932"/>
      <c r="EZ47" s="932"/>
      <c r="FA47" s="932"/>
      <c r="FB47" s="932"/>
      <c r="FC47" s="932"/>
      <c r="FD47" s="920"/>
      <c r="FE47" s="920"/>
      <c r="FF47" s="920"/>
      <c r="FG47" s="920"/>
      <c r="FH47" s="920"/>
      <c r="FI47" s="920"/>
      <c r="FJ47" s="920"/>
      <c r="FK47" s="920"/>
      <c r="FL47" s="920"/>
      <c r="FM47" s="920"/>
      <c r="FN47" s="920"/>
      <c r="FO47" s="921"/>
      <c r="FP47" s="921"/>
      <c r="FQ47" s="921"/>
      <c r="FR47" s="921"/>
    </row>
    <row r="48" spans="1:174" s="146" customFormat="1" ht="21.95" customHeight="1" thickBot="1">
      <c r="A48" s="914"/>
      <c r="B48" s="4401" t="str">
        <f>B27</f>
        <v>PRODUCTION CONFIRMATION</v>
      </c>
      <c r="C48" s="4402"/>
      <c r="D48" s="4402"/>
      <c r="E48" s="4402"/>
      <c r="F48" s="4402"/>
      <c r="G48" s="4402"/>
      <c r="H48" s="4402"/>
      <c r="I48" s="4402"/>
      <c r="J48" s="4402"/>
      <c r="K48" s="4402"/>
      <c r="L48" s="4402"/>
      <c r="M48" s="4402"/>
      <c r="N48" s="4402"/>
      <c r="O48" s="4402"/>
      <c r="P48" s="4402"/>
      <c r="Q48" s="4402"/>
      <c r="R48" s="4402"/>
      <c r="S48" s="4403"/>
      <c r="T48" s="915"/>
      <c r="U48" s="1145"/>
      <c r="V48" s="4437" t="s">
        <v>614</v>
      </c>
      <c r="W48" s="4395"/>
      <c r="X48" s="4395"/>
      <c r="Y48" s="4395"/>
      <c r="Z48" s="4395"/>
      <c r="AA48" s="4395"/>
      <c r="AB48" s="4395"/>
      <c r="AC48" s="4395"/>
      <c r="AD48" s="4395"/>
      <c r="AE48" s="4395"/>
      <c r="AF48" s="4395"/>
      <c r="AG48" s="4395"/>
      <c r="AH48" s="4395"/>
      <c r="AI48" s="4395"/>
      <c r="AJ48" s="4395"/>
      <c r="AK48" s="4395"/>
      <c r="AL48" s="4395"/>
      <c r="AM48" s="4395"/>
      <c r="AN48" s="4395"/>
      <c r="AO48" s="4395"/>
      <c r="AP48" s="4395"/>
      <c r="AQ48" s="4395"/>
      <c r="AR48" s="4395"/>
      <c r="AS48" s="4395"/>
      <c r="AT48" s="4395"/>
      <c r="AU48" s="4395"/>
      <c r="AV48" s="4395"/>
      <c r="AW48" s="4395"/>
      <c r="AX48" s="4395"/>
      <c r="AY48" s="4395"/>
      <c r="AZ48" s="4395"/>
      <c r="BA48" s="916"/>
      <c r="BB48" s="916"/>
      <c r="BC48" s="916"/>
      <c r="BD48" s="916"/>
      <c r="BE48" s="4392"/>
      <c r="BF48" s="4395"/>
      <c r="BG48" s="4395"/>
      <c r="BH48" s="4398"/>
      <c r="BI48" s="916"/>
      <c r="BJ48" s="916"/>
      <c r="BK48" s="559"/>
      <c r="BL48" s="559"/>
      <c r="BM48" s="559"/>
      <c r="BN48" s="559"/>
      <c r="BO48" s="559"/>
      <c r="BP48" s="559"/>
      <c r="BQ48" s="559"/>
      <c r="BR48" s="967"/>
      <c r="EM48" s="228"/>
      <c r="EN48" s="228"/>
      <c r="EO48" s="64"/>
      <c r="EP48" s="64"/>
      <c r="EQ48" s="917"/>
      <c r="ER48" s="64"/>
      <c r="ES48" s="918"/>
      <c r="ET48" s="917"/>
      <c r="EU48" s="919"/>
      <c r="EV48" s="64"/>
      <c r="EW48" s="64"/>
      <c r="EX48" s="64"/>
      <c r="EY48" s="64"/>
      <c r="EZ48" s="64"/>
      <c r="FA48" s="64"/>
      <c r="FB48" s="64"/>
      <c r="FC48" s="64"/>
      <c r="FD48" s="920"/>
      <c r="FE48" s="920"/>
      <c r="FF48" s="920"/>
      <c r="FG48" s="920"/>
      <c r="FH48" s="920"/>
      <c r="FI48" s="920"/>
      <c r="FJ48" s="920"/>
      <c r="FK48" s="920"/>
      <c r="FL48" s="920"/>
      <c r="FM48" s="920"/>
      <c r="FN48" s="920"/>
      <c r="FO48" s="921"/>
      <c r="FP48" s="921"/>
      <c r="FQ48" s="921"/>
      <c r="FR48" s="921"/>
    </row>
    <row r="49" spans="1:174" s="146" customFormat="1" ht="21.95" customHeight="1">
      <c r="A49" s="502"/>
      <c r="B49" s="922" t="s">
        <v>19</v>
      </c>
      <c r="C49" s="923"/>
      <c r="D49" s="923"/>
      <c r="E49" s="923"/>
      <c r="F49" s="923"/>
      <c r="G49" s="959" t="str">
        <f>G28</f>
        <v>Chuck Taylor All Star Street</v>
      </c>
      <c r="H49" s="923"/>
      <c r="I49" s="923"/>
      <c r="J49" s="923"/>
      <c r="K49" s="923"/>
      <c r="L49" s="923"/>
      <c r="M49" s="923"/>
      <c r="N49" s="923"/>
      <c r="O49" s="923"/>
      <c r="P49" s="923"/>
      <c r="Q49" s="923"/>
      <c r="R49" s="923"/>
      <c r="S49" s="924"/>
      <c r="T49" s="925"/>
      <c r="U49" s="1146"/>
      <c r="V49" s="4396"/>
      <c r="W49" s="4396"/>
      <c r="X49" s="4396"/>
      <c r="Y49" s="4396"/>
      <c r="Z49" s="4396"/>
      <c r="AA49" s="4396"/>
      <c r="AB49" s="4396"/>
      <c r="AC49" s="4396"/>
      <c r="AD49" s="4396"/>
      <c r="AE49" s="4396"/>
      <c r="AF49" s="4396"/>
      <c r="AG49" s="4396"/>
      <c r="AH49" s="4396"/>
      <c r="AI49" s="4396"/>
      <c r="AJ49" s="4396"/>
      <c r="AK49" s="4396"/>
      <c r="AL49" s="4396"/>
      <c r="AM49" s="4396"/>
      <c r="AN49" s="4396"/>
      <c r="AO49" s="4396"/>
      <c r="AP49" s="4396"/>
      <c r="AQ49" s="4396"/>
      <c r="AR49" s="4396"/>
      <c r="AS49" s="4396"/>
      <c r="AT49" s="4396"/>
      <c r="AU49" s="4396"/>
      <c r="AV49" s="4396"/>
      <c r="AW49" s="4396"/>
      <c r="AX49" s="4396"/>
      <c r="AY49" s="4396"/>
      <c r="AZ49" s="4396"/>
      <c r="BA49" s="267"/>
      <c r="BB49" s="267"/>
      <c r="BC49" s="267"/>
      <c r="BD49" s="267"/>
      <c r="BE49" s="4393"/>
      <c r="BF49" s="4396"/>
      <c r="BG49" s="4396"/>
      <c r="BH49" s="4399"/>
      <c r="BI49" s="267"/>
      <c r="BJ49" s="267"/>
      <c r="BK49" s="54"/>
      <c r="BL49" s="4030" t="s">
        <v>21</v>
      </c>
      <c r="BM49" s="1834"/>
      <c r="BN49" s="1834"/>
      <c r="BO49" s="2141">
        <f>BO28</f>
        <v>32</v>
      </c>
      <c r="BP49" s="1834">
        <f>BP28-1</f>
        <v>-3</v>
      </c>
      <c r="BQ49" s="2143"/>
      <c r="BR49" s="84"/>
      <c r="EM49" s="228"/>
      <c r="EN49" s="228"/>
      <c r="EO49" s="65"/>
      <c r="EP49" s="65"/>
      <c r="EQ49" s="926"/>
      <c r="ER49" s="65"/>
      <c r="ES49" s="66"/>
      <c r="ET49" s="926"/>
      <c r="EU49" s="927"/>
      <c r="EV49" s="65"/>
      <c r="EW49" s="65"/>
      <c r="EX49" s="65"/>
      <c r="EY49" s="65"/>
      <c r="EZ49" s="65"/>
      <c r="FA49" s="65"/>
      <c r="FB49" s="65"/>
      <c r="FC49" s="65"/>
      <c r="FD49" s="920"/>
      <c r="FE49" s="920"/>
      <c r="FF49" s="920"/>
      <c r="FG49" s="920"/>
      <c r="FH49" s="920"/>
      <c r="FI49" s="920"/>
      <c r="FJ49" s="920"/>
      <c r="FK49" s="920"/>
      <c r="FL49" s="920"/>
      <c r="FM49" s="920"/>
      <c r="FN49" s="920"/>
      <c r="FO49" s="921"/>
      <c r="FP49" s="921"/>
      <c r="FQ49" s="921"/>
      <c r="FR49" s="921"/>
    </row>
    <row r="50" spans="1:174" s="146" customFormat="1" ht="21.95" customHeight="1" thickBot="1">
      <c r="A50" s="502"/>
      <c r="B50" s="928" t="s">
        <v>96</v>
      </c>
      <c r="C50" s="929"/>
      <c r="D50" s="929"/>
      <c r="E50" s="929"/>
      <c r="F50" s="929"/>
      <c r="G50" s="929"/>
      <c r="H50" s="929"/>
      <c r="I50" s="4378" t="str">
        <f>I29</f>
        <v>669288C/F</v>
      </c>
      <c r="J50" s="4378"/>
      <c r="K50" s="4378"/>
      <c r="L50" s="4378"/>
      <c r="M50" s="4378"/>
      <c r="N50" s="4378"/>
      <c r="O50" s="4378"/>
      <c r="P50" s="4378"/>
      <c r="Q50" s="4378"/>
      <c r="R50" s="4378"/>
      <c r="S50" s="4379"/>
      <c r="T50" s="928"/>
      <c r="U50" s="1147"/>
      <c r="V50" s="4397"/>
      <c r="W50" s="4397"/>
      <c r="X50" s="4397"/>
      <c r="Y50" s="4397"/>
      <c r="Z50" s="4397"/>
      <c r="AA50" s="4397"/>
      <c r="AB50" s="4397"/>
      <c r="AC50" s="4397"/>
      <c r="AD50" s="4397"/>
      <c r="AE50" s="4397"/>
      <c r="AF50" s="4397"/>
      <c r="AG50" s="4397"/>
      <c r="AH50" s="4397"/>
      <c r="AI50" s="4397"/>
      <c r="AJ50" s="4397"/>
      <c r="AK50" s="4397"/>
      <c r="AL50" s="4397"/>
      <c r="AM50" s="4397"/>
      <c r="AN50" s="4397"/>
      <c r="AO50" s="4397"/>
      <c r="AP50" s="4397"/>
      <c r="AQ50" s="4397"/>
      <c r="AR50" s="4397"/>
      <c r="AS50" s="4397"/>
      <c r="AT50" s="4397"/>
      <c r="AU50" s="4397"/>
      <c r="AV50" s="4397"/>
      <c r="AW50" s="4397"/>
      <c r="AX50" s="4397"/>
      <c r="AY50" s="4397"/>
      <c r="AZ50" s="4397"/>
      <c r="BA50" s="930"/>
      <c r="BB50" s="930"/>
      <c r="BC50" s="930"/>
      <c r="BD50" s="930"/>
      <c r="BE50" s="4394"/>
      <c r="BF50" s="4397"/>
      <c r="BG50" s="4397"/>
      <c r="BH50" s="4400"/>
      <c r="BI50" s="930"/>
      <c r="BJ50" s="930"/>
      <c r="BK50" s="84"/>
      <c r="BL50" s="1835"/>
      <c r="BM50" s="2060"/>
      <c r="BN50" s="2060"/>
      <c r="BO50" s="2057"/>
      <c r="BP50" s="2060"/>
      <c r="BQ50" s="2231"/>
      <c r="BR50" s="84"/>
      <c r="EM50" s="228"/>
      <c r="EN50" s="228"/>
      <c r="EO50" s="65"/>
      <c r="EP50" s="65"/>
      <c r="EQ50" s="931"/>
      <c r="ER50" s="65"/>
      <c r="ES50" s="66"/>
      <c r="ET50" s="931"/>
      <c r="EU50" s="927"/>
      <c r="EV50" s="65"/>
      <c r="EW50" s="65"/>
      <c r="EX50" s="65"/>
      <c r="EY50" s="65"/>
      <c r="EZ50" s="65"/>
      <c r="FA50" s="65"/>
      <c r="FB50" s="65"/>
      <c r="FC50" s="65"/>
      <c r="FD50" s="920"/>
      <c r="FE50" s="920"/>
      <c r="FF50" s="920"/>
      <c r="FG50" s="920"/>
      <c r="FH50" s="920"/>
      <c r="FI50" s="920"/>
      <c r="FJ50" s="920"/>
      <c r="FK50" s="920"/>
      <c r="FL50" s="920"/>
      <c r="FM50" s="920"/>
      <c r="FN50" s="920"/>
      <c r="FO50" s="921"/>
      <c r="FP50" s="921"/>
      <c r="FQ50" s="921"/>
      <c r="FR50" s="921"/>
    </row>
    <row r="51" spans="1:174" s="146" customFormat="1" ht="26.25" customHeight="1">
      <c r="A51" s="502"/>
      <c r="B51" s="3673" t="s">
        <v>31</v>
      </c>
      <c r="C51" s="4380" t="str">
        <f>C4</f>
        <v xml:space="preserve"> Assembling Process  成型流程 Lưu trình gò</v>
      </c>
      <c r="D51" s="2319"/>
      <c r="E51" s="2319"/>
      <c r="F51" s="2319"/>
      <c r="G51" s="2319"/>
      <c r="H51" s="2319"/>
      <c r="I51" s="2319"/>
      <c r="J51" s="2319"/>
      <c r="K51" s="2319"/>
      <c r="L51" s="2319"/>
      <c r="M51" s="2319"/>
      <c r="N51" s="2319"/>
      <c r="O51" s="2319"/>
      <c r="P51" s="2319"/>
      <c r="Q51" s="2319"/>
      <c r="R51" s="2319"/>
      <c r="S51" s="2129"/>
      <c r="T51" s="4381" t="str">
        <f>T4</f>
        <v xml:space="preserve">Process information 流程信息Thông tin lưu trình  </v>
      </c>
      <c r="U51" s="4382"/>
      <c r="V51" s="4382"/>
      <c r="W51" s="4382"/>
      <c r="X51" s="4382"/>
      <c r="Y51" s="4382"/>
      <c r="Z51" s="4382"/>
      <c r="AA51" s="4382"/>
      <c r="AB51" s="4382"/>
      <c r="AC51" s="4382"/>
      <c r="AD51" s="4382"/>
      <c r="AE51" s="4382"/>
      <c r="AF51" s="4382"/>
      <c r="AG51" s="4382"/>
      <c r="AH51" s="4382"/>
      <c r="AI51" s="4382"/>
      <c r="AJ51" s="4382"/>
      <c r="AK51" s="4382"/>
      <c r="AL51" s="4383"/>
      <c r="AM51" s="2226" t="str">
        <f>AM4</f>
        <v xml:space="preserve">Comments  备注Ghi chú  </v>
      </c>
      <c r="AN51" s="2226"/>
      <c r="AO51" s="2226"/>
      <c r="AP51" s="2226"/>
      <c r="AQ51" s="2226"/>
      <c r="AR51" s="2226"/>
      <c r="AS51" s="2226"/>
      <c r="AT51" s="2226"/>
      <c r="AU51" s="2226"/>
      <c r="AV51" s="2226"/>
      <c r="AW51" s="2226"/>
      <c r="AX51" s="2226"/>
      <c r="AY51" s="2226"/>
      <c r="AZ51" s="2226"/>
      <c r="BA51" s="2226"/>
      <c r="BB51" s="2226"/>
      <c r="BC51" s="2226"/>
      <c r="BD51" s="4384"/>
      <c r="BE51" s="4386" t="str">
        <f>BE4</f>
        <v xml:space="preserve">
Lasting Lace/Clip Instruction
绑鞋带/绑鞋带指南
Dây gò/ Hướng dẫn buộc dây</v>
      </c>
      <c r="BF51" s="4439"/>
      <c r="BG51" s="4439"/>
      <c r="BH51" s="4439"/>
      <c r="BI51" s="4439"/>
      <c r="BJ51" s="4439"/>
      <c r="BK51" s="4439"/>
      <c r="BL51" s="4439"/>
      <c r="BM51" s="4439"/>
      <c r="BN51" s="4439"/>
      <c r="BO51" s="4439"/>
      <c r="BP51" s="4439"/>
      <c r="BQ51" s="4440"/>
      <c r="BR51" s="84"/>
      <c r="EM51" s="228"/>
      <c r="EN51" s="228"/>
      <c r="EO51" s="932"/>
      <c r="EP51" s="932"/>
      <c r="EQ51" s="933"/>
      <c r="ER51" s="932"/>
      <c r="ES51" s="934"/>
      <c r="ET51" s="933"/>
      <c r="EU51" s="935"/>
      <c r="EV51" s="932"/>
      <c r="EW51" s="932"/>
      <c r="EX51" s="932"/>
      <c r="EY51" s="932"/>
      <c r="EZ51" s="932"/>
      <c r="FA51" s="932"/>
      <c r="FB51" s="932"/>
      <c r="FC51" s="932"/>
      <c r="FD51" s="920"/>
      <c r="FE51" s="920"/>
      <c r="FF51" s="920"/>
      <c r="FG51" s="920"/>
      <c r="FH51" s="920"/>
      <c r="FI51" s="920"/>
      <c r="FJ51" s="920"/>
      <c r="FK51" s="920"/>
      <c r="FL51" s="920"/>
      <c r="FM51" s="920"/>
      <c r="FN51" s="920"/>
      <c r="FO51" s="921"/>
      <c r="FP51" s="921"/>
      <c r="FQ51" s="921"/>
      <c r="FR51" s="921"/>
    </row>
    <row r="52" spans="1:174" s="146" customFormat="1" ht="72" customHeight="1">
      <c r="A52" s="502"/>
      <c r="B52" s="3060"/>
      <c r="C52" s="4461"/>
      <c r="D52" s="3406"/>
      <c r="E52" s="3406"/>
      <c r="F52" s="3406"/>
      <c r="G52" s="3406"/>
      <c r="H52" s="3406"/>
      <c r="I52" s="3406"/>
      <c r="J52" s="3406"/>
      <c r="K52" s="3406"/>
      <c r="L52" s="3406"/>
      <c r="M52" s="3406"/>
      <c r="N52" s="3406"/>
      <c r="O52" s="3406"/>
      <c r="P52" s="3406"/>
      <c r="Q52" s="3406"/>
      <c r="R52" s="3406"/>
      <c r="S52" s="4462"/>
      <c r="T52" s="4407" t="str">
        <f>T5</f>
        <v>Chemical
化品名称
Hóa chất</v>
      </c>
      <c r="U52" s="4465"/>
      <c r="V52" s="4465"/>
      <c r="W52" s="4465"/>
      <c r="X52" s="4466"/>
      <c r="Y52" s="1116" t="str">
        <f>Y5</f>
        <v>Hardener 
硬化剂
Chất đông cứng</v>
      </c>
      <c r="Z52" s="4355" t="str">
        <f>Z5</f>
        <v>WB/SB</v>
      </c>
      <c r="AA52" s="1940"/>
      <c r="AB52" s="4467" t="str">
        <f>AB5</f>
        <v>Surface Temp
温度表面
Nhiệt độ bề mặt</v>
      </c>
      <c r="AC52" s="4465"/>
      <c r="AD52" s="4465"/>
      <c r="AE52" s="4465"/>
      <c r="AF52" s="4468"/>
      <c r="AG52" s="4407" t="str">
        <f>AG5</f>
        <v>Pressure
压力
Lực ép</v>
      </c>
      <c r="AH52" s="4465"/>
      <c r="AI52" s="4468"/>
      <c r="AJ52" s="4407" t="str">
        <f>AJ5</f>
        <v>Time
时间
Thời gian</v>
      </c>
      <c r="AK52" s="4465"/>
      <c r="AL52" s="4468"/>
      <c r="AM52" s="4463"/>
      <c r="AN52" s="4463"/>
      <c r="AO52" s="4463"/>
      <c r="AP52" s="4463"/>
      <c r="AQ52" s="4463"/>
      <c r="AR52" s="4463"/>
      <c r="AS52" s="4463"/>
      <c r="AT52" s="4463"/>
      <c r="AU52" s="4463"/>
      <c r="AV52" s="4463"/>
      <c r="AW52" s="4463"/>
      <c r="AX52" s="4463"/>
      <c r="AY52" s="4463"/>
      <c r="AZ52" s="4463"/>
      <c r="BA52" s="4463"/>
      <c r="BB52" s="4463"/>
      <c r="BC52" s="4463"/>
      <c r="BD52" s="4464"/>
      <c r="BE52" s="4441"/>
      <c r="BF52" s="4442"/>
      <c r="BG52" s="4442"/>
      <c r="BH52" s="4442"/>
      <c r="BI52" s="4442"/>
      <c r="BJ52" s="4442"/>
      <c r="BK52" s="4442"/>
      <c r="BL52" s="4442"/>
      <c r="BM52" s="4442"/>
      <c r="BN52" s="4442"/>
      <c r="BO52" s="4442"/>
      <c r="BP52" s="4442"/>
      <c r="BQ52" s="4443"/>
      <c r="BR52" s="84"/>
      <c r="EM52" s="228"/>
      <c r="EN52" s="228"/>
      <c r="EO52" s="932"/>
      <c r="EP52" s="932"/>
      <c r="EQ52" s="933"/>
      <c r="ER52" s="932"/>
      <c r="ES52" s="934"/>
      <c r="ET52" s="933"/>
      <c r="EU52" s="935"/>
      <c r="EV52" s="932"/>
      <c r="EW52" s="932"/>
      <c r="EX52" s="932"/>
      <c r="EY52" s="932"/>
      <c r="EZ52" s="932"/>
      <c r="FA52" s="932"/>
      <c r="FB52" s="932"/>
      <c r="FC52" s="932"/>
      <c r="FD52" s="920"/>
      <c r="FE52" s="920"/>
      <c r="FF52" s="920"/>
      <c r="FG52" s="920"/>
      <c r="FH52" s="920"/>
      <c r="FI52" s="920"/>
      <c r="FJ52" s="920"/>
      <c r="FK52" s="920"/>
      <c r="FL52" s="920"/>
      <c r="FM52" s="920"/>
      <c r="FN52" s="920"/>
      <c r="FO52" s="921"/>
      <c r="FP52" s="921"/>
      <c r="FQ52" s="921"/>
      <c r="FR52" s="921"/>
    </row>
    <row r="53" spans="1:174" s="146" customFormat="1" ht="89.25" customHeight="1">
      <c r="A53" s="502"/>
      <c r="B53" s="936">
        <f>B43+1</f>
        <v>22</v>
      </c>
      <c r="C53" s="4352" t="s">
        <v>666</v>
      </c>
      <c r="D53" s="4448"/>
      <c r="E53" s="4448"/>
      <c r="F53" s="4448"/>
      <c r="G53" s="4448"/>
      <c r="H53" s="4448"/>
      <c r="I53" s="4448"/>
      <c r="J53" s="4448"/>
      <c r="K53" s="4448"/>
      <c r="L53" s="4448"/>
      <c r="M53" s="4448"/>
      <c r="N53" s="4448"/>
      <c r="O53" s="4448"/>
      <c r="P53" s="4448"/>
      <c r="Q53" s="4448"/>
      <c r="R53" s="4448"/>
      <c r="S53" s="4469"/>
      <c r="T53" s="4362"/>
      <c r="U53" s="4362"/>
      <c r="V53" s="4362"/>
      <c r="W53" s="4362"/>
      <c r="X53" s="4363"/>
      <c r="Y53" s="1141"/>
      <c r="Z53" s="4362"/>
      <c r="AA53" s="4364"/>
      <c r="AB53" s="4470"/>
      <c r="AC53" s="4470"/>
      <c r="AD53" s="4470"/>
      <c r="AE53" s="4470"/>
      <c r="AF53" s="4471"/>
      <c r="AG53" s="4367"/>
      <c r="AH53" s="4365"/>
      <c r="AI53" s="4366"/>
      <c r="AJ53" s="4367"/>
      <c r="AK53" s="4365"/>
      <c r="AL53" s="4366"/>
      <c r="AM53" s="4349" t="s">
        <v>668</v>
      </c>
      <c r="AN53" s="4360"/>
      <c r="AO53" s="4360"/>
      <c r="AP53" s="4360"/>
      <c r="AQ53" s="4360"/>
      <c r="AR53" s="4360"/>
      <c r="AS53" s="4360"/>
      <c r="AT53" s="4360"/>
      <c r="AU53" s="4360"/>
      <c r="AV53" s="4360"/>
      <c r="AW53" s="4360"/>
      <c r="AX53" s="4360"/>
      <c r="AY53" s="4360"/>
      <c r="AZ53" s="4360"/>
      <c r="BA53" s="4360"/>
      <c r="BB53" s="4360"/>
      <c r="BC53" s="4360"/>
      <c r="BD53" s="4447"/>
      <c r="BE53" s="960"/>
      <c r="BF53" s="870"/>
      <c r="BG53" s="870"/>
      <c r="BH53" s="870"/>
      <c r="BI53" s="870"/>
      <c r="BJ53" s="870"/>
      <c r="BK53" s="870"/>
      <c r="BL53" s="870"/>
      <c r="BM53" s="870"/>
      <c r="BN53" s="870"/>
      <c r="BO53" s="870"/>
      <c r="BP53" s="870"/>
      <c r="BQ53" s="1123"/>
      <c r="BR53" s="84"/>
      <c r="EM53" s="228"/>
      <c r="EN53" s="228"/>
      <c r="EO53" s="932"/>
      <c r="EP53" s="932"/>
      <c r="EQ53" s="933"/>
      <c r="ER53" s="932"/>
      <c r="ES53" s="934"/>
      <c r="ET53" s="933"/>
      <c r="EU53" s="935"/>
      <c r="EV53" s="932"/>
      <c r="EW53" s="932"/>
      <c r="EX53" s="932"/>
      <c r="EY53" s="932"/>
      <c r="EZ53" s="932"/>
      <c r="FA53" s="932"/>
      <c r="FB53" s="932"/>
      <c r="FC53" s="932"/>
      <c r="FD53" s="920"/>
      <c r="FE53" s="920"/>
      <c r="FF53" s="920"/>
      <c r="FG53" s="920"/>
      <c r="FH53" s="920"/>
      <c r="FI53" s="920"/>
      <c r="FJ53" s="920"/>
      <c r="FK53" s="920"/>
      <c r="FL53" s="920"/>
      <c r="FM53" s="920"/>
      <c r="FN53" s="920"/>
      <c r="FO53" s="921"/>
      <c r="FP53" s="921"/>
      <c r="FQ53" s="921"/>
      <c r="FR53" s="921"/>
    </row>
    <row r="54" spans="1:174" s="146" customFormat="1" ht="69" customHeight="1">
      <c r="A54" s="502"/>
      <c r="B54" s="936">
        <f>B53+1</f>
        <v>23</v>
      </c>
      <c r="C54" s="4352" t="s">
        <v>667</v>
      </c>
      <c r="D54" s="4448"/>
      <c r="E54" s="4448"/>
      <c r="F54" s="4448"/>
      <c r="G54" s="4448"/>
      <c r="H54" s="4448"/>
      <c r="I54" s="4448"/>
      <c r="J54" s="4448"/>
      <c r="K54" s="4448"/>
      <c r="L54" s="4448"/>
      <c r="M54" s="4448"/>
      <c r="N54" s="4448"/>
      <c r="O54" s="4448"/>
      <c r="P54" s="4448"/>
      <c r="Q54" s="4448"/>
      <c r="R54" s="4448"/>
      <c r="S54" s="4469"/>
      <c r="T54" s="4362"/>
      <c r="U54" s="4362"/>
      <c r="V54" s="4362"/>
      <c r="W54" s="4362"/>
      <c r="X54" s="4363"/>
      <c r="Y54" s="1141"/>
      <c r="Z54" s="4362"/>
      <c r="AA54" s="4364"/>
      <c r="AB54" s="4470"/>
      <c r="AC54" s="4470"/>
      <c r="AD54" s="4470"/>
      <c r="AE54" s="4470"/>
      <c r="AF54" s="4471"/>
      <c r="AG54" s="4367"/>
      <c r="AH54" s="4365"/>
      <c r="AI54" s="4366"/>
      <c r="AJ54" s="4367"/>
      <c r="AK54" s="4365"/>
      <c r="AL54" s="4366"/>
      <c r="AM54" s="4349" t="s">
        <v>669</v>
      </c>
      <c r="AN54" s="4360"/>
      <c r="AO54" s="4360"/>
      <c r="AP54" s="4360"/>
      <c r="AQ54" s="4360"/>
      <c r="AR54" s="4360"/>
      <c r="AS54" s="4360"/>
      <c r="AT54" s="4360"/>
      <c r="AU54" s="4360"/>
      <c r="AV54" s="4360"/>
      <c r="AW54" s="4360"/>
      <c r="AX54" s="4360"/>
      <c r="AY54" s="4360"/>
      <c r="AZ54" s="4360"/>
      <c r="BA54" s="4360"/>
      <c r="BB54" s="4360"/>
      <c r="BC54" s="4360"/>
      <c r="BD54" s="4447"/>
      <c r="BE54" s="960"/>
      <c r="BF54" s="870"/>
      <c r="BG54" s="870"/>
      <c r="BH54" s="870"/>
      <c r="BI54" s="870"/>
      <c r="BJ54" s="870"/>
      <c r="BK54" s="870"/>
      <c r="BL54" s="870"/>
      <c r="BM54" s="870"/>
      <c r="BN54" s="870"/>
      <c r="BO54" s="870"/>
      <c r="BP54" s="870"/>
      <c r="BQ54" s="1123"/>
      <c r="BR54" s="84"/>
      <c r="EM54" s="228"/>
      <c r="EN54" s="228"/>
      <c r="EO54" s="932"/>
      <c r="EP54" s="932"/>
      <c r="EQ54" s="933"/>
      <c r="ER54" s="932"/>
      <c r="ES54" s="934"/>
      <c r="ET54" s="933"/>
      <c r="EU54" s="935"/>
      <c r="EV54" s="932"/>
      <c r="EW54" s="932"/>
      <c r="EX54" s="932"/>
      <c r="EY54" s="932"/>
      <c r="EZ54" s="932"/>
      <c r="FA54" s="932"/>
      <c r="FB54" s="932"/>
      <c r="FC54" s="932"/>
      <c r="FD54" s="920"/>
      <c r="FE54" s="920"/>
      <c r="FF54" s="920"/>
      <c r="FG54" s="920"/>
      <c r="FH54" s="920"/>
      <c r="FI54" s="920"/>
      <c r="FJ54" s="920"/>
      <c r="FK54" s="920"/>
      <c r="FL54" s="920"/>
      <c r="FM54" s="920"/>
      <c r="FN54" s="920"/>
      <c r="FO54" s="921"/>
      <c r="FP54" s="921"/>
      <c r="FQ54" s="921"/>
      <c r="FR54" s="921"/>
    </row>
    <row r="55" spans="1:174" s="146" customFormat="1" ht="55.5" customHeight="1">
      <c r="A55" s="502"/>
      <c r="B55" s="936">
        <f t="shared" ref="B55:B61" si="2">B54+1</f>
        <v>24</v>
      </c>
      <c r="C55" s="4359" t="s">
        <v>665</v>
      </c>
      <c r="D55" s="4360"/>
      <c r="E55" s="4360"/>
      <c r="F55" s="4360"/>
      <c r="G55" s="4360"/>
      <c r="H55" s="4360"/>
      <c r="I55" s="4360"/>
      <c r="J55" s="4360"/>
      <c r="K55" s="4360"/>
      <c r="L55" s="4360"/>
      <c r="M55" s="4360"/>
      <c r="N55" s="4360"/>
      <c r="O55" s="4360"/>
      <c r="P55" s="4360"/>
      <c r="Q55" s="4360"/>
      <c r="R55" s="4360"/>
      <c r="S55" s="4361"/>
      <c r="T55" s="4362"/>
      <c r="U55" s="4362"/>
      <c r="V55" s="4362"/>
      <c r="W55" s="4362"/>
      <c r="X55" s="4363"/>
      <c r="Y55" s="1141"/>
      <c r="Z55" s="4362"/>
      <c r="AA55" s="4364"/>
      <c r="AB55" s="4470"/>
      <c r="AC55" s="4470"/>
      <c r="AD55" s="4470"/>
      <c r="AE55" s="4470"/>
      <c r="AF55" s="4471"/>
      <c r="AG55" s="4472" t="s">
        <v>292</v>
      </c>
      <c r="AH55" s="4470"/>
      <c r="AI55" s="4471"/>
      <c r="AJ55" s="4367" t="s">
        <v>293</v>
      </c>
      <c r="AK55" s="4365"/>
      <c r="AL55" s="4366"/>
      <c r="AM55" s="4349" t="s">
        <v>670</v>
      </c>
      <c r="AN55" s="4360"/>
      <c r="AO55" s="4360"/>
      <c r="AP55" s="4360"/>
      <c r="AQ55" s="4360"/>
      <c r="AR55" s="4360"/>
      <c r="AS55" s="4360"/>
      <c r="AT55" s="4360"/>
      <c r="AU55" s="4360"/>
      <c r="AV55" s="4360"/>
      <c r="AW55" s="4360"/>
      <c r="AX55" s="4360"/>
      <c r="AY55" s="4360"/>
      <c r="AZ55" s="4360"/>
      <c r="BA55" s="4360"/>
      <c r="BB55" s="4360"/>
      <c r="BC55" s="4360"/>
      <c r="BD55" s="4447"/>
      <c r="BE55" s="960"/>
      <c r="BF55" s="870"/>
      <c r="BG55" s="870"/>
      <c r="BH55" s="870"/>
      <c r="BI55" s="870"/>
      <c r="BJ55" s="870"/>
      <c r="BK55" s="870"/>
      <c r="BL55" s="870"/>
      <c r="BM55" s="870"/>
      <c r="BN55" s="870"/>
      <c r="BO55" s="870"/>
      <c r="BP55" s="870"/>
      <c r="BQ55" s="1123"/>
      <c r="BR55" s="84"/>
      <c r="EM55" s="228"/>
      <c r="EN55" s="228"/>
      <c r="EO55" s="932"/>
      <c r="EP55" s="932"/>
      <c r="EQ55" s="933"/>
      <c r="ER55" s="932"/>
      <c r="ES55" s="934"/>
      <c r="ET55" s="933"/>
      <c r="EU55" s="935"/>
      <c r="EV55" s="932"/>
      <c r="EW55" s="932"/>
      <c r="EX55" s="932"/>
      <c r="EY55" s="932"/>
      <c r="EZ55" s="932"/>
      <c r="FA55" s="932"/>
      <c r="FB55" s="932"/>
      <c r="FC55" s="932"/>
      <c r="FD55" s="920"/>
      <c r="FE55" s="920"/>
      <c r="FF55" s="920"/>
      <c r="FG55" s="920"/>
      <c r="FH55" s="920"/>
      <c r="FI55" s="920"/>
      <c r="FJ55" s="920"/>
      <c r="FK55" s="920"/>
      <c r="FL55" s="920"/>
      <c r="FM55" s="920"/>
      <c r="FN55" s="920"/>
      <c r="FO55" s="921"/>
      <c r="FP55" s="921"/>
      <c r="FQ55" s="921"/>
      <c r="FR55" s="921"/>
    </row>
    <row r="56" spans="1:174" s="146" customFormat="1" ht="55.5" customHeight="1">
      <c r="A56" s="502"/>
      <c r="B56" s="936">
        <f t="shared" si="2"/>
        <v>25</v>
      </c>
      <c r="C56" s="4352" t="s">
        <v>662</v>
      </c>
      <c r="D56" s="4353"/>
      <c r="E56" s="4353"/>
      <c r="F56" s="4353"/>
      <c r="G56" s="4353"/>
      <c r="H56" s="4353"/>
      <c r="I56" s="4353"/>
      <c r="J56" s="4353"/>
      <c r="K56" s="4353"/>
      <c r="L56" s="4353"/>
      <c r="M56" s="4353"/>
      <c r="N56" s="4353"/>
      <c r="O56" s="4353"/>
      <c r="P56" s="4353"/>
      <c r="Q56" s="4353"/>
      <c r="R56" s="4353"/>
      <c r="S56" s="4354"/>
      <c r="T56" s="3819" t="s">
        <v>286</v>
      </c>
      <c r="U56" s="3819"/>
      <c r="V56" s="3819"/>
      <c r="W56" s="3819"/>
      <c r="X56" s="4355"/>
      <c r="Y56" s="1112" t="s">
        <v>287</v>
      </c>
      <c r="Z56" s="3819" t="s">
        <v>276</v>
      </c>
      <c r="AA56" s="4368"/>
      <c r="AB56" s="1943"/>
      <c r="AC56" s="1943"/>
      <c r="AD56" s="1943"/>
      <c r="AE56" s="1943"/>
      <c r="AF56" s="2332"/>
      <c r="AG56" s="4369"/>
      <c r="AH56" s="1939"/>
      <c r="AI56" s="1940"/>
      <c r="AJ56" s="4355"/>
      <c r="AK56" s="1939"/>
      <c r="AL56" s="2316"/>
      <c r="AM56" s="4444" t="s">
        <v>659</v>
      </c>
      <c r="AN56" s="1992"/>
      <c r="AO56" s="1992"/>
      <c r="AP56" s="1992"/>
      <c r="AQ56" s="1992"/>
      <c r="AR56" s="1992"/>
      <c r="AS56" s="1992"/>
      <c r="AT56" s="1992"/>
      <c r="AU56" s="1992"/>
      <c r="AV56" s="1992"/>
      <c r="AW56" s="1992"/>
      <c r="AX56" s="1992"/>
      <c r="AY56" s="1992"/>
      <c r="AZ56" s="1992"/>
      <c r="BA56" s="1992"/>
      <c r="BB56" s="1992"/>
      <c r="BC56" s="1992"/>
      <c r="BD56" s="4406"/>
      <c r="BE56" s="960"/>
      <c r="BF56" s="870"/>
      <c r="BG56" s="870"/>
      <c r="BH56" s="870"/>
      <c r="BI56" s="870"/>
      <c r="BJ56" s="870"/>
      <c r="BK56" s="870"/>
      <c r="BL56" s="870"/>
      <c r="BM56" s="870"/>
      <c r="BN56" s="870"/>
      <c r="BO56" s="870"/>
      <c r="BP56" s="870"/>
      <c r="BQ56" s="1123"/>
      <c r="BR56" s="84"/>
      <c r="EM56" s="228"/>
      <c r="EN56" s="228"/>
      <c r="EO56" s="932"/>
      <c r="EP56" s="932"/>
      <c r="EQ56" s="933"/>
      <c r="ER56" s="932"/>
      <c r="ES56" s="934"/>
      <c r="ET56" s="933"/>
      <c r="EU56" s="935"/>
      <c r="EV56" s="932"/>
      <c r="EW56" s="932"/>
      <c r="EX56" s="932"/>
      <c r="EY56" s="932"/>
      <c r="EZ56" s="932"/>
      <c r="FA56" s="932"/>
      <c r="FB56" s="932"/>
      <c r="FC56" s="932"/>
      <c r="FD56" s="920"/>
      <c r="FE56" s="920"/>
      <c r="FF56" s="920"/>
      <c r="FG56" s="920"/>
      <c r="FH56" s="920"/>
      <c r="FI56" s="920"/>
      <c r="FJ56" s="920"/>
      <c r="FK56" s="920"/>
      <c r="FL56" s="920"/>
      <c r="FM56" s="920"/>
      <c r="FN56" s="920"/>
      <c r="FO56" s="921"/>
      <c r="FP56" s="921"/>
      <c r="FQ56" s="921"/>
      <c r="FR56" s="921"/>
    </row>
    <row r="57" spans="1:174" s="146" customFormat="1" ht="57.75" customHeight="1">
      <c r="A57" s="502"/>
      <c r="B57" s="936">
        <f t="shared" si="2"/>
        <v>26</v>
      </c>
      <c r="C57" s="4352" t="s">
        <v>661</v>
      </c>
      <c r="D57" s="4353"/>
      <c r="E57" s="4353"/>
      <c r="F57" s="4353"/>
      <c r="G57" s="4353"/>
      <c r="H57" s="4353"/>
      <c r="I57" s="4353"/>
      <c r="J57" s="4353"/>
      <c r="K57" s="4353"/>
      <c r="L57" s="4353"/>
      <c r="M57" s="4353"/>
      <c r="N57" s="4353"/>
      <c r="O57" s="4353"/>
      <c r="P57" s="4353"/>
      <c r="Q57" s="4353"/>
      <c r="R57" s="4353"/>
      <c r="S57" s="4354"/>
      <c r="T57" s="3819" t="s">
        <v>286</v>
      </c>
      <c r="U57" s="3819"/>
      <c r="V57" s="3819"/>
      <c r="W57" s="3819"/>
      <c r="X57" s="4355"/>
      <c r="Y57" s="1112" t="s">
        <v>294</v>
      </c>
      <c r="Z57" s="3819" t="s">
        <v>276</v>
      </c>
      <c r="AA57" s="4368"/>
      <c r="AB57" s="1076"/>
      <c r="AC57" s="1076"/>
      <c r="AD57" s="1076"/>
      <c r="AE57" s="1076"/>
      <c r="AF57" s="1094"/>
      <c r="AG57" s="1077"/>
      <c r="AH57" s="1077"/>
      <c r="AI57" s="1078"/>
      <c r="AJ57" s="1077"/>
      <c r="AK57" s="1077"/>
      <c r="AL57" s="1095"/>
      <c r="AM57" s="4444" t="s">
        <v>660</v>
      </c>
      <c r="AN57" s="1992"/>
      <c r="AO57" s="1992"/>
      <c r="AP57" s="1992"/>
      <c r="AQ57" s="1992"/>
      <c r="AR57" s="1992"/>
      <c r="AS57" s="1992"/>
      <c r="AT57" s="1992"/>
      <c r="AU57" s="1992"/>
      <c r="AV57" s="1992"/>
      <c r="AW57" s="1992"/>
      <c r="AX57" s="1992"/>
      <c r="AY57" s="1992"/>
      <c r="AZ57" s="1992"/>
      <c r="BA57" s="1992"/>
      <c r="BB57" s="1992"/>
      <c r="BC57" s="1992"/>
      <c r="BD57" s="4406"/>
      <c r="BE57" s="960"/>
      <c r="BF57" s="870"/>
      <c r="BG57" s="870"/>
      <c r="BH57" s="870"/>
      <c r="BI57" s="870"/>
      <c r="BJ57" s="870"/>
      <c r="BK57" s="870"/>
      <c r="BL57" s="870"/>
      <c r="BM57" s="870"/>
      <c r="BN57" s="870"/>
      <c r="BO57" s="870"/>
      <c r="BP57" s="870"/>
      <c r="BQ57" s="1123"/>
      <c r="BR57" s="84"/>
      <c r="EM57" s="228"/>
      <c r="EN57" s="228"/>
      <c r="EO57" s="932"/>
      <c r="EP57" s="932"/>
      <c r="EQ57" s="933"/>
      <c r="ER57" s="932"/>
      <c r="ES57" s="934"/>
      <c r="ET57" s="933"/>
      <c r="EU57" s="935"/>
      <c r="EV57" s="932"/>
      <c r="EW57" s="932"/>
      <c r="EX57" s="932"/>
      <c r="EY57" s="932"/>
      <c r="EZ57" s="932"/>
      <c r="FA57" s="932"/>
      <c r="FB57" s="932"/>
      <c r="FC57" s="932"/>
      <c r="FD57" s="920"/>
      <c r="FE57" s="920"/>
      <c r="FF57" s="920"/>
      <c r="FG57" s="920"/>
      <c r="FH57" s="920"/>
      <c r="FI57" s="920"/>
      <c r="FJ57" s="920"/>
      <c r="FK57" s="920"/>
      <c r="FL57" s="920"/>
      <c r="FM57" s="920"/>
      <c r="FN57" s="920"/>
      <c r="FO57" s="921"/>
      <c r="FP57" s="921"/>
      <c r="FQ57" s="921"/>
      <c r="FR57" s="921"/>
    </row>
    <row r="58" spans="1:174" s="146" customFormat="1" ht="77.25" customHeight="1">
      <c r="A58" s="502"/>
      <c r="B58" s="936">
        <f t="shared" si="2"/>
        <v>27</v>
      </c>
      <c r="C58" s="4359" t="s">
        <v>663</v>
      </c>
      <c r="D58" s="4360"/>
      <c r="E58" s="4360"/>
      <c r="F58" s="4360"/>
      <c r="G58" s="4360"/>
      <c r="H58" s="4360"/>
      <c r="I58" s="4360"/>
      <c r="J58" s="4360"/>
      <c r="K58" s="4360"/>
      <c r="L58" s="4360"/>
      <c r="M58" s="4360"/>
      <c r="N58" s="4360"/>
      <c r="O58" s="4360"/>
      <c r="P58" s="4360"/>
      <c r="Q58" s="4360"/>
      <c r="R58" s="4360"/>
      <c r="S58" s="4361"/>
      <c r="T58" s="3819" t="s">
        <v>289</v>
      </c>
      <c r="U58" s="3819"/>
      <c r="V58" s="3819"/>
      <c r="W58" s="3819"/>
      <c r="X58" s="4355"/>
      <c r="Y58" s="1112"/>
      <c r="Z58" s="3819" t="s">
        <v>290</v>
      </c>
      <c r="AA58" s="4368"/>
      <c r="AB58" s="4465" t="s">
        <v>710</v>
      </c>
      <c r="AC58" s="1939"/>
      <c r="AD58" s="1939"/>
      <c r="AE58" s="1939"/>
      <c r="AF58" s="2316"/>
      <c r="AG58" s="4369"/>
      <c r="AH58" s="1939"/>
      <c r="AI58" s="1940"/>
      <c r="AJ58" s="4355" t="s">
        <v>291</v>
      </c>
      <c r="AK58" s="1939"/>
      <c r="AL58" s="2316"/>
      <c r="AM58" s="4473" t="s">
        <v>671</v>
      </c>
      <c r="AN58" s="4474"/>
      <c r="AO58" s="4474"/>
      <c r="AP58" s="4474"/>
      <c r="AQ58" s="4474"/>
      <c r="AR58" s="4474"/>
      <c r="AS58" s="4474"/>
      <c r="AT58" s="4474"/>
      <c r="AU58" s="4474"/>
      <c r="AV58" s="4474"/>
      <c r="AW58" s="4474"/>
      <c r="AX58" s="4474"/>
      <c r="AY58" s="4474"/>
      <c r="AZ58" s="4474"/>
      <c r="BA58" s="4474"/>
      <c r="BB58" s="4474"/>
      <c r="BC58" s="4474"/>
      <c r="BD58" s="4475"/>
      <c r="BE58" s="960"/>
      <c r="BF58" s="870"/>
      <c r="BG58" s="870"/>
      <c r="BH58" s="870"/>
      <c r="BI58" s="870"/>
      <c r="BJ58" s="870"/>
      <c r="BK58" s="870"/>
      <c r="BL58" s="870"/>
      <c r="BM58" s="870"/>
      <c r="BN58" s="870"/>
      <c r="BO58" s="870"/>
      <c r="BP58" s="870"/>
      <c r="BQ58" s="1123"/>
      <c r="BR58" s="84"/>
      <c r="EM58" s="228"/>
      <c r="EN58" s="228"/>
      <c r="EO58" s="932"/>
      <c r="EP58" s="932"/>
      <c r="EQ58" s="933"/>
      <c r="ER58" s="932"/>
      <c r="ES58" s="934"/>
      <c r="ET58" s="933"/>
      <c r="EU58" s="935"/>
      <c r="EV58" s="932"/>
      <c r="EW58" s="932"/>
      <c r="EX58" s="932"/>
      <c r="EY58" s="932"/>
      <c r="EZ58" s="932"/>
      <c r="FA58" s="932"/>
      <c r="FB58" s="932"/>
      <c r="FC58" s="932"/>
      <c r="FD58" s="920"/>
      <c r="FE58" s="920"/>
      <c r="FF58" s="920"/>
      <c r="FG58" s="920"/>
      <c r="FH58" s="920"/>
      <c r="FI58" s="920"/>
      <c r="FJ58" s="920"/>
      <c r="FK58" s="920"/>
      <c r="FL58" s="920"/>
      <c r="FM58" s="920"/>
      <c r="FN58" s="920"/>
      <c r="FO58" s="921"/>
      <c r="FP58" s="921"/>
      <c r="FQ58" s="921"/>
      <c r="FR58" s="921"/>
    </row>
    <row r="59" spans="1:174" s="146" customFormat="1" ht="60.75" customHeight="1">
      <c r="A59" s="502"/>
      <c r="B59" s="936">
        <f t="shared" si="2"/>
        <v>28</v>
      </c>
      <c r="C59" s="4359" t="s">
        <v>664</v>
      </c>
      <c r="D59" s="4360"/>
      <c r="E59" s="4360"/>
      <c r="F59" s="4360"/>
      <c r="G59" s="4360"/>
      <c r="H59" s="4360"/>
      <c r="I59" s="4360"/>
      <c r="J59" s="4360"/>
      <c r="K59" s="4360"/>
      <c r="L59" s="4360"/>
      <c r="M59" s="4360"/>
      <c r="N59" s="4360"/>
      <c r="O59" s="4360"/>
      <c r="P59" s="4360"/>
      <c r="Q59" s="4360"/>
      <c r="R59" s="4360"/>
      <c r="S59" s="4361"/>
      <c r="T59" s="3819" t="s">
        <v>286</v>
      </c>
      <c r="U59" s="3819"/>
      <c r="V59" s="3819"/>
      <c r="W59" s="3819"/>
      <c r="X59" s="4355"/>
      <c r="Y59" s="1112" t="s">
        <v>294</v>
      </c>
      <c r="Z59" s="3819" t="s">
        <v>276</v>
      </c>
      <c r="AA59" s="4368"/>
      <c r="AB59" s="4365"/>
      <c r="AC59" s="4365"/>
      <c r="AD59" s="4365"/>
      <c r="AE59" s="4365"/>
      <c r="AF59" s="4366"/>
      <c r="AG59" s="4367"/>
      <c r="AH59" s="4365"/>
      <c r="AI59" s="4366"/>
      <c r="AJ59" s="4367"/>
      <c r="AK59" s="4365"/>
      <c r="AL59" s="4366"/>
      <c r="AM59" s="4473" t="s">
        <v>672</v>
      </c>
      <c r="AN59" s="4474"/>
      <c r="AO59" s="4474"/>
      <c r="AP59" s="4474"/>
      <c r="AQ59" s="4474"/>
      <c r="AR59" s="4474"/>
      <c r="AS59" s="4474"/>
      <c r="AT59" s="4474"/>
      <c r="AU59" s="4474"/>
      <c r="AV59" s="4474"/>
      <c r="AW59" s="4474"/>
      <c r="AX59" s="4474"/>
      <c r="AY59" s="4474"/>
      <c r="AZ59" s="4474"/>
      <c r="BA59" s="4474"/>
      <c r="BB59" s="4474"/>
      <c r="BC59" s="4474"/>
      <c r="BD59" s="4475"/>
      <c r="BE59" s="960"/>
      <c r="BF59" s="870"/>
      <c r="BG59" s="870"/>
      <c r="BH59" s="870"/>
      <c r="BI59" s="870"/>
      <c r="BJ59" s="870"/>
      <c r="BK59" s="870"/>
      <c r="BL59" s="870"/>
      <c r="BM59" s="870"/>
      <c r="BN59" s="870"/>
      <c r="BO59" s="870"/>
      <c r="BP59" s="870"/>
      <c r="BQ59" s="1123"/>
      <c r="BR59" s="84"/>
      <c r="EM59" s="228"/>
      <c r="EN59" s="228"/>
      <c r="EO59" s="932"/>
      <c r="EP59" s="932"/>
      <c r="EQ59" s="933"/>
      <c r="ER59" s="932"/>
      <c r="ES59" s="934"/>
      <c r="ET59" s="933"/>
      <c r="EU59" s="935"/>
      <c r="EV59" s="932"/>
      <c r="EW59" s="932"/>
      <c r="EX59" s="932"/>
      <c r="EY59" s="932"/>
      <c r="EZ59" s="932"/>
      <c r="FA59" s="932"/>
      <c r="FB59" s="932"/>
      <c r="FC59" s="932"/>
      <c r="FD59" s="920"/>
      <c r="FE59" s="920"/>
      <c r="FF59" s="920"/>
      <c r="FG59" s="920"/>
      <c r="FH59" s="920"/>
      <c r="FI59" s="920"/>
      <c r="FJ59" s="920"/>
      <c r="FK59" s="920"/>
      <c r="FL59" s="920"/>
      <c r="FM59" s="920"/>
      <c r="FN59" s="920"/>
      <c r="FO59" s="921"/>
      <c r="FP59" s="921"/>
      <c r="FQ59" s="921"/>
      <c r="FR59" s="921"/>
    </row>
    <row r="60" spans="1:174" s="146" customFormat="1" ht="66" customHeight="1">
      <c r="A60" s="502"/>
      <c r="B60" s="936">
        <f t="shared" si="2"/>
        <v>29</v>
      </c>
      <c r="C60" s="4352" t="s">
        <v>1017</v>
      </c>
      <c r="D60" s="4353"/>
      <c r="E60" s="4353"/>
      <c r="F60" s="4353"/>
      <c r="G60" s="4353"/>
      <c r="H60" s="4353"/>
      <c r="I60" s="4353"/>
      <c r="J60" s="4353"/>
      <c r="K60" s="4353"/>
      <c r="L60" s="4353"/>
      <c r="M60" s="4353"/>
      <c r="N60" s="4353"/>
      <c r="O60" s="4353"/>
      <c r="P60" s="4353"/>
      <c r="Q60" s="4353"/>
      <c r="R60" s="4353"/>
      <c r="S60" s="4354"/>
      <c r="T60" s="4355"/>
      <c r="U60" s="1939"/>
      <c r="V60" s="1939"/>
      <c r="W60" s="1939"/>
      <c r="X60" s="1940"/>
      <c r="Y60" s="1112"/>
      <c r="Z60" s="4355"/>
      <c r="AA60" s="1940"/>
      <c r="AB60" s="4355" t="s">
        <v>613</v>
      </c>
      <c r="AC60" s="1939"/>
      <c r="AD60" s="1939"/>
      <c r="AE60" s="1939"/>
      <c r="AF60" s="2316"/>
      <c r="AG60" s="4369"/>
      <c r="AH60" s="1939"/>
      <c r="AI60" s="1940"/>
      <c r="AJ60" s="4355" t="s">
        <v>288</v>
      </c>
      <c r="AK60" s="1939"/>
      <c r="AL60" s="2316"/>
      <c r="AM60" s="4349" t="s">
        <v>673</v>
      </c>
      <c r="AN60" s="4360"/>
      <c r="AO60" s="4360"/>
      <c r="AP60" s="4360"/>
      <c r="AQ60" s="4360"/>
      <c r="AR60" s="4360"/>
      <c r="AS60" s="4360"/>
      <c r="AT60" s="4360"/>
      <c r="AU60" s="4360"/>
      <c r="AV60" s="4360"/>
      <c r="AW60" s="4360"/>
      <c r="AX60" s="4360"/>
      <c r="AY60" s="4360"/>
      <c r="AZ60" s="4360"/>
      <c r="BA60" s="4360"/>
      <c r="BB60" s="4360"/>
      <c r="BC60" s="4360"/>
      <c r="BD60" s="4447"/>
      <c r="BE60" s="960"/>
      <c r="BF60" s="870"/>
      <c r="BG60" s="870"/>
      <c r="BH60" s="870"/>
      <c r="BI60" s="870"/>
      <c r="BJ60" s="870"/>
      <c r="BK60" s="870"/>
      <c r="BL60" s="870"/>
      <c r="BM60" s="870"/>
      <c r="BN60" s="870"/>
      <c r="BO60" s="870"/>
      <c r="BP60" s="870"/>
      <c r="BQ60" s="1123"/>
      <c r="BR60" s="84"/>
      <c r="EM60" s="228"/>
      <c r="EN60" s="228"/>
      <c r="EO60" s="932"/>
      <c r="EP60" s="932"/>
      <c r="EQ60" s="933"/>
      <c r="ER60" s="932"/>
      <c r="ES60" s="934"/>
      <c r="ET60" s="933"/>
      <c r="EU60" s="935"/>
      <c r="EV60" s="932"/>
      <c r="EW60" s="932"/>
      <c r="EX60" s="932"/>
      <c r="EY60" s="932"/>
      <c r="EZ60" s="932"/>
      <c r="FA60" s="932"/>
      <c r="FB60" s="932"/>
      <c r="FC60" s="932"/>
      <c r="FD60" s="920"/>
      <c r="FE60" s="920"/>
      <c r="FF60" s="920"/>
      <c r="FG60" s="920"/>
      <c r="FH60" s="920"/>
      <c r="FI60" s="920"/>
      <c r="FJ60" s="920"/>
      <c r="FK60" s="920"/>
      <c r="FL60" s="920"/>
      <c r="FM60" s="920"/>
      <c r="FN60" s="920"/>
      <c r="FO60" s="921"/>
      <c r="FP60" s="921"/>
      <c r="FQ60" s="921"/>
      <c r="FR60" s="921"/>
    </row>
    <row r="61" spans="1:174" s="146" customFormat="1" ht="80.25" customHeight="1">
      <c r="A61" s="502"/>
      <c r="B61" s="936">
        <f t="shared" si="2"/>
        <v>30</v>
      </c>
      <c r="C61" s="4352" t="s">
        <v>1254</v>
      </c>
      <c r="D61" s="4353"/>
      <c r="E61" s="4353"/>
      <c r="F61" s="4353"/>
      <c r="G61" s="4353"/>
      <c r="H61" s="4353"/>
      <c r="I61" s="4353"/>
      <c r="J61" s="4353"/>
      <c r="K61" s="4353"/>
      <c r="L61" s="4353"/>
      <c r="M61" s="4353"/>
      <c r="N61" s="4353"/>
      <c r="O61" s="4353"/>
      <c r="P61" s="4353"/>
      <c r="Q61" s="4353"/>
      <c r="R61" s="4353"/>
      <c r="S61" s="4354"/>
      <c r="T61" s="3819" t="s">
        <v>289</v>
      </c>
      <c r="U61" s="3819"/>
      <c r="V61" s="3819"/>
      <c r="W61" s="3819"/>
      <c r="X61" s="4355"/>
      <c r="Y61" s="1112"/>
      <c r="Z61" s="3819" t="s">
        <v>41</v>
      </c>
      <c r="AA61" s="4368"/>
      <c r="AB61" s="4465" t="s">
        <v>710</v>
      </c>
      <c r="AC61" s="1939"/>
      <c r="AD61" s="1939"/>
      <c r="AE61" s="1939"/>
      <c r="AF61" s="2316"/>
      <c r="AG61" s="4369"/>
      <c r="AH61" s="1939"/>
      <c r="AI61" s="1940"/>
      <c r="AJ61" s="4355" t="s">
        <v>112</v>
      </c>
      <c r="AK61" s="1939"/>
      <c r="AL61" s="2316"/>
      <c r="AM61" s="4444" t="s">
        <v>1037</v>
      </c>
      <c r="AN61" s="1992"/>
      <c r="AO61" s="1992"/>
      <c r="AP61" s="1992"/>
      <c r="AQ61" s="1992"/>
      <c r="AR61" s="1992"/>
      <c r="AS61" s="1992"/>
      <c r="AT61" s="1992"/>
      <c r="AU61" s="1992"/>
      <c r="AV61" s="1992"/>
      <c r="AW61" s="1992"/>
      <c r="AX61" s="1992"/>
      <c r="AY61" s="1992"/>
      <c r="AZ61" s="1992"/>
      <c r="BA61" s="1992"/>
      <c r="BB61" s="1992"/>
      <c r="BC61" s="1992"/>
      <c r="BD61" s="4406"/>
      <c r="BE61" s="960"/>
      <c r="BF61" s="870"/>
      <c r="BG61" s="870"/>
      <c r="BH61" s="870"/>
      <c r="BI61" s="870"/>
      <c r="BJ61" s="870"/>
      <c r="BK61" s="870"/>
      <c r="BL61" s="870"/>
      <c r="BM61" s="870"/>
      <c r="BN61" s="870"/>
      <c r="BO61" s="870"/>
      <c r="BP61" s="870"/>
      <c r="BQ61" s="1123"/>
      <c r="BR61" s="84"/>
      <c r="EM61" s="228"/>
      <c r="EN61" s="228"/>
      <c r="EO61" s="932"/>
      <c r="EP61" s="932"/>
      <c r="EQ61" s="933"/>
      <c r="ER61" s="932"/>
      <c r="ES61" s="934"/>
      <c r="ET61" s="933"/>
      <c r="EU61" s="935"/>
      <c r="EV61" s="932"/>
      <c r="EW61" s="932"/>
      <c r="EX61" s="932"/>
      <c r="EY61" s="932"/>
      <c r="EZ61" s="932"/>
      <c r="FA61" s="932"/>
      <c r="FB61" s="932"/>
      <c r="FC61" s="932"/>
      <c r="FD61" s="920"/>
      <c r="FE61" s="920"/>
      <c r="FF61" s="920"/>
      <c r="FG61" s="920"/>
      <c r="FH61" s="920"/>
      <c r="FI61" s="920"/>
      <c r="FJ61" s="920"/>
      <c r="FK61" s="920"/>
      <c r="FL61" s="920"/>
      <c r="FM61" s="920"/>
      <c r="FN61" s="920"/>
      <c r="FO61" s="921"/>
      <c r="FP61" s="921"/>
      <c r="FQ61" s="921"/>
      <c r="FR61" s="921"/>
    </row>
    <row r="62" spans="1:174" s="146" customFormat="1" ht="30" customHeight="1">
      <c r="A62" s="502"/>
      <c r="B62" s="968" t="str">
        <f>B44</f>
        <v xml:space="preserve">Additional Instructions 指南Chỉ dẫn thêm  </v>
      </c>
      <c r="C62" s="969"/>
      <c r="D62" s="969"/>
      <c r="E62" s="969"/>
      <c r="F62" s="969"/>
      <c r="G62" s="969"/>
      <c r="H62" s="969"/>
      <c r="I62" s="969"/>
      <c r="J62" s="1079"/>
      <c r="K62" s="1079"/>
      <c r="L62" s="1079"/>
      <c r="M62" s="1079"/>
      <c r="N62" s="1079"/>
      <c r="O62" s="1079"/>
      <c r="P62" s="1079"/>
      <c r="Q62" s="1079"/>
      <c r="R62" s="1079"/>
      <c r="S62" s="1136"/>
      <c r="T62" s="1142"/>
      <c r="U62" s="1142"/>
      <c r="V62" s="1142"/>
      <c r="W62" s="1142"/>
      <c r="X62" s="1142"/>
      <c r="Y62" s="1142"/>
      <c r="Z62" s="1142"/>
      <c r="AA62" s="961"/>
      <c r="AB62" s="1142"/>
      <c r="AC62" s="1142"/>
      <c r="AD62" s="1142"/>
      <c r="AE62" s="1142"/>
      <c r="AF62" s="1142"/>
      <c r="AG62" s="1142"/>
      <c r="AH62" s="1142"/>
      <c r="AI62" s="1142"/>
      <c r="AJ62" s="1142"/>
      <c r="AK62" s="1142"/>
      <c r="AL62" s="1142"/>
      <c r="AM62" s="962"/>
      <c r="AN62" s="1140"/>
      <c r="AO62" s="1140"/>
      <c r="AP62" s="1140"/>
      <c r="AQ62" s="1140"/>
      <c r="AR62" s="1140"/>
      <c r="AS62" s="1140"/>
      <c r="AT62" s="1140"/>
      <c r="AU62" s="1140"/>
      <c r="AV62" s="1140"/>
      <c r="AW62" s="1140"/>
      <c r="AX62" s="1140"/>
      <c r="AY62" s="1140"/>
      <c r="AZ62" s="1140"/>
      <c r="BA62" s="1140"/>
      <c r="BB62" s="1140"/>
      <c r="BC62" s="1140"/>
      <c r="BD62" s="1143"/>
      <c r="BE62" s="502"/>
      <c r="BF62" s="871"/>
      <c r="BG62" s="871"/>
      <c r="BH62" s="871"/>
      <c r="BI62" s="871"/>
      <c r="BJ62" s="871"/>
      <c r="BK62" s="871"/>
      <c r="BL62" s="871"/>
      <c r="BM62" s="871"/>
      <c r="BN62" s="871"/>
      <c r="BO62" s="871"/>
      <c r="BP62" s="871"/>
      <c r="BQ62" s="84"/>
      <c r="BR62" s="84"/>
      <c r="EM62" s="228"/>
      <c r="EN62" s="228"/>
      <c r="EO62" s="932"/>
      <c r="EP62" s="932"/>
      <c r="EQ62" s="933"/>
      <c r="ER62" s="932"/>
      <c r="ES62" s="934"/>
      <c r="ET62" s="933"/>
      <c r="EU62" s="935"/>
      <c r="EV62" s="932"/>
      <c r="EW62" s="932"/>
      <c r="EX62" s="932"/>
      <c r="EY62" s="932"/>
      <c r="EZ62" s="932"/>
      <c r="FA62" s="932"/>
      <c r="FB62" s="932"/>
      <c r="FC62" s="932"/>
      <c r="FD62" s="920"/>
      <c r="FE62" s="920"/>
      <c r="FF62" s="920"/>
      <c r="FG62" s="920"/>
      <c r="FH62" s="920"/>
      <c r="FI62" s="920"/>
      <c r="FJ62" s="920"/>
      <c r="FK62" s="920"/>
      <c r="FL62" s="920"/>
      <c r="FM62" s="920"/>
      <c r="FN62" s="920"/>
      <c r="FO62" s="921"/>
      <c r="FP62" s="921"/>
      <c r="FQ62" s="921"/>
      <c r="FR62" s="921"/>
    </row>
    <row r="63" spans="1:174" s="146" customFormat="1" ht="75.75" customHeight="1">
      <c r="A63" s="502"/>
      <c r="B63" s="963"/>
      <c r="C63" s="964"/>
      <c r="D63" s="964"/>
      <c r="E63" s="964"/>
      <c r="F63" s="964"/>
      <c r="G63" s="964"/>
      <c r="H63" s="964"/>
      <c r="I63" s="964"/>
      <c r="J63" s="871"/>
      <c r="K63" s="871"/>
      <c r="L63" s="871"/>
      <c r="M63" s="871"/>
      <c r="N63" s="871"/>
      <c r="O63" s="871"/>
      <c r="P63" s="871"/>
      <c r="Q63" s="871"/>
      <c r="R63" s="871"/>
      <c r="S63" s="871"/>
      <c r="T63" s="1084"/>
      <c r="U63" s="1084"/>
      <c r="V63" s="1084"/>
      <c r="W63" s="1084"/>
      <c r="X63" s="1084"/>
      <c r="Y63" s="1084"/>
      <c r="Z63" s="1084"/>
      <c r="AA63" s="872"/>
      <c r="AB63" s="1084"/>
      <c r="AC63" s="1084"/>
      <c r="AD63" s="1084"/>
      <c r="AE63" s="1084"/>
      <c r="AF63" s="1084"/>
      <c r="AG63" s="1084"/>
      <c r="AH63" s="1084"/>
      <c r="AI63" s="1084"/>
      <c r="AJ63" s="1084"/>
      <c r="AK63" s="1084"/>
      <c r="AL63" s="1084"/>
      <c r="AM63" s="870"/>
      <c r="AN63" s="871"/>
      <c r="AO63" s="871"/>
      <c r="AP63" s="871"/>
      <c r="AQ63" s="871"/>
      <c r="AR63" s="871"/>
      <c r="AS63" s="871"/>
      <c r="AT63" s="871"/>
      <c r="AU63" s="871"/>
      <c r="AV63" s="871"/>
      <c r="AW63" s="871"/>
      <c r="AX63" s="871"/>
      <c r="AY63" s="871"/>
      <c r="AZ63" s="871"/>
      <c r="BA63" s="871"/>
      <c r="BB63" s="871"/>
      <c r="BC63" s="871"/>
      <c r="BD63" s="84"/>
      <c r="BE63" s="4454" t="str">
        <f>BE45</f>
        <v>Total WB Processes:
使用总工段 WB
Tổng số công đoạn sử dụng WB</v>
      </c>
      <c r="BF63" s="4455"/>
      <c r="BG63" s="4455"/>
      <c r="BH63" s="4455"/>
      <c r="BI63" s="4455"/>
      <c r="BJ63" s="4455"/>
      <c r="BK63" s="4455"/>
      <c r="BL63" s="4455"/>
      <c r="BM63" s="4455"/>
      <c r="BN63" s="4455"/>
      <c r="BO63" s="4355">
        <f>COUNTIF(Z53:AA61,"WB")</f>
        <v>3</v>
      </c>
      <c r="BP63" s="1939"/>
      <c r="BQ63" s="4408"/>
      <c r="BR63" s="84"/>
      <c r="EM63" s="228"/>
      <c r="EN63" s="228"/>
      <c r="EO63" s="932"/>
      <c r="EP63" s="932"/>
      <c r="EQ63" s="933"/>
      <c r="ER63" s="932"/>
      <c r="ES63" s="934"/>
      <c r="ET63" s="933"/>
      <c r="EU63" s="935"/>
      <c r="EV63" s="932"/>
      <c r="EW63" s="932"/>
      <c r="EX63" s="932"/>
      <c r="EY63" s="932"/>
      <c r="EZ63" s="932"/>
      <c r="FA63" s="932"/>
      <c r="FB63" s="932"/>
      <c r="FC63" s="932"/>
      <c r="FD63" s="920"/>
      <c r="FE63" s="920"/>
      <c r="FF63" s="920"/>
      <c r="FG63" s="920"/>
      <c r="FH63" s="920"/>
      <c r="FI63" s="920"/>
      <c r="FJ63" s="920"/>
      <c r="FK63" s="920"/>
      <c r="FL63" s="920"/>
      <c r="FM63" s="920"/>
      <c r="FN63" s="920"/>
      <c r="FO63" s="921"/>
      <c r="FP63" s="921"/>
      <c r="FQ63" s="921"/>
      <c r="FR63" s="921"/>
    </row>
    <row r="64" spans="1:174" s="146" customFormat="1" ht="72.75" customHeight="1" thickBot="1">
      <c r="A64" s="502"/>
      <c r="B64" s="965"/>
      <c r="C64" s="4456"/>
      <c r="D64" s="4457"/>
      <c r="E64" s="4457"/>
      <c r="F64" s="4457"/>
      <c r="G64" s="4457"/>
      <c r="H64" s="4457"/>
      <c r="I64" s="4457"/>
      <c r="J64" s="4457"/>
      <c r="K64" s="4457"/>
      <c r="L64" s="4457"/>
      <c r="M64" s="4457"/>
      <c r="N64" s="4457"/>
      <c r="O64" s="4457"/>
      <c r="P64" s="4457"/>
      <c r="Q64" s="4457"/>
      <c r="R64" s="4457"/>
      <c r="S64" s="4457"/>
      <c r="T64" s="3433"/>
      <c r="U64" s="3433"/>
      <c r="V64" s="3433"/>
      <c r="W64" s="3433"/>
      <c r="X64" s="3433"/>
      <c r="Y64" s="1113"/>
      <c r="Z64" s="3433"/>
      <c r="AA64" s="4458"/>
      <c r="AB64" s="3433"/>
      <c r="AC64" s="3433"/>
      <c r="AD64" s="3433"/>
      <c r="AE64" s="3433"/>
      <c r="AF64" s="3433"/>
      <c r="AG64" s="3433"/>
      <c r="AH64" s="3433"/>
      <c r="AI64" s="3433"/>
      <c r="AJ64" s="3433"/>
      <c r="AK64" s="3433"/>
      <c r="AL64" s="3433"/>
      <c r="AM64" s="4456"/>
      <c r="AN64" s="4457"/>
      <c r="AO64" s="4457"/>
      <c r="AP64" s="4457"/>
      <c r="AQ64" s="4457"/>
      <c r="AR64" s="4457"/>
      <c r="AS64" s="4457"/>
      <c r="AT64" s="4457"/>
      <c r="AU64" s="4457"/>
      <c r="AV64" s="4457"/>
      <c r="AW64" s="4457"/>
      <c r="AX64" s="4457"/>
      <c r="AY64" s="4457"/>
      <c r="AZ64" s="4457"/>
      <c r="BA64" s="4457"/>
      <c r="BB64" s="4457"/>
      <c r="BC64" s="4457"/>
      <c r="BD64" s="4476"/>
      <c r="BE64" s="4459" t="str">
        <f>BE46</f>
        <v>Total SB Processes:
使用总工段 SB
Tổng số công đoạn sử dụng SB</v>
      </c>
      <c r="BF64" s="4460"/>
      <c r="BG64" s="4460"/>
      <c r="BH64" s="4460"/>
      <c r="BI64" s="4460"/>
      <c r="BJ64" s="4460"/>
      <c r="BK64" s="4460"/>
      <c r="BL64" s="4460"/>
      <c r="BM64" s="4460"/>
      <c r="BN64" s="4460"/>
      <c r="BO64" s="4355">
        <f>COUNTIF(Z53:AA61,"SB")</f>
        <v>2</v>
      </c>
      <c r="BP64" s="1939"/>
      <c r="BQ64" s="4408"/>
      <c r="BR64" s="84"/>
      <c r="EM64" s="228"/>
      <c r="EN64" s="228"/>
      <c r="EO64" s="932"/>
      <c r="EP64" s="932"/>
      <c r="EQ64" s="933"/>
      <c r="ER64" s="932"/>
      <c r="ES64" s="934"/>
      <c r="ET64" s="933"/>
      <c r="EU64" s="935"/>
      <c r="EV64" s="932"/>
      <c r="EW64" s="932"/>
      <c r="EX64" s="932"/>
      <c r="EY64" s="932"/>
      <c r="EZ64" s="932"/>
      <c r="FA64" s="932"/>
      <c r="FB64" s="932"/>
      <c r="FC64" s="932"/>
      <c r="FD64" s="920"/>
      <c r="FE64" s="920"/>
      <c r="FF64" s="920"/>
      <c r="FG64" s="920"/>
      <c r="FH64" s="920"/>
      <c r="FI64" s="920"/>
      <c r="FJ64" s="920"/>
      <c r="FK64" s="920"/>
      <c r="FL64" s="920"/>
      <c r="FM64" s="920"/>
      <c r="FN64" s="920"/>
      <c r="FO64" s="921"/>
      <c r="FP64" s="921"/>
      <c r="FQ64" s="921"/>
      <c r="FR64" s="921"/>
    </row>
    <row r="65" spans="1:174" s="146" customFormat="1" ht="21.75" customHeight="1" thickBot="1">
      <c r="A65" s="519"/>
      <c r="B65" s="904" t="str">
        <f>B47</f>
        <v>PATTERN MANAGER</v>
      </c>
      <c r="C65" s="904"/>
      <c r="D65" s="904"/>
      <c r="E65" s="904"/>
      <c r="F65" s="904"/>
      <c r="G65" s="904"/>
      <c r="H65" s="904"/>
      <c r="I65" s="904"/>
      <c r="J65" s="904"/>
      <c r="K65" s="904"/>
      <c r="L65" s="904"/>
      <c r="M65" s="904"/>
      <c r="N65" s="904"/>
      <c r="O65" s="904"/>
      <c r="P65" s="904"/>
      <c r="Q65" s="904"/>
      <c r="R65" s="904"/>
      <c r="S65" s="904"/>
      <c r="T65" s="1082"/>
      <c r="U65" s="1082"/>
      <c r="V65" s="1082"/>
      <c r="W65" s="1082"/>
      <c r="X65" s="1082"/>
      <c r="Y65" s="1082"/>
      <c r="Z65" s="1082"/>
      <c r="AA65" s="1082"/>
      <c r="AB65" s="1082"/>
      <c r="AC65" s="1082"/>
      <c r="AD65" s="1082"/>
      <c r="AE65" s="1082"/>
      <c r="AF65" s="1082" t="s">
        <v>111</v>
      </c>
      <c r="AG65" s="1082"/>
      <c r="AH65" s="1082"/>
      <c r="AI65" s="1082"/>
      <c r="AJ65" s="1082"/>
      <c r="AK65" s="1082"/>
      <c r="AL65" s="1082"/>
      <c r="AM65" s="966"/>
      <c r="AN65" s="966"/>
      <c r="AO65" s="966"/>
      <c r="AP65" s="966"/>
      <c r="AQ65" s="966"/>
      <c r="AR65" s="966"/>
      <c r="AS65" s="966"/>
      <c r="AT65" s="966"/>
      <c r="AU65" s="966"/>
      <c r="AV65" s="966"/>
      <c r="AW65" s="966"/>
      <c r="AX65" s="966"/>
      <c r="AY65" s="966"/>
      <c r="AZ65" s="966"/>
      <c r="BA65" s="966"/>
      <c r="BB65" s="966"/>
      <c r="BC65" s="966"/>
      <c r="BD65" s="966"/>
      <c r="BE65" s="904"/>
      <c r="BF65" s="904"/>
      <c r="BG65" s="904"/>
      <c r="BH65" s="904"/>
      <c r="BI65" s="904" t="str">
        <f>BF47</f>
        <v>COMPILER: LIÊN/A-KT-WQ826</v>
      </c>
      <c r="BJ65" s="904"/>
      <c r="BK65" s="904"/>
      <c r="BL65" s="904"/>
      <c r="BM65" s="904"/>
      <c r="BN65" s="904"/>
      <c r="BO65" s="904"/>
      <c r="BP65" s="904"/>
      <c r="BQ65" s="904"/>
      <c r="BR65" s="1139"/>
      <c r="EM65" s="228"/>
      <c r="EN65" s="228"/>
      <c r="EO65" s="932"/>
      <c r="EP65" s="932"/>
      <c r="EQ65" s="933"/>
      <c r="ER65" s="932"/>
      <c r="ES65" s="934"/>
      <c r="ET65" s="933"/>
      <c r="EU65" s="935"/>
      <c r="EV65" s="932"/>
      <c r="EW65" s="932"/>
      <c r="EX65" s="932"/>
      <c r="EY65" s="932"/>
      <c r="EZ65" s="932"/>
      <c r="FA65" s="932"/>
      <c r="FB65" s="932"/>
      <c r="FC65" s="932"/>
      <c r="FD65" s="920"/>
      <c r="FE65" s="920"/>
      <c r="FF65" s="920"/>
      <c r="FG65" s="920"/>
      <c r="FH65" s="920"/>
      <c r="FI65" s="920"/>
      <c r="FJ65" s="920"/>
      <c r="FK65" s="920"/>
      <c r="FL65" s="920"/>
      <c r="FM65" s="920"/>
      <c r="FN65" s="920"/>
      <c r="FO65" s="921"/>
      <c r="FP65" s="921"/>
      <c r="FQ65" s="921"/>
      <c r="FR65" s="921"/>
    </row>
    <row r="66" spans="1:174" s="146" customFormat="1" ht="21.95" customHeight="1" thickBot="1">
      <c r="A66" s="914"/>
      <c r="B66" s="4401" t="str">
        <f>'Outside Conveyor Process'!B1:Q1</f>
        <v>PRODUCTION CONFIRMATION</v>
      </c>
      <c r="C66" s="4402"/>
      <c r="D66" s="4402"/>
      <c r="E66" s="4402"/>
      <c r="F66" s="4402"/>
      <c r="G66" s="4402"/>
      <c r="H66" s="4402"/>
      <c r="I66" s="4402"/>
      <c r="J66" s="4402"/>
      <c r="K66" s="4402"/>
      <c r="L66" s="4402"/>
      <c r="M66" s="4402"/>
      <c r="N66" s="4402"/>
      <c r="O66" s="4402"/>
      <c r="P66" s="4402"/>
      <c r="Q66" s="4402"/>
      <c r="R66" s="4402"/>
      <c r="S66" s="4403"/>
      <c r="T66" s="915"/>
      <c r="U66" s="1145"/>
      <c r="V66" s="4437" t="s">
        <v>1255</v>
      </c>
      <c r="W66" s="4395"/>
      <c r="X66" s="4395"/>
      <c r="Y66" s="4395"/>
      <c r="Z66" s="4395"/>
      <c r="AA66" s="4395"/>
      <c r="AB66" s="4395"/>
      <c r="AC66" s="4395"/>
      <c r="AD66" s="4395"/>
      <c r="AE66" s="4395"/>
      <c r="AF66" s="4395"/>
      <c r="AG66" s="4395"/>
      <c r="AH66" s="4395"/>
      <c r="AI66" s="4395"/>
      <c r="AJ66" s="4395"/>
      <c r="AK66" s="4395"/>
      <c r="AL66" s="4395"/>
      <c r="AM66" s="4395"/>
      <c r="AN66" s="4395"/>
      <c r="AO66" s="4395"/>
      <c r="AP66" s="4395"/>
      <c r="AQ66" s="4395"/>
      <c r="AR66" s="4395"/>
      <c r="AS66" s="4395"/>
      <c r="AT66" s="4395"/>
      <c r="AU66" s="4395"/>
      <c r="AV66" s="4395"/>
      <c r="AW66" s="4395"/>
      <c r="AX66" s="4395"/>
      <c r="AY66" s="4395"/>
      <c r="AZ66" s="4395"/>
      <c r="BA66" s="4395"/>
      <c r="BB66" s="916"/>
      <c r="BC66" s="916"/>
      <c r="BD66" s="916"/>
      <c r="BE66" s="4392"/>
      <c r="BF66" s="4395"/>
      <c r="BG66" s="4395"/>
      <c r="BH66" s="4398"/>
      <c r="BI66" s="916"/>
      <c r="BJ66" s="916"/>
      <c r="BK66" s="559"/>
      <c r="BL66" s="559"/>
      <c r="BM66" s="559"/>
      <c r="BN66" s="559"/>
      <c r="BO66" s="559"/>
      <c r="BP66" s="559"/>
      <c r="BQ66" s="559"/>
      <c r="BR66" s="900"/>
      <c r="EM66" s="228"/>
      <c r="EN66" s="228"/>
      <c r="EO66" s="64"/>
      <c r="EP66" s="64"/>
      <c r="EQ66" s="917"/>
      <c r="ER66" s="64"/>
      <c r="ES66" s="918"/>
      <c r="ET66" s="917"/>
      <c r="EU66" s="919"/>
      <c r="EV66" s="64"/>
      <c r="EW66" s="64"/>
      <c r="EX66" s="64"/>
      <c r="EY66" s="64"/>
      <c r="EZ66" s="64"/>
      <c r="FA66" s="64"/>
      <c r="FB66" s="64"/>
      <c r="FC66" s="64"/>
      <c r="FD66" s="920"/>
      <c r="FE66" s="920"/>
      <c r="FF66" s="920"/>
      <c r="FG66" s="920"/>
      <c r="FH66" s="920"/>
      <c r="FI66" s="920"/>
      <c r="FJ66" s="920"/>
      <c r="FK66" s="920"/>
      <c r="FL66" s="920"/>
      <c r="FM66" s="920"/>
      <c r="FN66" s="920"/>
      <c r="FO66" s="921"/>
      <c r="FP66" s="921"/>
      <c r="FQ66" s="921"/>
      <c r="FR66" s="921"/>
    </row>
    <row r="67" spans="1:174" s="146" customFormat="1" ht="21.95" customHeight="1">
      <c r="A67" s="502"/>
      <c r="B67" s="922" t="s">
        <v>19</v>
      </c>
      <c r="C67" s="923"/>
      <c r="D67" s="923"/>
      <c r="E67" s="923"/>
      <c r="F67" s="923"/>
      <c r="G67" s="959" t="str">
        <f>'Outside Conveyor Process'!H2</f>
        <v>Chuck Taylor All Star Street</v>
      </c>
      <c r="H67" s="923"/>
      <c r="I67" s="923"/>
      <c r="J67" s="923"/>
      <c r="K67" s="923"/>
      <c r="L67" s="923"/>
      <c r="M67" s="923"/>
      <c r="N67" s="923"/>
      <c r="O67" s="923"/>
      <c r="P67" s="923"/>
      <c r="Q67" s="923"/>
      <c r="R67" s="923"/>
      <c r="S67" s="924"/>
      <c r="T67" s="925"/>
      <c r="U67" s="1146"/>
      <c r="V67" s="4396"/>
      <c r="W67" s="4396"/>
      <c r="X67" s="4396"/>
      <c r="Y67" s="4396"/>
      <c r="Z67" s="4396"/>
      <c r="AA67" s="4396"/>
      <c r="AB67" s="4396"/>
      <c r="AC67" s="4396"/>
      <c r="AD67" s="4396"/>
      <c r="AE67" s="4396"/>
      <c r="AF67" s="4396"/>
      <c r="AG67" s="4396"/>
      <c r="AH67" s="4396"/>
      <c r="AI67" s="4396"/>
      <c r="AJ67" s="4396"/>
      <c r="AK67" s="4396"/>
      <c r="AL67" s="4396"/>
      <c r="AM67" s="4396"/>
      <c r="AN67" s="4396"/>
      <c r="AO67" s="4396"/>
      <c r="AP67" s="4396"/>
      <c r="AQ67" s="4396"/>
      <c r="AR67" s="4396"/>
      <c r="AS67" s="4396"/>
      <c r="AT67" s="4396"/>
      <c r="AU67" s="4396"/>
      <c r="AV67" s="4396"/>
      <c r="AW67" s="4396"/>
      <c r="AX67" s="4396"/>
      <c r="AY67" s="4396"/>
      <c r="AZ67" s="4396"/>
      <c r="BA67" s="4396"/>
      <c r="BB67" s="267"/>
      <c r="BC67" s="267"/>
      <c r="BD67" s="267"/>
      <c r="BE67" s="4393"/>
      <c r="BF67" s="4396"/>
      <c r="BG67" s="4396"/>
      <c r="BH67" s="4399"/>
      <c r="BI67" s="267"/>
      <c r="BJ67" s="267"/>
      <c r="BK67" s="54"/>
      <c r="BL67" s="4030" t="s">
        <v>21</v>
      </c>
      <c r="BM67" s="1834"/>
      <c r="BN67" s="1834"/>
      <c r="BO67" s="2141">
        <f>BO49</f>
        <v>32</v>
      </c>
      <c r="BP67" s="1834">
        <f>BP49-1</f>
        <v>-4</v>
      </c>
      <c r="BQ67" s="2143"/>
      <c r="BR67" s="84"/>
      <c r="EM67" s="228"/>
      <c r="EN67" s="228"/>
      <c r="EO67" s="65"/>
      <c r="EP67" s="65"/>
      <c r="EQ67" s="926"/>
      <c r="ER67" s="65"/>
      <c r="ES67" s="66"/>
      <c r="ET67" s="926"/>
      <c r="EU67" s="927"/>
      <c r="EV67" s="65"/>
      <c r="EW67" s="65"/>
      <c r="EX67" s="65"/>
      <c r="EY67" s="65"/>
      <c r="EZ67" s="65"/>
      <c r="FA67" s="65"/>
      <c r="FB67" s="65"/>
      <c r="FC67" s="65"/>
      <c r="FD67" s="920"/>
      <c r="FE67" s="920"/>
      <c r="FF67" s="920"/>
      <c r="FG67" s="920"/>
      <c r="FH67" s="920"/>
      <c r="FI67" s="920"/>
      <c r="FJ67" s="920"/>
      <c r="FK67" s="920"/>
      <c r="FL67" s="920"/>
      <c r="FM67" s="920"/>
      <c r="FN67" s="920"/>
      <c r="FO67" s="921"/>
      <c r="FP67" s="921"/>
      <c r="FQ67" s="921"/>
      <c r="FR67" s="921"/>
    </row>
    <row r="68" spans="1:174" s="146" customFormat="1" ht="21.95" customHeight="1" thickBot="1">
      <c r="A68" s="502"/>
      <c r="B68" s="928" t="s">
        <v>96</v>
      </c>
      <c r="C68" s="929"/>
      <c r="D68" s="929"/>
      <c r="E68" s="929"/>
      <c r="F68" s="929"/>
      <c r="G68" s="929"/>
      <c r="H68" s="929"/>
      <c r="I68" s="4378" t="str">
        <f>'Outside Conveyor Process'!J3</f>
        <v>669288C/F</v>
      </c>
      <c r="J68" s="4378"/>
      <c r="K68" s="4378"/>
      <c r="L68" s="4378"/>
      <c r="M68" s="4378"/>
      <c r="N68" s="4378"/>
      <c r="O68" s="4378"/>
      <c r="P68" s="4378"/>
      <c r="Q68" s="4378"/>
      <c r="R68" s="4378"/>
      <c r="S68" s="4379"/>
      <c r="T68" s="928"/>
      <c r="U68" s="1147"/>
      <c r="V68" s="4397"/>
      <c r="W68" s="4397"/>
      <c r="X68" s="4397"/>
      <c r="Y68" s="4397"/>
      <c r="Z68" s="4397"/>
      <c r="AA68" s="4397"/>
      <c r="AB68" s="4397"/>
      <c r="AC68" s="4397"/>
      <c r="AD68" s="4397"/>
      <c r="AE68" s="4397"/>
      <c r="AF68" s="4397"/>
      <c r="AG68" s="4397"/>
      <c r="AH68" s="4397"/>
      <c r="AI68" s="4397"/>
      <c r="AJ68" s="4397"/>
      <c r="AK68" s="4397"/>
      <c r="AL68" s="4397"/>
      <c r="AM68" s="4397"/>
      <c r="AN68" s="4397"/>
      <c r="AO68" s="4397"/>
      <c r="AP68" s="4397"/>
      <c r="AQ68" s="4397"/>
      <c r="AR68" s="4397"/>
      <c r="AS68" s="4397"/>
      <c r="AT68" s="4397"/>
      <c r="AU68" s="4397"/>
      <c r="AV68" s="4397"/>
      <c r="AW68" s="4397"/>
      <c r="AX68" s="4397"/>
      <c r="AY68" s="4397"/>
      <c r="AZ68" s="4397"/>
      <c r="BA68" s="4397"/>
      <c r="BB68" s="930"/>
      <c r="BC68" s="930"/>
      <c r="BD68" s="930"/>
      <c r="BE68" s="4394"/>
      <c r="BF68" s="4397"/>
      <c r="BG68" s="4397"/>
      <c r="BH68" s="4400"/>
      <c r="BI68" s="930"/>
      <c r="BJ68" s="930"/>
      <c r="BK68" s="84"/>
      <c r="BL68" s="1835"/>
      <c r="BM68" s="2060"/>
      <c r="BN68" s="2060"/>
      <c r="BO68" s="2057"/>
      <c r="BP68" s="2060"/>
      <c r="BQ68" s="2231"/>
      <c r="BR68" s="84"/>
      <c r="EM68" s="228"/>
      <c r="EN68" s="228"/>
      <c r="EO68" s="65"/>
      <c r="EP68" s="65"/>
      <c r="EQ68" s="931"/>
      <c r="ER68" s="65"/>
      <c r="ES68" s="66"/>
      <c r="ET68" s="931"/>
      <c r="EU68" s="927"/>
      <c r="EV68" s="65"/>
      <c r="EW68" s="65"/>
      <c r="EX68" s="65"/>
      <c r="EY68" s="65"/>
      <c r="EZ68" s="65"/>
      <c r="FA68" s="65"/>
      <c r="FB68" s="65"/>
      <c r="FC68" s="65"/>
      <c r="FD68" s="920"/>
      <c r="FE68" s="920"/>
      <c r="FF68" s="920"/>
      <c r="FG68" s="920"/>
      <c r="FH68" s="920"/>
      <c r="FI68" s="920"/>
      <c r="FJ68" s="920"/>
      <c r="FK68" s="920"/>
      <c r="FL68" s="920"/>
      <c r="FM68" s="920"/>
      <c r="FN68" s="920"/>
      <c r="FO68" s="921"/>
      <c r="FP68" s="921"/>
      <c r="FQ68" s="921"/>
      <c r="FR68" s="921"/>
    </row>
    <row r="69" spans="1:174" s="146" customFormat="1" ht="28.5" customHeight="1">
      <c r="A69" s="502"/>
      <c r="B69" s="3673" t="s">
        <v>31</v>
      </c>
      <c r="C69" s="4380" t="str">
        <f>C51</f>
        <v xml:space="preserve"> Assembling Process  成型流程 Lưu trình gò</v>
      </c>
      <c r="D69" s="2319"/>
      <c r="E69" s="2319"/>
      <c r="F69" s="2319"/>
      <c r="G69" s="2319"/>
      <c r="H69" s="2319"/>
      <c r="I69" s="2319"/>
      <c r="J69" s="2319"/>
      <c r="K69" s="2319"/>
      <c r="L69" s="2319"/>
      <c r="M69" s="2319"/>
      <c r="N69" s="2319"/>
      <c r="O69" s="2319"/>
      <c r="P69" s="2319"/>
      <c r="Q69" s="2319"/>
      <c r="R69" s="2319"/>
      <c r="S69" s="2129"/>
      <c r="T69" s="4381" t="str">
        <f>T51</f>
        <v xml:space="preserve">Process information 流程信息Thông tin lưu trình  </v>
      </c>
      <c r="U69" s="4382"/>
      <c r="V69" s="4382"/>
      <c r="W69" s="4382"/>
      <c r="X69" s="4382"/>
      <c r="Y69" s="4382"/>
      <c r="Z69" s="4382"/>
      <c r="AA69" s="4382"/>
      <c r="AB69" s="4382"/>
      <c r="AC69" s="4382"/>
      <c r="AD69" s="4382"/>
      <c r="AE69" s="4382"/>
      <c r="AF69" s="4382"/>
      <c r="AG69" s="4382"/>
      <c r="AH69" s="4382"/>
      <c r="AI69" s="4382"/>
      <c r="AJ69" s="4382"/>
      <c r="AK69" s="4382"/>
      <c r="AL69" s="4383"/>
      <c r="AM69" s="2226" t="str">
        <f>AM51</f>
        <v xml:space="preserve">Comments  备注Ghi chú  </v>
      </c>
      <c r="AN69" s="2226"/>
      <c r="AO69" s="2226"/>
      <c r="AP69" s="2226"/>
      <c r="AQ69" s="2226"/>
      <c r="AR69" s="2226"/>
      <c r="AS69" s="2226"/>
      <c r="AT69" s="2226"/>
      <c r="AU69" s="2226"/>
      <c r="AV69" s="2226"/>
      <c r="AW69" s="2226"/>
      <c r="AX69" s="2226"/>
      <c r="AY69" s="2226"/>
      <c r="AZ69" s="2226"/>
      <c r="BA69" s="2226"/>
      <c r="BB69" s="2226"/>
      <c r="BC69" s="2226"/>
      <c r="BD69" s="4384"/>
      <c r="BE69" s="4386" t="str">
        <f>BE51</f>
        <v xml:space="preserve">
Lasting Lace/Clip Instruction
绑鞋带/绑鞋带指南
Dây gò/ Hướng dẫn buộc dây</v>
      </c>
      <c r="BF69" s="4439"/>
      <c r="BG69" s="4439"/>
      <c r="BH69" s="4439"/>
      <c r="BI69" s="4439"/>
      <c r="BJ69" s="4439"/>
      <c r="BK69" s="4439"/>
      <c r="BL69" s="4439"/>
      <c r="BM69" s="4439"/>
      <c r="BN69" s="4439"/>
      <c r="BO69" s="4439"/>
      <c r="BP69" s="4439"/>
      <c r="BQ69" s="4440"/>
      <c r="BR69" s="84"/>
      <c r="EM69" s="228"/>
      <c r="EN69" s="228"/>
      <c r="EO69" s="932"/>
      <c r="EP69" s="932"/>
      <c r="EQ69" s="933"/>
      <c r="ER69" s="932"/>
      <c r="ES69" s="934"/>
      <c r="ET69" s="933"/>
      <c r="EU69" s="935"/>
      <c r="EV69" s="932"/>
      <c r="EW69" s="932"/>
      <c r="EX69" s="932"/>
      <c r="EY69" s="932"/>
      <c r="EZ69" s="932"/>
      <c r="FA69" s="932"/>
      <c r="FB69" s="932"/>
      <c r="FC69" s="932"/>
      <c r="FD69" s="920"/>
      <c r="FE69" s="920"/>
      <c r="FF69" s="920"/>
      <c r="FG69" s="920"/>
      <c r="FH69" s="920"/>
      <c r="FI69" s="920"/>
      <c r="FJ69" s="920"/>
      <c r="FK69" s="920"/>
      <c r="FL69" s="920"/>
      <c r="FM69" s="920"/>
      <c r="FN69" s="920"/>
      <c r="FO69" s="921"/>
      <c r="FP69" s="921"/>
      <c r="FQ69" s="921"/>
      <c r="FR69" s="921"/>
    </row>
    <row r="70" spans="1:174" s="146" customFormat="1" ht="65.25" customHeight="1">
      <c r="A70" s="502"/>
      <c r="B70" s="3060"/>
      <c r="C70" s="4461"/>
      <c r="D70" s="3406"/>
      <c r="E70" s="3406"/>
      <c r="F70" s="3406"/>
      <c r="G70" s="3406"/>
      <c r="H70" s="3406"/>
      <c r="I70" s="3406"/>
      <c r="J70" s="3406"/>
      <c r="K70" s="3406"/>
      <c r="L70" s="3406"/>
      <c r="M70" s="3406"/>
      <c r="N70" s="3406"/>
      <c r="O70" s="3406"/>
      <c r="P70" s="3406"/>
      <c r="Q70" s="3406"/>
      <c r="R70" s="3406"/>
      <c r="S70" s="4462"/>
      <c r="T70" s="4407" t="str">
        <f>T52</f>
        <v>Chemical
化品名称
Hóa chất</v>
      </c>
      <c r="U70" s="4465"/>
      <c r="V70" s="4465"/>
      <c r="W70" s="4465"/>
      <c r="X70" s="4466"/>
      <c r="Y70" s="1455" t="str">
        <f>Y52</f>
        <v>Hardener 
硬化剂
Chất đông cứng</v>
      </c>
      <c r="Z70" s="4355" t="str">
        <f>Z52</f>
        <v>WB/SB</v>
      </c>
      <c r="AA70" s="1940"/>
      <c r="AB70" s="4467" t="str">
        <f>AB52</f>
        <v>Surface Temp
温度表面
Nhiệt độ bề mặt</v>
      </c>
      <c r="AC70" s="4465"/>
      <c r="AD70" s="4465"/>
      <c r="AE70" s="4465"/>
      <c r="AF70" s="4468"/>
      <c r="AG70" s="4407" t="str">
        <f>AG52</f>
        <v>Pressure
压力
Lực ép</v>
      </c>
      <c r="AH70" s="4465"/>
      <c r="AI70" s="4468"/>
      <c r="AJ70" s="4407" t="str">
        <f>AJ52</f>
        <v>Time
时间
Thời gian</v>
      </c>
      <c r="AK70" s="4465"/>
      <c r="AL70" s="4468"/>
      <c r="AM70" s="4463"/>
      <c r="AN70" s="4463"/>
      <c r="AO70" s="4463"/>
      <c r="AP70" s="4463"/>
      <c r="AQ70" s="4463"/>
      <c r="AR70" s="4463"/>
      <c r="AS70" s="4463"/>
      <c r="AT70" s="4463"/>
      <c r="AU70" s="4463"/>
      <c r="AV70" s="4463"/>
      <c r="AW70" s="4463"/>
      <c r="AX70" s="4463"/>
      <c r="AY70" s="4463"/>
      <c r="AZ70" s="4463"/>
      <c r="BA70" s="4463"/>
      <c r="BB70" s="4463"/>
      <c r="BC70" s="4463"/>
      <c r="BD70" s="4464"/>
      <c r="BE70" s="4441"/>
      <c r="BF70" s="4442"/>
      <c r="BG70" s="4442"/>
      <c r="BH70" s="4442"/>
      <c r="BI70" s="4442"/>
      <c r="BJ70" s="4442"/>
      <c r="BK70" s="4442"/>
      <c r="BL70" s="4442"/>
      <c r="BM70" s="4442"/>
      <c r="BN70" s="4442"/>
      <c r="BO70" s="4442"/>
      <c r="BP70" s="4442"/>
      <c r="BQ70" s="4443"/>
      <c r="BR70" s="84"/>
      <c r="EM70" s="228"/>
      <c r="EN70" s="228"/>
      <c r="EO70" s="932"/>
      <c r="EP70" s="932"/>
      <c r="EQ70" s="933"/>
      <c r="ER70" s="932"/>
      <c r="ES70" s="934"/>
      <c r="ET70" s="933"/>
      <c r="EU70" s="935"/>
      <c r="EV70" s="932"/>
      <c r="EW70" s="932"/>
      <c r="EX70" s="932"/>
      <c r="EY70" s="932"/>
      <c r="EZ70" s="932"/>
      <c r="FA70" s="932"/>
      <c r="FB70" s="932"/>
      <c r="FC70" s="932"/>
      <c r="FD70" s="920"/>
      <c r="FE70" s="920"/>
      <c r="FF70" s="920"/>
      <c r="FG70" s="920"/>
      <c r="FH70" s="920"/>
      <c r="FI70" s="920"/>
      <c r="FJ70" s="920"/>
      <c r="FK70" s="920"/>
      <c r="FL70" s="920"/>
      <c r="FM70" s="920"/>
      <c r="FN70" s="920"/>
      <c r="FO70" s="921"/>
      <c r="FP70" s="921"/>
      <c r="FQ70" s="921"/>
      <c r="FR70" s="921"/>
    </row>
    <row r="71" spans="1:174" s="146" customFormat="1" ht="173.25" customHeight="1">
      <c r="A71" s="502"/>
      <c r="B71" s="936">
        <f>B61+1</f>
        <v>31</v>
      </c>
      <c r="C71" s="4477" t="s">
        <v>651</v>
      </c>
      <c r="D71" s="4478"/>
      <c r="E71" s="4478"/>
      <c r="F71" s="4478"/>
      <c r="G71" s="4478"/>
      <c r="H71" s="4478"/>
      <c r="I71" s="4478"/>
      <c r="J71" s="4478"/>
      <c r="K71" s="4478"/>
      <c r="L71" s="4478"/>
      <c r="M71" s="4478"/>
      <c r="N71" s="4478"/>
      <c r="O71" s="4478"/>
      <c r="P71" s="4478"/>
      <c r="Q71" s="4478"/>
      <c r="R71" s="4478"/>
      <c r="S71" s="4479"/>
      <c r="T71" s="4355"/>
      <c r="U71" s="1939"/>
      <c r="V71" s="1939"/>
      <c r="W71" s="1939"/>
      <c r="X71" s="1940"/>
      <c r="Y71" s="1112"/>
      <c r="Z71" s="4355"/>
      <c r="AA71" s="1940"/>
      <c r="AB71" s="1077"/>
      <c r="AC71" s="1077"/>
      <c r="AD71" s="1077"/>
      <c r="AE71" s="1077"/>
      <c r="AF71" s="1095"/>
      <c r="AG71" s="1077"/>
      <c r="AH71" s="1077"/>
      <c r="AI71" s="1078"/>
      <c r="AJ71" s="1077"/>
      <c r="AK71" s="1077"/>
      <c r="AL71" s="1095"/>
      <c r="AM71" s="4480" t="s">
        <v>1256</v>
      </c>
      <c r="AN71" s="4481"/>
      <c r="AO71" s="4481"/>
      <c r="AP71" s="4481"/>
      <c r="AQ71" s="4481"/>
      <c r="AR71" s="4481"/>
      <c r="AS71" s="4481"/>
      <c r="AT71" s="4481"/>
      <c r="AU71" s="4481"/>
      <c r="AV71" s="4481"/>
      <c r="AW71" s="4481"/>
      <c r="AX71" s="4481"/>
      <c r="AY71" s="4481"/>
      <c r="AZ71" s="4481"/>
      <c r="BA71" s="4481"/>
      <c r="BB71" s="4481"/>
      <c r="BC71" s="4481"/>
      <c r="BD71" s="4482"/>
      <c r="BE71" s="502"/>
      <c r="BF71" s="871"/>
      <c r="BG71" s="871"/>
      <c r="BH71" s="871"/>
      <c r="BI71" s="871"/>
      <c r="BJ71" s="871"/>
      <c r="BK71" s="871"/>
      <c r="BL71" s="871"/>
      <c r="BM71" s="871"/>
      <c r="BN71" s="871"/>
      <c r="BO71" s="871"/>
      <c r="BP71" s="871"/>
      <c r="BQ71" s="84"/>
      <c r="BR71" s="84"/>
      <c r="EM71" s="228"/>
      <c r="EN71" s="228"/>
      <c r="EO71" s="932"/>
      <c r="EP71" s="932"/>
      <c r="EQ71" s="933"/>
      <c r="ER71" s="932"/>
      <c r="ES71" s="934"/>
      <c r="ET71" s="933"/>
      <c r="EU71" s="935"/>
      <c r="EV71" s="932"/>
      <c r="EW71" s="932"/>
      <c r="EX71" s="932"/>
      <c r="EY71" s="932"/>
      <c r="EZ71" s="932"/>
      <c r="FA71" s="932"/>
      <c r="FB71" s="932"/>
      <c r="FC71" s="932"/>
      <c r="FD71" s="920"/>
      <c r="FE71" s="920"/>
      <c r="FF71" s="920"/>
      <c r="FG71" s="920"/>
      <c r="FH71" s="920"/>
      <c r="FI71" s="920"/>
      <c r="FJ71" s="920"/>
      <c r="FK71" s="920"/>
      <c r="FL71" s="920"/>
      <c r="FM71" s="920"/>
      <c r="FN71" s="920"/>
      <c r="FO71" s="921"/>
      <c r="FP71" s="921"/>
      <c r="FQ71" s="921"/>
      <c r="FR71" s="921"/>
    </row>
    <row r="72" spans="1:174" s="146" customFormat="1" ht="129" customHeight="1">
      <c r="A72" s="502"/>
      <c r="B72" s="936">
        <f>B71+1</f>
        <v>32</v>
      </c>
      <c r="C72" s="4359" t="s">
        <v>652</v>
      </c>
      <c r="D72" s="4360"/>
      <c r="E72" s="4360"/>
      <c r="F72" s="4360"/>
      <c r="G72" s="4360"/>
      <c r="H72" s="4360"/>
      <c r="I72" s="4360"/>
      <c r="J72" s="4360"/>
      <c r="K72" s="4360"/>
      <c r="L72" s="4360"/>
      <c r="M72" s="4360"/>
      <c r="N72" s="4360"/>
      <c r="O72" s="4360"/>
      <c r="P72" s="4360"/>
      <c r="Q72" s="4360"/>
      <c r="R72" s="4360"/>
      <c r="S72" s="4361"/>
      <c r="T72" s="4362"/>
      <c r="U72" s="4362"/>
      <c r="V72" s="4362"/>
      <c r="W72" s="4362"/>
      <c r="X72" s="4363"/>
      <c r="Y72" s="1141"/>
      <c r="Z72" s="4362"/>
      <c r="AA72" s="4364"/>
      <c r="AB72" s="4365"/>
      <c r="AC72" s="4365"/>
      <c r="AD72" s="4365"/>
      <c r="AE72" s="4365"/>
      <c r="AF72" s="4366"/>
      <c r="AG72" s="4367"/>
      <c r="AH72" s="4365"/>
      <c r="AI72" s="4366"/>
      <c r="AJ72" s="4367"/>
      <c r="AK72" s="4365"/>
      <c r="AL72" s="4366"/>
      <c r="AM72" s="4349" t="s">
        <v>1034</v>
      </c>
      <c r="AN72" s="4360"/>
      <c r="AO72" s="4360"/>
      <c r="AP72" s="4360"/>
      <c r="AQ72" s="4360"/>
      <c r="AR72" s="4360"/>
      <c r="AS72" s="4360"/>
      <c r="AT72" s="4360"/>
      <c r="AU72" s="4360"/>
      <c r="AV72" s="4360"/>
      <c r="AW72" s="4360"/>
      <c r="AX72" s="4360"/>
      <c r="AY72" s="4360"/>
      <c r="AZ72" s="4360"/>
      <c r="BA72" s="4360"/>
      <c r="BB72" s="4360"/>
      <c r="BC72" s="4360"/>
      <c r="BD72" s="4447"/>
      <c r="BE72" s="502"/>
      <c r="BF72" s="871"/>
      <c r="BG72" s="871"/>
      <c r="BH72" s="871"/>
      <c r="BI72" s="871"/>
      <c r="BJ72" s="871"/>
      <c r="BK72" s="871"/>
      <c r="BL72" s="871"/>
      <c r="BM72" s="871"/>
      <c r="BN72" s="871"/>
      <c r="BO72" s="871"/>
      <c r="BP72" s="871"/>
      <c r="BQ72" s="84"/>
      <c r="BR72" s="84"/>
      <c r="EM72" s="228"/>
      <c r="EN72" s="228"/>
      <c r="EO72" s="932"/>
      <c r="EP72" s="932"/>
      <c r="EQ72" s="933"/>
      <c r="ER72" s="932"/>
      <c r="ES72" s="934"/>
      <c r="ET72" s="933"/>
      <c r="EU72" s="935"/>
      <c r="EV72" s="932"/>
      <c r="EW72" s="932"/>
      <c r="EX72" s="932"/>
      <c r="EY72" s="932"/>
      <c r="EZ72" s="932"/>
      <c r="FA72" s="932"/>
      <c r="FB72" s="932"/>
      <c r="FC72" s="932"/>
      <c r="FD72" s="920"/>
      <c r="FE72" s="920"/>
      <c r="FF72" s="920"/>
      <c r="FG72" s="920"/>
      <c r="FH72" s="920"/>
      <c r="FI72" s="920"/>
      <c r="FJ72" s="920"/>
      <c r="FK72" s="920"/>
      <c r="FL72" s="920"/>
      <c r="FM72" s="920"/>
      <c r="FN72" s="920"/>
      <c r="FO72" s="921"/>
      <c r="FP72" s="921"/>
      <c r="FQ72" s="921"/>
      <c r="FR72" s="921"/>
    </row>
    <row r="73" spans="1:174" s="146" customFormat="1" ht="65.25" customHeight="1">
      <c r="A73" s="502"/>
      <c r="B73" s="936">
        <f t="shared" ref="B73:B78" si="3">B72+1</f>
        <v>33</v>
      </c>
      <c r="C73" s="4359" t="s">
        <v>1258</v>
      </c>
      <c r="D73" s="4360"/>
      <c r="E73" s="4360"/>
      <c r="F73" s="4360"/>
      <c r="G73" s="4360"/>
      <c r="H73" s="4360"/>
      <c r="I73" s="4360"/>
      <c r="J73" s="4360"/>
      <c r="K73" s="4360"/>
      <c r="L73" s="4360"/>
      <c r="M73" s="4360"/>
      <c r="N73" s="4360"/>
      <c r="O73" s="4360"/>
      <c r="P73" s="4360"/>
      <c r="Q73" s="4360"/>
      <c r="R73" s="4360"/>
      <c r="S73" s="4361"/>
      <c r="T73" s="4362" t="s">
        <v>295</v>
      </c>
      <c r="U73" s="4362"/>
      <c r="V73" s="4362"/>
      <c r="W73" s="4362"/>
      <c r="X73" s="4363"/>
      <c r="Y73" s="1141"/>
      <c r="Z73" s="3819" t="s">
        <v>290</v>
      </c>
      <c r="AA73" s="4368"/>
      <c r="AB73" s="3441" t="s">
        <v>657</v>
      </c>
      <c r="AC73" s="4483"/>
      <c r="AD73" s="4483"/>
      <c r="AE73" s="4483"/>
      <c r="AF73" s="4484"/>
      <c r="AG73" s="4367"/>
      <c r="AH73" s="4365"/>
      <c r="AI73" s="4366"/>
      <c r="AJ73" s="4367" t="s">
        <v>296</v>
      </c>
      <c r="AK73" s="4365"/>
      <c r="AL73" s="4366"/>
      <c r="AM73" s="4485" t="s">
        <v>658</v>
      </c>
      <c r="AN73" s="4486"/>
      <c r="AO73" s="4486"/>
      <c r="AP73" s="4486"/>
      <c r="AQ73" s="4486"/>
      <c r="AR73" s="4486"/>
      <c r="AS73" s="4486"/>
      <c r="AT73" s="4486"/>
      <c r="AU73" s="4486"/>
      <c r="AV73" s="4486"/>
      <c r="AW73" s="4486"/>
      <c r="AX73" s="4486"/>
      <c r="AY73" s="4486"/>
      <c r="AZ73" s="4486"/>
      <c r="BA73" s="4486"/>
      <c r="BB73" s="4486"/>
      <c r="BC73" s="4486"/>
      <c r="BD73" s="4487"/>
      <c r="BE73" s="502"/>
      <c r="BF73" s="871"/>
      <c r="BG73" s="871"/>
      <c r="BH73" s="871"/>
      <c r="BI73" s="871"/>
      <c r="BJ73" s="871"/>
      <c r="BK73" s="871"/>
      <c r="BL73" s="871"/>
      <c r="BM73" s="871"/>
      <c r="BN73" s="871"/>
      <c r="BO73" s="871"/>
      <c r="BP73" s="871"/>
      <c r="BQ73" s="84"/>
      <c r="BR73" s="84"/>
      <c r="EM73" s="228"/>
      <c r="EN73" s="228"/>
      <c r="EO73" s="932"/>
      <c r="EP73" s="932"/>
      <c r="EQ73" s="933"/>
      <c r="ER73" s="932"/>
      <c r="ES73" s="934"/>
      <c r="ET73" s="933"/>
      <c r="EU73" s="935"/>
      <c r="EV73" s="932"/>
      <c r="EW73" s="932"/>
      <c r="EX73" s="932"/>
      <c r="EY73" s="932"/>
      <c r="EZ73" s="932"/>
      <c r="FA73" s="932"/>
      <c r="FB73" s="932"/>
      <c r="FC73" s="932"/>
      <c r="FD73" s="920"/>
      <c r="FE73" s="920"/>
      <c r="FF73" s="920"/>
      <c r="FG73" s="920"/>
      <c r="FH73" s="920"/>
      <c r="FI73" s="920"/>
      <c r="FJ73" s="920"/>
      <c r="FK73" s="920"/>
      <c r="FL73" s="920"/>
      <c r="FM73" s="920"/>
      <c r="FN73" s="920"/>
      <c r="FO73" s="921"/>
      <c r="FP73" s="921"/>
      <c r="FQ73" s="921"/>
      <c r="FR73" s="921"/>
    </row>
    <row r="74" spans="1:174" s="146" customFormat="1" ht="65.25" customHeight="1">
      <c r="A74" s="502"/>
      <c r="B74" s="936">
        <f t="shared" si="3"/>
        <v>34</v>
      </c>
      <c r="C74" s="4352" t="s">
        <v>653</v>
      </c>
      <c r="D74" s="4353"/>
      <c r="E74" s="4353"/>
      <c r="F74" s="4353"/>
      <c r="G74" s="4353"/>
      <c r="H74" s="4353"/>
      <c r="I74" s="4353"/>
      <c r="J74" s="4353"/>
      <c r="K74" s="4353"/>
      <c r="L74" s="4353"/>
      <c r="M74" s="4353"/>
      <c r="N74" s="4353"/>
      <c r="O74" s="4353"/>
      <c r="P74" s="4353"/>
      <c r="Q74" s="4353"/>
      <c r="R74" s="4353"/>
      <c r="S74" s="4354"/>
      <c r="T74" s="3819" t="s">
        <v>297</v>
      </c>
      <c r="U74" s="3819"/>
      <c r="V74" s="3819"/>
      <c r="W74" s="3819"/>
      <c r="X74" s="4355"/>
      <c r="Y74" s="1112"/>
      <c r="Z74" s="3819" t="s">
        <v>298</v>
      </c>
      <c r="AA74" s="4368"/>
      <c r="AB74" s="3441" t="s">
        <v>657</v>
      </c>
      <c r="AC74" s="4483"/>
      <c r="AD74" s="4483"/>
      <c r="AE74" s="4483"/>
      <c r="AF74" s="4484"/>
      <c r="AG74" s="4369"/>
      <c r="AH74" s="1939"/>
      <c r="AI74" s="1940"/>
      <c r="AJ74" s="4355" t="s">
        <v>299</v>
      </c>
      <c r="AK74" s="1939"/>
      <c r="AL74" s="2316"/>
      <c r="AM74" s="4490" t="s">
        <v>1035</v>
      </c>
      <c r="AN74" s="4491"/>
      <c r="AO74" s="4491"/>
      <c r="AP74" s="4491"/>
      <c r="AQ74" s="4491"/>
      <c r="AR74" s="4491"/>
      <c r="AS74" s="4491"/>
      <c r="AT74" s="4491"/>
      <c r="AU74" s="4491"/>
      <c r="AV74" s="4491"/>
      <c r="AW74" s="4491"/>
      <c r="AX74" s="4491"/>
      <c r="AY74" s="4491"/>
      <c r="AZ74" s="4491"/>
      <c r="BA74" s="4491"/>
      <c r="BB74" s="4491"/>
      <c r="BC74" s="4491"/>
      <c r="BD74" s="4492"/>
      <c r="BE74" s="502"/>
      <c r="BF74" s="871"/>
      <c r="BG74" s="871"/>
      <c r="BH74" s="871"/>
      <c r="BI74" s="871"/>
      <c r="BJ74" s="871"/>
      <c r="BK74" s="871"/>
      <c r="BL74" s="871"/>
      <c r="BM74" s="871"/>
      <c r="BN74" s="871"/>
      <c r="BO74" s="871"/>
      <c r="BP74" s="871"/>
      <c r="BQ74" s="84"/>
      <c r="BR74" s="84"/>
      <c r="EM74" s="228"/>
      <c r="EN74" s="228"/>
      <c r="EO74" s="932"/>
      <c r="EP74" s="932"/>
      <c r="EQ74" s="933"/>
      <c r="ER74" s="932"/>
      <c r="ES74" s="934"/>
      <c r="ET74" s="933"/>
      <c r="EU74" s="935"/>
      <c r="EV74" s="932"/>
      <c r="EW74" s="932"/>
      <c r="EX74" s="932"/>
      <c r="EY74" s="932"/>
      <c r="EZ74" s="932"/>
      <c r="FA74" s="932"/>
      <c r="FB74" s="932"/>
      <c r="FC74" s="932"/>
      <c r="FD74" s="920"/>
      <c r="FE74" s="920"/>
      <c r="FF74" s="920"/>
      <c r="FG74" s="920"/>
      <c r="FH74" s="920"/>
      <c r="FI74" s="920"/>
      <c r="FJ74" s="920"/>
      <c r="FK74" s="920"/>
      <c r="FL74" s="920"/>
      <c r="FM74" s="920"/>
      <c r="FN74" s="920"/>
      <c r="FO74" s="921"/>
      <c r="FP74" s="921"/>
      <c r="FQ74" s="921"/>
      <c r="FR74" s="921"/>
    </row>
    <row r="75" spans="1:174" s="146" customFormat="1" ht="63.75" customHeight="1">
      <c r="A75" s="502"/>
      <c r="B75" s="936">
        <f t="shared" si="3"/>
        <v>35</v>
      </c>
      <c r="C75" s="4352" t="s">
        <v>1018</v>
      </c>
      <c r="D75" s="4353"/>
      <c r="E75" s="4353"/>
      <c r="F75" s="4353"/>
      <c r="G75" s="4353"/>
      <c r="H75" s="4353"/>
      <c r="I75" s="4353"/>
      <c r="J75" s="4353"/>
      <c r="K75" s="4353"/>
      <c r="L75" s="4353"/>
      <c r="M75" s="4353"/>
      <c r="N75" s="4353"/>
      <c r="O75" s="4353"/>
      <c r="P75" s="4353"/>
      <c r="Q75" s="4353"/>
      <c r="R75" s="4353"/>
      <c r="S75" s="4354"/>
      <c r="T75" s="3819"/>
      <c r="U75" s="3819"/>
      <c r="V75" s="3819"/>
      <c r="W75" s="3819"/>
      <c r="X75" s="4355"/>
      <c r="Y75" s="1112"/>
      <c r="Z75" s="3819"/>
      <c r="AA75" s="4368"/>
      <c r="AB75" s="4493"/>
      <c r="AC75" s="4488"/>
      <c r="AD75" s="4488"/>
      <c r="AE75" s="4488"/>
      <c r="AF75" s="4489"/>
      <c r="AG75" s="4369"/>
      <c r="AH75" s="1939"/>
      <c r="AI75" s="1940"/>
      <c r="AJ75" s="4355"/>
      <c r="AK75" s="1939"/>
      <c r="AL75" s="2316"/>
      <c r="AM75" s="4444" t="s">
        <v>1036</v>
      </c>
      <c r="AN75" s="1992"/>
      <c r="AO75" s="1992"/>
      <c r="AP75" s="1992"/>
      <c r="AQ75" s="1992"/>
      <c r="AR75" s="1992"/>
      <c r="AS75" s="1992"/>
      <c r="AT75" s="1992"/>
      <c r="AU75" s="1992"/>
      <c r="AV75" s="1992"/>
      <c r="AW75" s="1992"/>
      <c r="AX75" s="1992"/>
      <c r="AY75" s="1992"/>
      <c r="AZ75" s="1992"/>
      <c r="BA75" s="1992"/>
      <c r="BB75" s="1992"/>
      <c r="BC75" s="1992"/>
      <c r="BD75" s="4406"/>
      <c r="BE75" s="502"/>
      <c r="BF75" s="871"/>
      <c r="BG75" s="871"/>
      <c r="BH75" s="871"/>
      <c r="BI75" s="871"/>
      <c r="BJ75" s="871"/>
      <c r="BK75" s="871"/>
      <c r="BL75" s="871"/>
      <c r="BM75" s="871"/>
      <c r="BN75" s="871"/>
      <c r="BO75" s="871"/>
      <c r="BP75" s="871"/>
      <c r="BQ75" s="84"/>
      <c r="BR75" s="84"/>
      <c r="EM75" s="228"/>
      <c r="EN75" s="228"/>
      <c r="EO75" s="932"/>
      <c r="EP75" s="932"/>
      <c r="EQ75" s="933"/>
      <c r="ER75" s="932"/>
      <c r="ES75" s="934"/>
      <c r="ET75" s="933"/>
      <c r="EU75" s="935"/>
      <c r="EV75" s="932"/>
      <c r="EW75" s="932"/>
      <c r="EX75" s="932"/>
      <c r="EY75" s="932"/>
      <c r="EZ75" s="932"/>
      <c r="FA75" s="932"/>
      <c r="FB75" s="932"/>
      <c r="FC75" s="932"/>
      <c r="FD75" s="920"/>
      <c r="FE75" s="920"/>
      <c r="FF75" s="920"/>
      <c r="FG75" s="920"/>
      <c r="FH75" s="920"/>
      <c r="FI75" s="920"/>
      <c r="FJ75" s="920"/>
      <c r="FK75" s="920"/>
      <c r="FL75" s="920"/>
      <c r="FM75" s="920"/>
      <c r="FN75" s="920"/>
      <c r="FO75" s="921"/>
      <c r="FP75" s="921"/>
      <c r="FQ75" s="921"/>
      <c r="FR75" s="921"/>
    </row>
    <row r="76" spans="1:174" s="146" customFormat="1" ht="50.25" customHeight="1">
      <c r="A76" s="502"/>
      <c r="B76" s="936">
        <f t="shared" si="3"/>
        <v>36</v>
      </c>
      <c r="C76" s="4352" t="s">
        <v>1019</v>
      </c>
      <c r="D76" s="4353"/>
      <c r="E76" s="4353"/>
      <c r="F76" s="4353"/>
      <c r="G76" s="4353"/>
      <c r="H76" s="4353"/>
      <c r="I76" s="4353"/>
      <c r="J76" s="4353"/>
      <c r="K76" s="4353"/>
      <c r="L76" s="4353"/>
      <c r="M76" s="4353"/>
      <c r="N76" s="4353"/>
      <c r="O76" s="4353"/>
      <c r="P76" s="4353"/>
      <c r="Q76" s="4353"/>
      <c r="R76" s="4353"/>
      <c r="S76" s="4354"/>
      <c r="T76" s="3819" t="s">
        <v>326</v>
      </c>
      <c r="U76" s="3819"/>
      <c r="V76" s="3819"/>
      <c r="W76" s="3819"/>
      <c r="X76" s="4355"/>
      <c r="Y76" s="1112"/>
      <c r="Z76" s="3819" t="s">
        <v>327</v>
      </c>
      <c r="AA76" s="4368"/>
      <c r="AB76" s="3441" t="s">
        <v>657</v>
      </c>
      <c r="AC76" s="4483"/>
      <c r="AD76" s="4483"/>
      <c r="AE76" s="4483"/>
      <c r="AF76" s="4484"/>
      <c r="AG76" s="4494"/>
      <c r="AH76" s="1939"/>
      <c r="AI76" s="1940"/>
      <c r="AJ76" s="4355" t="s">
        <v>328</v>
      </c>
      <c r="AK76" s="1939"/>
      <c r="AL76" s="4495"/>
      <c r="AM76" s="4496" t="s">
        <v>1020</v>
      </c>
      <c r="AN76" s="1992"/>
      <c r="AO76" s="1992"/>
      <c r="AP76" s="1992"/>
      <c r="AQ76" s="1992"/>
      <c r="AR76" s="1992"/>
      <c r="AS76" s="1992"/>
      <c r="AT76" s="1992"/>
      <c r="AU76" s="1992"/>
      <c r="AV76" s="1992"/>
      <c r="AW76" s="1992"/>
      <c r="AX76" s="1992"/>
      <c r="AY76" s="1992"/>
      <c r="AZ76" s="1992"/>
      <c r="BA76" s="1992"/>
      <c r="BB76" s="1992"/>
      <c r="BC76" s="1992"/>
      <c r="BD76" s="4497"/>
      <c r="BE76" s="502"/>
      <c r="BF76" s="871"/>
      <c r="BG76" s="871"/>
      <c r="BH76" s="871"/>
      <c r="BI76" s="871"/>
      <c r="BJ76" s="871"/>
      <c r="BK76" s="871"/>
      <c r="BL76" s="871"/>
      <c r="BM76" s="871"/>
      <c r="BN76" s="871"/>
      <c r="BO76" s="871"/>
      <c r="BP76" s="871"/>
      <c r="BQ76" s="84"/>
      <c r="BR76" s="84"/>
      <c r="EM76" s="228"/>
      <c r="EN76" s="228"/>
      <c r="EO76" s="932"/>
      <c r="EP76" s="932"/>
      <c r="EQ76" s="933"/>
      <c r="ER76" s="932"/>
      <c r="ES76" s="934"/>
      <c r="ET76" s="933"/>
      <c r="EU76" s="935"/>
      <c r="EV76" s="932"/>
      <c r="EW76" s="932"/>
      <c r="EX76" s="932"/>
      <c r="EY76" s="932"/>
      <c r="EZ76" s="932"/>
      <c r="FA76" s="932"/>
      <c r="FB76" s="932"/>
      <c r="FC76" s="932"/>
      <c r="FD76" s="920"/>
      <c r="FE76" s="920"/>
      <c r="FF76" s="920"/>
      <c r="FG76" s="920"/>
      <c r="FH76" s="920"/>
      <c r="FI76" s="920"/>
      <c r="FJ76" s="920"/>
      <c r="FK76" s="920"/>
      <c r="FL76" s="920"/>
      <c r="FM76" s="920"/>
      <c r="FN76" s="920"/>
      <c r="FO76" s="921"/>
      <c r="FP76" s="921"/>
      <c r="FQ76" s="921"/>
      <c r="FR76" s="921"/>
    </row>
    <row r="77" spans="1:174" s="146" customFormat="1" ht="51.75" customHeight="1">
      <c r="A77" s="502"/>
      <c r="B77" s="936">
        <f t="shared" si="3"/>
        <v>37</v>
      </c>
      <c r="C77" s="4359" t="s">
        <v>654</v>
      </c>
      <c r="D77" s="4360"/>
      <c r="E77" s="4360"/>
      <c r="F77" s="4360"/>
      <c r="G77" s="4360"/>
      <c r="H77" s="4360"/>
      <c r="I77" s="4360"/>
      <c r="J77" s="4360"/>
      <c r="K77" s="4360"/>
      <c r="L77" s="4360"/>
      <c r="M77" s="4360"/>
      <c r="N77" s="4360"/>
      <c r="O77" s="4360"/>
      <c r="P77" s="4360"/>
      <c r="Q77" s="4360"/>
      <c r="R77" s="4360"/>
      <c r="S77" s="4361"/>
      <c r="T77" s="4362"/>
      <c r="U77" s="4362"/>
      <c r="V77" s="4362"/>
      <c r="W77" s="4362"/>
      <c r="X77" s="4363"/>
      <c r="Y77" s="1141"/>
      <c r="Z77" s="4362"/>
      <c r="AA77" s="4364"/>
      <c r="AB77" s="4488"/>
      <c r="AC77" s="4488"/>
      <c r="AD77" s="4488"/>
      <c r="AE77" s="4488"/>
      <c r="AF77" s="4489"/>
      <c r="AG77" s="4367"/>
      <c r="AH77" s="4365"/>
      <c r="AI77" s="4366"/>
      <c r="AJ77" s="4367"/>
      <c r="AK77" s="4365"/>
      <c r="AL77" s="4366"/>
      <c r="AM77" s="4473" t="s">
        <v>1257</v>
      </c>
      <c r="AN77" s="4474"/>
      <c r="AO77" s="4474"/>
      <c r="AP77" s="4474"/>
      <c r="AQ77" s="4474"/>
      <c r="AR77" s="4474"/>
      <c r="AS77" s="4474"/>
      <c r="AT77" s="4474"/>
      <c r="AU77" s="4474"/>
      <c r="AV77" s="4474"/>
      <c r="AW77" s="4474"/>
      <c r="AX77" s="4474"/>
      <c r="AY77" s="4474"/>
      <c r="AZ77" s="4474"/>
      <c r="BA77" s="4474"/>
      <c r="BB77" s="4474"/>
      <c r="BC77" s="4474"/>
      <c r="BD77" s="4475"/>
      <c r="BE77" s="502"/>
      <c r="BF77" s="871"/>
      <c r="BG77" s="871"/>
      <c r="BH77" s="871"/>
      <c r="BI77" s="871"/>
      <c r="BJ77" s="871"/>
      <c r="BK77" s="871"/>
      <c r="BL77" s="871"/>
      <c r="BM77" s="871"/>
      <c r="BN77" s="871"/>
      <c r="BO77" s="871"/>
      <c r="BP77" s="871"/>
      <c r="BQ77" s="84"/>
      <c r="BR77" s="84"/>
      <c r="EM77" s="228"/>
      <c r="EN77" s="228"/>
      <c r="EO77" s="932"/>
      <c r="EP77" s="932"/>
      <c r="EQ77" s="933"/>
      <c r="ER77" s="932"/>
      <c r="ES77" s="934"/>
      <c r="ET77" s="933"/>
      <c r="EU77" s="935"/>
      <c r="EV77" s="932"/>
      <c r="EW77" s="932"/>
      <c r="EX77" s="932"/>
      <c r="EY77" s="932"/>
      <c r="EZ77" s="932"/>
      <c r="FA77" s="932"/>
      <c r="FB77" s="932"/>
      <c r="FC77" s="932"/>
      <c r="FD77" s="920"/>
      <c r="FE77" s="920"/>
      <c r="FF77" s="920"/>
      <c r="FG77" s="920"/>
      <c r="FH77" s="920"/>
      <c r="FI77" s="920"/>
      <c r="FJ77" s="920"/>
      <c r="FK77" s="920"/>
      <c r="FL77" s="920"/>
      <c r="FM77" s="920"/>
      <c r="FN77" s="920"/>
      <c r="FO77" s="921"/>
      <c r="FP77" s="921"/>
      <c r="FQ77" s="921"/>
      <c r="FR77" s="921"/>
    </row>
    <row r="78" spans="1:174" s="146" customFormat="1" ht="48.75" customHeight="1">
      <c r="A78" s="502"/>
      <c r="B78" s="936">
        <f t="shared" si="3"/>
        <v>38</v>
      </c>
      <c r="C78" s="4352" t="s">
        <v>655</v>
      </c>
      <c r="D78" s="4353"/>
      <c r="E78" s="4353"/>
      <c r="F78" s="4353"/>
      <c r="G78" s="4353"/>
      <c r="H78" s="4353"/>
      <c r="I78" s="4353"/>
      <c r="J78" s="4353"/>
      <c r="K78" s="4353"/>
      <c r="L78" s="4353"/>
      <c r="M78" s="4353"/>
      <c r="N78" s="4353"/>
      <c r="O78" s="4353"/>
      <c r="P78" s="4353"/>
      <c r="Q78" s="4353"/>
      <c r="R78" s="4353"/>
      <c r="S78" s="4354"/>
      <c r="T78" s="3819"/>
      <c r="U78" s="3819"/>
      <c r="V78" s="3819"/>
      <c r="W78" s="3819"/>
      <c r="X78" s="4355"/>
      <c r="Y78" s="1112"/>
      <c r="Z78" s="3819"/>
      <c r="AA78" s="4368"/>
      <c r="AB78" s="1943"/>
      <c r="AC78" s="1943"/>
      <c r="AD78" s="1943"/>
      <c r="AE78" s="1943"/>
      <c r="AF78" s="2332"/>
      <c r="AG78" s="4369" t="s">
        <v>615</v>
      </c>
      <c r="AH78" s="1939"/>
      <c r="AI78" s="1940"/>
      <c r="AJ78" s="4355" t="s">
        <v>300</v>
      </c>
      <c r="AK78" s="1939"/>
      <c r="AL78" s="2316"/>
      <c r="AM78" s="4444" t="s">
        <v>656</v>
      </c>
      <c r="AN78" s="1992"/>
      <c r="AO78" s="1992"/>
      <c r="AP78" s="1992"/>
      <c r="AQ78" s="1992"/>
      <c r="AR78" s="1992"/>
      <c r="AS78" s="1992"/>
      <c r="AT78" s="1992"/>
      <c r="AU78" s="1992"/>
      <c r="AV78" s="1992"/>
      <c r="AW78" s="1992"/>
      <c r="AX78" s="1992"/>
      <c r="AY78" s="1992"/>
      <c r="AZ78" s="1992"/>
      <c r="BA78" s="1992"/>
      <c r="BB78" s="1992"/>
      <c r="BC78" s="1992"/>
      <c r="BD78" s="4406"/>
      <c r="BE78" s="502"/>
      <c r="BF78" s="871"/>
      <c r="BG78" s="871"/>
      <c r="BH78" s="871"/>
      <c r="BI78" s="871"/>
      <c r="BJ78" s="871"/>
      <c r="BK78" s="871"/>
      <c r="BL78" s="871"/>
      <c r="BM78" s="871"/>
      <c r="BN78" s="871"/>
      <c r="BO78" s="871"/>
      <c r="BP78" s="871"/>
      <c r="BQ78" s="84"/>
      <c r="BR78" s="84"/>
      <c r="EM78" s="228"/>
      <c r="EN78" s="228"/>
      <c r="EO78" s="932"/>
      <c r="EP78" s="932"/>
      <c r="EQ78" s="933"/>
      <c r="ER78" s="932"/>
      <c r="ES78" s="934"/>
      <c r="ET78" s="933"/>
      <c r="EU78" s="935"/>
      <c r="EV78" s="932"/>
      <c r="EW78" s="932"/>
      <c r="EX78" s="932"/>
      <c r="EY78" s="932"/>
      <c r="EZ78" s="932"/>
      <c r="FA78" s="932"/>
      <c r="FB78" s="932"/>
      <c r="FC78" s="932"/>
      <c r="FD78" s="920"/>
      <c r="FE78" s="920"/>
      <c r="FF78" s="920"/>
      <c r="FG78" s="920"/>
      <c r="FH78" s="920"/>
      <c r="FI78" s="920"/>
      <c r="FJ78" s="920"/>
      <c r="FK78" s="920"/>
      <c r="FL78" s="920"/>
      <c r="FM78" s="920"/>
      <c r="FN78" s="920"/>
      <c r="FO78" s="921"/>
      <c r="FP78" s="921"/>
      <c r="FQ78" s="921"/>
      <c r="FR78" s="921"/>
    </row>
    <row r="79" spans="1:174" s="146" customFormat="1" ht="30" customHeight="1">
      <c r="A79" s="502"/>
      <c r="B79" s="968" t="str">
        <f>B62</f>
        <v xml:space="preserve">Additional Instructions 指南Chỉ dẫn thêm  </v>
      </c>
      <c r="C79" s="969"/>
      <c r="D79" s="969"/>
      <c r="E79" s="969"/>
      <c r="F79" s="969"/>
      <c r="G79" s="969"/>
      <c r="H79" s="969"/>
      <c r="I79" s="969"/>
      <c r="J79" s="1079"/>
      <c r="K79" s="1079"/>
      <c r="L79" s="1079"/>
      <c r="M79" s="1079"/>
      <c r="N79" s="1513"/>
      <c r="O79" s="1510"/>
      <c r="P79" s="1510"/>
      <c r="Q79" s="1510"/>
      <c r="R79" s="1510"/>
      <c r="S79" s="1510"/>
      <c r="T79" s="1142"/>
      <c r="U79" s="1142"/>
      <c r="V79" s="1142"/>
      <c r="W79" s="1142"/>
      <c r="X79" s="1142"/>
      <c r="Y79" s="1142"/>
      <c r="Z79" s="1142"/>
      <c r="AA79" s="961"/>
      <c r="AB79" s="1142"/>
      <c r="AC79" s="1142"/>
      <c r="AD79" s="1142"/>
      <c r="AE79" s="1142"/>
      <c r="AF79" s="1142"/>
      <c r="AG79" s="1142"/>
      <c r="AH79" s="1142"/>
      <c r="AI79" s="1142"/>
      <c r="AJ79" s="1142"/>
      <c r="AK79" s="1142"/>
      <c r="AL79" s="1142"/>
      <c r="AM79" s="962"/>
      <c r="AN79" s="1140"/>
      <c r="AO79" s="1140"/>
      <c r="AP79" s="1140"/>
      <c r="AQ79" s="1140"/>
      <c r="AR79" s="1140"/>
      <c r="AS79" s="1140"/>
      <c r="AT79" s="1140"/>
      <c r="AU79" s="1140"/>
      <c r="AV79" s="1140"/>
      <c r="AW79" s="1140"/>
      <c r="AX79" s="1140"/>
      <c r="AY79" s="1140"/>
      <c r="AZ79" s="1140"/>
      <c r="BA79" s="1140"/>
      <c r="BB79" s="1140"/>
      <c r="BC79" s="1140"/>
      <c r="BD79" s="1143"/>
      <c r="BE79" s="502"/>
      <c r="BF79" s="871"/>
      <c r="BG79" s="871"/>
      <c r="BH79" s="871"/>
      <c r="BI79" s="871"/>
      <c r="BJ79" s="871"/>
      <c r="BK79" s="871"/>
      <c r="BL79" s="871"/>
      <c r="BM79" s="871"/>
      <c r="BN79" s="871"/>
      <c r="BO79" s="871"/>
      <c r="BP79" s="871"/>
      <c r="BQ79" s="84"/>
      <c r="BR79" s="84"/>
      <c r="EM79" s="228"/>
      <c r="EN79" s="228"/>
      <c r="EO79" s="932"/>
      <c r="EP79" s="932"/>
      <c r="EQ79" s="933"/>
      <c r="ER79" s="932"/>
      <c r="ES79" s="934"/>
      <c r="ET79" s="933"/>
      <c r="EU79" s="935"/>
      <c r="EV79" s="932"/>
      <c r="EW79" s="932"/>
      <c r="EX79" s="932"/>
      <c r="EY79" s="932"/>
      <c r="EZ79" s="932"/>
      <c r="FA79" s="932"/>
      <c r="FB79" s="932"/>
      <c r="FC79" s="932"/>
      <c r="FD79" s="920"/>
      <c r="FE79" s="920"/>
      <c r="FF79" s="920"/>
      <c r="FG79" s="920"/>
      <c r="FH79" s="920"/>
      <c r="FI79" s="920"/>
      <c r="FJ79" s="920"/>
      <c r="FK79" s="920"/>
      <c r="FL79" s="920"/>
      <c r="FM79" s="920"/>
      <c r="FN79" s="920"/>
      <c r="FO79" s="921"/>
      <c r="FP79" s="921"/>
      <c r="FQ79" s="921"/>
      <c r="FR79" s="921"/>
    </row>
    <row r="80" spans="1:174" s="146" customFormat="1" ht="61.5" customHeight="1">
      <c r="A80" s="502"/>
      <c r="B80" s="963"/>
      <c r="C80" s="964"/>
      <c r="D80" s="964"/>
      <c r="E80" s="964"/>
      <c r="F80" s="964"/>
      <c r="G80" s="964"/>
      <c r="H80" s="964"/>
      <c r="I80" s="964"/>
      <c r="J80" s="871"/>
      <c r="K80" s="871"/>
      <c r="L80" s="871"/>
      <c r="M80" s="871"/>
      <c r="N80" s="871"/>
      <c r="O80" s="871"/>
      <c r="P80" s="871"/>
      <c r="Q80" s="871"/>
      <c r="R80" s="871"/>
      <c r="S80" s="871"/>
      <c r="T80" s="1084"/>
      <c r="U80" s="1084"/>
      <c r="V80" s="1084"/>
      <c r="W80" s="1084"/>
      <c r="X80" s="1084"/>
      <c r="Y80" s="1084"/>
      <c r="Z80" s="1084"/>
      <c r="AA80" s="872"/>
      <c r="AB80" s="1084"/>
      <c r="AC80" s="1084"/>
      <c r="AD80" s="1084"/>
      <c r="AE80" s="1084"/>
      <c r="AF80" s="1084"/>
      <c r="AG80" s="1084"/>
      <c r="AH80" s="1084"/>
      <c r="AI80" s="1084"/>
      <c r="AJ80" s="1084"/>
      <c r="AK80" s="1084"/>
      <c r="AL80" s="1084"/>
      <c r="AM80" s="870"/>
      <c r="AN80" s="871"/>
      <c r="AO80" s="871"/>
      <c r="AP80" s="871"/>
      <c r="AQ80" s="871"/>
      <c r="AR80" s="871"/>
      <c r="AS80" s="871"/>
      <c r="AT80" s="871"/>
      <c r="AU80" s="871"/>
      <c r="AV80" s="871"/>
      <c r="AW80" s="871"/>
      <c r="AX80" s="871"/>
      <c r="AY80" s="871"/>
      <c r="AZ80" s="871"/>
      <c r="BA80" s="871"/>
      <c r="BB80" s="871"/>
      <c r="BC80" s="871"/>
      <c r="BD80" s="84"/>
      <c r="BE80" s="4454" t="str">
        <f>BE63</f>
        <v>Total WB Processes:
使用总工段 WB
Tổng số công đoạn sử dụng WB</v>
      </c>
      <c r="BF80" s="4455"/>
      <c r="BG80" s="4455"/>
      <c r="BH80" s="4455"/>
      <c r="BI80" s="4455"/>
      <c r="BJ80" s="4455"/>
      <c r="BK80" s="4455"/>
      <c r="BL80" s="4455"/>
      <c r="BM80" s="4455"/>
      <c r="BN80" s="4455"/>
      <c r="BO80" s="4355">
        <f>COUNTIF(Z71:AA78,"WB")</f>
        <v>0</v>
      </c>
      <c r="BP80" s="1939"/>
      <c r="BQ80" s="4408"/>
      <c r="BR80" s="84"/>
      <c r="EM80" s="228"/>
      <c r="EN80" s="228"/>
      <c r="EO80" s="932"/>
      <c r="EP80" s="932"/>
      <c r="EQ80" s="933"/>
      <c r="ER80" s="932"/>
      <c r="ES80" s="934"/>
      <c r="ET80" s="933"/>
      <c r="EU80" s="935"/>
      <c r="EV80" s="932"/>
      <c r="EW80" s="932"/>
      <c r="EX80" s="932"/>
      <c r="EY80" s="932"/>
      <c r="EZ80" s="932"/>
      <c r="FA80" s="932"/>
      <c r="FB80" s="932"/>
      <c r="FC80" s="932"/>
      <c r="FD80" s="920"/>
      <c r="FE80" s="920"/>
      <c r="FF80" s="920"/>
      <c r="FG80" s="920"/>
      <c r="FH80" s="920"/>
      <c r="FI80" s="920"/>
      <c r="FJ80" s="920"/>
      <c r="FK80" s="920"/>
      <c r="FL80" s="920"/>
      <c r="FM80" s="920"/>
      <c r="FN80" s="920"/>
      <c r="FO80" s="921"/>
      <c r="FP80" s="921"/>
      <c r="FQ80" s="921"/>
      <c r="FR80" s="921"/>
    </row>
    <row r="81" spans="1:174" s="146" customFormat="1" ht="54.75" customHeight="1" thickBot="1">
      <c r="A81" s="502"/>
      <c r="B81" s="965"/>
      <c r="C81" s="4456"/>
      <c r="D81" s="4457"/>
      <c r="E81" s="4457"/>
      <c r="F81" s="4457"/>
      <c r="G81" s="4457"/>
      <c r="H81" s="4457"/>
      <c r="I81" s="4457"/>
      <c r="J81" s="4457"/>
      <c r="K81" s="4457"/>
      <c r="L81" s="4457"/>
      <c r="M81" s="4457"/>
      <c r="N81" s="4457"/>
      <c r="O81" s="4457"/>
      <c r="P81" s="4457"/>
      <c r="Q81" s="4457"/>
      <c r="R81" s="4457"/>
      <c r="S81" s="4457"/>
      <c r="T81" s="3433"/>
      <c r="U81" s="3433"/>
      <c r="V81" s="3433"/>
      <c r="W81" s="3433"/>
      <c r="X81" s="3433"/>
      <c r="Y81" s="1113"/>
      <c r="Z81" s="3433"/>
      <c r="AA81" s="4458"/>
      <c r="AB81" s="3433"/>
      <c r="AC81" s="3433"/>
      <c r="AD81" s="3433"/>
      <c r="AE81" s="3433"/>
      <c r="AF81" s="3433"/>
      <c r="AG81" s="3433"/>
      <c r="AH81" s="3433"/>
      <c r="AI81" s="3433"/>
      <c r="AJ81" s="3433"/>
      <c r="AK81" s="3433"/>
      <c r="AL81" s="3433"/>
      <c r="AM81" s="4456"/>
      <c r="AN81" s="4457"/>
      <c r="AO81" s="4457"/>
      <c r="AP81" s="4457"/>
      <c r="AQ81" s="4457"/>
      <c r="AR81" s="4457"/>
      <c r="AS81" s="4457"/>
      <c r="AT81" s="4457"/>
      <c r="AU81" s="4457"/>
      <c r="AV81" s="4457"/>
      <c r="AW81" s="4457"/>
      <c r="AX81" s="4457"/>
      <c r="AY81" s="4457"/>
      <c r="AZ81" s="4457"/>
      <c r="BA81" s="4457"/>
      <c r="BB81" s="4457"/>
      <c r="BC81" s="4457"/>
      <c r="BD81" s="4476"/>
      <c r="BE81" s="4459" t="str">
        <f>BE64</f>
        <v>Total SB Processes:
使用总工段 SB
Tổng số công đoạn sử dụng SB</v>
      </c>
      <c r="BF81" s="4460"/>
      <c r="BG81" s="4460"/>
      <c r="BH81" s="4460"/>
      <c r="BI81" s="4460"/>
      <c r="BJ81" s="4460"/>
      <c r="BK81" s="4460"/>
      <c r="BL81" s="4460"/>
      <c r="BM81" s="4460"/>
      <c r="BN81" s="4460"/>
      <c r="BO81" s="4355">
        <f>COUNTIF(Z71:AA78,"SB")</f>
        <v>3</v>
      </c>
      <c r="BP81" s="1939"/>
      <c r="BQ81" s="4408"/>
      <c r="BR81" s="84"/>
      <c r="EM81" s="228"/>
      <c r="EN81" s="228"/>
      <c r="EO81" s="932"/>
      <c r="EP81" s="932"/>
      <c r="EQ81" s="933"/>
      <c r="ER81" s="932"/>
      <c r="ES81" s="934"/>
      <c r="ET81" s="933"/>
      <c r="EU81" s="935"/>
      <c r="EV81" s="932"/>
      <c r="EW81" s="932"/>
      <c r="EX81" s="932"/>
      <c r="EY81" s="932"/>
      <c r="EZ81" s="932"/>
      <c r="FA81" s="932"/>
      <c r="FB81" s="932"/>
      <c r="FC81" s="932"/>
      <c r="FD81" s="920"/>
      <c r="FE81" s="920"/>
      <c r="FF81" s="920"/>
      <c r="FG81" s="920"/>
      <c r="FH81" s="920"/>
      <c r="FI81" s="920"/>
      <c r="FJ81" s="920"/>
      <c r="FK81" s="920"/>
      <c r="FL81" s="920"/>
      <c r="FM81" s="920"/>
      <c r="FN81" s="920"/>
      <c r="FO81" s="921"/>
      <c r="FP81" s="921"/>
      <c r="FQ81" s="921"/>
      <c r="FR81" s="921"/>
    </row>
    <row r="82" spans="1:174" s="146" customFormat="1" ht="21.75" customHeight="1" thickBot="1">
      <c r="A82" s="519"/>
      <c r="B82" s="904" t="str">
        <f>B65</f>
        <v>PATTERN MANAGER</v>
      </c>
      <c r="C82" s="904"/>
      <c r="D82" s="904"/>
      <c r="E82" s="904"/>
      <c r="F82" s="904"/>
      <c r="G82" s="904"/>
      <c r="H82" s="904"/>
      <c r="I82" s="904"/>
      <c r="J82" s="904"/>
      <c r="K82" s="904"/>
      <c r="L82" s="904"/>
      <c r="M82" s="904"/>
      <c r="N82" s="904"/>
      <c r="O82" s="904"/>
      <c r="P82" s="904"/>
      <c r="Q82" s="904"/>
      <c r="R82" s="904"/>
      <c r="S82" s="904"/>
      <c r="T82" s="1082"/>
      <c r="U82" s="1082"/>
      <c r="V82" s="1082"/>
      <c r="W82" s="1082"/>
      <c r="X82" s="1082"/>
      <c r="Y82" s="1082"/>
      <c r="Z82" s="1082"/>
      <c r="AA82" s="1082"/>
      <c r="AB82" s="1082"/>
      <c r="AC82" s="1082"/>
      <c r="AD82" s="1082"/>
      <c r="AE82" s="1082"/>
      <c r="AF82" s="1082" t="s">
        <v>111</v>
      </c>
      <c r="AG82" s="1082"/>
      <c r="AH82" s="1082"/>
      <c r="AI82" s="1082"/>
      <c r="AJ82" s="1082"/>
      <c r="AK82" s="1082"/>
      <c r="AL82" s="1082"/>
      <c r="AM82" s="966"/>
      <c r="AN82" s="966"/>
      <c r="AO82" s="966"/>
      <c r="AP82" s="966"/>
      <c r="AQ82" s="966"/>
      <c r="AR82" s="966"/>
      <c r="AS82" s="966"/>
      <c r="AT82" s="966"/>
      <c r="AU82" s="966"/>
      <c r="AV82" s="966"/>
      <c r="AW82" s="966"/>
      <c r="AX82" s="966"/>
      <c r="AY82" s="966"/>
      <c r="AZ82" s="966"/>
      <c r="BA82" s="966"/>
      <c r="BB82" s="966"/>
      <c r="BC82" s="966"/>
      <c r="BD82" s="966"/>
      <c r="BE82" s="2016" t="str">
        <f>BI65</f>
        <v>COMPILER: LIÊN/A-KT-WQ826</v>
      </c>
      <c r="BF82" s="2016"/>
      <c r="BG82" s="2016"/>
      <c r="BH82" s="2016"/>
      <c r="BI82" s="2016"/>
      <c r="BJ82" s="2016"/>
      <c r="BK82" s="2016"/>
      <c r="BL82" s="2016"/>
      <c r="BM82" s="2016"/>
      <c r="BN82" s="2016"/>
      <c r="BO82" s="2016"/>
      <c r="BP82" s="2016"/>
      <c r="BQ82" s="2016"/>
      <c r="BR82" s="1139"/>
      <c r="EM82" s="228"/>
      <c r="EN82" s="228"/>
      <c r="EO82" s="932"/>
      <c r="EP82" s="932"/>
      <c r="EQ82" s="933"/>
      <c r="ER82" s="932"/>
      <c r="ES82" s="934"/>
      <c r="ET82" s="933"/>
      <c r="EU82" s="935"/>
      <c r="EV82" s="932"/>
      <c r="EW82" s="932"/>
      <c r="EX82" s="932"/>
      <c r="EY82" s="932"/>
      <c r="EZ82" s="932"/>
      <c r="FA82" s="932"/>
      <c r="FB82" s="932"/>
      <c r="FC82" s="932"/>
      <c r="FD82" s="920"/>
      <c r="FE82" s="920"/>
      <c r="FF82" s="920"/>
      <c r="FG82" s="920"/>
      <c r="FH82" s="920"/>
      <c r="FI82" s="920"/>
      <c r="FJ82" s="920"/>
      <c r="FK82" s="920"/>
      <c r="FL82" s="920"/>
      <c r="FM82" s="920"/>
      <c r="FN82" s="920"/>
      <c r="FO82" s="921"/>
      <c r="FP82" s="921"/>
      <c r="FQ82" s="921"/>
      <c r="FR82" s="921"/>
    </row>
    <row r="83" spans="1:174" s="146" customFormat="1" ht="21.95" customHeight="1" thickBot="1">
      <c r="A83" s="914"/>
      <c r="B83" s="4401" t="str">
        <f>B66</f>
        <v>PRODUCTION CONFIRMATION</v>
      </c>
      <c r="C83" s="4402"/>
      <c r="D83" s="4402"/>
      <c r="E83" s="4402"/>
      <c r="F83" s="4402"/>
      <c r="G83" s="4402"/>
      <c r="H83" s="4402"/>
      <c r="I83" s="4402"/>
      <c r="J83" s="4402"/>
      <c r="K83" s="4402"/>
      <c r="L83" s="4402"/>
      <c r="M83" s="4402"/>
      <c r="N83" s="4402"/>
      <c r="O83" s="4402"/>
      <c r="P83" s="4402"/>
      <c r="Q83" s="4402"/>
      <c r="R83" s="4402"/>
      <c r="S83" s="4403"/>
      <c r="T83" s="915"/>
      <c r="U83" s="1145"/>
      <c r="V83" s="4437" t="s">
        <v>616</v>
      </c>
      <c r="W83" s="4395"/>
      <c r="X83" s="4395"/>
      <c r="Y83" s="4395"/>
      <c r="Z83" s="4395"/>
      <c r="AA83" s="4395"/>
      <c r="AB83" s="4395"/>
      <c r="AC83" s="4395"/>
      <c r="AD83" s="4395"/>
      <c r="AE83" s="4395"/>
      <c r="AF83" s="4395"/>
      <c r="AG83" s="4395"/>
      <c r="AH83" s="4395"/>
      <c r="AI83" s="4395"/>
      <c r="AJ83" s="4395"/>
      <c r="AK83" s="4395"/>
      <c r="AL83" s="4395"/>
      <c r="AM83" s="4395"/>
      <c r="AN83" s="4395"/>
      <c r="AO83" s="4395"/>
      <c r="AP83" s="4395"/>
      <c r="AQ83" s="4395"/>
      <c r="AR83" s="4395"/>
      <c r="AS83" s="4395"/>
      <c r="AT83" s="4395"/>
      <c r="AU83" s="4395"/>
      <c r="AV83" s="4395"/>
      <c r="AW83" s="4395"/>
      <c r="AX83" s="4395"/>
      <c r="AY83" s="4395"/>
      <c r="AZ83" s="4395"/>
      <c r="BA83" s="916"/>
      <c r="BB83" s="916"/>
      <c r="BC83" s="916"/>
      <c r="BD83" s="916"/>
      <c r="BE83" s="4392"/>
      <c r="BF83" s="4395"/>
      <c r="BG83" s="4395"/>
      <c r="BH83" s="4398"/>
      <c r="BI83" s="916"/>
      <c r="BJ83" s="916"/>
      <c r="BK83" s="559"/>
      <c r="BL83" s="559"/>
      <c r="BM83" s="559"/>
      <c r="BN83" s="559"/>
      <c r="BO83" s="559"/>
      <c r="BP83" s="559"/>
      <c r="BQ83" s="559"/>
      <c r="BR83" s="967"/>
      <c r="EM83" s="228"/>
      <c r="EN83" s="228"/>
      <c r="EO83" s="64"/>
      <c r="EP83" s="64"/>
      <c r="EQ83" s="917"/>
      <c r="ER83" s="64"/>
      <c r="ES83" s="918"/>
      <c r="ET83" s="917"/>
      <c r="EU83" s="919"/>
      <c r="EV83" s="64"/>
      <c r="EW83" s="64"/>
      <c r="EX83" s="64"/>
      <c r="EY83" s="64"/>
      <c r="EZ83" s="64"/>
      <c r="FA83" s="64"/>
      <c r="FB83" s="64"/>
      <c r="FC83" s="64"/>
      <c r="FD83" s="920"/>
      <c r="FE83" s="920"/>
      <c r="FF83" s="920"/>
      <c r="FG83" s="920"/>
      <c r="FH83" s="920"/>
      <c r="FI83" s="920"/>
      <c r="FJ83" s="920"/>
      <c r="FK83" s="920"/>
      <c r="FL83" s="920"/>
      <c r="FM83" s="920"/>
      <c r="FN83" s="920"/>
      <c r="FO83" s="921"/>
      <c r="FP83" s="921"/>
      <c r="FQ83" s="921"/>
      <c r="FR83" s="921"/>
    </row>
    <row r="84" spans="1:174" s="146" customFormat="1" ht="21.95" customHeight="1">
      <c r="A84" s="502"/>
      <c r="B84" s="922" t="s">
        <v>19</v>
      </c>
      <c r="C84" s="923"/>
      <c r="D84" s="923"/>
      <c r="E84" s="923"/>
      <c r="F84" s="923"/>
      <c r="G84" s="959" t="str">
        <f>G67</f>
        <v>Chuck Taylor All Star Street</v>
      </c>
      <c r="H84" s="923"/>
      <c r="I84" s="923"/>
      <c r="J84" s="923"/>
      <c r="K84" s="923"/>
      <c r="L84" s="923"/>
      <c r="M84" s="923"/>
      <c r="N84" s="923"/>
      <c r="O84" s="923"/>
      <c r="P84" s="923"/>
      <c r="Q84" s="923"/>
      <c r="R84" s="923"/>
      <c r="S84" s="924"/>
      <c r="T84" s="925"/>
      <c r="U84" s="1146"/>
      <c r="V84" s="4396"/>
      <c r="W84" s="4396"/>
      <c r="X84" s="4396"/>
      <c r="Y84" s="4396"/>
      <c r="Z84" s="4396"/>
      <c r="AA84" s="4396"/>
      <c r="AB84" s="4396"/>
      <c r="AC84" s="4396"/>
      <c r="AD84" s="4396"/>
      <c r="AE84" s="4396"/>
      <c r="AF84" s="4396"/>
      <c r="AG84" s="4396"/>
      <c r="AH84" s="4396"/>
      <c r="AI84" s="4396"/>
      <c r="AJ84" s="4396"/>
      <c r="AK84" s="4396"/>
      <c r="AL84" s="4396"/>
      <c r="AM84" s="4396"/>
      <c r="AN84" s="4396"/>
      <c r="AO84" s="4396"/>
      <c r="AP84" s="4396"/>
      <c r="AQ84" s="4396"/>
      <c r="AR84" s="4396"/>
      <c r="AS84" s="4396"/>
      <c r="AT84" s="4396"/>
      <c r="AU84" s="4396"/>
      <c r="AV84" s="4396"/>
      <c r="AW84" s="4396"/>
      <c r="AX84" s="4396"/>
      <c r="AY84" s="4396"/>
      <c r="AZ84" s="4396"/>
      <c r="BA84" s="267"/>
      <c r="BB84" s="267"/>
      <c r="BC84" s="267"/>
      <c r="BD84" s="267"/>
      <c r="BE84" s="4393"/>
      <c r="BF84" s="4396"/>
      <c r="BG84" s="4396"/>
      <c r="BH84" s="4399"/>
      <c r="BI84" s="267"/>
      <c r="BJ84" s="267"/>
      <c r="BK84" s="54"/>
      <c r="BL84" s="4030" t="s">
        <v>21</v>
      </c>
      <c r="BM84" s="1834"/>
      <c r="BN84" s="1834"/>
      <c r="BO84" s="2141">
        <f>BO49</f>
        <v>32</v>
      </c>
      <c r="BP84" s="1834">
        <f>BP68-5</f>
        <v>-5</v>
      </c>
      <c r="BQ84" s="2143"/>
      <c r="BR84" s="84"/>
      <c r="EM84" s="228"/>
      <c r="EN84" s="228"/>
      <c r="EO84" s="65"/>
      <c r="EP84" s="65"/>
      <c r="EQ84" s="926"/>
      <c r="ER84" s="65"/>
      <c r="ES84" s="66"/>
      <c r="ET84" s="926"/>
      <c r="EU84" s="927"/>
      <c r="EV84" s="65"/>
      <c r="EW84" s="65"/>
      <c r="EX84" s="65"/>
      <c r="EY84" s="65"/>
      <c r="EZ84" s="65"/>
      <c r="FA84" s="65"/>
      <c r="FB84" s="65"/>
      <c r="FC84" s="65"/>
      <c r="FD84" s="920"/>
      <c r="FE84" s="920"/>
      <c r="FF84" s="920"/>
      <c r="FG84" s="920"/>
      <c r="FH84" s="920"/>
      <c r="FI84" s="920"/>
      <c r="FJ84" s="920"/>
      <c r="FK84" s="920"/>
      <c r="FL84" s="920"/>
      <c r="FM84" s="920"/>
      <c r="FN84" s="920"/>
      <c r="FO84" s="921"/>
      <c r="FP84" s="921"/>
      <c r="FQ84" s="921"/>
      <c r="FR84" s="921"/>
    </row>
    <row r="85" spans="1:174" s="146" customFormat="1" ht="21.95" customHeight="1" thickBot="1">
      <c r="A85" s="502"/>
      <c r="B85" s="928" t="s">
        <v>96</v>
      </c>
      <c r="C85" s="929"/>
      <c r="D85" s="929"/>
      <c r="E85" s="929"/>
      <c r="F85" s="929"/>
      <c r="G85" s="929"/>
      <c r="H85" s="929"/>
      <c r="I85" s="4378" t="str">
        <f>I68</f>
        <v>669288C/F</v>
      </c>
      <c r="J85" s="4378"/>
      <c r="K85" s="4378"/>
      <c r="L85" s="4378"/>
      <c r="M85" s="4378"/>
      <c r="N85" s="4378"/>
      <c r="O85" s="4378"/>
      <c r="P85" s="4378"/>
      <c r="Q85" s="4378"/>
      <c r="R85" s="4378"/>
      <c r="S85" s="4379"/>
      <c r="T85" s="928"/>
      <c r="U85" s="1147"/>
      <c r="V85" s="4397"/>
      <c r="W85" s="4397"/>
      <c r="X85" s="4397"/>
      <c r="Y85" s="4397"/>
      <c r="Z85" s="4397"/>
      <c r="AA85" s="4397"/>
      <c r="AB85" s="4397"/>
      <c r="AC85" s="4397"/>
      <c r="AD85" s="4397"/>
      <c r="AE85" s="4397"/>
      <c r="AF85" s="4397"/>
      <c r="AG85" s="4397"/>
      <c r="AH85" s="4397"/>
      <c r="AI85" s="4397"/>
      <c r="AJ85" s="4397"/>
      <c r="AK85" s="4397"/>
      <c r="AL85" s="4397"/>
      <c r="AM85" s="4397"/>
      <c r="AN85" s="4397"/>
      <c r="AO85" s="4397"/>
      <c r="AP85" s="4397"/>
      <c r="AQ85" s="4397"/>
      <c r="AR85" s="4397"/>
      <c r="AS85" s="4397"/>
      <c r="AT85" s="4397"/>
      <c r="AU85" s="4397"/>
      <c r="AV85" s="4397"/>
      <c r="AW85" s="4397"/>
      <c r="AX85" s="4397"/>
      <c r="AY85" s="4397"/>
      <c r="AZ85" s="4397"/>
      <c r="BA85" s="930"/>
      <c r="BB85" s="930"/>
      <c r="BC85" s="930"/>
      <c r="BD85" s="930"/>
      <c r="BE85" s="4394"/>
      <c r="BF85" s="4397"/>
      <c r="BG85" s="4397"/>
      <c r="BH85" s="4400"/>
      <c r="BI85" s="930"/>
      <c r="BJ85" s="930"/>
      <c r="BK85" s="84"/>
      <c r="BL85" s="1835"/>
      <c r="BM85" s="2060"/>
      <c r="BN85" s="2060"/>
      <c r="BO85" s="2057"/>
      <c r="BP85" s="2060"/>
      <c r="BQ85" s="2231"/>
      <c r="BR85" s="84"/>
      <c r="EM85" s="228"/>
      <c r="EN85" s="228"/>
      <c r="EO85" s="65"/>
      <c r="EP85" s="65"/>
      <c r="EQ85" s="931"/>
      <c r="ER85" s="65"/>
      <c r="ES85" s="66"/>
      <c r="ET85" s="931"/>
      <c r="EU85" s="927"/>
      <c r="EV85" s="65"/>
      <c r="EW85" s="65"/>
      <c r="EX85" s="65"/>
      <c r="EY85" s="65"/>
      <c r="EZ85" s="65"/>
      <c r="FA85" s="65"/>
      <c r="FB85" s="65"/>
      <c r="FC85" s="65"/>
      <c r="FD85" s="920"/>
      <c r="FE85" s="920"/>
      <c r="FF85" s="920"/>
      <c r="FG85" s="920"/>
      <c r="FH85" s="920"/>
      <c r="FI85" s="920"/>
      <c r="FJ85" s="920"/>
      <c r="FK85" s="920"/>
      <c r="FL85" s="920"/>
      <c r="FM85" s="920"/>
      <c r="FN85" s="920"/>
      <c r="FO85" s="921"/>
      <c r="FP85" s="921"/>
      <c r="FQ85" s="921"/>
      <c r="FR85" s="921"/>
    </row>
    <row r="86" spans="1:174" s="146" customFormat="1" ht="30.75" customHeight="1">
      <c r="A86" s="502"/>
      <c r="B86" s="3673" t="s">
        <v>31</v>
      </c>
      <c r="C86" s="4380" t="str">
        <f>C69</f>
        <v xml:space="preserve"> Assembling Process  成型流程 Lưu trình gò</v>
      </c>
      <c r="D86" s="2319"/>
      <c r="E86" s="2319"/>
      <c r="F86" s="2319"/>
      <c r="G86" s="2319"/>
      <c r="H86" s="2319"/>
      <c r="I86" s="2319"/>
      <c r="J86" s="2319"/>
      <c r="K86" s="2319"/>
      <c r="L86" s="2319"/>
      <c r="M86" s="2319"/>
      <c r="N86" s="2319"/>
      <c r="O86" s="2319"/>
      <c r="P86" s="2319"/>
      <c r="Q86" s="2319"/>
      <c r="R86" s="2319"/>
      <c r="S86" s="2129"/>
      <c r="T86" s="4381" t="str">
        <f>T69</f>
        <v xml:space="preserve">Process information 流程信息Thông tin lưu trình  </v>
      </c>
      <c r="U86" s="4382"/>
      <c r="V86" s="4382"/>
      <c r="W86" s="4382"/>
      <c r="X86" s="4382"/>
      <c r="Y86" s="4382"/>
      <c r="Z86" s="4382"/>
      <c r="AA86" s="4382"/>
      <c r="AB86" s="4382"/>
      <c r="AC86" s="4382"/>
      <c r="AD86" s="4382"/>
      <c r="AE86" s="4382"/>
      <c r="AF86" s="4382"/>
      <c r="AG86" s="4382"/>
      <c r="AH86" s="4382"/>
      <c r="AI86" s="4382"/>
      <c r="AJ86" s="4382"/>
      <c r="AK86" s="4382"/>
      <c r="AL86" s="4383"/>
      <c r="AM86" s="2226" t="str">
        <f>AM69</f>
        <v xml:space="preserve">Comments  备注Ghi chú  </v>
      </c>
      <c r="AN86" s="2226"/>
      <c r="AO86" s="2226"/>
      <c r="AP86" s="2226"/>
      <c r="AQ86" s="2226"/>
      <c r="AR86" s="2226"/>
      <c r="AS86" s="2226"/>
      <c r="AT86" s="2226"/>
      <c r="AU86" s="2226"/>
      <c r="AV86" s="2226"/>
      <c r="AW86" s="2226"/>
      <c r="AX86" s="2226"/>
      <c r="AY86" s="2226"/>
      <c r="AZ86" s="2226"/>
      <c r="BA86" s="2226"/>
      <c r="BB86" s="2226"/>
      <c r="BC86" s="2226"/>
      <c r="BD86" s="4384"/>
      <c r="BE86" s="4386" t="str">
        <f>BE69</f>
        <v xml:space="preserve">
Lasting Lace/Clip Instruction
绑鞋带/绑鞋带指南
Dây gò/ Hướng dẫn buộc dây</v>
      </c>
      <c r="BF86" s="4439"/>
      <c r="BG86" s="4439"/>
      <c r="BH86" s="4439"/>
      <c r="BI86" s="4439"/>
      <c r="BJ86" s="4439"/>
      <c r="BK86" s="4439"/>
      <c r="BL86" s="4439"/>
      <c r="BM86" s="4439"/>
      <c r="BN86" s="4439"/>
      <c r="BO86" s="4439"/>
      <c r="BP86" s="4439"/>
      <c r="BQ86" s="4440"/>
      <c r="BR86" s="84"/>
      <c r="EM86" s="228"/>
      <c r="EN86" s="228"/>
      <c r="EO86" s="932"/>
      <c r="EP86" s="932"/>
      <c r="EQ86" s="933"/>
      <c r="ER86" s="932"/>
      <c r="ES86" s="934"/>
      <c r="ET86" s="933"/>
      <c r="EU86" s="935"/>
      <c r="EV86" s="932"/>
      <c r="EW86" s="932"/>
      <c r="EX86" s="932"/>
      <c r="EY86" s="932"/>
      <c r="EZ86" s="932"/>
      <c r="FA86" s="932"/>
      <c r="FB86" s="932"/>
      <c r="FC86" s="932"/>
      <c r="FD86" s="920"/>
      <c r="FE86" s="920"/>
      <c r="FF86" s="920"/>
      <c r="FG86" s="920"/>
      <c r="FH86" s="920"/>
      <c r="FI86" s="920"/>
      <c r="FJ86" s="920"/>
      <c r="FK86" s="920"/>
      <c r="FL86" s="920"/>
      <c r="FM86" s="920"/>
      <c r="FN86" s="920"/>
      <c r="FO86" s="921"/>
      <c r="FP86" s="921"/>
      <c r="FQ86" s="921"/>
      <c r="FR86" s="921"/>
    </row>
    <row r="87" spans="1:174" s="146" customFormat="1" ht="66" customHeight="1">
      <c r="A87" s="502"/>
      <c r="B87" s="3060"/>
      <c r="C87" s="4461"/>
      <c r="D87" s="3406"/>
      <c r="E87" s="3406"/>
      <c r="F87" s="3406"/>
      <c r="G87" s="3406"/>
      <c r="H87" s="3406"/>
      <c r="I87" s="3406"/>
      <c r="J87" s="3406"/>
      <c r="K87" s="3406"/>
      <c r="L87" s="3406"/>
      <c r="M87" s="3406"/>
      <c r="N87" s="3406"/>
      <c r="O87" s="3406"/>
      <c r="P87" s="3406"/>
      <c r="Q87" s="3406"/>
      <c r="R87" s="3406"/>
      <c r="S87" s="4462"/>
      <c r="T87" s="4407" t="str">
        <f>T70</f>
        <v>Chemical
化品名称
Hóa chất</v>
      </c>
      <c r="U87" s="4465"/>
      <c r="V87" s="4465"/>
      <c r="W87" s="4465"/>
      <c r="X87" s="4466"/>
      <c r="Y87" s="1116" t="str">
        <f>Y70</f>
        <v>Hardener 
硬化剂
Chất đông cứng</v>
      </c>
      <c r="Z87" s="4355" t="str">
        <f>Z70</f>
        <v>WB/SB</v>
      </c>
      <c r="AA87" s="1940"/>
      <c r="AB87" s="4467" t="str">
        <f>AB70</f>
        <v>Surface Temp
温度表面
Nhiệt độ bề mặt</v>
      </c>
      <c r="AC87" s="4465"/>
      <c r="AD87" s="4465"/>
      <c r="AE87" s="4465"/>
      <c r="AF87" s="4468"/>
      <c r="AG87" s="4407" t="str">
        <f>AG70</f>
        <v>Pressure
压力
Lực ép</v>
      </c>
      <c r="AH87" s="4465"/>
      <c r="AI87" s="4468"/>
      <c r="AJ87" s="4407" t="str">
        <f>AJ70</f>
        <v>Time
时间
Thời gian</v>
      </c>
      <c r="AK87" s="4465"/>
      <c r="AL87" s="4468"/>
      <c r="AM87" s="4463"/>
      <c r="AN87" s="4463"/>
      <c r="AO87" s="4463"/>
      <c r="AP87" s="4463"/>
      <c r="AQ87" s="4463"/>
      <c r="AR87" s="4463"/>
      <c r="AS87" s="4463"/>
      <c r="AT87" s="4463"/>
      <c r="AU87" s="4463"/>
      <c r="AV87" s="4463"/>
      <c r="AW87" s="4463"/>
      <c r="AX87" s="4463"/>
      <c r="AY87" s="4463"/>
      <c r="AZ87" s="4463"/>
      <c r="BA87" s="4463"/>
      <c r="BB87" s="4463"/>
      <c r="BC87" s="4463"/>
      <c r="BD87" s="4464"/>
      <c r="BE87" s="4441"/>
      <c r="BF87" s="4442"/>
      <c r="BG87" s="4442"/>
      <c r="BH87" s="4442"/>
      <c r="BI87" s="4442"/>
      <c r="BJ87" s="4442"/>
      <c r="BK87" s="4442"/>
      <c r="BL87" s="4442"/>
      <c r="BM87" s="4442"/>
      <c r="BN87" s="4442"/>
      <c r="BO87" s="4442"/>
      <c r="BP87" s="4442"/>
      <c r="BQ87" s="4443"/>
      <c r="BR87" s="84"/>
      <c r="EM87" s="228"/>
      <c r="EN87" s="228"/>
      <c r="EO87" s="932"/>
      <c r="EP87" s="932"/>
      <c r="EQ87" s="933"/>
      <c r="ER87" s="932"/>
      <c r="ES87" s="934"/>
      <c r="ET87" s="933"/>
      <c r="EU87" s="935"/>
      <c r="EV87" s="932"/>
      <c r="EW87" s="932"/>
      <c r="EX87" s="932"/>
      <c r="EY87" s="932"/>
      <c r="EZ87" s="932"/>
      <c r="FA87" s="932"/>
      <c r="FB87" s="932"/>
      <c r="FC87" s="932"/>
      <c r="FD87" s="920"/>
      <c r="FE87" s="920"/>
      <c r="FF87" s="920"/>
      <c r="FG87" s="920"/>
      <c r="FH87" s="920"/>
      <c r="FI87" s="920"/>
      <c r="FJ87" s="920"/>
      <c r="FK87" s="920"/>
      <c r="FL87" s="920"/>
      <c r="FM87" s="920"/>
      <c r="FN87" s="920"/>
      <c r="FO87" s="921"/>
      <c r="FP87" s="921"/>
      <c r="FQ87" s="921"/>
      <c r="FR87" s="921"/>
    </row>
    <row r="88" spans="1:174" s="146" customFormat="1" ht="48.75" customHeight="1">
      <c r="A88" s="502"/>
      <c r="B88" s="936">
        <f>B78+1</f>
        <v>39</v>
      </c>
      <c r="C88" s="4352" t="s">
        <v>624</v>
      </c>
      <c r="D88" s="4353"/>
      <c r="E88" s="4353"/>
      <c r="F88" s="4353"/>
      <c r="G88" s="4353"/>
      <c r="H88" s="4353"/>
      <c r="I88" s="4353"/>
      <c r="J88" s="4353"/>
      <c r="K88" s="4353"/>
      <c r="L88" s="4353"/>
      <c r="M88" s="4353"/>
      <c r="N88" s="4353"/>
      <c r="O88" s="4353"/>
      <c r="P88" s="4353"/>
      <c r="Q88" s="4353"/>
      <c r="R88" s="4353"/>
      <c r="S88" s="4354"/>
      <c r="T88" s="3819"/>
      <c r="U88" s="3819"/>
      <c r="V88" s="3819"/>
      <c r="W88" s="3819"/>
      <c r="X88" s="4355"/>
      <c r="Y88" s="1112"/>
      <c r="Z88" s="3819"/>
      <c r="AA88" s="4368"/>
      <c r="AB88" s="1943"/>
      <c r="AC88" s="1943"/>
      <c r="AD88" s="1943"/>
      <c r="AE88" s="1943"/>
      <c r="AF88" s="2332"/>
      <c r="AG88" s="4369" t="s">
        <v>615</v>
      </c>
      <c r="AH88" s="1939"/>
      <c r="AI88" s="1940"/>
      <c r="AJ88" s="4355" t="s">
        <v>300</v>
      </c>
      <c r="AK88" s="1939"/>
      <c r="AL88" s="2316"/>
      <c r="AM88" s="4444" t="s">
        <v>650</v>
      </c>
      <c r="AN88" s="1992"/>
      <c r="AO88" s="1992"/>
      <c r="AP88" s="1992"/>
      <c r="AQ88" s="1992"/>
      <c r="AR88" s="1992"/>
      <c r="AS88" s="1992"/>
      <c r="AT88" s="1992"/>
      <c r="AU88" s="1992"/>
      <c r="AV88" s="1992"/>
      <c r="AW88" s="1992"/>
      <c r="AX88" s="1992"/>
      <c r="AY88" s="1992"/>
      <c r="AZ88" s="1992"/>
      <c r="BA88" s="1992"/>
      <c r="BB88" s="1992"/>
      <c r="BC88" s="1992"/>
      <c r="BD88" s="4406"/>
      <c r="BE88" s="502"/>
      <c r="BF88" s="871"/>
      <c r="BG88" s="871"/>
      <c r="BH88" s="871"/>
      <c r="BI88" s="871"/>
      <c r="BJ88" s="871"/>
      <c r="BK88" s="871"/>
      <c r="BL88" s="871"/>
      <c r="BM88" s="871"/>
      <c r="BN88" s="871"/>
      <c r="BO88" s="871"/>
      <c r="BP88" s="871"/>
      <c r="BQ88" s="84"/>
      <c r="BR88" s="84"/>
      <c r="EM88" s="228"/>
      <c r="EN88" s="228"/>
      <c r="EO88" s="932"/>
      <c r="EP88" s="932"/>
      <c r="EQ88" s="933"/>
      <c r="ER88" s="932"/>
      <c r="ES88" s="934"/>
      <c r="ET88" s="933"/>
      <c r="EU88" s="935"/>
      <c r="EV88" s="932"/>
      <c r="EW88" s="932"/>
      <c r="EX88" s="932"/>
      <c r="EY88" s="932"/>
      <c r="EZ88" s="932"/>
      <c r="FA88" s="932"/>
      <c r="FB88" s="932"/>
      <c r="FC88" s="932"/>
      <c r="FD88" s="920"/>
      <c r="FE88" s="920"/>
      <c r="FF88" s="920"/>
      <c r="FG88" s="920"/>
      <c r="FH88" s="920"/>
      <c r="FI88" s="920"/>
      <c r="FJ88" s="920"/>
      <c r="FK88" s="920"/>
      <c r="FL88" s="920"/>
      <c r="FM88" s="920"/>
      <c r="FN88" s="920"/>
      <c r="FO88" s="921"/>
      <c r="FP88" s="921"/>
      <c r="FQ88" s="921"/>
      <c r="FR88" s="921"/>
    </row>
    <row r="89" spans="1:174" s="146" customFormat="1" ht="54.75" customHeight="1">
      <c r="A89" s="502"/>
      <c r="B89" s="936">
        <f>B88+1</f>
        <v>40</v>
      </c>
      <c r="C89" s="4352" t="s">
        <v>622</v>
      </c>
      <c r="D89" s="4448"/>
      <c r="E89" s="4448"/>
      <c r="F89" s="4448"/>
      <c r="G89" s="4448"/>
      <c r="H89" s="4448"/>
      <c r="I89" s="4448"/>
      <c r="J89" s="4448"/>
      <c r="K89" s="4448"/>
      <c r="L89" s="4448"/>
      <c r="M89" s="4448"/>
      <c r="N89" s="4448"/>
      <c r="O89" s="4448"/>
      <c r="P89" s="4448"/>
      <c r="Q89" s="4448"/>
      <c r="R89" s="4448"/>
      <c r="S89" s="4469"/>
      <c r="T89" s="4355"/>
      <c r="U89" s="1939"/>
      <c r="V89" s="1939"/>
      <c r="W89" s="1939"/>
      <c r="X89" s="1940"/>
      <c r="Y89" s="1141"/>
      <c r="Z89" s="4355"/>
      <c r="AA89" s="1940"/>
      <c r="AB89" s="4504"/>
      <c r="AC89" s="1943"/>
      <c r="AD89" s="1943"/>
      <c r="AE89" s="1943"/>
      <c r="AF89" s="1946"/>
      <c r="AG89" s="4494"/>
      <c r="AH89" s="1939"/>
      <c r="AI89" s="4495"/>
      <c r="AJ89" s="4494"/>
      <c r="AK89" s="1939"/>
      <c r="AL89" s="4495"/>
      <c r="AM89" s="4501" t="s">
        <v>623</v>
      </c>
      <c r="AN89" s="4502"/>
      <c r="AO89" s="4502"/>
      <c r="AP89" s="4502"/>
      <c r="AQ89" s="4502"/>
      <c r="AR89" s="4502"/>
      <c r="AS89" s="4502"/>
      <c r="AT89" s="4502"/>
      <c r="AU89" s="4502"/>
      <c r="AV89" s="4502"/>
      <c r="AW89" s="4502"/>
      <c r="AX89" s="4502"/>
      <c r="AY89" s="4502"/>
      <c r="AZ89" s="4502"/>
      <c r="BA89" s="4502"/>
      <c r="BB89" s="4502"/>
      <c r="BC89" s="4502"/>
      <c r="BD89" s="4503"/>
      <c r="BE89" s="502"/>
      <c r="BF89" s="871"/>
      <c r="BG89" s="871"/>
      <c r="BH89" s="871"/>
      <c r="BI89" s="871"/>
      <c r="BJ89" s="871"/>
      <c r="BK89" s="871"/>
      <c r="BL89" s="871"/>
      <c r="BM89" s="871"/>
      <c r="BN89" s="871"/>
      <c r="BO89" s="871"/>
      <c r="BP89" s="871"/>
      <c r="BQ89" s="84"/>
      <c r="BR89" s="84"/>
      <c r="EM89" s="228"/>
      <c r="EN89" s="228"/>
      <c r="EO89" s="932"/>
      <c r="EP89" s="932"/>
      <c r="EQ89" s="933"/>
      <c r="ER89" s="932"/>
      <c r="ES89" s="934"/>
      <c r="ET89" s="933"/>
      <c r="EU89" s="935"/>
      <c r="EV89" s="932"/>
      <c r="EW89" s="932"/>
      <c r="EX89" s="932"/>
      <c r="EY89" s="932"/>
      <c r="EZ89" s="932"/>
      <c r="FA89" s="932"/>
      <c r="FB89" s="932"/>
      <c r="FC89" s="932"/>
      <c r="FD89" s="920"/>
      <c r="FE89" s="920"/>
      <c r="FF89" s="920"/>
      <c r="FG89" s="920"/>
      <c r="FH89" s="920"/>
      <c r="FI89" s="920"/>
      <c r="FJ89" s="920"/>
      <c r="FK89" s="920"/>
      <c r="FL89" s="920"/>
      <c r="FM89" s="920"/>
      <c r="FN89" s="920"/>
      <c r="FO89" s="921"/>
      <c r="FP89" s="921"/>
      <c r="FQ89" s="921"/>
      <c r="FR89" s="921"/>
    </row>
    <row r="90" spans="1:174" s="146" customFormat="1" ht="84" customHeight="1">
      <c r="A90" s="502"/>
      <c r="B90" s="936">
        <f>B89+1</f>
        <v>41</v>
      </c>
      <c r="C90" s="4359" t="s">
        <v>642</v>
      </c>
      <c r="D90" s="4360"/>
      <c r="E90" s="4360"/>
      <c r="F90" s="4360"/>
      <c r="G90" s="4360"/>
      <c r="H90" s="4360"/>
      <c r="I90" s="4360"/>
      <c r="J90" s="4360"/>
      <c r="K90" s="4360"/>
      <c r="L90" s="4360"/>
      <c r="M90" s="4360"/>
      <c r="N90" s="4360"/>
      <c r="O90" s="4360"/>
      <c r="P90" s="4360"/>
      <c r="Q90" s="4360"/>
      <c r="R90" s="4360"/>
      <c r="S90" s="4361"/>
      <c r="T90" s="4362" t="s">
        <v>138</v>
      </c>
      <c r="U90" s="4362"/>
      <c r="V90" s="4362"/>
      <c r="W90" s="4362"/>
      <c r="X90" s="4363"/>
      <c r="Y90" s="1141"/>
      <c r="Z90" s="4362" t="s">
        <v>41</v>
      </c>
      <c r="AA90" s="4364"/>
      <c r="AB90" s="4470"/>
      <c r="AC90" s="4470"/>
      <c r="AD90" s="4470"/>
      <c r="AE90" s="4470"/>
      <c r="AF90" s="4471"/>
      <c r="AG90" s="4367"/>
      <c r="AH90" s="4365"/>
      <c r="AI90" s="4366"/>
      <c r="AJ90" s="4367"/>
      <c r="AK90" s="4365"/>
      <c r="AL90" s="4366"/>
      <c r="AM90" s="4444" t="s">
        <v>1031</v>
      </c>
      <c r="AN90" s="1992"/>
      <c r="AO90" s="1992"/>
      <c r="AP90" s="1992"/>
      <c r="AQ90" s="1992"/>
      <c r="AR90" s="1992"/>
      <c r="AS90" s="1992"/>
      <c r="AT90" s="1992"/>
      <c r="AU90" s="1992"/>
      <c r="AV90" s="1992"/>
      <c r="AW90" s="1992"/>
      <c r="AX90" s="1992"/>
      <c r="AY90" s="1992"/>
      <c r="AZ90" s="1992"/>
      <c r="BA90" s="1992"/>
      <c r="BB90" s="1992"/>
      <c r="BC90" s="1992"/>
      <c r="BD90" s="4406"/>
      <c r="BE90" s="502"/>
      <c r="BF90" s="871"/>
      <c r="BG90" s="871"/>
      <c r="BH90" s="871"/>
      <c r="BI90" s="871"/>
      <c r="BJ90" s="871"/>
      <c r="BK90" s="871"/>
      <c r="BL90" s="871"/>
      <c r="BM90" s="871"/>
      <c r="BN90" s="871"/>
      <c r="BO90" s="871"/>
      <c r="BP90" s="871"/>
      <c r="BQ90" s="84"/>
      <c r="BR90" s="84"/>
      <c r="EM90" s="228"/>
      <c r="EN90" s="228"/>
      <c r="EO90" s="932"/>
      <c r="EP90" s="932"/>
      <c r="EQ90" s="933"/>
      <c r="ER90" s="932"/>
      <c r="ES90" s="934"/>
      <c r="ET90" s="933"/>
      <c r="EU90" s="935"/>
      <c r="EV90" s="932"/>
      <c r="EW90" s="932"/>
      <c r="EX90" s="932"/>
      <c r="EY90" s="932"/>
      <c r="EZ90" s="932"/>
      <c r="FA90" s="932"/>
      <c r="FB90" s="932"/>
      <c r="FC90" s="932"/>
      <c r="FD90" s="920"/>
      <c r="FE90" s="920"/>
      <c r="FF90" s="920"/>
      <c r="FG90" s="920"/>
      <c r="FH90" s="920"/>
      <c r="FI90" s="920"/>
      <c r="FJ90" s="920"/>
      <c r="FK90" s="920"/>
      <c r="FL90" s="920"/>
      <c r="FM90" s="920"/>
      <c r="FN90" s="920"/>
      <c r="FO90" s="921"/>
      <c r="FP90" s="921"/>
      <c r="FQ90" s="921"/>
      <c r="FR90" s="921"/>
    </row>
    <row r="91" spans="1:174" s="146" customFormat="1" ht="49.5" customHeight="1">
      <c r="A91" s="502"/>
      <c r="B91" s="936">
        <f t="shared" ref="B91:B97" si="4">B90+1</f>
        <v>42</v>
      </c>
      <c r="C91" s="4352" t="s">
        <v>643</v>
      </c>
      <c r="D91" s="4353"/>
      <c r="E91" s="4353"/>
      <c r="F91" s="4353"/>
      <c r="G91" s="4353"/>
      <c r="H91" s="4353"/>
      <c r="I91" s="4353"/>
      <c r="J91" s="4353"/>
      <c r="K91" s="4353"/>
      <c r="L91" s="4353"/>
      <c r="M91" s="4353"/>
      <c r="N91" s="4353"/>
      <c r="O91" s="4353"/>
      <c r="P91" s="4353"/>
      <c r="Q91" s="4353"/>
      <c r="R91" s="4353"/>
      <c r="S91" s="4354"/>
      <c r="T91" s="3819"/>
      <c r="U91" s="3819"/>
      <c r="V91" s="3819"/>
      <c r="W91" s="3819"/>
      <c r="X91" s="4355"/>
      <c r="Y91" s="1112"/>
      <c r="Z91" s="3819"/>
      <c r="AA91" s="4368"/>
      <c r="AB91" s="4498"/>
      <c r="AC91" s="1943"/>
      <c r="AD91" s="1943"/>
      <c r="AE91" s="1943"/>
      <c r="AF91" s="2332"/>
      <c r="AG91" s="4369"/>
      <c r="AH91" s="1939"/>
      <c r="AI91" s="1940"/>
      <c r="AJ91" s="4499"/>
      <c r="AK91" s="2078"/>
      <c r="AL91" s="4500"/>
      <c r="AM91" s="4450" t="s">
        <v>640</v>
      </c>
      <c r="AN91" s="4353"/>
      <c r="AO91" s="4353"/>
      <c r="AP91" s="4353"/>
      <c r="AQ91" s="4353"/>
      <c r="AR91" s="4353"/>
      <c r="AS91" s="4353"/>
      <c r="AT91" s="4353"/>
      <c r="AU91" s="4353"/>
      <c r="AV91" s="4353"/>
      <c r="AW91" s="4353"/>
      <c r="AX91" s="4353"/>
      <c r="AY91" s="4353"/>
      <c r="AZ91" s="4353"/>
      <c r="BA91" s="4353"/>
      <c r="BB91" s="4353"/>
      <c r="BC91" s="4353"/>
      <c r="BD91" s="4358"/>
      <c r="BE91" s="502"/>
      <c r="BF91" s="871"/>
      <c r="BG91" s="871"/>
      <c r="BH91" s="871"/>
      <c r="BI91" s="871"/>
      <c r="BJ91" s="871"/>
      <c r="BK91" s="871"/>
      <c r="BL91" s="871"/>
      <c r="BM91" s="871"/>
      <c r="BN91" s="871"/>
      <c r="BO91" s="871"/>
      <c r="BP91" s="871"/>
      <c r="BQ91" s="84"/>
      <c r="BR91" s="84"/>
      <c r="EM91" s="228"/>
      <c r="EN91" s="228"/>
      <c r="EO91" s="932"/>
      <c r="EP91" s="932"/>
      <c r="EQ91" s="933"/>
      <c r="ER91" s="932"/>
      <c r="ES91" s="934"/>
      <c r="ET91" s="933"/>
      <c r="EU91" s="935"/>
      <c r="EV91" s="932"/>
      <c r="EW91" s="932"/>
      <c r="EX91" s="932"/>
      <c r="EY91" s="932"/>
      <c r="EZ91" s="932"/>
      <c r="FA91" s="932"/>
      <c r="FB91" s="932"/>
      <c r="FC91" s="932"/>
      <c r="FD91" s="920"/>
      <c r="FE91" s="920"/>
      <c r="FF91" s="920"/>
      <c r="FG91" s="920"/>
      <c r="FH91" s="920"/>
      <c r="FI91" s="920"/>
      <c r="FJ91" s="920"/>
      <c r="FK91" s="920"/>
      <c r="FL91" s="920"/>
      <c r="FM91" s="920"/>
      <c r="FN91" s="920"/>
      <c r="FO91" s="921"/>
      <c r="FP91" s="921"/>
      <c r="FQ91" s="921"/>
      <c r="FR91" s="921"/>
    </row>
    <row r="92" spans="1:174" s="146" customFormat="1" ht="98.25" customHeight="1">
      <c r="A92" s="502"/>
      <c r="B92" s="936">
        <f t="shared" si="4"/>
        <v>43</v>
      </c>
      <c r="C92" s="4352" t="s">
        <v>641</v>
      </c>
      <c r="D92" s="4353"/>
      <c r="E92" s="4353"/>
      <c r="F92" s="4353"/>
      <c r="G92" s="4353"/>
      <c r="H92" s="4353"/>
      <c r="I92" s="4353"/>
      <c r="J92" s="4353"/>
      <c r="K92" s="4353"/>
      <c r="L92" s="4353"/>
      <c r="M92" s="4353"/>
      <c r="N92" s="4353"/>
      <c r="O92" s="4353"/>
      <c r="P92" s="4353"/>
      <c r="Q92" s="4353"/>
      <c r="R92" s="4353"/>
      <c r="S92" s="4354"/>
      <c r="T92" s="4355"/>
      <c r="U92" s="1939"/>
      <c r="V92" s="1939"/>
      <c r="W92" s="1939"/>
      <c r="X92" s="1940"/>
      <c r="Y92" s="1112"/>
      <c r="Z92" s="4355"/>
      <c r="AA92" s="1940"/>
      <c r="AB92" s="2329" t="s">
        <v>617</v>
      </c>
      <c r="AC92" s="4498"/>
      <c r="AD92" s="4498"/>
      <c r="AE92" s="4498"/>
      <c r="AF92" s="2327"/>
      <c r="AG92" s="4355" t="s">
        <v>329</v>
      </c>
      <c r="AH92" s="1939"/>
      <c r="AI92" s="1940"/>
      <c r="AJ92" s="4505" t="s">
        <v>330</v>
      </c>
      <c r="AK92" s="4506"/>
      <c r="AL92" s="4507"/>
      <c r="AM92" s="4450" t="s">
        <v>647</v>
      </c>
      <c r="AN92" s="4353"/>
      <c r="AO92" s="4353"/>
      <c r="AP92" s="4353"/>
      <c r="AQ92" s="4353"/>
      <c r="AR92" s="4353"/>
      <c r="AS92" s="4353"/>
      <c r="AT92" s="4353"/>
      <c r="AU92" s="4353"/>
      <c r="AV92" s="4353"/>
      <c r="AW92" s="4353"/>
      <c r="AX92" s="4353"/>
      <c r="AY92" s="4353"/>
      <c r="AZ92" s="4353"/>
      <c r="BA92" s="4353"/>
      <c r="BB92" s="4353"/>
      <c r="BC92" s="4353"/>
      <c r="BD92" s="4358"/>
      <c r="BE92" s="502"/>
      <c r="BF92" s="871"/>
      <c r="BG92" s="871"/>
      <c r="BH92" s="871"/>
      <c r="BI92" s="871"/>
      <c r="BJ92" s="871"/>
      <c r="BK92" s="871"/>
      <c r="BL92" s="871"/>
      <c r="BM92" s="871"/>
      <c r="BN92" s="871"/>
      <c r="BO92" s="871"/>
      <c r="BP92" s="871"/>
      <c r="BQ92" s="84"/>
      <c r="BR92" s="84"/>
      <c r="EM92" s="228"/>
      <c r="EN92" s="228"/>
      <c r="EO92" s="932"/>
      <c r="EP92" s="932"/>
      <c r="EQ92" s="933"/>
      <c r="ER92" s="932"/>
      <c r="ES92" s="934"/>
      <c r="ET92" s="933"/>
      <c r="EU92" s="935"/>
      <c r="EV92" s="932"/>
      <c r="EW92" s="932"/>
      <c r="EX92" s="932"/>
      <c r="EY92" s="932"/>
      <c r="EZ92" s="932"/>
      <c r="FA92" s="932"/>
      <c r="FB92" s="932"/>
      <c r="FC92" s="932"/>
      <c r="FD92" s="920"/>
      <c r="FE92" s="920"/>
      <c r="FF92" s="920"/>
      <c r="FG92" s="920"/>
      <c r="FH92" s="920"/>
      <c r="FI92" s="920"/>
      <c r="FJ92" s="920"/>
      <c r="FK92" s="920"/>
      <c r="FL92" s="920"/>
      <c r="FM92" s="920"/>
      <c r="FN92" s="920"/>
      <c r="FO92" s="921"/>
      <c r="FP92" s="921"/>
      <c r="FQ92" s="921"/>
      <c r="FR92" s="921"/>
    </row>
    <row r="93" spans="1:174" s="146" customFormat="1" ht="52.5" customHeight="1">
      <c r="A93" s="502"/>
      <c r="B93" s="936">
        <f t="shared" si="4"/>
        <v>44</v>
      </c>
      <c r="C93" s="4359" t="s">
        <v>644</v>
      </c>
      <c r="D93" s="4360"/>
      <c r="E93" s="4360"/>
      <c r="F93" s="4360"/>
      <c r="G93" s="4360"/>
      <c r="H93" s="4360"/>
      <c r="I93" s="4360"/>
      <c r="J93" s="4360"/>
      <c r="K93" s="4360"/>
      <c r="L93" s="4360"/>
      <c r="M93" s="4360"/>
      <c r="N93" s="4360"/>
      <c r="O93" s="4360"/>
      <c r="P93" s="4360"/>
      <c r="Q93" s="4360"/>
      <c r="R93" s="4360"/>
      <c r="S93" s="4361"/>
      <c r="T93" s="4362"/>
      <c r="U93" s="4362"/>
      <c r="V93" s="4362"/>
      <c r="W93" s="4362"/>
      <c r="X93" s="4363"/>
      <c r="Y93" s="1141"/>
      <c r="Z93" s="4362"/>
      <c r="AA93" s="4364"/>
      <c r="AB93" s="4365"/>
      <c r="AC93" s="4365"/>
      <c r="AD93" s="4365"/>
      <c r="AE93" s="4365"/>
      <c r="AF93" s="4366"/>
      <c r="AG93" s="4367"/>
      <c r="AH93" s="4365"/>
      <c r="AI93" s="4366"/>
      <c r="AJ93" s="4367"/>
      <c r="AK93" s="4365"/>
      <c r="AL93" s="4366"/>
      <c r="AM93" s="4450" t="s">
        <v>618</v>
      </c>
      <c r="AN93" s="4353"/>
      <c r="AO93" s="4353"/>
      <c r="AP93" s="4353"/>
      <c r="AQ93" s="4353"/>
      <c r="AR93" s="4353"/>
      <c r="AS93" s="4353"/>
      <c r="AT93" s="4353"/>
      <c r="AU93" s="4353"/>
      <c r="AV93" s="4353"/>
      <c r="AW93" s="4353"/>
      <c r="AX93" s="4353"/>
      <c r="AY93" s="4353"/>
      <c r="AZ93" s="4353"/>
      <c r="BA93" s="4353"/>
      <c r="BB93" s="4353"/>
      <c r="BC93" s="4353"/>
      <c r="BD93" s="4358"/>
      <c r="BE93" s="502"/>
      <c r="BF93" s="871"/>
      <c r="BG93" s="871"/>
      <c r="BH93" s="871"/>
      <c r="BI93" s="871"/>
      <c r="BJ93" s="871"/>
      <c r="BK93" s="871"/>
      <c r="BL93" s="871"/>
      <c r="BM93" s="871"/>
      <c r="BN93" s="871"/>
      <c r="BO93" s="871"/>
      <c r="BP93" s="871"/>
      <c r="BQ93" s="84"/>
      <c r="BR93" s="84"/>
      <c r="EM93" s="228"/>
      <c r="EN93" s="228"/>
      <c r="EO93" s="932"/>
      <c r="EP93" s="932"/>
      <c r="EQ93" s="933"/>
      <c r="ER93" s="932"/>
      <c r="ES93" s="934"/>
      <c r="ET93" s="933"/>
      <c r="EU93" s="935"/>
      <c r="EV93" s="932"/>
      <c r="EW93" s="932"/>
      <c r="EX93" s="932"/>
      <c r="EY93" s="932"/>
      <c r="EZ93" s="932"/>
      <c r="FA93" s="932"/>
      <c r="FB93" s="932"/>
      <c r="FC93" s="932"/>
      <c r="FD93" s="920"/>
      <c r="FE93" s="920"/>
      <c r="FF93" s="920"/>
      <c r="FG93" s="920"/>
      <c r="FH93" s="920"/>
      <c r="FI93" s="920"/>
      <c r="FJ93" s="920"/>
      <c r="FK93" s="920"/>
      <c r="FL93" s="920"/>
      <c r="FM93" s="920"/>
      <c r="FN93" s="920"/>
      <c r="FO93" s="921"/>
      <c r="FP93" s="921"/>
      <c r="FQ93" s="921"/>
      <c r="FR93" s="921"/>
    </row>
    <row r="94" spans="1:174" s="146" customFormat="1" ht="57" customHeight="1">
      <c r="A94" s="502"/>
      <c r="B94" s="936">
        <f t="shared" si="4"/>
        <v>45</v>
      </c>
      <c r="C94" s="4359" t="s">
        <v>645</v>
      </c>
      <c r="D94" s="4360"/>
      <c r="E94" s="4360"/>
      <c r="F94" s="4360"/>
      <c r="G94" s="4360"/>
      <c r="H94" s="4360"/>
      <c r="I94" s="4360"/>
      <c r="J94" s="4360"/>
      <c r="K94" s="4360"/>
      <c r="L94" s="4360"/>
      <c r="M94" s="4360"/>
      <c r="N94" s="4360"/>
      <c r="O94" s="4360"/>
      <c r="P94" s="4360"/>
      <c r="Q94" s="4360"/>
      <c r="R94" s="4360"/>
      <c r="S94" s="4361"/>
      <c r="T94" s="4362"/>
      <c r="U94" s="4362"/>
      <c r="V94" s="4362"/>
      <c r="W94" s="4362"/>
      <c r="X94" s="4363"/>
      <c r="Y94" s="1141"/>
      <c r="Z94" s="4362"/>
      <c r="AA94" s="4364"/>
      <c r="AB94" s="4365"/>
      <c r="AC94" s="4365"/>
      <c r="AD94" s="4365"/>
      <c r="AE94" s="4365"/>
      <c r="AF94" s="4366"/>
      <c r="AG94" s="4367"/>
      <c r="AH94" s="4365"/>
      <c r="AI94" s="4366"/>
      <c r="AJ94" s="4367"/>
      <c r="AK94" s="4365"/>
      <c r="AL94" s="4366"/>
      <c r="AM94" s="4349" t="s">
        <v>648</v>
      </c>
      <c r="AN94" s="4360"/>
      <c r="AO94" s="4360"/>
      <c r="AP94" s="4360"/>
      <c r="AQ94" s="4360"/>
      <c r="AR94" s="4360"/>
      <c r="AS94" s="4360"/>
      <c r="AT94" s="4360"/>
      <c r="AU94" s="4360"/>
      <c r="AV94" s="4360"/>
      <c r="AW94" s="4360"/>
      <c r="AX94" s="4360"/>
      <c r="AY94" s="4360"/>
      <c r="AZ94" s="4360"/>
      <c r="BA94" s="4360"/>
      <c r="BB94" s="4360"/>
      <c r="BC94" s="4360"/>
      <c r="BD94" s="4447"/>
      <c r="BE94" s="502"/>
      <c r="BF94" s="871"/>
      <c r="BG94" s="871"/>
      <c r="BH94" s="871"/>
      <c r="BI94" s="871"/>
      <c r="BJ94" s="871"/>
      <c r="BK94" s="871"/>
      <c r="BL94" s="871"/>
      <c r="BM94" s="871"/>
      <c r="BN94" s="871"/>
      <c r="BO94" s="871"/>
      <c r="BP94" s="871"/>
      <c r="BQ94" s="84"/>
      <c r="BR94" s="84"/>
      <c r="EM94" s="228"/>
      <c r="EN94" s="228"/>
      <c r="EO94" s="932"/>
      <c r="EP94" s="932"/>
      <c r="EQ94" s="933"/>
      <c r="ER94" s="932"/>
      <c r="ES94" s="934"/>
      <c r="ET94" s="933"/>
      <c r="EU94" s="935"/>
      <c r="EV94" s="932"/>
      <c r="EW94" s="932"/>
      <c r="EX94" s="932"/>
      <c r="EY94" s="932"/>
      <c r="EZ94" s="932"/>
      <c r="FA94" s="932"/>
      <c r="FB94" s="932"/>
      <c r="FC94" s="932"/>
      <c r="FD94" s="920"/>
      <c r="FE94" s="920"/>
      <c r="FF94" s="920"/>
      <c r="FG94" s="920"/>
      <c r="FH94" s="920"/>
      <c r="FI94" s="920"/>
      <c r="FJ94" s="920"/>
      <c r="FK94" s="920"/>
      <c r="FL94" s="920"/>
      <c r="FM94" s="920"/>
      <c r="FN94" s="920"/>
      <c r="FO94" s="921"/>
      <c r="FP94" s="921"/>
      <c r="FQ94" s="921"/>
      <c r="FR94" s="921"/>
    </row>
    <row r="95" spans="1:174" s="146" customFormat="1" ht="64.5" customHeight="1">
      <c r="A95" s="502"/>
      <c r="B95" s="936">
        <f t="shared" si="4"/>
        <v>46</v>
      </c>
      <c r="C95" s="4352" t="s">
        <v>646</v>
      </c>
      <c r="D95" s="4353"/>
      <c r="E95" s="4353"/>
      <c r="F95" s="4353"/>
      <c r="G95" s="4353"/>
      <c r="H95" s="4353"/>
      <c r="I95" s="4353"/>
      <c r="J95" s="4353"/>
      <c r="K95" s="4353"/>
      <c r="L95" s="4353"/>
      <c r="M95" s="4353"/>
      <c r="N95" s="4353"/>
      <c r="O95" s="4353"/>
      <c r="P95" s="4353"/>
      <c r="Q95" s="4353"/>
      <c r="R95" s="4353"/>
      <c r="S95" s="4354"/>
      <c r="T95" s="4355"/>
      <c r="U95" s="1939"/>
      <c r="V95" s="1939"/>
      <c r="W95" s="1939"/>
      <c r="X95" s="1940"/>
      <c r="Y95" s="1112"/>
      <c r="Z95" s="4355"/>
      <c r="AA95" s="1940"/>
      <c r="AB95" s="1077"/>
      <c r="AC95" s="1077"/>
      <c r="AD95" s="1077"/>
      <c r="AE95" s="1077"/>
      <c r="AF95" s="1095"/>
      <c r="AG95" s="1077"/>
      <c r="AH95" s="1077"/>
      <c r="AI95" s="1078"/>
      <c r="AJ95" s="1077"/>
      <c r="AK95" s="1077"/>
      <c r="AL95" s="1095"/>
      <c r="AM95" s="4450" t="s">
        <v>649</v>
      </c>
      <c r="AN95" s="4353"/>
      <c r="AO95" s="4353"/>
      <c r="AP95" s="4353"/>
      <c r="AQ95" s="4353"/>
      <c r="AR95" s="4353"/>
      <c r="AS95" s="4353"/>
      <c r="AT95" s="4353"/>
      <c r="AU95" s="4353"/>
      <c r="AV95" s="4353"/>
      <c r="AW95" s="4353"/>
      <c r="AX95" s="4353"/>
      <c r="AY95" s="4353"/>
      <c r="AZ95" s="4353"/>
      <c r="BA95" s="4353"/>
      <c r="BB95" s="4353"/>
      <c r="BC95" s="4353"/>
      <c r="BD95" s="4358"/>
      <c r="BE95" s="502"/>
      <c r="BF95" s="871"/>
      <c r="BG95" s="871"/>
      <c r="BH95" s="871"/>
      <c r="BI95" s="871"/>
      <c r="BJ95" s="871"/>
      <c r="BK95" s="871"/>
      <c r="BL95" s="871"/>
      <c r="BM95" s="871"/>
      <c r="BN95" s="871"/>
      <c r="BO95" s="871"/>
      <c r="BP95" s="871"/>
      <c r="BQ95" s="84"/>
      <c r="BR95" s="84"/>
      <c r="EM95" s="228"/>
      <c r="EN95" s="228"/>
      <c r="EO95" s="932"/>
      <c r="EP95" s="932"/>
      <c r="EQ95" s="933"/>
      <c r="ER95" s="932"/>
      <c r="ES95" s="934"/>
      <c r="ET95" s="933"/>
      <c r="EU95" s="935"/>
      <c r="EV95" s="932"/>
      <c r="EW95" s="932"/>
      <c r="EX95" s="932"/>
      <c r="EY95" s="932"/>
      <c r="EZ95" s="932"/>
      <c r="FA95" s="932"/>
      <c r="FB95" s="932"/>
      <c r="FC95" s="932"/>
      <c r="FD95" s="920"/>
      <c r="FE95" s="920"/>
      <c r="FF95" s="920"/>
      <c r="FG95" s="920"/>
      <c r="FH95" s="920"/>
      <c r="FI95" s="920"/>
      <c r="FJ95" s="920"/>
      <c r="FK95" s="920"/>
      <c r="FL95" s="920"/>
      <c r="FM95" s="920"/>
      <c r="FN95" s="920"/>
      <c r="FO95" s="921"/>
      <c r="FP95" s="921"/>
      <c r="FQ95" s="921"/>
      <c r="FR95" s="921"/>
    </row>
    <row r="96" spans="1:174" s="146" customFormat="1" ht="60.75" customHeight="1">
      <c r="A96" s="502"/>
      <c r="B96" s="936">
        <f t="shared" si="4"/>
        <v>47</v>
      </c>
      <c r="C96" s="4352" t="s">
        <v>638</v>
      </c>
      <c r="D96" s="4353"/>
      <c r="E96" s="4353"/>
      <c r="F96" s="4353"/>
      <c r="G96" s="4353"/>
      <c r="H96" s="4353"/>
      <c r="I96" s="4353"/>
      <c r="J96" s="4353"/>
      <c r="K96" s="4353"/>
      <c r="L96" s="4353"/>
      <c r="M96" s="4353"/>
      <c r="N96" s="4353"/>
      <c r="O96" s="4353"/>
      <c r="P96" s="4353"/>
      <c r="Q96" s="4353"/>
      <c r="R96" s="4353"/>
      <c r="S96" s="4354"/>
      <c r="T96" s="4355" t="s">
        <v>301</v>
      </c>
      <c r="U96" s="1939"/>
      <c r="V96" s="1939"/>
      <c r="W96" s="1939"/>
      <c r="X96" s="1940"/>
      <c r="Y96" s="1112"/>
      <c r="Z96" s="4355"/>
      <c r="AA96" s="1940"/>
      <c r="AB96" s="4355" t="s">
        <v>619</v>
      </c>
      <c r="AC96" s="1939"/>
      <c r="AD96" s="1939"/>
      <c r="AE96" s="1939"/>
      <c r="AF96" s="2316"/>
      <c r="AG96" s="1077"/>
      <c r="AH96" s="1077"/>
      <c r="AI96" s="1078"/>
      <c r="AJ96" s="1077"/>
      <c r="AK96" s="1077"/>
      <c r="AL96" s="1095"/>
      <c r="AM96" s="4444" t="s">
        <v>1259</v>
      </c>
      <c r="AN96" s="1992"/>
      <c r="AO96" s="1992"/>
      <c r="AP96" s="1992"/>
      <c r="AQ96" s="1992"/>
      <c r="AR96" s="1992"/>
      <c r="AS96" s="1992"/>
      <c r="AT96" s="1992"/>
      <c r="AU96" s="1992"/>
      <c r="AV96" s="1992"/>
      <c r="AW96" s="1992"/>
      <c r="AX96" s="1992"/>
      <c r="AY96" s="1992"/>
      <c r="AZ96" s="1992"/>
      <c r="BA96" s="1992"/>
      <c r="BB96" s="1992"/>
      <c r="BC96" s="1992"/>
      <c r="BD96" s="4406"/>
      <c r="BE96" s="502"/>
      <c r="BF96" s="871"/>
      <c r="BG96" s="871"/>
      <c r="BH96" s="871"/>
      <c r="BI96" s="871"/>
      <c r="BJ96" s="871"/>
      <c r="BK96" s="871"/>
      <c r="BL96" s="871"/>
      <c r="BM96" s="871"/>
      <c r="BN96" s="871"/>
      <c r="BO96" s="871"/>
      <c r="BP96" s="871"/>
      <c r="BQ96" s="84"/>
      <c r="BR96" s="84"/>
      <c r="EM96" s="228"/>
      <c r="EN96" s="228"/>
      <c r="EO96" s="932"/>
      <c r="EP96" s="932"/>
      <c r="EQ96" s="933"/>
      <c r="ER96" s="932"/>
      <c r="ES96" s="934"/>
      <c r="ET96" s="933"/>
      <c r="EU96" s="935"/>
      <c r="EV96" s="932"/>
      <c r="EW96" s="932"/>
      <c r="EX96" s="932"/>
      <c r="EY96" s="932"/>
      <c r="EZ96" s="932"/>
      <c r="FA96" s="932"/>
      <c r="FB96" s="932"/>
      <c r="FC96" s="932"/>
      <c r="FD96" s="920"/>
      <c r="FE96" s="920"/>
      <c r="FF96" s="920"/>
      <c r="FG96" s="920"/>
      <c r="FH96" s="920"/>
      <c r="FI96" s="920"/>
      <c r="FJ96" s="920"/>
      <c r="FK96" s="920"/>
      <c r="FL96" s="920"/>
      <c r="FM96" s="920"/>
      <c r="FN96" s="920"/>
      <c r="FO96" s="921"/>
      <c r="FP96" s="921"/>
      <c r="FQ96" s="921"/>
      <c r="FR96" s="921"/>
    </row>
    <row r="97" spans="1:174" s="146" customFormat="1" ht="46.5" customHeight="1">
      <c r="A97" s="502"/>
      <c r="B97" s="936">
        <f t="shared" si="4"/>
        <v>48</v>
      </c>
      <c r="C97" s="4359" t="s">
        <v>639</v>
      </c>
      <c r="D97" s="4360"/>
      <c r="E97" s="4360"/>
      <c r="F97" s="4360"/>
      <c r="G97" s="4360"/>
      <c r="H97" s="4360"/>
      <c r="I97" s="4360"/>
      <c r="J97" s="4360"/>
      <c r="K97" s="4360"/>
      <c r="L97" s="4360"/>
      <c r="M97" s="4360"/>
      <c r="N97" s="4360"/>
      <c r="O97" s="4360"/>
      <c r="P97" s="4360"/>
      <c r="Q97" s="4360"/>
      <c r="R97" s="4360"/>
      <c r="S97" s="4361"/>
      <c r="T97" s="4362"/>
      <c r="U97" s="4362"/>
      <c r="V97" s="4362"/>
      <c r="W97" s="4362"/>
      <c r="X97" s="4363"/>
      <c r="Y97" s="1141"/>
      <c r="Z97" s="4362"/>
      <c r="AA97" s="4364"/>
      <c r="AB97" s="4365"/>
      <c r="AC97" s="4365"/>
      <c r="AD97" s="4365"/>
      <c r="AE97" s="4365"/>
      <c r="AF97" s="4366"/>
      <c r="AG97" s="4367"/>
      <c r="AH97" s="4365"/>
      <c r="AI97" s="4366"/>
      <c r="AJ97" s="4367"/>
      <c r="AK97" s="4365"/>
      <c r="AL97" s="4366"/>
      <c r="AM97" s="4349" t="s">
        <v>625</v>
      </c>
      <c r="AN97" s="4360"/>
      <c r="AO97" s="4360"/>
      <c r="AP97" s="4360"/>
      <c r="AQ97" s="4360"/>
      <c r="AR97" s="4360"/>
      <c r="AS97" s="4360"/>
      <c r="AT97" s="4360"/>
      <c r="AU97" s="4360"/>
      <c r="AV97" s="4360"/>
      <c r="AW97" s="4360"/>
      <c r="AX97" s="4360"/>
      <c r="AY97" s="4360"/>
      <c r="AZ97" s="4360"/>
      <c r="BA97" s="4360"/>
      <c r="BB97" s="4360"/>
      <c r="BC97" s="4360"/>
      <c r="BD97" s="4447"/>
      <c r="BE97" s="502"/>
      <c r="BF97" s="871"/>
      <c r="BG97" s="871"/>
      <c r="BH97" s="871"/>
      <c r="BI97" s="871"/>
      <c r="BJ97" s="871"/>
      <c r="BK97" s="871"/>
      <c r="BL97" s="871"/>
      <c r="BM97" s="871"/>
      <c r="BN97" s="871"/>
      <c r="BO97" s="871"/>
      <c r="BP97" s="871"/>
      <c r="BQ97" s="84"/>
      <c r="BR97" s="84"/>
      <c r="EM97" s="228"/>
      <c r="EN97" s="228"/>
      <c r="EO97" s="932"/>
      <c r="EP97" s="932"/>
      <c r="EQ97" s="933"/>
      <c r="ER97" s="932"/>
      <c r="ES97" s="934"/>
      <c r="ET97" s="933"/>
      <c r="EU97" s="935"/>
      <c r="EV97" s="932"/>
      <c r="EW97" s="932"/>
      <c r="EX97" s="932"/>
      <c r="EY97" s="932"/>
      <c r="EZ97" s="932"/>
      <c r="FA97" s="932"/>
      <c r="FB97" s="932"/>
      <c r="FC97" s="932"/>
      <c r="FD97" s="920"/>
      <c r="FE97" s="920"/>
      <c r="FF97" s="920"/>
      <c r="FG97" s="920"/>
      <c r="FH97" s="920"/>
      <c r="FI97" s="920"/>
      <c r="FJ97" s="920"/>
      <c r="FK97" s="920"/>
      <c r="FL97" s="920"/>
      <c r="FM97" s="920"/>
      <c r="FN97" s="920"/>
      <c r="FO97" s="921"/>
      <c r="FP97" s="921"/>
      <c r="FQ97" s="921"/>
      <c r="FR97" s="921"/>
    </row>
    <row r="98" spans="1:174" s="146" customFormat="1" ht="30" customHeight="1">
      <c r="A98" s="502"/>
      <c r="B98" s="968" t="str">
        <f>B79</f>
        <v xml:space="preserve">Additional Instructions 指南Chỉ dẫn thêm  </v>
      </c>
      <c r="C98" s="969"/>
      <c r="D98" s="969"/>
      <c r="E98" s="969"/>
      <c r="F98" s="969"/>
      <c r="G98" s="969"/>
      <c r="H98" s="969"/>
      <c r="I98" s="969"/>
      <c r="J98" s="1079"/>
      <c r="K98" s="1079"/>
      <c r="L98" s="1079"/>
      <c r="M98" s="1079"/>
      <c r="N98" s="1513"/>
      <c r="O98" s="1510"/>
      <c r="P98" s="1510"/>
      <c r="Q98" s="1510"/>
      <c r="R98" s="1510"/>
      <c r="S98" s="1510"/>
      <c r="T98" s="1142"/>
      <c r="U98" s="1142"/>
      <c r="V98" s="1142"/>
      <c r="W98" s="1142"/>
      <c r="X98" s="1142"/>
      <c r="Y98" s="1142"/>
      <c r="Z98" s="1142"/>
      <c r="AA98" s="961"/>
      <c r="AB98" s="1142"/>
      <c r="AC98" s="1142"/>
      <c r="AD98" s="1142"/>
      <c r="AE98" s="1142"/>
      <c r="AF98" s="1142"/>
      <c r="AG98" s="1142"/>
      <c r="AH98" s="1142"/>
      <c r="AI98" s="1142"/>
      <c r="AJ98" s="1142"/>
      <c r="AK98" s="1142"/>
      <c r="AL98" s="1142"/>
      <c r="AM98" s="962"/>
      <c r="AN98" s="1140"/>
      <c r="AO98" s="1140"/>
      <c r="AP98" s="1140"/>
      <c r="AQ98" s="1140"/>
      <c r="AR98" s="1140"/>
      <c r="AS98" s="1140"/>
      <c r="AT98" s="1140"/>
      <c r="AU98" s="1140"/>
      <c r="AV98" s="1140"/>
      <c r="AW98" s="1140"/>
      <c r="AX98" s="1140"/>
      <c r="AY98" s="1140"/>
      <c r="AZ98" s="1140"/>
      <c r="BA98" s="1140"/>
      <c r="BB98" s="1140"/>
      <c r="BC98" s="1140"/>
      <c r="BD98" s="1143"/>
      <c r="BE98" s="502"/>
      <c r="BF98" s="871"/>
      <c r="BG98" s="871"/>
      <c r="BH98" s="871"/>
      <c r="BI98" s="871"/>
      <c r="BJ98" s="871"/>
      <c r="BK98" s="871"/>
      <c r="BL98" s="871"/>
      <c r="BM98" s="871"/>
      <c r="BN98" s="871"/>
      <c r="BO98" s="871"/>
      <c r="BP98" s="871"/>
      <c r="BQ98" s="84"/>
      <c r="BR98" s="84"/>
      <c r="EM98" s="228"/>
      <c r="EN98" s="228"/>
      <c r="EO98" s="932"/>
      <c r="EP98" s="932"/>
      <c r="EQ98" s="933"/>
      <c r="ER98" s="932"/>
      <c r="ES98" s="934"/>
      <c r="ET98" s="933"/>
      <c r="EU98" s="935"/>
      <c r="EV98" s="932"/>
      <c r="EW98" s="932"/>
      <c r="EX98" s="932"/>
      <c r="EY98" s="932"/>
      <c r="EZ98" s="932"/>
      <c r="FA98" s="932"/>
      <c r="FB98" s="932"/>
      <c r="FC98" s="932"/>
      <c r="FD98" s="920"/>
      <c r="FE98" s="920"/>
      <c r="FF98" s="920"/>
      <c r="FG98" s="920"/>
      <c r="FH98" s="920"/>
      <c r="FI98" s="920"/>
      <c r="FJ98" s="920"/>
      <c r="FK98" s="920"/>
      <c r="FL98" s="920"/>
      <c r="FM98" s="920"/>
      <c r="FN98" s="920"/>
      <c r="FO98" s="921"/>
      <c r="FP98" s="921"/>
      <c r="FQ98" s="921"/>
      <c r="FR98" s="921"/>
    </row>
    <row r="99" spans="1:174" s="146" customFormat="1" ht="69.75" customHeight="1">
      <c r="A99" s="502"/>
      <c r="B99" s="963"/>
      <c r="C99" s="964"/>
      <c r="D99" s="964"/>
      <c r="E99" s="964"/>
      <c r="F99" s="964"/>
      <c r="G99" s="964"/>
      <c r="H99" s="964"/>
      <c r="I99" s="964"/>
      <c r="J99" s="871"/>
      <c r="K99" s="871"/>
      <c r="L99" s="871"/>
      <c r="M99" s="871"/>
      <c r="N99" s="871"/>
      <c r="O99" s="871"/>
      <c r="P99" s="871"/>
      <c r="Q99" s="871"/>
      <c r="R99" s="871"/>
      <c r="S99" s="871"/>
      <c r="T99" s="1084"/>
      <c r="U99" s="1084"/>
      <c r="V99" s="1084"/>
      <c r="W99" s="1084"/>
      <c r="X99" s="1084"/>
      <c r="Y99" s="1084"/>
      <c r="Z99" s="1084"/>
      <c r="AA99" s="872"/>
      <c r="AB99" s="1084"/>
      <c r="AC99" s="1084"/>
      <c r="AD99" s="1084"/>
      <c r="AE99" s="1084"/>
      <c r="AF99" s="1084"/>
      <c r="AG99" s="1084"/>
      <c r="AH99" s="1084"/>
      <c r="AI99" s="1084"/>
      <c r="AJ99" s="1084"/>
      <c r="AK99" s="1084"/>
      <c r="AL99" s="1084"/>
      <c r="AM99" s="870"/>
      <c r="AN99" s="871"/>
      <c r="AO99" s="871"/>
      <c r="AP99" s="871"/>
      <c r="AQ99" s="871"/>
      <c r="AR99" s="871"/>
      <c r="AS99" s="871"/>
      <c r="AT99" s="871"/>
      <c r="AU99" s="871"/>
      <c r="AV99" s="871"/>
      <c r="AW99" s="871"/>
      <c r="AX99" s="871"/>
      <c r="AY99" s="871"/>
      <c r="AZ99" s="871"/>
      <c r="BA99" s="871"/>
      <c r="BB99" s="871"/>
      <c r="BC99" s="871"/>
      <c r="BD99" s="84"/>
      <c r="BE99" s="4454" t="str">
        <f>BE80</f>
        <v>Total WB Processes:
使用总工段 WB
Tổng số công đoạn sử dụng WB</v>
      </c>
      <c r="BF99" s="4455"/>
      <c r="BG99" s="4455"/>
      <c r="BH99" s="4455"/>
      <c r="BI99" s="4455"/>
      <c r="BJ99" s="4455"/>
      <c r="BK99" s="4455"/>
      <c r="BL99" s="4455"/>
      <c r="BM99" s="4455"/>
      <c r="BN99" s="4455"/>
      <c r="BO99" s="4355">
        <f>COUNTIF(Z88:AA97,"WB")</f>
        <v>0</v>
      </c>
      <c r="BP99" s="1939"/>
      <c r="BQ99" s="4408"/>
      <c r="BR99" s="84"/>
      <c r="EM99" s="228"/>
      <c r="EN99" s="228"/>
      <c r="EO99" s="932"/>
      <c r="EP99" s="932"/>
      <c r="EQ99" s="933"/>
      <c r="ER99" s="932"/>
      <c r="ES99" s="934"/>
      <c r="ET99" s="933"/>
      <c r="EU99" s="935"/>
      <c r="EV99" s="932"/>
      <c r="EW99" s="932"/>
      <c r="EX99" s="932"/>
      <c r="EY99" s="932"/>
      <c r="EZ99" s="932"/>
      <c r="FA99" s="932"/>
      <c r="FB99" s="932"/>
      <c r="FC99" s="932"/>
      <c r="FD99" s="920"/>
      <c r="FE99" s="920"/>
      <c r="FF99" s="920"/>
      <c r="FG99" s="920"/>
      <c r="FH99" s="920"/>
      <c r="FI99" s="920"/>
      <c r="FJ99" s="920"/>
      <c r="FK99" s="920"/>
      <c r="FL99" s="920"/>
      <c r="FM99" s="920"/>
      <c r="FN99" s="920"/>
      <c r="FO99" s="921"/>
      <c r="FP99" s="921"/>
      <c r="FQ99" s="921"/>
      <c r="FR99" s="921"/>
    </row>
    <row r="100" spans="1:174" s="146" customFormat="1" ht="77.25" customHeight="1" thickBot="1">
      <c r="A100" s="502"/>
      <c r="B100" s="965"/>
      <c r="C100" s="4456"/>
      <c r="D100" s="4457"/>
      <c r="E100" s="4457"/>
      <c r="F100" s="4457"/>
      <c r="G100" s="4457"/>
      <c r="H100" s="4457"/>
      <c r="I100" s="4457"/>
      <c r="J100" s="4457"/>
      <c r="K100" s="4457"/>
      <c r="L100" s="4457"/>
      <c r="M100" s="4457"/>
      <c r="N100" s="4457"/>
      <c r="O100" s="4457"/>
      <c r="P100" s="4457"/>
      <c r="Q100" s="4457"/>
      <c r="R100" s="4457"/>
      <c r="S100" s="4457"/>
      <c r="T100" s="3433"/>
      <c r="U100" s="3433"/>
      <c r="V100" s="3433"/>
      <c r="W100" s="3433"/>
      <c r="X100" s="3433"/>
      <c r="Y100" s="1113"/>
      <c r="Z100" s="3433"/>
      <c r="AA100" s="4458"/>
      <c r="AB100" s="3433"/>
      <c r="AC100" s="3433"/>
      <c r="AD100" s="3433"/>
      <c r="AE100" s="3433"/>
      <c r="AF100" s="3433"/>
      <c r="AG100" s="3433"/>
      <c r="AH100" s="3433"/>
      <c r="AI100" s="3433"/>
      <c r="AJ100" s="3433"/>
      <c r="AK100" s="3433"/>
      <c r="AL100" s="3433"/>
      <c r="AM100" s="4456"/>
      <c r="AN100" s="4457"/>
      <c r="AO100" s="4457"/>
      <c r="AP100" s="4457"/>
      <c r="AQ100" s="4457"/>
      <c r="AR100" s="4457"/>
      <c r="AS100" s="4457"/>
      <c r="AT100" s="4457"/>
      <c r="AU100" s="4457"/>
      <c r="AV100" s="4457"/>
      <c r="AW100" s="4457"/>
      <c r="AX100" s="4457"/>
      <c r="AY100" s="4457"/>
      <c r="AZ100" s="4457"/>
      <c r="BA100" s="4457"/>
      <c r="BB100" s="4457"/>
      <c r="BC100" s="4457"/>
      <c r="BD100" s="4476"/>
      <c r="BE100" s="4459" t="str">
        <f>BE81</f>
        <v>Total SB Processes:
使用总工段 SB
Tổng số công đoạn sử dụng SB</v>
      </c>
      <c r="BF100" s="4460"/>
      <c r="BG100" s="4460"/>
      <c r="BH100" s="4460"/>
      <c r="BI100" s="4460"/>
      <c r="BJ100" s="4460"/>
      <c r="BK100" s="4460"/>
      <c r="BL100" s="4460"/>
      <c r="BM100" s="4460"/>
      <c r="BN100" s="4460"/>
      <c r="BO100" s="4355">
        <f>COUNTIF(Z88:AA97,"SB")</f>
        <v>1</v>
      </c>
      <c r="BP100" s="1939"/>
      <c r="BQ100" s="4408"/>
      <c r="BR100" s="84"/>
      <c r="EM100" s="228"/>
      <c r="EN100" s="228"/>
      <c r="EO100" s="932"/>
      <c r="EP100" s="932"/>
      <c r="EQ100" s="933"/>
      <c r="ER100" s="932"/>
      <c r="ES100" s="934"/>
      <c r="ET100" s="933"/>
      <c r="EU100" s="935"/>
      <c r="EV100" s="932"/>
      <c r="EW100" s="932"/>
      <c r="EX100" s="932"/>
      <c r="EY100" s="932"/>
      <c r="EZ100" s="932"/>
      <c r="FA100" s="932"/>
      <c r="FB100" s="932"/>
      <c r="FC100" s="932"/>
      <c r="FD100" s="920"/>
      <c r="FE100" s="920"/>
      <c r="FF100" s="920"/>
      <c r="FG100" s="920"/>
      <c r="FH100" s="920"/>
      <c r="FI100" s="920"/>
      <c r="FJ100" s="920"/>
      <c r="FK100" s="920"/>
      <c r="FL100" s="920"/>
      <c r="FM100" s="920"/>
      <c r="FN100" s="920"/>
      <c r="FO100" s="921"/>
      <c r="FP100" s="921"/>
      <c r="FQ100" s="921"/>
      <c r="FR100" s="921"/>
    </row>
    <row r="101" spans="1:174" s="146" customFormat="1" ht="21.75" customHeight="1" thickBot="1">
      <c r="A101" s="519"/>
      <c r="B101" s="904" t="str">
        <f>B82</f>
        <v>PATTERN MANAGER</v>
      </c>
      <c r="C101" s="904"/>
      <c r="D101" s="904"/>
      <c r="E101" s="904"/>
      <c r="F101" s="904"/>
      <c r="G101" s="904"/>
      <c r="H101" s="904"/>
      <c r="I101" s="904"/>
      <c r="J101" s="904"/>
      <c r="K101" s="904"/>
      <c r="L101" s="904"/>
      <c r="M101" s="904"/>
      <c r="N101" s="904"/>
      <c r="O101" s="904"/>
      <c r="P101" s="904"/>
      <c r="Q101" s="904"/>
      <c r="R101" s="904"/>
      <c r="S101" s="904"/>
      <c r="T101" s="1082"/>
      <c r="U101" s="1082"/>
      <c r="V101" s="1082"/>
      <c r="W101" s="1082"/>
      <c r="X101" s="1082"/>
      <c r="Y101" s="1082"/>
      <c r="Z101" s="1082"/>
      <c r="AA101" s="1082"/>
      <c r="AB101" s="1082"/>
      <c r="AC101" s="1082"/>
      <c r="AD101" s="1082"/>
      <c r="AE101" s="1082"/>
      <c r="AF101" s="1082" t="s">
        <v>111</v>
      </c>
      <c r="AG101" s="1082"/>
      <c r="AH101" s="1082"/>
      <c r="AI101" s="1082"/>
      <c r="AJ101" s="1082"/>
      <c r="AK101" s="1082"/>
      <c r="AL101" s="1082"/>
      <c r="AM101" s="966"/>
      <c r="AN101" s="966"/>
      <c r="AO101" s="966"/>
      <c r="AP101" s="966"/>
      <c r="AQ101" s="966"/>
      <c r="AR101" s="966"/>
      <c r="AS101" s="966"/>
      <c r="AT101" s="966"/>
      <c r="AU101" s="966"/>
      <c r="AV101" s="966"/>
      <c r="AW101" s="966"/>
      <c r="AX101" s="966"/>
      <c r="AY101" s="966"/>
      <c r="AZ101" s="966"/>
      <c r="BA101" s="966"/>
      <c r="BB101" s="966"/>
      <c r="BC101" s="966"/>
      <c r="BD101" s="966"/>
      <c r="BE101" s="2016" t="str">
        <f>BE82</f>
        <v>COMPILER: LIÊN/A-KT-WQ826</v>
      </c>
      <c r="BF101" s="2016"/>
      <c r="BG101" s="2016"/>
      <c r="BH101" s="2016"/>
      <c r="BI101" s="2016"/>
      <c r="BJ101" s="2016"/>
      <c r="BK101" s="2016"/>
      <c r="BL101" s="2016"/>
      <c r="BM101" s="2016"/>
      <c r="BN101" s="2016"/>
      <c r="BO101" s="2016"/>
      <c r="BP101" s="2016"/>
      <c r="BQ101" s="2016"/>
      <c r="BR101" s="1139"/>
      <c r="EM101" s="228"/>
      <c r="EN101" s="228"/>
      <c r="EO101" s="932"/>
      <c r="EP101" s="932"/>
      <c r="EQ101" s="933"/>
      <c r="ER101" s="932"/>
      <c r="ES101" s="934"/>
      <c r="ET101" s="933"/>
      <c r="EU101" s="935"/>
      <c r="EV101" s="932"/>
      <c r="EW101" s="932"/>
      <c r="EX101" s="932"/>
      <c r="EY101" s="932"/>
      <c r="EZ101" s="932"/>
      <c r="FA101" s="932"/>
      <c r="FB101" s="932"/>
      <c r="FC101" s="932"/>
      <c r="FD101" s="920"/>
      <c r="FE101" s="920"/>
      <c r="FF101" s="920"/>
      <c r="FG101" s="920"/>
      <c r="FH101" s="920"/>
      <c r="FI101" s="920"/>
      <c r="FJ101" s="920"/>
      <c r="FK101" s="920"/>
      <c r="FL101" s="920"/>
      <c r="FM101" s="920"/>
      <c r="FN101" s="920"/>
      <c r="FO101" s="921"/>
      <c r="FP101" s="921"/>
      <c r="FQ101" s="921"/>
      <c r="FR101" s="921"/>
    </row>
    <row r="102" spans="1:174" s="146" customFormat="1" ht="21.95" customHeight="1" thickBot="1">
      <c r="A102" s="914"/>
      <c r="B102" s="4401" t="str">
        <f>B83</f>
        <v>PRODUCTION CONFIRMATION</v>
      </c>
      <c r="C102" s="4402"/>
      <c r="D102" s="4402"/>
      <c r="E102" s="4402"/>
      <c r="F102" s="4402"/>
      <c r="G102" s="4402"/>
      <c r="H102" s="4402"/>
      <c r="I102" s="4402"/>
      <c r="J102" s="4402"/>
      <c r="K102" s="4402"/>
      <c r="L102" s="4402"/>
      <c r="M102" s="4402"/>
      <c r="N102" s="4402"/>
      <c r="O102" s="4402"/>
      <c r="P102" s="4402"/>
      <c r="Q102" s="4402"/>
      <c r="R102" s="4402"/>
      <c r="S102" s="4403"/>
      <c r="T102" s="915"/>
      <c r="U102" s="1145"/>
      <c r="V102" s="4437" t="s">
        <v>1277</v>
      </c>
      <c r="W102" s="4395"/>
      <c r="X102" s="4395"/>
      <c r="Y102" s="4395"/>
      <c r="Z102" s="4395"/>
      <c r="AA102" s="4395"/>
      <c r="AB102" s="4395"/>
      <c r="AC102" s="4395"/>
      <c r="AD102" s="4395"/>
      <c r="AE102" s="4395"/>
      <c r="AF102" s="4395"/>
      <c r="AG102" s="4395"/>
      <c r="AH102" s="4395"/>
      <c r="AI102" s="4395"/>
      <c r="AJ102" s="4395"/>
      <c r="AK102" s="4395"/>
      <c r="AL102" s="4395"/>
      <c r="AM102" s="4395"/>
      <c r="AN102" s="4395"/>
      <c r="AO102" s="4395"/>
      <c r="AP102" s="4395"/>
      <c r="AQ102" s="4395"/>
      <c r="AR102" s="4395"/>
      <c r="AS102" s="4395"/>
      <c r="AT102" s="4395"/>
      <c r="AU102" s="4395"/>
      <c r="AV102" s="4395"/>
      <c r="AW102" s="4395"/>
      <c r="AX102" s="4395"/>
      <c r="AY102" s="4395"/>
      <c r="AZ102" s="4395"/>
      <c r="BA102" s="916"/>
      <c r="BB102" s="916"/>
      <c r="BC102" s="916"/>
      <c r="BD102" s="916"/>
      <c r="BE102" s="4392"/>
      <c r="BF102" s="4395"/>
      <c r="BG102" s="4395"/>
      <c r="BH102" s="4398"/>
      <c r="BI102" s="916"/>
      <c r="BJ102" s="916"/>
      <c r="BK102" s="559"/>
      <c r="BL102" s="559"/>
      <c r="BM102" s="559"/>
      <c r="BN102" s="559"/>
      <c r="BO102" s="559"/>
      <c r="BP102" s="559"/>
      <c r="BQ102" s="559"/>
      <c r="BR102" s="900"/>
      <c r="EM102" s="228"/>
      <c r="EN102" s="228"/>
      <c r="EO102" s="64"/>
      <c r="EP102" s="64"/>
      <c r="EQ102" s="917"/>
      <c r="ER102" s="64"/>
      <c r="ES102" s="918"/>
      <c r="ET102" s="917"/>
      <c r="EU102" s="919"/>
      <c r="EV102" s="64"/>
      <c r="EW102" s="64"/>
      <c r="EX102" s="64"/>
      <c r="EY102" s="64"/>
      <c r="EZ102" s="64"/>
      <c r="FA102" s="64"/>
      <c r="FB102" s="64"/>
      <c r="FC102" s="64"/>
      <c r="FD102" s="920"/>
      <c r="FE102" s="920"/>
      <c r="FF102" s="920"/>
      <c r="FG102" s="920"/>
      <c r="FH102" s="920"/>
      <c r="FI102" s="920"/>
      <c r="FJ102" s="920"/>
      <c r="FK102" s="920"/>
      <c r="FL102" s="920"/>
      <c r="FM102" s="920"/>
      <c r="FN102" s="920"/>
      <c r="FO102" s="921"/>
      <c r="FP102" s="921"/>
      <c r="FQ102" s="921"/>
      <c r="FR102" s="921"/>
    </row>
    <row r="103" spans="1:174" s="146" customFormat="1" ht="21.95" customHeight="1">
      <c r="A103" s="502"/>
      <c r="B103" s="922" t="s">
        <v>19</v>
      </c>
      <c r="C103" s="923"/>
      <c r="D103" s="923"/>
      <c r="E103" s="923"/>
      <c r="F103" s="923"/>
      <c r="G103" s="959" t="str">
        <f>G84</f>
        <v>Chuck Taylor All Star Street</v>
      </c>
      <c r="H103" s="923"/>
      <c r="I103" s="923"/>
      <c r="J103" s="923"/>
      <c r="K103" s="923"/>
      <c r="L103" s="923"/>
      <c r="M103" s="923"/>
      <c r="N103" s="923"/>
      <c r="O103" s="923"/>
      <c r="P103" s="923"/>
      <c r="Q103" s="923"/>
      <c r="R103" s="923"/>
      <c r="S103" s="924"/>
      <c r="T103" s="925"/>
      <c r="U103" s="1146"/>
      <c r="V103" s="4396"/>
      <c r="W103" s="4396"/>
      <c r="X103" s="4396"/>
      <c r="Y103" s="4396"/>
      <c r="Z103" s="4396"/>
      <c r="AA103" s="4396"/>
      <c r="AB103" s="4396"/>
      <c r="AC103" s="4396"/>
      <c r="AD103" s="4396"/>
      <c r="AE103" s="4396"/>
      <c r="AF103" s="4396"/>
      <c r="AG103" s="4396"/>
      <c r="AH103" s="4396"/>
      <c r="AI103" s="4396"/>
      <c r="AJ103" s="4396"/>
      <c r="AK103" s="4396"/>
      <c r="AL103" s="4396"/>
      <c r="AM103" s="4396"/>
      <c r="AN103" s="4396"/>
      <c r="AO103" s="4396"/>
      <c r="AP103" s="4396"/>
      <c r="AQ103" s="4396"/>
      <c r="AR103" s="4396"/>
      <c r="AS103" s="4396"/>
      <c r="AT103" s="4396"/>
      <c r="AU103" s="4396"/>
      <c r="AV103" s="4396"/>
      <c r="AW103" s="4396"/>
      <c r="AX103" s="4396"/>
      <c r="AY103" s="4396"/>
      <c r="AZ103" s="4396"/>
      <c r="BA103" s="267"/>
      <c r="BB103" s="267"/>
      <c r="BC103" s="267"/>
      <c r="BD103" s="267"/>
      <c r="BE103" s="4393"/>
      <c r="BF103" s="4396"/>
      <c r="BG103" s="4396"/>
      <c r="BH103" s="4399"/>
      <c r="BI103" s="267"/>
      <c r="BJ103" s="267"/>
      <c r="BK103" s="54"/>
      <c r="BL103" s="4030" t="s">
        <v>21</v>
      </c>
      <c r="BM103" s="1834"/>
      <c r="BN103" s="1834"/>
      <c r="BO103" s="2141">
        <f>BO84</f>
        <v>32</v>
      </c>
      <c r="BP103" s="1834">
        <f>BP84-1</f>
        <v>-6</v>
      </c>
      <c r="BQ103" s="2143"/>
      <c r="BR103" s="84"/>
      <c r="EM103" s="228"/>
      <c r="EN103" s="228"/>
      <c r="EO103" s="65"/>
      <c r="EP103" s="65"/>
      <c r="EQ103" s="926"/>
      <c r="ER103" s="65"/>
      <c r="ES103" s="66"/>
      <c r="ET103" s="926"/>
      <c r="EU103" s="927"/>
      <c r="EV103" s="65"/>
      <c r="EW103" s="65"/>
      <c r="EX103" s="65"/>
      <c r="EY103" s="65"/>
      <c r="EZ103" s="65"/>
      <c r="FA103" s="65"/>
      <c r="FB103" s="65"/>
      <c r="FC103" s="65"/>
      <c r="FD103" s="920"/>
      <c r="FE103" s="920"/>
      <c r="FF103" s="920"/>
      <c r="FG103" s="920"/>
      <c r="FH103" s="920"/>
      <c r="FI103" s="920"/>
      <c r="FJ103" s="920"/>
      <c r="FK103" s="920"/>
      <c r="FL103" s="920"/>
      <c r="FM103" s="920"/>
      <c r="FN103" s="920"/>
      <c r="FO103" s="921"/>
      <c r="FP103" s="921"/>
      <c r="FQ103" s="921"/>
      <c r="FR103" s="921"/>
    </row>
    <row r="104" spans="1:174" s="146" customFormat="1" ht="21.95" customHeight="1" thickBot="1">
      <c r="A104" s="502"/>
      <c r="B104" s="928" t="s">
        <v>96</v>
      </c>
      <c r="C104" s="929"/>
      <c r="D104" s="929"/>
      <c r="E104" s="929"/>
      <c r="F104" s="929"/>
      <c r="G104" s="929"/>
      <c r="H104" s="929"/>
      <c r="I104" s="4378" t="str">
        <f>I85</f>
        <v>669288C/F</v>
      </c>
      <c r="J104" s="4378"/>
      <c r="K104" s="4378"/>
      <c r="L104" s="4378"/>
      <c r="M104" s="4378"/>
      <c r="N104" s="4378"/>
      <c r="O104" s="4378"/>
      <c r="P104" s="4378"/>
      <c r="Q104" s="4378"/>
      <c r="R104" s="4378"/>
      <c r="S104" s="4379"/>
      <c r="T104" s="928"/>
      <c r="U104" s="1147"/>
      <c r="V104" s="4397"/>
      <c r="W104" s="4397"/>
      <c r="X104" s="4397"/>
      <c r="Y104" s="4397"/>
      <c r="Z104" s="4397"/>
      <c r="AA104" s="4397"/>
      <c r="AB104" s="4397"/>
      <c r="AC104" s="4397"/>
      <c r="AD104" s="4397"/>
      <c r="AE104" s="4397"/>
      <c r="AF104" s="4397"/>
      <c r="AG104" s="4397"/>
      <c r="AH104" s="4397"/>
      <c r="AI104" s="4397"/>
      <c r="AJ104" s="4397"/>
      <c r="AK104" s="4397"/>
      <c r="AL104" s="4397"/>
      <c r="AM104" s="4397"/>
      <c r="AN104" s="4397"/>
      <c r="AO104" s="4397"/>
      <c r="AP104" s="4397"/>
      <c r="AQ104" s="4397"/>
      <c r="AR104" s="4397"/>
      <c r="AS104" s="4397"/>
      <c r="AT104" s="4397"/>
      <c r="AU104" s="4397"/>
      <c r="AV104" s="4397"/>
      <c r="AW104" s="4397"/>
      <c r="AX104" s="4397"/>
      <c r="AY104" s="4397"/>
      <c r="AZ104" s="4397"/>
      <c r="BA104" s="930"/>
      <c r="BB104" s="930"/>
      <c r="BC104" s="930"/>
      <c r="BD104" s="930"/>
      <c r="BE104" s="4394"/>
      <c r="BF104" s="4397"/>
      <c r="BG104" s="4397"/>
      <c r="BH104" s="4400"/>
      <c r="BI104" s="930"/>
      <c r="BJ104" s="930"/>
      <c r="BK104" s="84"/>
      <c r="BL104" s="1835"/>
      <c r="BM104" s="2060"/>
      <c r="BN104" s="2060"/>
      <c r="BO104" s="2057"/>
      <c r="BP104" s="2060"/>
      <c r="BQ104" s="2231"/>
      <c r="BR104" s="84"/>
      <c r="EM104" s="228"/>
      <c r="EN104" s="228"/>
      <c r="EO104" s="65"/>
      <c r="EP104" s="65"/>
      <c r="EQ104" s="931"/>
      <c r="ER104" s="65"/>
      <c r="ES104" s="66"/>
      <c r="ET104" s="931"/>
      <c r="EU104" s="927"/>
      <c r="EV104" s="65"/>
      <c r="EW104" s="65"/>
      <c r="EX104" s="65"/>
      <c r="EY104" s="65"/>
      <c r="EZ104" s="65"/>
      <c r="FA104" s="65"/>
      <c r="FB104" s="65"/>
      <c r="FC104" s="65"/>
      <c r="FD104" s="920"/>
      <c r="FE104" s="920"/>
      <c r="FF104" s="920"/>
      <c r="FG104" s="920"/>
      <c r="FH104" s="920"/>
      <c r="FI104" s="920"/>
      <c r="FJ104" s="920"/>
      <c r="FK104" s="920"/>
      <c r="FL104" s="920"/>
      <c r="FM104" s="920"/>
      <c r="FN104" s="920"/>
      <c r="FO104" s="921"/>
      <c r="FP104" s="921"/>
      <c r="FQ104" s="921"/>
      <c r="FR104" s="921"/>
    </row>
    <row r="105" spans="1:174" s="146" customFormat="1" ht="24" customHeight="1">
      <c r="A105" s="502"/>
      <c r="B105" s="3673" t="s">
        <v>31</v>
      </c>
      <c r="C105" s="4380" t="str">
        <f>C86</f>
        <v xml:space="preserve"> Assembling Process  成型流程 Lưu trình gò</v>
      </c>
      <c r="D105" s="2319"/>
      <c r="E105" s="2319"/>
      <c r="F105" s="2319"/>
      <c r="G105" s="2319"/>
      <c r="H105" s="2319"/>
      <c r="I105" s="2319"/>
      <c r="J105" s="2319"/>
      <c r="K105" s="2319"/>
      <c r="L105" s="2319"/>
      <c r="M105" s="2319"/>
      <c r="N105" s="2319"/>
      <c r="O105" s="2319"/>
      <c r="P105" s="2319"/>
      <c r="Q105" s="2319"/>
      <c r="R105" s="2319"/>
      <c r="S105" s="2129"/>
      <c r="T105" s="4381" t="str">
        <f>T87</f>
        <v>Chemical
化品名称
Hóa chất</v>
      </c>
      <c r="U105" s="4382"/>
      <c r="V105" s="4382"/>
      <c r="W105" s="4382"/>
      <c r="X105" s="4382"/>
      <c r="Y105" s="4382"/>
      <c r="Z105" s="4382"/>
      <c r="AA105" s="4382"/>
      <c r="AB105" s="4382"/>
      <c r="AC105" s="4382"/>
      <c r="AD105" s="4382"/>
      <c r="AE105" s="4382"/>
      <c r="AF105" s="4382"/>
      <c r="AG105" s="4382"/>
      <c r="AH105" s="4382"/>
      <c r="AI105" s="4382"/>
      <c r="AJ105" s="4382"/>
      <c r="AK105" s="4382"/>
      <c r="AL105" s="4383"/>
      <c r="AM105" s="2226" t="str">
        <f>AM86</f>
        <v xml:space="preserve">Comments  备注Ghi chú  </v>
      </c>
      <c r="AN105" s="2226"/>
      <c r="AO105" s="2226"/>
      <c r="AP105" s="2226"/>
      <c r="AQ105" s="2226"/>
      <c r="AR105" s="2226"/>
      <c r="AS105" s="2226"/>
      <c r="AT105" s="2226"/>
      <c r="AU105" s="2226"/>
      <c r="AV105" s="2226"/>
      <c r="AW105" s="2226"/>
      <c r="AX105" s="2226"/>
      <c r="AY105" s="2226"/>
      <c r="AZ105" s="2226"/>
      <c r="BA105" s="2226"/>
      <c r="BB105" s="2226"/>
      <c r="BC105" s="2226"/>
      <c r="BD105" s="4384"/>
      <c r="BE105" s="4386" t="str">
        <f>BE86</f>
        <v xml:space="preserve">
Lasting Lace/Clip Instruction
绑鞋带/绑鞋带指南
Dây gò/ Hướng dẫn buộc dây</v>
      </c>
      <c r="BF105" s="4439"/>
      <c r="BG105" s="4439"/>
      <c r="BH105" s="4439"/>
      <c r="BI105" s="4439"/>
      <c r="BJ105" s="4439"/>
      <c r="BK105" s="4439"/>
      <c r="BL105" s="4439"/>
      <c r="BM105" s="4439"/>
      <c r="BN105" s="4439"/>
      <c r="BO105" s="4439"/>
      <c r="BP105" s="4439"/>
      <c r="BQ105" s="4440"/>
      <c r="BR105" s="84"/>
      <c r="EM105" s="228"/>
      <c r="EN105" s="228"/>
      <c r="EO105" s="932"/>
      <c r="EP105" s="932"/>
      <c r="EQ105" s="933"/>
      <c r="ER105" s="932"/>
      <c r="ES105" s="934"/>
      <c r="ET105" s="933"/>
      <c r="EU105" s="935"/>
      <c r="EV105" s="932"/>
      <c r="EW105" s="932"/>
      <c r="EX105" s="932"/>
      <c r="EY105" s="932"/>
      <c r="EZ105" s="932"/>
      <c r="FA105" s="932"/>
      <c r="FB105" s="932"/>
      <c r="FC105" s="932"/>
      <c r="FD105" s="920"/>
      <c r="FE105" s="920"/>
      <c r="FF105" s="920"/>
      <c r="FG105" s="920"/>
      <c r="FH105" s="920"/>
      <c r="FI105" s="920"/>
      <c r="FJ105" s="920"/>
      <c r="FK105" s="920"/>
      <c r="FL105" s="920"/>
      <c r="FM105" s="920"/>
      <c r="FN105" s="920"/>
      <c r="FO105" s="921"/>
      <c r="FP105" s="921"/>
      <c r="FQ105" s="921"/>
      <c r="FR105" s="921"/>
    </row>
    <row r="106" spans="1:174" s="146" customFormat="1" ht="71.25" customHeight="1">
      <c r="A106" s="502"/>
      <c r="B106" s="3060"/>
      <c r="C106" s="4461"/>
      <c r="D106" s="3406"/>
      <c r="E106" s="3406"/>
      <c r="F106" s="3406"/>
      <c r="G106" s="3406"/>
      <c r="H106" s="3406"/>
      <c r="I106" s="3406"/>
      <c r="J106" s="3406"/>
      <c r="K106" s="3406"/>
      <c r="L106" s="3406"/>
      <c r="M106" s="3406"/>
      <c r="N106" s="3406"/>
      <c r="O106" s="3406"/>
      <c r="P106" s="3406"/>
      <c r="Q106" s="3406"/>
      <c r="R106" s="3406"/>
      <c r="S106" s="4462"/>
      <c r="T106" s="4407" t="str">
        <f>T87</f>
        <v>Chemical
化品名称
Hóa chất</v>
      </c>
      <c r="U106" s="4465"/>
      <c r="V106" s="4465"/>
      <c r="W106" s="4465"/>
      <c r="X106" s="4466"/>
      <c r="Y106" s="1116" t="str">
        <f>Y87</f>
        <v>Hardener 
硬化剂
Chất đông cứng</v>
      </c>
      <c r="Z106" s="4355" t="str">
        <f>Z87</f>
        <v>WB/SB</v>
      </c>
      <c r="AA106" s="1940"/>
      <c r="AB106" s="4467" t="str">
        <f>AB87</f>
        <v>Surface Temp
温度表面
Nhiệt độ bề mặt</v>
      </c>
      <c r="AC106" s="4465"/>
      <c r="AD106" s="4465"/>
      <c r="AE106" s="4465"/>
      <c r="AF106" s="4468"/>
      <c r="AG106" s="4407" t="str">
        <f>AG87</f>
        <v>Pressure
压力
Lực ép</v>
      </c>
      <c r="AH106" s="4465"/>
      <c r="AI106" s="4468"/>
      <c r="AJ106" s="4407" t="str">
        <f>AJ87</f>
        <v>Time
时间
Thời gian</v>
      </c>
      <c r="AK106" s="4465"/>
      <c r="AL106" s="4468"/>
      <c r="AM106" s="4463"/>
      <c r="AN106" s="4463"/>
      <c r="AO106" s="4463"/>
      <c r="AP106" s="4463"/>
      <c r="AQ106" s="4463"/>
      <c r="AR106" s="4463"/>
      <c r="AS106" s="4463"/>
      <c r="AT106" s="4463"/>
      <c r="AU106" s="4463"/>
      <c r="AV106" s="4463"/>
      <c r="AW106" s="4463"/>
      <c r="AX106" s="4463"/>
      <c r="AY106" s="4463"/>
      <c r="AZ106" s="4463"/>
      <c r="BA106" s="4463"/>
      <c r="BB106" s="4463"/>
      <c r="BC106" s="4463"/>
      <c r="BD106" s="4464"/>
      <c r="BE106" s="4441"/>
      <c r="BF106" s="4442"/>
      <c r="BG106" s="4442"/>
      <c r="BH106" s="4442"/>
      <c r="BI106" s="4442"/>
      <c r="BJ106" s="4442"/>
      <c r="BK106" s="4442"/>
      <c r="BL106" s="4442"/>
      <c r="BM106" s="4442"/>
      <c r="BN106" s="4442"/>
      <c r="BO106" s="4442"/>
      <c r="BP106" s="4442"/>
      <c r="BQ106" s="4443"/>
      <c r="BR106" s="84"/>
      <c r="EM106" s="228"/>
      <c r="EN106" s="228"/>
      <c r="EO106" s="932"/>
      <c r="EP106" s="932"/>
      <c r="EQ106" s="933"/>
      <c r="ER106" s="932"/>
      <c r="ES106" s="934"/>
      <c r="ET106" s="933"/>
      <c r="EU106" s="935"/>
      <c r="EV106" s="932"/>
      <c r="EW106" s="932"/>
      <c r="EX106" s="932"/>
      <c r="EY106" s="932"/>
      <c r="EZ106" s="932"/>
      <c r="FA106" s="932"/>
      <c r="FB106" s="932"/>
      <c r="FC106" s="932"/>
      <c r="FD106" s="920"/>
      <c r="FE106" s="920"/>
      <c r="FF106" s="920"/>
      <c r="FG106" s="920"/>
      <c r="FH106" s="920"/>
      <c r="FI106" s="920"/>
      <c r="FJ106" s="920"/>
      <c r="FK106" s="920"/>
      <c r="FL106" s="920"/>
      <c r="FM106" s="920"/>
      <c r="FN106" s="920"/>
      <c r="FO106" s="921"/>
      <c r="FP106" s="921"/>
      <c r="FQ106" s="921"/>
      <c r="FR106" s="921"/>
    </row>
    <row r="107" spans="1:174" s="146" customFormat="1" ht="65.25" customHeight="1">
      <c r="A107" s="502"/>
      <c r="B107" s="936">
        <f>B97+1</f>
        <v>49</v>
      </c>
      <c r="C107" s="4352" t="s">
        <v>626</v>
      </c>
      <c r="D107" s="4353"/>
      <c r="E107" s="4353"/>
      <c r="F107" s="4353"/>
      <c r="G107" s="4353"/>
      <c r="H107" s="4353"/>
      <c r="I107" s="4353"/>
      <c r="J107" s="4353"/>
      <c r="K107" s="4353"/>
      <c r="L107" s="4353"/>
      <c r="M107" s="4353"/>
      <c r="N107" s="4353"/>
      <c r="O107" s="4353"/>
      <c r="P107" s="4353"/>
      <c r="Q107" s="4353"/>
      <c r="R107" s="4353"/>
      <c r="S107" s="4354"/>
      <c r="T107" s="3819"/>
      <c r="U107" s="3819"/>
      <c r="V107" s="3819"/>
      <c r="W107" s="3819"/>
      <c r="X107" s="4355"/>
      <c r="Y107" s="1112"/>
      <c r="Z107" s="3819"/>
      <c r="AA107" s="4368"/>
      <c r="AB107" s="1939"/>
      <c r="AC107" s="1939"/>
      <c r="AD107" s="1939"/>
      <c r="AE107" s="1939"/>
      <c r="AF107" s="2316"/>
      <c r="AG107" s="4509" t="s">
        <v>302</v>
      </c>
      <c r="AH107" s="1955"/>
      <c r="AI107" s="4510"/>
      <c r="AJ107" s="4355" t="s">
        <v>303</v>
      </c>
      <c r="AK107" s="1939"/>
      <c r="AL107" s="2316"/>
      <c r="AM107" s="4450" t="s">
        <v>1276</v>
      </c>
      <c r="AN107" s="4353"/>
      <c r="AO107" s="4353"/>
      <c r="AP107" s="4353"/>
      <c r="AQ107" s="4353"/>
      <c r="AR107" s="4353"/>
      <c r="AS107" s="4353"/>
      <c r="AT107" s="4353"/>
      <c r="AU107" s="4353"/>
      <c r="AV107" s="4353"/>
      <c r="AW107" s="4353"/>
      <c r="AX107" s="4353"/>
      <c r="AY107" s="4353"/>
      <c r="AZ107" s="4353"/>
      <c r="BA107" s="4353"/>
      <c r="BB107" s="4353"/>
      <c r="BC107" s="4353"/>
      <c r="BD107" s="4358"/>
      <c r="BE107" s="502"/>
      <c r="BF107" s="871"/>
      <c r="BG107" s="871"/>
      <c r="BH107" s="871"/>
      <c r="BI107" s="871"/>
      <c r="BJ107" s="871"/>
      <c r="BK107" s="871"/>
      <c r="BL107" s="871"/>
      <c r="BM107" s="871"/>
      <c r="BN107" s="871"/>
      <c r="BO107" s="871"/>
      <c r="BP107" s="871"/>
      <c r="BQ107" s="84"/>
      <c r="BR107" s="84"/>
      <c r="BU107" s="4508" t="s">
        <v>304</v>
      </c>
      <c r="BV107" s="4508"/>
      <c r="BW107" s="4508"/>
      <c r="BX107" s="4508"/>
      <c r="BY107" s="4508"/>
      <c r="BZ107" s="4508"/>
      <c r="CA107" s="4508"/>
      <c r="CB107" s="4508"/>
      <c r="CC107" s="4508"/>
      <c r="CD107" s="4508"/>
      <c r="CE107" s="4508"/>
      <c r="CF107" s="4508"/>
      <c r="CG107" s="4508"/>
      <c r="CH107" s="4508"/>
      <c r="CI107" s="4508"/>
      <c r="CJ107" s="4508"/>
      <c r="CK107" s="4508"/>
      <c r="CL107" s="4508"/>
      <c r="CM107" s="4508"/>
      <c r="CN107" s="4508"/>
      <c r="CO107" s="4508"/>
      <c r="CP107" s="4508"/>
      <c r="CQ107" s="4508"/>
      <c r="CR107" s="4508"/>
      <c r="CS107" s="4508"/>
      <c r="EM107" s="228"/>
      <c r="EN107" s="228"/>
      <c r="EO107" s="932"/>
      <c r="EP107" s="932"/>
      <c r="EQ107" s="933"/>
      <c r="ER107" s="932"/>
      <c r="ES107" s="934"/>
      <c r="ET107" s="933"/>
      <c r="EU107" s="935"/>
      <c r="EV107" s="932"/>
      <c r="EW107" s="932"/>
      <c r="EX107" s="932"/>
      <c r="EY107" s="932"/>
      <c r="EZ107" s="932"/>
      <c r="FA107" s="932"/>
      <c r="FB107" s="932"/>
      <c r="FC107" s="932"/>
      <c r="FD107" s="920"/>
      <c r="FE107" s="920"/>
      <c r="FF107" s="920"/>
      <c r="FG107" s="920"/>
      <c r="FH107" s="920"/>
      <c r="FI107" s="920"/>
      <c r="FJ107" s="920"/>
      <c r="FK107" s="920"/>
      <c r="FL107" s="920"/>
      <c r="FM107" s="920"/>
      <c r="FN107" s="920"/>
      <c r="FO107" s="921"/>
      <c r="FP107" s="921"/>
      <c r="FQ107" s="921"/>
      <c r="FR107" s="921"/>
    </row>
    <row r="108" spans="1:174" s="146" customFormat="1" ht="54.75" customHeight="1">
      <c r="A108" s="502"/>
      <c r="B108" s="936">
        <f>B107+1</f>
        <v>50</v>
      </c>
      <c r="C108" s="4352" t="s">
        <v>1024</v>
      </c>
      <c r="D108" s="4353"/>
      <c r="E108" s="4353"/>
      <c r="F108" s="4353"/>
      <c r="G108" s="4353"/>
      <c r="H108" s="4353"/>
      <c r="I108" s="4353"/>
      <c r="J108" s="4353"/>
      <c r="K108" s="4353"/>
      <c r="L108" s="4353"/>
      <c r="M108" s="4353"/>
      <c r="N108" s="4353"/>
      <c r="O108" s="4353"/>
      <c r="P108" s="4353"/>
      <c r="Q108" s="4353"/>
      <c r="R108" s="4353"/>
      <c r="S108" s="4354"/>
      <c r="T108" s="4355"/>
      <c r="U108" s="1939"/>
      <c r="V108" s="1939"/>
      <c r="W108" s="1939"/>
      <c r="X108" s="1940"/>
      <c r="Y108" s="1112"/>
      <c r="Z108" s="4355"/>
      <c r="AA108" s="1940"/>
      <c r="AB108" s="1077"/>
      <c r="AC108" s="1077"/>
      <c r="AD108" s="1077"/>
      <c r="AE108" s="1077"/>
      <c r="AF108" s="1095"/>
      <c r="AG108" s="1077"/>
      <c r="AH108" s="1077"/>
      <c r="AI108" s="1078"/>
      <c r="AJ108" s="1077"/>
      <c r="AK108" s="1077"/>
      <c r="AL108" s="1095"/>
      <c r="AM108" s="4450" t="s">
        <v>627</v>
      </c>
      <c r="AN108" s="4353"/>
      <c r="AO108" s="4353"/>
      <c r="AP108" s="4353"/>
      <c r="AQ108" s="4353"/>
      <c r="AR108" s="4353"/>
      <c r="AS108" s="4353"/>
      <c r="AT108" s="4353"/>
      <c r="AU108" s="4353"/>
      <c r="AV108" s="4353"/>
      <c r="AW108" s="4353"/>
      <c r="AX108" s="4353"/>
      <c r="AY108" s="4353"/>
      <c r="AZ108" s="4353"/>
      <c r="BA108" s="4353"/>
      <c r="BB108" s="4353"/>
      <c r="BC108" s="4353"/>
      <c r="BD108" s="4358"/>
      <c r="BE108" s="502"/>
      <c r="BF108" s="871"/>
      <c r="BG108" s="871"/>
      <c r="BH108" s="871"/>
      <c r="BI108" s="871"/>
      <c r="BJ108" s="871"/>
      <c r="BK108" s="871"/>
      <c r="BL108" s="871"/>
      <c r="BM108" s="871"/>
      <c r="BN108" s="871"/>
      <c r="BO108" s="871"/>
      <c r="BP108" s="871"/>
      <c r="BQ108" s="84"/>
      <c r="BR108" s="84"/>
      <c r="EM108" s="228"/>
      <c r="EN108" s="228"/>
      <c r="EO108" s="932"/>
      <c r="EP108" s="932"/>
      <c r="EQ108" s="933"/>
      <c r="ER108" s="932"/>
      <c r="ES108" s="934"/>
      <c r="ET108" s="933"/>
      <c r="EU108" s="935"/>
      <c r="EV108" s="932"/>
      <c r="EW108" s="932"/>
      <c r="EX108" s="932"/>
      <c r="EY108" s="932"/>
      <c r="EZ108" s="932"/>
      <c r="FA108" s="932"/>
      <c r="FB108" s="932"/>
      <c r="FC108" s="932"/>
      <c r="FD108" s="920"/>
      <c r="FE108" s="920"/>
      <c r="FF108" s="920"/>
      <c r="FG108" s="920"/>
      <c r="FH108" s="920"/>
      <c r="FI108" s="920"/>
      <c r="FJ108" s="920"/>
      <c r="FK108" s="920"/>
      <c r="FL108" s="920"/>
      <c r="FM108" s="920"/>
      <c r="FN108" s="920"/>
      <c r="FO108" s="921"/>
      <c r="FP108" s="921"/>
      <c r="FQ108" s="921"/>
      <c r="FR108" s="921"/>
    </row>
    <row r="109" spans="1:174" s="146" customFormat="1" ht="56.25" customHeight="1">
      <c r="A109" s="502"/>
      <c r="B109" s="936">
        <f t="shared" ref="B109:B117" si="5">B108+1</f>
        <v>51</v>
      </c>
      <c r="C109" s="4359" t="s">
        <v>1023</v>
      </c>
      <c r="D109" s="4360"/>
      <c r="E109" s="4360"/>
      <c r="F109" s="4360"/>
      <c r="G109" s="4360"/>
      <c r="H109" s="4360"/>
      <c r="I109" s="4360"/>
      <c r="J109" s="4360"/>
      <c r="K109" s="4360"/>
      <c r="L109" s="4360"/>
      <c r="M109" s="4360"/>
      <c r="N109" s="4360"/>
      <c r="O109" s="4360"/>
      <c r="P109" s="4360"/>
      <c r="Q109" s="4360"/>
      <c r="R109" s="4360"/>
      <c r="S109" s="4361"/>
      <c r="T109" s="4362"/>
      <c r="U109" s="4362"/>
      <c r="V109" s="4362"/>
      <c r="W109" s="4362"/>
      <c r="X109" s="4363"/>
      <c r="Y109" s="1141"/>
      <c r="Z109" s="4362"/>
      <c r="AA109" s="4364"/>
      <c r="AB109" s="4365"/>
      <c r="AC109" s="4365"/>
      <c r="AD109" s="4365"/>
      <c r="AE109" s="4365"/>
      <c r="AF109" s="4366"/>
      <c r="AG109" s="4367"/>
      <c r="AH109" s="4365"/>
      <c r="AI109" s="4366"/>
      <c r="AJ109" s="4367"/>
      <c r="AK109" s="4365"/>
      <c r="AL109" s="4366"/>
      <c r="AM109" s="4349" t="s">
        <v>628</v>
      </c>
      <c r="AN109" s="4360"/>
      <c r="AO109" s="4360"/>
      <c r="AP109" s="4360"/>
      <c r="AQ109" s="4360"/>
      <c r="AR109" s="4360"/>
      <c r="AS109" s="4360"/>
      <c r="AT109" s="4360"/>
      <c r="AU109" s="4360"/>
      <c r="AV109" s="4360"/>
      <c r="AW109" s="4360"/>
      <c r="AX109" s="4360"/>
      <c r="AY109" s="4360"/>
      <c r="AZ109" s="4360"/>
      <c r="BA109" s="4360"/>
      <c r="BB109" s="4360"/>
      <c r="BC109" s="4360"/>
      <c r="BD109" s="4447"/>
      <c r="BE109" s="502"/>
      <c r="BF109" s="871"/>
      <c r="BG109" s="871"/>
      <c r="BH109" s="871"/>
      <c r="BI109" s="871"/>
      <c r="BJ109" s="871"/>
      <c r="BK109" s="871"/>
      <c r="BL109" s="871"/>
      <c r="BM109" s="871"/>
      <c r="BN109" s="871"/>
      <c r="BO109" s="871"/>
      <c r="BP109" s="871"/>
      <c r="BQ109" s="84"/>
      <c r="BR109" s="84"/>
      <c r="EM109" s="228"/>
      <c r="EN109" s="228"/>
      <c r="EO109" s="932"/>
      <c r="EP109" s="932"/>
      <c r="EQ109" s="933"/>
      <c r="ER109" s="932"/>
      <c r="ES109" s="934"/>
      <c r="ET109" s="933"/>
      <c r="EU109" s="935"/>
      <c r="EV109" s="932"/>
      <c r="EW109" s="932"/>
      <c r="EX109" s="932"/>
      <c r="EY109" s="932"/>
      <c r="EZ109" s="932"/>
      <c r="FA109" s="932"/>
      <c r="FB109" s="932"/>
      <c r="FC109" s="932"/>
      <c r="FD109" s="920"/>
      <c r="FE109" s="920"/>
      <c r="FF109" s="920"/>
      <c r="FG109" s="920"/>
      <c r="FH109" s="920"/>
      <c r="FI109" s="920"/>
      <c r="FJ109" s="920"/>
      <c r="FK109" s="920"/>
      <c r="FL109" s="920"/>
      <c r="FM109" s="920"/>
      <c r="FN109" s="920"/>
      <c r="FO109" s="921"/>
      <c r="FP109" s="921"/>
      <c r="FQ109" s="921"/>
      <c r="FR109" s="921"/>
    </row>
    <row r="110" spans="1:174" s="146" customFormat="1" ht="81.75" customHeight="1">
      <c r="A110" s="502"/>
      <c r="B110" s="936">
        <f t="shared" si="5"/>
        <v>52</v>
      </c>
      <c r="C110" s="4359" t="s">
        <v>1022</v>
      </c>
      <c r="D110" s="4360"/>
      <c r="E110" s="4360"/>
      <c r="F110" s="4360"/>
      <c r="G110" s="4360"/>
      <c r="H110" s="4360"/>
      <c r="I110" s="4360"/>
      <c r="J110" s="4360"/>
      <c r="K110" s="4360"/>
      <c r="L110" s="4360"/>
      <c r="M110" s="4360"/>
      <c r="N110" s="4360"/>
      <c r="O110" s="4360"/>
      <c r="P110" s="4360"/>
      <c r="Q110" s="4360"/>
      <c r="R110" s="4360"/>
      <c r="S110" s="4361"/>
      <c r="T110" s="4362"/>
      <c r="U110" s="4362"/>
      <c r="V110" s="4362"/>
      <c r="W110" s="4362"/>
      <c r="X110" s="4363"/>
      <c r="Y110" s="1141"/>
      <c r="Z110" s="4362"/>
      <c r="AA110" s="4364"/>
      <c r="AB110" s="4365"/>
      <c r="AC110" s="4365"/>
      <c r="AD110" s="4365"/>
      <c r="AE110" s="4365"/>
      <c r="AF110" s="4366"/>
      <c r="AG110" s="4367"/>
      <c r="AH110" s="4365"/>
      <c r="AI110" s="4366"/>
      <c r="AJ110" s="4367"/>
      <c r="AK110" s="4365"/>
      <c r="AL110" s="4366"/>
      <c r="AM110" s="4349" t="s">
        <v>629</v>
      </c>
      <c r="AN110" s="4360"/>
      <c r="AO110" s="4360"/>
      <c r="AP110" s="4360"/>
      <c r="AQ110" s="4360"/>
      <c r="AR110" s="4360"/>
      <c r="AS110" s="4360"/>
      <c r="AT110" s="4360"/>
      <c r="AU110" s="4360"/>
      <c r="AV110" s="4360"/>
      <c r="AW110" s="4360"/>
      <c r="AX110" s="4360"/>
      <c r="AY110" s="4360"/>
      <c r="AZ110" s="4360"/>
      <c r="BA110" s="4360"/>
      <c r="BB110" s="4360"/>
      <c r="BC110" s="4360"/>
      <c r="BD110" s="4447"/>
      <c r="BE110" s="502"/>
      <c r="BF110" s="871"/>
      <c r="BG110" s="871"/>
      <c r="BH110" s="871"/>
      <c r="BI110" s="871"/>
      <c r="BJ110" s="871"/>
      <c r="BK110" s="871"/>
      <c r="BL110" s="871"/>
      <c r="BM110" s="871"/>
      <c r="BN110" s="871"/>
      <c r="BO110" s="871"/>
      <c r="BP110" s="871"/>
      <c r="BQ110" s="84"/>
      <c r="BR110" s="84"/>
      <c r="EM110" s="228"/>
      <c r="EN110" s="228"/>
      <c r="EO110" s="932"/>
      <c r="EP110" s="932"/>
      <c r="EQ110" s="933"/>
      <c r="ER110" s="932"/>
      <c r="ES110" s="934"/>
      <c r="ET110" s="933"/>
      <c r="EU110" s="935"/>
      <c r="EV110" s="932"/>
      <c r="EW110" s="932"/>
      <c r="EX110" s="932"/>
      <c r="EY110" s="932"/>
      <c r="EZ110" s="932"/>
      <c r="FA110" s="932"/>
      <c r="FB110" s="932"/>
      <c r="FC110" s="932"/>
      <c r="FD110" s="920"/>
      <c r="FE110" s="920"/>
      <c r="FF110" s="920"/>
      <c r="FG110" s="920"/>
      <c r="FH110" s="920"/>
      <c r="FI110" s="920"/>
      <c r="FJ110" s="920"/>
      <c r="FK110" s="920"/>
      <c r="FL110" s="920"/>
      <c r="FM110" s="920"/>
      <c r="FN110" s="920"/>
      <c r="FO110" s="921"/>
      <c r="FP110" s="921"/>
      <c r="FQ110" s="921"/>
      <c r="FR110" s="921"/>
    </row>
    <row r="111" spans="1:174" s="146" customFormat="1" ht="42" customHeight="1">
      <c r="A111" s="502"/>
      <c r="B111" s="936">
        <f t="shared" si="5"/>
        <v>53</v>
      </c>
      <c r="C111" s="4352" t="s">
        <v>1026</v>
      </c>
      <c r="D111" s="4353"/>
      <c r="E111" s="4353"/>
      <c r="F111" s="4353"/>
      <c r="G111" s="4353"/>
      <c r="H111" s="4353"/>
      <c r="I111" s="4353"/>
      <c r="J111" s="4353"/>
      <c r="K111" s="4353"/>
      <c r="L111" s="4353"/>
      <c r="M111" s="4353"/>
      <c r="N111" s="4353"/>
      <c r="O111" s="4353"/>
      <c r="P111" s="4353"/>
      <c r="Q111" s="4353"/>
      <c r="R111" s="4353"/>
      <c r="S111" s="4354"/>
      <c r="T111" s="3819"/>
      <c r="U111" s="3819"/>
      <c r="V111" s="3819"/>
      <c r="W111" s="3819"/>
      <c r="X111" s="4355"/>
      <c r="Y111" s="1112"/>
      <c r="Z111" s="3819"/>
      <c r="AA111" s="4368"/>
      <c r="AB111" s="1939"/>
      <c r="AC111" s="1939"/>
      <c r="AD111" s="1939"/>
      <c r="AE111" s="1939"/>
      <c r="AF111" s="2316"/>
      <c r="AG111" s="4407"/>
      <c r="AH111" s="1939"/>
      <c r="AI111" s="1940"/>
      <c r="AJ111" s="4355"/>
      <c r="AK111" s="1939"/>
      <c r="AL111" s="2316"/>
      <c r="AM111" s="4450" t="s">
        <v>630</v>
      </c>
      <c r="AN111" s="4353"/>
      <c r="AO111" s="4353"/>
      <c r="AP111" s="4353"/>
      <c r="AQ111" s="4353"/>
      <c r="AR111" s="4353"/>
      <c r="AS111" s="4353"/>
      <c r="AT111" s="4353"/>
      <c r="AU111" s="4353"/>
      <c r="AV111" s="4353"/>
      <c r="AW111" s="4353"/>
      <c r="AX111" s="4353"/>
      <c r="AY111" s="4353"/>
      <c r="AZ111" s="4353"/>
      <c r="BA111" s="4353"/>
      <c r="BB111" s="4353"/>
      <c r="BC111" s="4353"/>
      <c r="BD111" s="4358"/>
      <c r="BE111" s="502"/>
      <c r="BF111" s="871"/>
      <c r="BG111" s="871"/>
      <c r="BH111" s="871"/>
      <c r="BI111" s="871"/>
      <c r="BJ111" s="871"/>
      <c r="BK111" s="871"/>
      <c r="BL111" s="871"/>
      <c r="BM111" s="871"/>
      <c r="BN111" s="871"/>
      <c r="BO111" s="871"/>
      <c r="BP111" s="871"/>
      <c r="BQ111" s="84"/>
      <c r="BR111" s="84"/>
      <c r="EM111" s="228"/>
      <c r="EN111" s="228"/>
      <c r="EO111" s="932"/>
      <c r="EP111" s="932"/>
      <c r="EQ111" s="933"/>
      <c r="ER111" s="932"/>
      <c r="ES111" s="934"/>
      <c r="ET111" s="933"/>
      <c r="EU111" s="935"/>
      <c r="EV111" s="932"/>
      <c r="EW111" s="932"/>
      <c r="EX111" s="932"/>
      <c r="EY111" s="932"/>
      <c r="EZ111" s="932"/>
      <c r="FA111" s="932"/>
      <c r="FB111" s="932"/>
      <c r="FC111" s="932"/>
      <c r="FD111" s="920"/>
      <c r="FE111" s="920"/>
      <c r="FF111" s="920"/>
      <c r="FG111" s="920"/>
      <c r="FH111" s="920"/>
      <c r="FI111" s="920"/>
      <c r="FJ111" s="920"/>
      <c r="FK111" s="920"/>
      <c r="FL111" s="920"/>
      <c r="FM111" s="920"/>
      <c r="FN111" s="920"/>
      <c r="FO111" s="921"/>
      <c r="FP111" s="921"/>
      <c r="FQ111" s="921"/>
      <c r="FR111" s="921"/>
    </row>
    <row r="112" spans="1:174" s="146" customFormat="1" ht="49.5" customHeight="1">
      <c r="A112" s="502"/>
      <c r="B112" s="936">
        <f t="shared" si="5"/>
        <v>54</v>
      </c>
      <c r="C112" s="4352" t="s">
        <v>1025</v>
      </c>
      <c r="D112" s="4353"/>
      <c r="E112" s="4353"/>
      <c r="F112" s="4353"/>
      <c r="G112" s="4353"/>
      <c r="H112" s="4353"/>
      <c r="I112" s="4353"/>
      <c r="J112" s="4353"/>
      <c r="K112" s="4353"/>
      <c r="L112" s="4353"/>
      <c r="M112" s="4353"/>
      <c r="N112" s="4353"/>
      <c r="O112" s="4353"/>
      <c r="P112" s="4353"/>
      <c r="Q112" s="4353"/>
      <c r="R112" s="4353"/>
      <c r="S112" s="4354"/>
      <c r="T112" s="4355"/>
      <c r="U112" s="1939"/>
      <c r="V112" s="1939"/>
      <c r="W112" s="1939"/>
      <c r="X112" s="1940"/>
      <c r="Y112" s="1112"/>
      <c r="Z112" s="4355"/>
      <c r="AA112" s="1940"/>
      <c r="AB112" s="1077"/>
      <c r="AC112" s="1077"/>
      <c r="AD112" s="1077"/>
      <c r="AE112" s="1077"/>
      <c r="AF112" s="1095"/>
      <c r="AG112" s="1077"/>
      <c r="AH112" s="1077"/>
      <c r="AI112" s="1078"/>
      <c r="AJ112" s="1077"/>
      <c r="AK112" s="1077"/>
      <c r="AL112" s="1095"/>
      <c r="AM112" s="4450" t="s">
        <v>631</v>
      </c>
      <c r="AN112" s="4353"/>
      <c r="AO112" s="4353"/>
      <c r="AP112" s="4353"/>
      <c r="AQ112" s="4353"/>
      <c r="AR112" s="4353"/>
      <c r="AS112" s="4353"/>
      <c r="AT112" s="4353"/>
      <c r="AU112" s="4353"/>
      <c r="AV112" s="4353"/>
      <c r="AW112" s="4353"/>
      <c r="AX112" s="4353"/>
      <c r="AY112" s="4353"/>
      <c r="AZ112" s="4353"/>
      <c r="BA112" s="4353"/>
      <c r="BB112" s="4353"/>
      <c r="BC112" s="4353"/>
      <c r="BD112" s="4358"/>
      <c r="BE112" s="502"/>
      <c r="BF112" s="871"/>
      <c r="BG112" s="871"/>
      <c r="BH112" s="871"/>
      <c r="BI112" s="871"/>
      <c r="BJ112" s="871"/>
      <c r="BK112" s="871"/>
      <c r="BL112" s="871"/>
      <c r="BM112" s="871"/>
      <c r="BN112" s="871"/>
      <c r="BO112" s="871"/>
      <c r="BP112" s="871"/>
      <c r="BQ112" s="84"/>
      <c r="BR112" s="84"/>
      <c r="EM112" s="228"/>
      <c r="EN112" s="228"/>
      <c r="EO112" s="932"/>
      <c r="EP112" s="932"/>
      <c r="EQ112" s="933"/>
      <c r="ER112" s="932"/>
      <c r="ES112" s="934"/>
      <c r="ET112" s="933"/>
      <c r="EU112" s="935"/>
      <c r="EV112" s="932"/>
      <c r="EW112" s="932"/>
      <c r="EX112" s="932"/>
      <c r="EY112" s="932"/>
      <c r="EZ112" s="932"/>
      <c r="FA112" s="932"/>
      <c r="FB112" s="932"/>
      <c r="FC112" s="932"/>
      <c r="FD112" s="920"/>
      <c r="FE112" s="920"/>
      <c r="FF112" s="920"/>
      <c r="FG112" s="920"/>
      <c r="FH112" s="920"/>
      <c r="FI112" s="920"/>
      <c r="FJ112" s="920"/>
      <c r="FK112" s="920"/>
      <c r="FL112" s="920"/>
      <c r="FM112" s="920"/>
      <c r="FN112" s="920"/>
      <c r="FO112" s="921"/>
      <c r="FP112" s="921"/>
      <c r="FQ112" s="921"/>
      <c r="FR112" s="921"/>
    </row>
    <row r="113" spans="1:174" s="146" customFormat="1" ht="73.5" customHeight="1">
      <c r="A113" s="628"/>
      <c r="B113" s="936">
        <f t="shared" si="5"/>
        <v>55</v>
      </c>
      <c r="C113" s="4511" t="s">
        <v>1275</v>
      </c>
      <c r="D113" s="4357"/>
      <c r="E113" s="4357"/>
      <c r="F113" s="4357"/>
      <c r="G113" s="4357"/>
      <c r="H113" s="4357"/>
      <c r="I113" s="4357"/>
      <c r="J113" s="4357"/>
      <c r="K113" s="4357"/>
      <c r="L113" s="4357"/>
      <c r="M113" s="4357"/>
      <c r="N113" s="4357"/>
      <c r="O113" s="4357"/>
      <c r="P113" s="4357"/>
      <c r="Q113" s="4357"/>
      <c r="R113" s="4357"/>
      <c r="S113" s="4512"/>
      <c r="T113" s="2074"/>
      <c r="U113" s="2075"/>
      <c r="V113" s="2075"/>
      <c r="W113" s="2075"/>
      <c r="X113" s="4513"/>
      <c r="Y113" s="1552"/>
      <c r="Z113" s="2074"/>
      <c r="AA113" s="4513"/>
      <c r="AB113" s="1511"/>
      <c r="AC113" s="1511"/>
      <c r="AD113" s="1511"/>
      <c r="AE113" s="1511"/>
      <c r="AF113" s="1512"/>
      <c r="AG113" s="1511"/>
      <c r="AH113" s="1511"/>
      <c r="AI113" s="1553"/>
      <c r="AJ113" s="1511"/>
      <c r="AK113" s="1511"/>
      <c r="AL113" s="1512"/>
      <c r="AM113" s="4356" t="s">
        <v>1274</v>
      </c>
      <c r="AN113" s="4357"/>
      <c r="AO113" s="4357"/>
      <c r="AP113" s="4357"/>
      <c r="AQ113" s="4357"/>
      <c r="AR113" s="4357"/>
      <c r="AS113" s="4357"/>
      <c r="AT113" s="4357"/>
      <c r="AU113" s="4357"/>
      <c r="AV113" s="4357"/>
      <c r="AW113" s="4357"/>
      <c r="AX113" s="4357"/>
      <c r="AY113" s="4357"/>
      <c r="AZ113" s="4357"/>
      <c r="BA113" s="4357"/>
      <c r="BB113" s="4357"/>
      <c r="BC113" s="4357"/>
      <c r="BD113" s="4358"/>
      <c r="BE113" s="628"/>
      <c r="BF113" s="871"/>
      <c r="BG113" s="871"/>
      <c r="BH113" s="871"/>
      <c r="BI113" s="871"/>
      <c r="BJ113" s="871"/>
      <c r="BK113" s="871"/>
      <c r="BL113" s="871"/>
      <c r="BM113" s="871"/>
      <c r="BN113" s="871"/>
      <c r="BO113" s="871"/>
      <c r="BP113" s="871"/>
      <c r="BQ113" s="189"/>
      <c r="BR113" s="189"/>
      <c r="EM113" s="228"/>
      <c r="EN113" s="228"/>
      <c r="EO113" s="932"/>
      <c r="EP113" s="932"/>
      <c r="EQ113" s="933"/>
      <c r="ER113" s="932"/>
      <c r="ES113" s="934"/>
      <c r="ET113" s="933"/>
      <c r="EU113" s="935"/>
      <c r="EV113" s="932"/>
      <c r="EW113" s="932"/>
      <c r="EX113" s="932"/>
      <c r="EY113" s="932"/>
      <c r="EZ113" s="932"/>
      <c r="FA113" s="932"/>
      <c r="FB113" s="932"/>
      <c r="FC113" s="932"/>
      <c r="FD113" s="920"/>
      <c r="FE113" s="920"/>
      <c r="FF113" s="920"/>
      <c r="FG113" s="920"/>
      <c r="FH113" s="920"/>
      <c r="FI113" s="920"/>
      <c r="FJ113" s="920"/>
      <c r="FK113" s="920"/>
      <c r="FL113" s="920"/>
      <c r="FM113" s="920"/>
      <c r="FN113" s="920"/>
      <c r="FO113" s="921"/>
      <c r="FP113" s="921"/>
      <c r="FQ113" s="921"/>
      <c r="FR113" s="921"/>
    </row>
    <row r="114" spans="1:174" s="146" customFormat="1" ht="42" customHeight="1">
      <c r="A114" s="502"/>
      <c r="B114" s="936">
        <f t="shared" si="5"/>
        <v>56</v>
      </c>
      <c r="C114" s="4359" t="s">
        <v>634</v>
      </c>
      <c r="D114" s="4360"/>
      <c r="E114" s="4360"/>
      <c r="F114" s="4360"/>
      <c r="G114" s="4360"/>
      <c r="H114" s="4360"/>
      <c r="I114" s="4360"/>
      <c r="J114" s="4360"/>
      <c r="K114" s="4360"/>
      <c r="L114" s="4360"/>
      <c r="M114" s="4360"/>
      <c r="N114" s="4360"/>
      <c r="O114" s="4360"/>
      <c r="P114" s="4360"/>
      <c r="Q114" s="4360"/>
      <c r="R114" s="4360"/>
      <c r="S114" s="4361"/>
      <c r="T114" s="4362"/>
      <c r="U114" s="4362"/>
      <c r="V114" s="4362"/>
      <c r="W114" s="4362"/>
      <c r="X114" s="4363"/>
      <c r="Y114" s="1141"/>
      <c r="Z114" s="4362"/>
      <c r="AA114" s="4364"/>
      <c r="AB114" s="4365"/>
      <c r="AC114" s="4365"/>
      <c r="AD114" s="4365"/>
      <c r="AE114" s="4365"/>
      <c r="AF114" s="4366"/>
      <c r="AG114" s="4367"/>
      <c r="AH114" s="4365"/>
      <c r="AI114" s="4366"/>
      <c r="AJ114" s="4367"/>
      <c r="AK114" s="4365"/>
      <c r="AL114" s="4366"/>
      <c r="AM114" s="4349" t="s">
        <v>620</v>
      </c>
      <c r="AN114" s="4360"/>
      <c r="AO114" s="4360"/>
      <c r="AP114" s="4360"/>
      <c r="AQ114" s="4360"/>
      <c r="AR114" s="4360"/>
      <c r="AS114" s="4360"/>
      <c r="AT114" s="4360"/>
      <c r="AU114" s="4360"/>
      <c r="AV114" s="4360"/>
      <c r="AW114" s="4360"/>
      <c r="AX114" s="4360"/>
      <c r="AY114" s="4360"/>
      <c r="AZ114" s="4360"/>
      <c r="BA114" s="4360"/>
      <c r="BB114" s="4360"/>
      <c r="BC114" s="4360"/>
      <c r="BD114" s="4447"/>
      <c r="BE114" s="502"/>
      <c r="BF114" s="871"/>
      <c r="BG114" s="871"/>
      <c r="BH114" s="871"/>
      <c r="BI114" s="871"/>
      <c r="BJ114" s="871"/>
      <c r="BK114" s="871"/>
      <c r="BL114" s="871"/>
      <c r="BM114" s="871"/>
      <c r="BN114" s="871"/>
      <c r="BO114" s="871"/>
      <c r="BP114" s="871"/>
      <c r="BQ114" s="84"/>
      <c r="BR114" s="84"/>
      <c r="EM114" s="228"/>
      <c r="EN114" s="228"/>
      <c r="EO114" s="932"/>
      <c r="EP114" s="932"/>
      <c r="EQ114" s="933"/>
      <c r="ER114" s="932"/>
      <c r="ES114" s="934"/>
      <c r="ET114" s="933"/>
      <c r="EU114" s="935"/>
      <c r="EV114" s="932"/>
      <c r="EW114" s="932"/>
      <c r="EX114" s="932"/>
      <c r="EY114" s="932"/>
      <c r="EZ114" s="932"/>
      <c r="FA114" s="932"/>
      <c r="FB114" s="932"/>
      <c r="FC114" s="932"/>
      <c r="FD114" s="920"/>
      <c r="FE114" s="920"/>
      <c r="FF114" s="920"/>
      <c r="FG114" s="920"/>
      <c r="FH114" s="920"/>
      <c r="FI114" s="920"/>
      <c r="FJ114" s="920"/>
      <c r="FK114" s="920"/>
      <c r="FL114" s="920"/>
      <c r="FM114" s="920"/>
      <c r="FN114" s="920"/>
      <c r="FO114" s="921"/>
      <c r="FP114" s="921"/>
      <c r="FQ114" s="921"/>
      <c r="FR114" s="921"/>
    </row>
    <row r="115" spans="1:174" s="146" customFormat="1" ht="81.75" customHeight="1">
      <c r="A115" s="502"/>
      <c r="B115" s="936">
        <f t="shared" si="5"/>
        <v>57</v>
      </c>
      <c r="C115" s="4359" t="s">
        <v>635</v>
      </c>
      <c r="D115" s="4360"/>
      <c r="E115" s="4360"/>
      <c r="F115" s="4360"/>
      <c r="G115" s="4360"/>
      <c r="H115" s="4360"/>
      <c r="I115" s="4360"/>
      <c r="J115" s="4360"/>
      <c r="K115" s="4360"/>
      <c r="L115" s="4360"/>
      <c r="M115" s="4360"/>
      <c r="N115" s="4360"/>
      <c r="O115" s="4360"/>
      <c r="P115" s="4360"/>
      <c r="Q115" s="4360"/>
      <c r="R115" s="4360"/>
      <c r="S115" s="4361"/>
      <c r="T115" s="4362"/>
      <c r="U115" s="4362"/>
      <c r="V115" s="4362"/>
      <c r="W115" s="4362"/>
      <c r="X115" s="4363"/>
      <c r="Y115" s="1141"/>
      <c r="Z115" s="4362"/>
      <c r="AA115" s="4364"/>
      <c r="AB115" s="4365"/>
      <c r="AC115" s="4365"/>
      <c r="AD115" s="4365"/>
      <c r="AE115" s="4365"/>
      <c r="AF115" s="4366"/>
      <c r="AG115" s="4367"/>
      <c r="AH115" s="4365"/>
      <c r="AI115" s="4366"/>
      <c r="AJ115" s="4367"/>
      <c r="AK115" s="4365"/>
      <c r="AL115" s="4366"/>
      <c r="AM115" s="4349" t="s">
        <v>632</v>
      </c>
      <c r="AN115" s="4360"/>
      <c r="AO115" s="4360"/>
      <c r="AP115" s="4360"/>
      <c r="AQ115" s="4360"/>
      <c r="AR115" s="4360"/>
      <c r="AS115" s="4360"/>
      <c r="AT115" s="4360"/>
      <c r="AU115" s="4360"/>
      <c r="AV115" s="4360"/>
      <c r="AW115" s="4360"/>
      <c r="AX115" s="4360"/>
      <c r="AY115" s="4360"/>
      <c r="AZ115" s="4360"/>
      <c r="BA115" s="4360"/>
      <c r="BB115" s="4360"/>
      <c r="BC115" s="4360"/>
      <c r="BD115" s="4447"/>
      <c r="BE115" s="502"/>
      <c r="BF115" s="871"/>
      <c r="BG115" s="871"/>
      <c r="BH115" s="871"/>
      <c r="BI115" s="871"/>
      <c r="BJ115" s="871"/>
      <c r="BK115" s="871"/>
      <c r="BL115" s="871"/>
      <c r="BM115" s="871"/>
      <c r="BN115" s="871"/>
      <c r="BO115" s="871"/>
      <c r="BP115" s="871"/>
      <c r="BQ115" s="84"/>
      <c r="BR115" s="84"/>
      <c r="EM115" s="228"/>
      <c r="EN115" s="228"/>
      <c r="EO115" s="932"/>
      <c r="EP115" s="932"/>
      <c r="EQ115" s="933"/>
      <c r="ER115" s="932"/>
      <c r="ES115" s="934"/>
      <c r="ET115" s="933"/>
      <c r="EU115" s="935"/>
      <c r="EV115" s="932"/>
      <c r="EW115" s="932"/>
      <c r="EX115" s="932"/>
      <c r="EY115" s="932"/>
      <c r="EZ115" s="932"/>
      <c r="FA115" s="932"/>
      <c r="FB115" s="932"/>
      <c r="FC115" s="932"/>
      <c r="FD115" s="920"/>
      <c r="FE115" s="920"/>
      <c r="FF115" s="920"/>
      <c r="FG115" s="920"/>
      <c r="FH115" s="920"/>
      <c r="FI115" s="920"/>
      <c r="FJ115" s="920"/>
      <c r="FK115" s="920"/>
      <c r="FL115" s="920"/>
      <c r="FM115" s="920"/>
      <c r="FN115" s="920"/>
      <c r="FO115" s="921"/>
      <c r="FP115" s="921"/>
      <c r="FQ115" s="921"/>
      <c r="FR115" s="921"/>
    </row>
    <row r="116" spans="1:174" s="146" customFormat="1" ht="42" customHeight="1">
      <c r="A116" s="502"/>
      <c r="B116" s="936">
        <f t="shared" si="5"/>
        <v>58</v>
      </c>
      <c r="C116" s="4352" t="s">
        <v>636</v>
      </c>
      <c r="D116" s="4353"/>
      <c r="E116" s="4353"/>
      <c r="F116" s="4353"/>
      <c r="G116" s="4353"/>
      <c r="H116" s="4353"/>
      <c r="I116" s="4353"/>
      <c r="J116" s="4353"/>
      <c r="K116" s="4353"/>
      <c r="L116" s="4353"/>
      <c r="M116" s="4353"/>
      <c r="N116" s="4353"/>
      <c r="O116" s="4353"/>
      <c r="P116" s="4353"/>
      <c r="Q116" s="4353"/>
      <c r="R116" s="4353"/>
      <c r="S116" s="4354"/>
      <c r="T116" s="3819"/>
      <c r="U116" s="3819"/>
      <c r="V116" s="3819"/>
      <c r="W116" s="3819"/>
      <c r="X116" s="4355"/>
      <c r="Y116" s="1112"/>
      <c r="Z116" s="3819"/>
      <c r="AA116" s="4368"/>
      <c r="AB116" s="1939"/>
      <c r="AC116" s="1939"/>
      <c r="AD116" s="1939"/>
      <c r="AE116" s="1939"/>
      <c r="AF116" s="2316"/>
      <c r="AG116" s="4407"/>
      <c r="AH116" s="1939"/>
      <c r="AI116" s="1940"/>
      <c r="AJ116" s="4355"/>
      <c r="AK116" s="1939"/>
      <c r="AL116" s="2316"/>
      <c r="AM116" s="4450" t="s">
        <v>621</v>
      </c>
      <c r="AN116" s="4353"/>
      <c r="AO116" s="4353"/>
      <c r="AP116" s="4353"/>
      <c r="AQ116" s="4353"/>
      <c r="AR116" s="4353"/>
      <c r="AS116" s="4353"/>
      <c r="AT116" s="4353"/>
      <c r="AU116" s="4353"/>
      <c r="AV116" s="4353"/>
      <c r="AW116" s="4353"/>
      <c r="AX116" s="4353"/>
      <c r="AY116" s="4353"/>
      <c r="AZ116" s="4353"/>
      <c r="BA116" s="4353"/>
      <c r="BB116" s="4353"/>
      <c r="BC116" s="4353"/>
      <c r="BD116" s="4358"/>
      <c r="BE116" s="502"/>
      <c r="BF116" s="871"/>
      <c r="BG116" s="871"/>
      <c r="BH116" s="871"/>
      <c r="BI116" s="871"/>
      <c r="BJ116" s="871"/>
      <c r="BK116" s="871"/>
      <c r="BL116" s="871"/>
      <c r="BM116" s="871"/>
      <c r="BN116" s="871"/>
      <c r="BO116" s="871"/>
      <c r="BP116" s="871"/>
      <c r="BQ116" s="84"/>
      <c r="BR116" s="84"/>
      <c r="EM116" s="228"/>
      <c r="EN116" s="228"/>
      <c r="EO116" s="932"/>
      <c r="EP116" s="932"/>
      <c r="EQ116" s="933"/>
      <c r="ER116" s="932"/>
      <c r="ES116" s="934"/>
      <c r="ET116" s="933"/>
      <c r="EU116" s="935"/>
      <c r="EV116" s="932"/>
      <c r="EW116" s="932"/>
      <c r="EX116" s="932"/>
      <c r="EY116" s="932"/>
      <c r="EZ116" s="932"/>
      <c r="FA116" s="932"/>
      <c r="FB116" s="932"/>
      <c r="FC116" s="932"/>
      <c r="FD116" s="920"/>
      <c r="FE116" s="920"/>
      <c r="FF116" s="920"/>
      <c r="FG116" s="920"/>
      <c r="FH116" s="920"/>
      <c r="FI116" s="920"/>
      <c r="FJ116" s="920"/>
      <c r="FK116" s="920"/>
      <c r="FL116" s="920"/>
      <c r="FM116" s="920"/>
      <c r="FN116" s="920"/>
      <c r="FO116" s="921"/>
      <c r="FP116" s="921"/>
      <c r="FQ116" s="921"/>
      <c r="FR116" s="921"/>
    </row>
    <row r="117" spans="1:174" s="146" customFormat="1" ht="42" customHeight="1">
      <c r="A117" s="502"/>
      <c r="B117" s="936">
        <f t="shared" si="5"/>
        <v>59</v>
      </c>
      <c r="C117" s="4352" t="s">
        <v>637</v>
      </c>
      <c r="D117" s="4353"/>
      <c r="E117" s="4353"/>
      <c r="F117" s="4353"/>
      <c r="G117" s="4353"/>
      <c r="H117" s="4353"/>
      <c r="I117" s="4353"/>
      <c r="J117" s="4353"/>
      <c r="K117" s="4353"/>
      <c r="L117" s="4353"/>
      <c r="M117" s="4353"/>
      <c r="N117" s="4353"/>
      <c r="O117" s="4353"/>
      <c r="P117" s="4353"/>
      <c r="Q117" s="4353"/>
      <c r="R117" s="4353"/>
      <c r="S117" s="4354"/>
      <c r="T117" s="4355"/>
      <c r="U117" s="1939"/>
      <c r="V117" s="1939"/>
      <c r="W117" s="1939"/>
      <c r="X117" s="1940"/>
      <c r="Y117" s="1112"/>
      <c r="Z117" s="4355"/>
      <c r="AA117" s="1940"/>
      <c r="AB117" s="1077"/>
      <c r="AC117" s="1077"/>
      <c r="AD117" s="1077"/>
      <c r="AE117" s="1077"/>
      <c r="AF117" s="1095"/>
      <c r="AG117" s="1077"/>
      <c r="AH117" s="1077"/>
      <c r="AI117" s="1078"/>
      <c r="AJ117" s="1077"/>
      <c r="AK117" s="1077"/>
      <c r="AL117" s="1095"/>
      <c r="AM117" s="4450" t="s">
        <v>633</v>
      </c>
      <c r="AN117" s="4353"/>
      <c r="AO117" s="4353"/>
      <c r="AP117" s="4353"/>
      <c r="AQ117" s="4353"/>
      <c r="AR117" s="4353"/>
      <c r="AS117" s="4353"/>
      <c r="AT117" s="4353"/>
      <c r="AU117" s="4353"/>
      <c r="AV117" s="4353"/>
      <c r="AW117" s="4353"/>
      <c r="AX117" s="4353"/>
      <c r="AY117" s="4353"/>
      <c r="AZ117" s="4353"/>
      <c r="BA117" s="4353"/>
      <c r="BB117" s="4353"/>
      <c r="BC117" s="4353"/>
      <c r="BD117" s="4358"/>
      <c r="BE117" s="502"/>
      <c r="BF117" s="871"/>
      <c r="BG117" s="871"/>
      <c r="BH117" s="871"/>
      <c r="BI117" s="871"/>
      <c r="BJ117" s="871"/>
      <c r="BK117" s="871"/>
      <c r="BL117" s="871"/>
      <c r="BM117" s="871"/>
      <c r="BN117" s="871"/>
      <c r="BO117" s="871"/>
      <c r="BP117" s="871"/>
      <c r="BQ117" s="84"/>
      <c r="BR117" s="84"/>
      <c r="EM117" s="228"/>
      <c r="EN117" s="228"/>
      <c r="EO117" s="932"/>
      <c r="EP117" s="932"/>
      <c r="EQ117" s="933"/>
      <c r="ER117" s="932"/>
      <c r="ES117" s="934"/>
      <c r="ET117" s="933"/>
      <c r="EU117" s="935"/>
      <c r="EV117" s="932"/>
      <c r="EW117" s="932"/>
      <c r="EX117" s="932"/>
      <c r="EY117" s="932"/>
      <c r="EZ117" s="932"/>
      <c r="FA117" s="932"/>
      <c r="FB117" s="932"/>
      <c r="FC117" s="932"/>
      <c r="FD117" s="920"/>
      <c r="FE117" s="920"/>
      <c r="FF117" s="920"/>
      <c r="FG117" s="920"/>
      <c r="FH117" s="920"/>
      <c r="FI117" s="920"/>
      <c r="FJ117" s="920"/>
      <c r="FK117" s="920"/>
      <c r="FL117" s="920"/>
      <c r="FM117" s="920"/>
      <c r="FN117" s="920"/>
      <c r="FO117" s="921"/>
      <c r="FP117" s="921"/>
      <c r="FQ117" s="921"/>
      <c r="FR117" s="921"/>
    </row>
    <row r="118" spans="1:174" s="146" customFormat="1" ht="30" customHeight="1">
      <c r="A118" s="502"/>
      <c r="B118" s="968" t="str">
        <f>B98</f>
        <v xml:space="preserve">Additional Instructions 指南Chỉ dẫn thêm  </v>
      </c>
      <c r="C118" s="969"/>
      <c r="D118" s="969"/>
      <c r="E118" s="969"/>
      <c r="F118" s="969"/>
      <c r="G118" s="969"/>
      <c r="H118" s="969"/>
      <c r="I118" s="969"/>
      <c r="J118" s="1079"/>
      <c r="K118" s="1079"/>
      <c r="L118" s="1079"/>
      <c r="M118" s="1079"/>
      <c r="N118" s="1079"/>
      <c r="O118" s="1079"/>
      <c r="P118" s="1079"/>
      <c r="Q118" s="1079"/>
      <c r="R118" s="1079"/>
      <c r="S118" s="1136"/>
      <c r="T118" s="1142"/>
      <c r="U118" s="1142"/>
      <c r="V118" s="1142"/>
      <c r="W118" s="1142"/>
      <c r="X118" s="1142"/>
      <c r="Y118" s="1142"/>
      <c r="Z118" s="1142"/>
      <c r="AA118" s="961"/>
      <c r="AB118" s="1142"/>
      <c r="AC118" s="1142"/>
      <c r="AD118" s="1142"/>
      <c r="AE118" s="1142"/>
      <c r="AF118" s="1142"/>
      <c r="AG118" s="1142"/>
      <c r="AH118" s="1142"/>
      <c r="AI118" s="1142"/>
      <c r="AJ118" s="1142"/>
      <c r="AK118" s="1142"/>
      <c r="AL118" s="1142"/>
      <c r="AM118" s="962"/>
      <c r="AN118" s="1140"/>
      <c r="AO118" s="1140"/>
      <c r="AP118" s="1140"/>
      <c r="AQ118" s="1140"/>
      <c r="AR118" s="1140"/>
      <c r="AS118" s="1140"/>
      <c r="AT118" s="1140"/>
      <c r="AU118" s="1140"/>
      <c r="AV118" s="1140"/>
      <c r="AW118" s="1140"/>
      <c r="AX118" s="1140"/>
      <c r="AY118" s="1140"/>
      <c r="AZ118" s="1140"/>
      <c r="BA118" s="1140"/>
      <c r="BB118" s="1140"/>
      <c r="BC118" s="1140"/>
      <c r="BD118" s="1143"/>
      <c r="BE118" s="502"/>
      <c r="BF118" s="871"/>
      <c r="BG118" s="871"/>
      <c r="BH118" s="871"/>
      <c r="BI118" s="871"/>
      <c r="BJ118" s="871"/>
      <c r="BK118" s="871"/>
      <c r="BL118" s="871"/>
      <c r="BM118" s="871"/>
      <c r="BN118" s="871"/>
      <c r="BO118" s="871"/>
      <c r="BP118" s="871"/>
      <c r="BQ118" s="84"/>
      <c r="BR118" s="84"/>
      <c r="EM118" s="228"/>
      <c r="EN118" s="228"/>
      <c r="EO118" s="932"/>
      <c r="EP118" s="932"/>
      <c r="EQ118" s="933"/>
      <c r="ER118" s="932"/>
      <c r="ES118" s="934"/>
      <c r="ET118" s="933"/>
      <c r="EU118" s="935"/>
      <c r="EV118" s="932"/>
      <c r="EW118" s="932"/>
      <c r="EX118" s="932"/>
      <c r="EY118" s="932"/>
      <c r="EZ118" s="932"/>
      <c r="FA118" s="932"/>
      <c r="FB118" s="932"/>
      <c r="FC118" s="932"/>
      <c r="FD118" s="920"/>
      <c r="FE118" s="920"/>
      <c r="FF118" s="920"/>
      <c r="FG118" s="920"/>
      <c r="FH118" s="920"/>
      <c r="FI118" s="920"/>
      <c r="FJ118" s="920"/>
      <c r="FK118" s="920"/>
      <c r="FL118" s="920"/>
      <c r="FM118" s="920"/>
      <c r="FN118" s="920"/>
      <c r="FO118" s="921"/>
      <c r="FP118" s="921"/>
      <c r="FQ118" s="921"/>
      <c r="FR118" s="921"/>
    </row>
    <row r="119" spans="1:174" s="146" customFormat="1" ht="63.75" customHeight="1">
      <c r="A119" s="502"/>
      <c r="B119" s="963"/>
      <c r="C119" s="964"/>
      <c r="D119" s="964"/>
      <c r="E119" s="964"/>
      <c r="F119" s="964"/>
      <c r="G119" s="964"/>
      <c r="H119" s="964"/>
      <c r="I119" s="964"/>
      <c r="J119" s="871"/>
      <c r="K119" s="871"/>
      <c r="L119" s="871"/>
      <c r="M119" s="871"/>
      <c r="N119" s="871"/>
      <c r="O119" s="871"/>
      <c r="P119" s="871"/>
      <c r="Q119" s="871"/>
      <c r="R119" s="871"/>
      <c r="S119" s="871"/>
      <c r="T119" s="1084"/>
      <c r="U119" s="1084"/>
      <c r="V119" s="1084"/>
      <c r="W119" s="1084"/>
      <c r="X119" s="1084"/>
      <c r="Y119" s="1084"/>
      <c r="Z119" s="1084"/>
      <c r="AA119" s="872"/>
      <c r="AB119" s="1084"/>
      <c r="AC119" s="1084"/>
      <c r="AD119" s="1084"/>
      <c r="AE119" s="1084"/>
      <c r="AF119" s="1084"/>
      <c r="AG119" s="1084"/>
      <c r="AH119" s="1084"/>
      <c r="AI119" s="1084"/>
      <c r="AJ119" s="1084"/>
      <c r="AK119" s="1084"/>
      <c r="AL119" s="1084"/>
      <c r="AM119" s="870"/>
      <c r="AN119" s="871"/>
      <c r="AO119" s="871"/>
      <c r="AP119" s="871"/>
      <c r="AQ119" s="871"/>
      <c r="AR119" s="871"/>
      <c r="AS119" s="871"/>
      <c r="AT119" s="871"/>
      <c r="AU119" s="871"/>
      <c r="AV119" s="871"/>
      <c r="AW119" s="871"/>
      <c r="AX119" s="871"/>
      <c r="AY119" s="871"/>
      <c r="AZ119" s="871"/>
      <c r="BA119" s="871"/>
      <c r="BB119" s="871"/>
      <c r="BC119" s="871"/>
      <c r="BD119" s="84"/>
      <c r="BE119" s="4454" t="str">
        <f>BE99</f>
        <v>Total WB Processes:
使用总工段 WB
Tổng số công đoạn sử dụng WB</v>
      </c>
      <c r="BF119" s="4455"/>
      <c r="BG119" s="4455"/>
      <c r="BH119" s="4455"/>
      <c r="BI119" s="4455"/>
      <c r="BJ119" s="4455"/>
      <c r="BK119" s="4455"/>
      <c r="BL119" s="4455"/>
      <c r="BM119" s="4455"/>
      <c r="BN119" s="4455"/>
      <c r="BO119" s="4355">
        <f>COUNTIF(Z106:AA117,"WB")</f>
        <v>0</v>
      </c>
      <c r="BP119" s="1939"/>
      <c r="BQ119" s="4408"/>
      <c r="BR119" s="84"/>
      <c r="EM119" s="228"/>
      <c r="EN119" s="228"/>
      <c r="EO119" s="932"/>
      <c r="EP119" s="932"/>
      <c r="EQ119" s="933"/>
      <c r="ER119" s="932"/>
      <c r="ES119" s="934"/>
      <c r="ET119" s="933"/>
      <c r="EU119" s="935"/>
      <c r="EV119" s="932"/>
      <c r="EW119" s="932"/>
      <c r="EX119" s="932"/>
      <c r="EY119" s="932"/>
      <c r="EZ119" s="932"/>
      <c r="FA119" s="932"/>
      <c r="FB119" s="932"/>
      <c r="FC119" s="932"/>
      <c r="FD119" s="920"/>
      <c r="FE119" s="920"/>
      <c r="FF119" s="920"/>
      <c r="FG119" s="920"/>
      <c r="FH119" s="920"/>
      <c r="FI119" s="920"/>
      <c r="FJ119" s="920"/>
      <c r="FK119" s="920"/>
      <c r="FL119" s="920"/>
      <c r="FM119" s="920"/>
      <c r="FN119" s="920"/>
      <c r="FO119" s="921"/>
      <c r="FP119" s="921"/>
      <c r="FQ119" s="921"/>
      <c r="FR119" s="921"/>
    </row>
    <row r="120" spans="1:174" s="146" customFormat="1" ht="63.75" customHeight="1" thickBot="1">
      <c r="A120" s="502"/>
      <c r="B120" s="965"/>
      <c r="C120" s="4456"/>
      <c r="D120" s="4457"/>
      <c r="E120" s="4457"/>
      <c r="F120" s="4457"/>
      <c r="G120" s="4457"/>
      <c r="H120" s="4457"/>
      <c r="I120" s="4457"/>
      <c r="J120" s="4457"/>
      <c r="K120" s="4457"/>
      <c r="L120" s="4457"/>
      <c r="M120" s="4457"/>
      <c r="N120" s="4457"/>
      <c r="O120" s="4457"/>
      <c r="P120" s="4457"/>
      <c r="Q120" s="4457"/>
      <c r="R120" s="4457"/>
      <c r="S120" s="4457"/>
      <c r="T120" s="3433"/>
      <c r="U120" s="3433"/>
      <c r="V120" s="3433"/>
      <c r="W120" s="3433"/>
      <c r="X120" s="3433"/>
      <c r="Y120" s="1113"/>
      <c r="Z120" s="3433"/>
      <c r="AA120" s="4458"/>
      <c r="AB120" s="3433"/>
      <c r="AC120" s="3433"/>
      <c r="AD120" s="3433"/>
      <c r="AE120" s="3433"/>
      <c r="AF120" s="3433"/>
      <c r="AG120" s="3433"/>
      <c r="AH120" s="3433"/>
      <c r="AI120" s="3433"/>
      <c r="AJ120" s="3433"/>
      <c r="AK120" s="3433"/>
      <c r="AL120" s="3433"/>
      <c r="AM120" s="4456"/>
      <c r="AN120" s="4457"/>
      <c r="AO120" s="4457"/>
      <c r="AP120" s="4457"/>
      <c r="AQ120" s="4457"/>
      <c r="AR120" s="4457"/>
      <c r="AS120" s="4457"/>
      <c r="AT120" s="4457"/>
      <c r="AU120" s="4457"/>
      <c r="AV120" s="4457"/>
      <c r="AW120" s="4457"/>
      <c r="AX120" s="4457"/>
      <c r="AY120" s="4457"/>
      <c r="AZ120" s="4457"/>
      <c r="BA120" s="4457"/>
      <c r="BB120" s="4457"/>
      <c r="BC120" s="4457"/>
      <c r="BD120" s="4476"/>
      <c r="BE120" s="4459" t="str">
        <f>BE100</f>
        <v>Total SB Processes:
使用总工段 SB
Tổng số công đoạn sử dụng SB</v>
      </c>
      <c r="BF120" s="4460"/>
      <c r="BG120" s="4460"/>
      <c r="BH120" s="4460"/>
      <c r="BI120" s="4460"/>
      <c r="BJ120" s="4460"/>
      <c r="BK120" s="4460"/>
      <c r="BL120" s="4460"/>
      <c r="BM120" s="4460"/>
      <c r="BN120" s="4460"/>
      <c r="BO120" s="4355">
        <f>COUNTIF(Z106:AA117,"SB")</f>
        <v>0</v>
      </c>
      <c r="BP120" s="1939"/>
      <c r="BQ120" s="4408"/>
      <c r="BR120" s="84"/>
      <c r="EM120" s="228"/>
      <c r="EN120" s="228"/>
      <c r="EO120" s="932"/>
      <c r="EP120" s="932"/>
      <c r="EQ120" s="933"/>
      <c r="ER120" s="932"/>
      <c r="ES120" s="934"/>
      <c r="ET120" s="933"/>
      <c r="EU120" s="935"/>
      <c r="EV120" s="932"/>
      <c r="EW120" s="932"/>
      <c r="EX120" s="932"/>
      <c r="EY120" s="932"/>
      <c r="EZ120" s="932"/>
      <c r="FA120" s="932"/>
      <c r="FB120" s="932"/>
      <c r="FC120" s="932"/>
      <c r="FD120" s="920"/>
      <c r="FE120" s="920"/>
      <c r="FF120" s="920"/>
      <c r="FG120" s="920"/>
      <c r="FH120" s="920"/>
      <c r="FI120" s="920"/>
      <c r="FJ120" s="920"/>
      <c r="FK120" s="920"/>
      <c r="FL120" s="920"/>
      <c r="FM120" s="920"/>
      <c r="FN120" s="920"/>
      <c r="FO120" s="921"/>
      <c r="FP120" s="921"/>
      <c r="FQ120" s="921"/>
      <c r="FR120" s="921"/>
    </row>
    <row r="121" spans="1:174" s="146" customFormat="1" ht="21.75" customHeight="1" thickBot="1">
      <c r="A121" s="519"/>
      <c r="B121" s="904" t="str">
        <f>B101</f>
        <v>PATTERN MANAGER</v>
      </c>
      <c r="C121" s="904"/>
      <c r="D121" s="904"/>
      <c r="E121" s="904"/>
      <c r="F121" s="904"/>
      <c r="G121" s="904"/>
      <c r="H121" s="904"/>
      <c r="I121" s="904"/>
      <c r="J121" s="904"/>
      <c r="K121" s="904"/>
      <c r="L121" s="904"/>
      <c r="M121" s="904"/>
      <c r="N121" s="904"/>
      <c r="O121" s="904"/>
      <c r="P121" s="904"/>
      <c r="Q121" s="904"/>
      <c r="R121" s="904"/>
      <c r="S121" s="904"/>
      <c r="T121" s="1082"/>
      <c r="U121" s="1082"/>
      <c r="V121" s="1082"/>
      <c r="W121" s="1082"/>
      <c r="X121" s="1082"/>
      <c r="Y121" s="1082"/>
      <c r="Z121" s="1082"/>
      <c r="AA121" s="1082"/>
      <c r="AB121" s="1082"/>
      <c r="AC121" s="1082"/>
      <c r="AD121" s="1082"/>
      <c r="AE121" s="1082"/>
      <c r="AF121" s="1082" t="s">
        <v>111</v>
      </c>
      <c r="AG121" s="1082"/>
      <c r="AH121" s="1082"/>
      <c r="AI121" s="1082"/>
      <c r="AJ121" s="1082"/>
      <c r="AK121" s="1082"/>
      <c r="AL121" s="1082"/>
      <c r="AM121" s="966"/>
      <c r="AN121" s="966"/>
      <c r="AO121" s="966"/>
      <c r="AP121" s="966"/>
      <c r="AQ121" s="966"/>
      <c r="AR121" s="966"/>
      <c r="AS121" s="966"/>
      <c r="AT121" s="966"/>
      <c r="AU121" s="966"/>
      <c r="AV121" s="966"/>
      <c r="AW121" s="966"/>
      <c r="AX121" s="966"/>
      <c r="AY121" s="966"/>
      <c r="AZ121" s="966"/>
      <c r="BA121" s="966"/>
      <c r="BB121" s="966"/>
      <c r="BC121" s="966"/>
      <c r="BD121" s="966"/>
      <c r="BE121" s="2016" t="str">
        <f>BE101</f>
        <v>COMPILER: LIÊN/A-KT-WQ826</v>
      </c>
      <c r="BF121" s="2016"/>
      <c r="BG121" s="2016"/>
      <c r="BH121" s="2016"/>
      <c r="BI121" s="2016"/>
      <c r="BJ121" s="2016"/>
      <c r="BK121" s="2016"/>
      <c r="BL121" s="2016"/>
      <c r="BM121" s="2016"/>
      <c r="BN121" s="2016"/>
      <c r="BO121" s="2016"/>
      <c r="BP121" s="2016"/>
      <c r="BQ121" s="2016"/>
      <c r="BR121" s="1139"/>
      <c r="EM121" s="228"/>
      <c r="EN121" s="228"/>
      <c r="EO121" s="932"/>
      <c r="EP121" s="932"/>
      <c r="EQ121" s="933"/>
      <c r="ER121" s="932"/>
      <c r="ES121" s="934"/>
      <c r="ET121" s="933"/>
      <c r="EU121" s="935"/>
      <c r="EV121" s="932"/>
      <c r="EW121" s="932"/>
      <c r="EX121" s="932"/>
      <c r="EY121" s="932"/>
      <c r="EZ121" s="932"/>
      <c r="FA121" s="932"/>
      <c r="FB121" s="932"/>
      <c r="FC121" s="932"/>
      <c r="FD121" s="920"/>
      <c r="FE121" s="920"/>
      <c r="FF121" s="920"/>
      <c r="FG121" s="920"/>
      <c r="FH121" s="920"/>
      <c r="FI121" s="920"/>
      <c r="FJ121" s="920"/>
      <c r="FK121" s="920"/>
      <c r="FL121" s="920"/>
      <c r="FM121" s="920"/>
      <c r="FN121" s="920"/>
      <c r="FO121" s="921"/>
      <c r="FP121" s="921"/>
      <c r="FQ121" s="921"/>
      <c r="FR121" s="921"/>
    </row>
  </sheetData>
  <mergeCells count="577">
    <mergeCell ref="BE119:BN119"/>
    <mergeCell ref="C116:S116"/>
    <mergeCell ref="T116:X116"/>
    <mergeCell ref="Z116:AA116"/>
    <mergeCell ref="AB116:AF116"/>
    <mergeCell ref="AG116:AI116"/>
    <mergeCell ref="AJ116:AL116"/>
    <mergeCell ref="BE121:BQ121"/>
    <mergeCell ref="BO119:BQ119"/>
    <mergeCell ref="C120:S120"/>
    <mergeCell ref="T120:X120"/>
    <mergeCell ref="Z120:AA120"/>
    <mergeCell ref="AB120:AF120"/>
    <mergeCell ref="AG120:AI120"/>
    <mergeCell ref="AJ120:AL120"/>
    <mergeCell ref="AM120:BD120"/>
    <mergeCell ref="BE120:BN120"/>
    <mergeCell ref="BO120:BQ120"/>
    <mergeCell ref="C115:S115"/>
    <mergeCell ref="T115:X115"/>
    <mergeCell ref="Z115:AA115"/>
    <mergeCell ref="AB115:AF115"/>
    <mergeCell ref="AG115:AI115"/>
    <mergeCell ref="AJ115:AL115"/>
    <mergeCell ref="AM115:BD115"/>
    <mergeCell ref="AM116:BD116"/>
    <mergeCell ref="C117:S117"/>
    <mergeCell ref="T117:X117"/>
    <mergeCell ref="Z117:AA117"/>
    <mergeCell ref="AM117:BD117"/>
    <mergeCell ref="AM111:BD111"/>
    <mergeCell ref="C112:S112"/>
    <mergeCell ref="T112:X112"/>
    <mergeCell ref="Z112:AA112"/>
    <mergeCell ref="AM112:BD112"/>
    <mergeCell ref="C114:S114"/>
    <mergeCell ref="T114:X114"/>
    <mergeCell ref="Z114:AA114"/>
    <mergeCell ref="AB114:AF114"/>
    <mergeCell ref="AG114:AI114"/>
    <mergeCell ref="C111:S111"/>
    <mergeCell ref="T111:X111"/>
    <mergeCell ref="Z111:AA111"/>
    <mergeCell ref="AB111:AF111"/>
    <mergeCell ref="AG111:AI111"/>
    <mergeCell ref="AJ111:AL111"/>
    <mergeCell ref="AJ114:AL114"/>
    <mergeCell ref="AM114:BD114"/>
    <mergeCell ref="C113:S113"/>
    <mergeCell ref="T113:X113"/>
    <mergeCell ref="Z113:AA113"/>
    <mergeCell ref="AM113:BD113"/>
    <mergeCell ref="AM109:BD109"/>
    <mergeCell ref="C110:S110"/>
    <mergeCell ref="T110:X110"/>
    <mergeCell ref="Z110:AA110"/>
    <mergeCell ref="AB110:AF110"/>
    <mergeCell ref="AG110:AI110"/>
    <mergeCell ref="AJ110:AL110"/>
    <mergeCell ref="AM110:BD110"/>
    <mergeCell ref="C109:S109"/>
    <mergeCell ref="T109:X109"/>
    <mergeCell ref="Z109:AA109"/>
    <mergeCell ref="AB109:AF109"/>
    <mergeCell ref="AG109:AI109"/>
    <mergeCell ref="AJ109:AL109"/>
    <mergeCell ref="BU107:CS107"/>
    <mergeCell ref="C108:S108"/>
    <mergeCell ref="T108:X108"/>
    <mergeCell ref="Z108:AA108"/>
    <mergeCell ref="AM108:BD108"/>
    <mergeCell ref="AG106:AI106"/>
    <mergeCell ref="AJ106:AL106"/>
    <mergeCell ref="C107:S107"/>
    <mergeCell ref="T107:X107"/>
    <mergeCell ref="Z107:AA107"/>
    <mergeCell ref="AB107:AF107"/>
    <mergeCell ref="AG107:AI107"/>
    <mergeCell ref="AJ107:AL107"/>
    <mergeCell ref="B105:B106"/>
    <mergeCell ref="C105:S106"/>
    <mergeCell ref="T105:AL105"/>
    <mergeCell ref="AM105:BD106"/>
    <mergeCell ref="BE105:BQ106"/>
    <mergeCell ref="T106:X106"/>
    <mergeCell ref="Z106:AA106"/>
    <mergeCell ref="AB106:AF106"/>
    <mergeCell ref="AM107:BD107"/>
    <mergeCell ref="BE101:BQ101"/>
    <mergeCell ref="B102:S102"/>
    <mergeCell ref="V102:AZ104"/>
    <mergeCell ref="BE102:BE104"/>
    <mergeCell ref="BF102:BG104"/>
    <mergeCell ref="BH102:BH104"/>
    <mergeCell ref="BL103:BN104"/>
    <mergeCell ref="BO103:BO104"/>
    <mergeCell ref="BP103:BQ104"/>
    <mergeCell ref="I104:S104"/>
    <mergeCell ref="AM97:BD97"/>
    <mergeCell ref="BE99:BN99"/>
    <mergeCell ref="BO99:BQ99"/>
    <mergeCell ref="C100:S100"/>
    <mergeCell ref="T100:X100"/>
    <mergeCell ref="Z100:AA100"/>
    <mergeCell ref="AB100:AF100"/>
    <mergeCell ref="AG100:AI100"/>
    <mergeCell ref="AJ100:AL100"/>
    <mergeCell ref="AM100:BD100"/>
    <mergeCell ref="C97:S97"/>
    <mergeCell ref="T97:X97"/>
    <mergeCell ref="Z97:AA97"/>
    <mergeCell ref="AB97:AF97"/>
    <mergeCell ref="AG97:AI97"/>
    <mergeCell ref="AJ97:AL97"/>
    <mergeCell ref="BE100:BN100"/>
    <mergeCell ref="BO100:BQ100"/>
    <mergeCell ref="AM94:BD94"/>
    <mergeCell ref="C95:S95"/>
    <mergeCell ref="T95:X95"/>
    <mergeCell ref="Z95:AA95"/>
    <mergeCell ref="AM95:BD95"/>
    <mergeCell ref="C96:S96"/>
    <mergeCell ref="T96:X96"/>
    <mergeCell ref="Z96:AA96"/>
    <mergeCell ref="AB96:AF96"/>
    <mergeCell ref="AM96:BD96"/>
    <mergeCell ref="C94:S94"/>
    <mergeCell ref="T94:X94"/>
    <mergeCell ref="Z94:AA94"/>
    <mergeCell ref="AB94:AF94"/>
    <mergeCell ref="AG94:AI94"/>
    <mergeCell ref="AJ94:AL94"/>
    <mergeCell ref="AM92:BD92"/>
    <mergeCell ref="C93:S93"/>
    <mergeCell ref="T93:X93"/>
    <mergeCell ref="Z93:AA93"/>
    <mergeCell ref="AB93:AF93"/>
    <mergeCell ref="AG93:AI93"/>
    <mergeCell ref="AJ93:AL93"/>
    <mergeCell ref="AM93:BD93"/>
    <mergeCell ref="C92:S92"/>
    <mergeCell ref="T92:X92"/>
    <mergeCell ref="Z92:AA92"/>
    <mergeCell ref="AB92:AF92"/>
    <mergeCell ref="AG92:AI92"/>
    <mergeCell ref="AJ92:AL92"/>
    <mergeCell ref="AM90:BD90"/>
    <mergeCell ref="C91:S91"/>
    <mergeCell ref="T91:X91"/>
    <mergeCell ref="Z91:AA91"/>
    <mergeCell ref="AB91:AF91"/>
    <mergeCell ref="AG91:AI91"/>
    <mergeCell ref="AJ91:AL91"/>
    <mergeCell ref="AM91:BD91"/>
    <mergeCell ref="AG87:AI87"/>
    <mergeCell ref="AJ87:AL87"/>
    <mergeCell ref="C90:S90"/>
    <mergeCell ref="T90:X90"/>
    <mergeCell ref="Z90:AA90"/>
    <mergeCell ref="AB90:AF90"/>
    <mergeCell ref="AG90:AI90"/>
    <mergeCell ref="AJ90:AL90"/>
    <mergeCell ref="AM89:BD89"/>
    <mergeCell ref="AJ89:AL89"/>
    <mergeCell ref="AG89:AI89"/>
    <mergeCell ref="AB89:AF89"/>
    <mergeCell ref="Z89:AA89"/>
    <mergeCell ref="T89:X89"/>
    <mergeCell ref="C89:S89"/>
    <mergeCell ref="C88:S88"/>
    <mergeCell ref="B86:B87"/>
    <mergeCell ref="C86:S87"/>
    <mergeCell ref="T86:AL86"/>
    <mergeCell ref="AM86:BD87"/>
    <mergeCell ref="BE86:BQ87"/>
    <mergeCell ref="T87:X87"/>
    <mergeCell ref="Z87:AA87"/>
    <mergeCell ref="AB87:AF87"/>
    <mergeCell ref="B83:S83"/>
    <mergeCell ref="V83:AZ85"/>
    <mergeCell ref="BE83:BE85"/>
    <mergeCell ref="BF83:BG85"/>
    <mergeCell ref="BH83:BH85"/>
    <mergeCell ref="AG75:AI75"/>
    <mergeCell ref="AJ75:AL75"/>
    <mergeCell ref="AM75:BD75"/>
    <mergeCell ref="C74:S74"/>
    <mergeCell ref="BL84:BN85"/>
    <mergeCell ref="BO84:BO85"/>
    <mergeCell ref="BP84:BQ85"/>
    <mergeCell ref="BE82:BQ82"/>
    <mergeCell ref="I85:S85"/>
    <mergeCell ref="C76:S76"/>
    <mergeCell ref="T76:X76"/>
    <mergeCell ref="Z76:AA76"/>
    <mergeCell ref="AB76:AF76"/>
    <mergeCell ref="AG76:AI76"/>
    <mergeCell ref="AJ76:AL76"/>
    <mergeCell ref="AM76:BD76"/>
    <mergeCell ref="T88:X88"/>
    <mergeCell ref="Z88:AA88"/>
    <mergeCell ref="AB88:AF88"/>
    <mergeCell ref="AG88:AI88"/>
    <mergeCell ref="AJ88:AL88"/>
    <mergeCell ref="AM88:BD88"/>
    <mergeCell ref="C78:S78"/>
    <mergeCell ref="T78:X78"/>
    <mergeCell ref="Z78:AA78"/>
    <mergeCell ref="AB78:AF78"/>
    <mergeCell ref="AG78:AI78"/>
    <mergeCell ref="AJ78:AL78"/>
    <mergeCell ref="AM81:BD81"/>
    <mergeCell ref="C72:S72"/>
    <mergeCell ref="BE80:BN80"/>
    <mergeCell ref="Z81:AA81"/>
    <mergeCell ref="AB81:AF81"/>
    <mergeCell ref="AG81:AI81"/>
    <mergeCell ref="AJ81:AL81"/>
    <mergeCell ref="BO80:BQ80"/>
    <mergeCell ref="C81:S81"/>
    <mergeCell ref="T81:X81"/>
    <mergeCell ref="C77:S77"/>
    <mergeCell ref="T77:X77"/>
    <mergeCell ref="Z77:AA77"/>
    <mergeCell ref="AB77:AF77"/>
    <mergeCell ref="AG77:AI77"/>
    <mergeCell ref="AJ77:AL77"/>
    <mergeCell ref="AM77:BD77"/>
    <mergeCell ref="BE81:BN81"/>
    <mergeCell ref="BO81:BQ81"/>
    <mergeCell ref="AM74:BD74"/>
    <mergeCell ref="C75:S75"/>
    <mergeCell ref="AM78:BD78"/>
    <mergeCell ref="T75:X75"/>
    <mergeCell ref="Z75:AA75"/>
    <mergeCell ref="AB75:AF75"/>
    <mergeCell ref="C71:S71"/>
    <mergeCell ref="T71:X71"/>
    <mergeCell ref="Z71:AA71"/>
    <mergeCell ref="B69:B70"/>
    <mergeCell ref="C69:S70"/>
    <mergeCell ref="T69:AL69"/>
    <mergeCell ref="T74:X74"/>
    <mergeCell ref="BP67:BQ68"/>
    <mergeCell ref="I68:S68"/>
    <mergeCell ref="AM71:BD71"/>
    <mergeCell ref="Z74:AA74"/>
    <mergeCell ref="AB74:AF74"/>
    <mergeCell ref="AG74:AI74"/>
    <mergeCell ref="AJ74:AL74"/>
    <mergeCell ref="AM72:BD72"/>
    <mergeCell ref="C73:S73"/>
    <mergeCell ref="T73:X73"/>
    <mergeCell ref="Z73:AA73"/>
    <mergeCell ref="AB73:AF73"/>
    <mergeCell ref="AG73:AI73"/>
    <mergeCell ref="AJ73:AL73"/>
    <mergeCell ref="AM73:BD73"/>
    <mergeCell ref="V66:BA68"/>
    <mergeCell ref="BE66:BE68"/>
    <mergeCell ref="Z60:AA60"/>
    <mergeCell ref="AB60:AF60"/>
    <mergeCell ref="AG60:AI60"/>
    <mergeCell ref="AJ60:AL60"/>
    <mergeCell ref="T72:X72"/>
    <mergeCell ref="Z72:AA72"/>
    <mergeCell ref="AB72:AF72"/>
    <mergeCell ref="AG72:AI72"/>
    <mergeCell ref="AJ72:AL72"/>
    <mergeCell ref="AJ70:AL70"/>
    <mergeCell ref="AB64:AF64"/>
    <mergeCell ref="AG64:AI64"/>
    <mergeCell ref="AJ64:AL64"/>
    <mergeCell ref="AM64:BD64"/>
    <mergeCell ref="BE64:BN64"/>
    <mergeCell ref="BO64:BQ64"/>
    <mergeCell ref="AM69:BD70"/>
    <mergeCell ref="BE69:BQ70"/>
    <mergeCell ref="T70:X70"/>
    <mergeCell ref="Z70:AA70"/>
    <mergeCell ref="AB70:AF70"/>
    <mergeCell ref="BF66:BG68"/>
    <mergeCell ref="BH66:BH68"/>
    <mergeCell ref="BL67:BN68"/>
    <mergeCell ref="BO67:BO68"/>
    <mergeCell ref="B66:S66"/>
    <mergeCell ref="BO63:BQ63"/>
    <mergeCell ref="AG70:AI70"/>
    <mergeCell ref="C59:S59"/>
    <mergeCell ref="T59:X59"/>
    <mergeCell ref="Z59:AA59"/>
    <mergeCell ref="AB59:AF59"/>
    <mergeCell ref="AG59:AI59"/>
    <mergeCell ref="AJ59:AL59"/>
    <mergeCell ref="AM59:BD59"/>
    <mergeCell ref="BE63:BN63"/>
    <mergeCell ref="AM60:BD60"/>
    <mergeCell ref="C61:S61"/>
    <mergeCell ref="T61:X61"/>
    <mergeCell ref="Z61:AA61"/>
    <mergeCell ref="AB61:AF61"/>
    <mergeCell ref="AG61:AI61"/>
    <mergeCell ref="AJ61:AL61"/>
    <mergeCell ref="AM61:BD61"/>
    <mergeCell ref="C60:S60"/>
    <mergeCell ref="T60:X60"/>
    <mergeCell ref="C64:S64"/>
    <mergeCell ref="T64:X64"/>
    <mergeCell ref="Z64:AA64"/>
    <mergeCell ref="C57:S57"/>
    <mergeCell ref="T57:X57"/>
    <mergeCell ref="Z57:AA57"/>
    <mergeCell ref="AM57:BD57"/>
    <mergeCell ref="C58:S58"/>
    <mergeCell ref="T58:X58"/>
    <mergeCell ref="Z58:AA58"/>
    <mergeCell ref="AB58:AF58"/>
    <mergeCell ref="AG58:AI58"/>
    <mergeCell ref="AJ58:AL58"/>
    <mergeCell ref="AM58:BD58"/>
    <mergeCell ref="AM55:BD55"/>
    <mergeCell ref="C56:S56"/>
    <mergeCell ref="T56:X56"/>
    <mergeCell ref="Z56:AA56"/>
    <mergeCell ref="AB56:AF56"/>
    <mergeCell ref="AG56:AI56"/>
    <mergeCell ref="AJ56:AL56"/>
    <mergeCell ref="AM56:BD56"/>
    <mergeCell ref="C55:S55"/>
    <mergeCell ref="T55:X55"/>
    <mergeCell ref="Z55:AA55"/>
    <mergeCell ref="AB55:AF55"/>
    <mergeCell ref="AG55:AI55"/>
    <mergeCell ref="AJ55:AL55"/>
    <mergeCell ref="AM53:BD53"/>
    <mergeCell ref="C54:S54"/>
    <mergeCell ref="T54:X54"/>
    <mergeCell ref="Z54:AA54"/>
    <mergeCell ref="AB54:AF54"/>
    <mergeCell ref="AG54:AI54"/>
    <mergeCell ref="AJ54:AL54"/>
    <mergeCell ref="AM54:BD54"/>
    <mergeCell ref="AJ52:AL52"/>
    <mergeCell ref="C53:S53"/>
    <mergeCell ref="T53:X53"/>
    <mergeCell ref="Z53:AA53"/>
    <mergeCell ref="AB53:AF53"/>
    <mergeCell ref="AG53:AI53"/>
    <mergeCell ref="AJ53:AL53"/>
    <mergeCell ref="B51:B52"/>
    <mergeCell ref="C51:S52"/>
    <mergeCell ref="T51:AL51"/>
    <mergeCell ref="AM51:BD52"/>
    <mergeCell ref="BE51:BQ52"/>
    <mergeCell ref="T52:X52"/>
    <mergeCell ref="Z52:AA52"/>
    <mergeCell ref="AB52:AF52"/>
    <mergeCell ref="AG52:AI52"/>
    <mergeCell ref="BF47:BQ47"/>
    <mergeCell ref="B48:S48"/>
    <mergeCell ref="V48:AZ50"/>
    <mergeCell ref="BE48:BE50"/>
    <mergeCell ref="BF48:BG50"/>
    <mergeCell ref="BH48:BH50"/>
    <mergeCell ref="BL49:BN50"/>
    <mergeCell ref="BO49:BO50"/>
    <mergeCell ref="BP49:BQ50"/>
    <mergeCell ref="I50:S50"/>
    <mergeCell ref="B44:S44"/>
    <mergeCell ref="BE45:BN45"/>
    <mergeCell ref="BO45:BQ45"/>
    <mergeCell ref="C46:S46"/>
    <mergeCell ref="T46:X46"/>
    <mergeCell ref="Z46:AA46"/>
    <mergeCell ref="AB46:AF46"/>
    <mergeCell ref="AG46:AI46"/>
    <mergeCell ref="AJ46:AL46"/>
    <mergeCell ref="BE46:BN46"/>
    <mergeCell ref="BO46:BQ46"/>
    <mergeCell ref="AM42:BD42"/>
    <mergeCell ref="C43:S43"/>
    <mergeCell ref="T43:X43"/>
    <mergeCell ref="Z43:AA43"/>
    <mergeCell ref="AB43:AF43"/>
    <mergeCell ref="AG43:AI43"/>
    <mergeCell ref="AJ43:AL43"/>
    <mergeCell ref="AM43:BD43"/>
    <mergeCell ref="C42:S42"/>
    <mergeCell ref="T42:X42"/>
    <mergeCell ref="Z42:AA42"/>
    <mergeCell ref="AB42:AF42"/>
    <mergeCell ref="AG42:AI42"/>
    <mergeCell ref="AJ42:AL42"/>
    <mergeCell ref="AM40:BD40"/>
    <mergeCell ref="C41:S41"/>
    <mergeCell ref="T41:X41"/>
    <mergeCell ref="Z41:AA41"/>
    <mergeCell ref="AB41:AF41"/>
    <mergeCell ref="AG41:AI41"/>
    <mergeCell ref="AJ41:AL41"/>
    <mergeCell ref="AM41:BD41"/>
    <mergeCell ref="C40:S40"/>
    <mergeCell ref="T40:X40"/>
    <mergeCell ref="Z40:AA40"/>
    <mergeCell ref="AB40:AF40"/>
    <mergeCell ref="AG40:AI40"/>
    <mergeCell ref="AJ40:AL40"/>
    <mergeCell ref="C39:S39"/>
    <mergeCell ref="T39:X39"/>
    <mergeCell ref="Z39:AA39"/>
    <mergeCell ref="AB39:AF39"/>
    <mergeCell ref="AG39:AI39"/>
    <mergeCell ref="AJ39:AL39"/>
    <mergeCell ref="AM39:BD39"/>
    <mergeCell ref="AM37:BD37"/>
    <mergeCell ref="C38:S38"/>
    <mergeCell ref="Z38:AA38"/>
    <mergeCell ref="AB38:AF38"/>
    <mergeCell ref="AG38:AI38"/>
    <mergeCell ref="AJ38:AL38"/>
    <mergeCell ref="AM38:BD38"/>
    <mergeCell ref="C37:S37"/>
    <mergeCell ref="T37:X37"/>
    <mergeCell ref="Z37:AA37"/>
    <mergeCell ref="AB37:AF37"/>
    <mergeCell ref="AG37:AI37"/>
    <mergeCell ref="AJ37:AL37"/>
    <mergeCell ref="AM35:BD35"/>
    <mergeCell ref="C36:S36"/>
    <mergeCell ref="T36:X36"/>
    <mergeCell ref="Z36:AA36"/>
    <mergeCell ref="AG36:AI36"/>
    <mergeCell ref="AJ36:AL36"/>
    <mergeCell ref="AM36:BD36"/>
    <mergeCell ref="C35:S35"/>
    <mergeCell ref="T35:X35"/>
    <mergeCell ref="Z35:AA35"/>
    <mergeCell ref="AB35:AF35"/>
    <mergeCell ref="AG35:AI35"/>
    <mergeCell ref="AJ35:AL35"/>
    <mergeCell ref="C34:S34"/>
    <mergeCell ref="T34:X34"/>
    <mergeCell ref="Z34:AA34"/>
    <mergeCell ref="AB34:AF34"/>
    <mergeCell ref="AG34:AI34"/>
    <mergeCell ref="AJ34:AL34"/>
    <mergeCell ref="AM34:BD34"/>
    <mergeCell ref="AB31:AF31"/>
    <mergeCell ref="AG31:AI31"/>
    <mergeCell ref="AJ31:AL31"/>
    <mergeCell ref="C33:S33"/>
    <mergeCell ref="T33:X33"/>
    <mergeCell ref="Z33:AA33"/>
    <mergeCell ref="AB33:AF33"/>
    <mergeCell ref="AG33:AI33"/>
    <mergeCell ref="AJ33:AL33"/>
    <mergeCell ref="I29:S29"/>
    <mergeCell ref="B30:B31"/>
    <mergeCell ref="C30:S31"/>
    <mergeCell ref="T30:AL30"/>
    <mergeCell ref="AM30:BD31"/>
    <mergeCell ref="BE30:BQ31"/>
    <mergeCell ref="T31:X31"/>
    <mergeCell ref="Z31:AA31"/>
    <mergeCell ref="AM33:BD33"/>
    <mergeCell ref="BF27:BG29"/>
    <mergeCell ref="BH27:BH29"/>
    <mergeCell ref="BL28:BN29"/>
    <mergeCell ref="C32:S32"/>
    <mergeCell ref="T32:X32"/>
    <mergeCell ref="Z32:AA32"/>
    <mergeCell ref="AB32:AF32"/>
    <mergeCell ref="AG32:AI32"/>
    <mergeCell ref="AJ32:AL32"/>
    <mergeCell ref="AM32:BD32"/>
    <mergeCell ref="BE27:BE29"/>
    <mergeCell ref="AZ24:BB24"/>
    <mergeCell ref="BC24:BG24"/>
    <mergeCell ref="BH24:BL25"/>
    <mergeCell ref="BM24:BQ24"/>
    <mergeCell ref="AZ25:BB25"/>
    <mergeCell ref="BF26:BQ26"/>
    <mergeCell ref="BO28:BO29"/>
    <mergeCell ref="BP28:BQ29"/>
    <mergeCell ref="B15:S15"/>
    <mergeCell ref="T15:X15"/>
    <mergeCell ref="BC15:BQ15"/>
    <mergeCell ref="T16:X16"/>
    <mergeCell ref="T17:X17"/>
    <mergeCell ref="BC17:BQ17"/>
    <mergeCell ref="BC18:BE18"/>
    <mergeCell ref="BF18:BK18"/>
    <mergeCell ref="BL18:BQ18"/>
    <mergeCell ref="BC19:BE19"/>
    <mergeCell ref="BC21:BQ21"/>
    <mergeCell ref="BC22:BG23"/>
    <mergeCell ref="BH22:BL23"/>
    <mergeCell ref="BM22:BQ23"/>
    <mergeCell ref="B27:S27"/>
    <mergeCell ref="V27:AZ29"/>
    <mergeCell ref="C14:S14"/>
    <mergeCell ref="T14:X14"/>
    <mergeCell ref="Z14:AA14"/>
    <mergeCell ref="AB14:AF14"/>
    <mergeCell ref="AG14:AI14"/>
    <mergeCell ref="AJ14:AL14"/>
    <mergeCell ref="AM14:BD14"/>
    <mergeCell ref="AM12:BD12"/>
    <mergeCell ref="C13:S13"/>
    <mergeCell ref="T13:X13"/>
    <mergeCell ref="Z13:AA13"/>
    <mergeCell ref="AB13:AF13"/>
    <mergeCell ref="AG13:AI13"/>
    <mergeCell ref="AJ13:AL13"/>
    <mergeCell ref="AM13:BD13"/>
    <mergeCell ref="C12:S12"/>
    <mergeCell ref="T12:X12"/>
    <mergeCell ref="Z12:AA12"/>
    <mergeCell ref="AB12:AF12"/>
    <mergeCell ref="AG12:AI12"/>
    <mergeCell ref="AJ12:AL12"/>
    <mergeCell ref="BL2:BN3"/>
    <mergeCell ref="BO2:BO3"/>
    <mergeCell ref="BP2:BQ3"/>
    <mergeCell ref="I3:S3"/>
    <mergeCell ref="B4:B5"/>
    <mergeCell ref="C4:S5"/>
    <mergeCell ref="T4:AL4"/>
    <mergeCell ref="AM4:BD5"/>
    <mergeCell ref="BE4:BQ5"/>
    <mergeCell ref="T5:X5"/>
    <mergeCell ref="Z5:AA5"/>
    <mergeCell ref="AB5:AF5"/>
    <mergeCell ref="AG5:AI5"/>
    <mergeCell ref="AJ5:AL5"/>
    <mergeCell ref="BE1:BE3"/>
    <mergeCell ref="BF1:BG3"/>
    <mergeCell ref="BH1:BH3"/>
    <mergeCell ref="B1:S1"/>
    <mergeCell ref="V1:AZ3"/>
    <mergeCell ref="BD1:BD3"/>
    <mergeCell ref="AM6:BD6"/>
    <mergeCell ref="C8:S8"/>
    <mergeCell ref="T8:X8"/>
    <mergeCell ref="Z8:AA8"/>
    <mergeCell ref="AB8:AF8"/>
    <mergeCell ref="AG8:AI8"/>
    <mergeCell ref="AJ8:AL8"/>
    <mergeCell ref="AM8:BD8"/>
    <mergeCell ref="C6:S6"/>
    <mergeCell ref="T6:X6"/>
    <mergeCell ref="Z6:AA6"/>
    <mergeCell ref="AB6:AF6"/>
    <mergeCell ref="AG6:AI6"/>
    <mergeCell ref="AJ6:AL6"/>
    <mergeCell ref="C7:S7"/>
    <mergeCell ref="T7:X7"/>
    <mergeCell ref="Z7:AA7"/>
    <mergeCell ref="AB7:AF7"/>
    <mergeCell ref="AG7:AI7"/>
    <mergeCell ref="AJ7:AL7"/>
    <mergeCell ref="AM7:BD7"/>
    <mergeCell ref="AM9:BD9"/>
    <mergeCell ref="C10:S10"/>
    <mergeCell ref="T10:X10"/>
    <mergeCell ref="Z10:AA10"/>
    <mergeCell ref="AM10:BD10"/>
    <mergeCell ref="C11:S11"/>
    <mergeCell ref="T11:X11"/>
    <mergeCell ref="Z11:AA11"/>
    <mergeCell ref="AM11:BD11"/>
    <mergeCell ref="C9:S9"/>
    <mergeCell ref="T9:X9"/>
    <mergeCell ref="Z9:AA9"/>
    <mergeCell ref="AB9:AF9"/>
    <mergeCell ref="AG9:AI9"/>
    <mergeCell ref="AJ9:AL9"/>
  </mergeCells>
  <phoneticPr fontId="53" type="noConversion"/>
  <dataValidations count="1">
    <dataValidation type="list" allowBlank="1" showInputMessage="1" showErrorMessage="1" sqref="FC103:FC121 FC49:FC65 FC84:FC101 FC67:FC82 FC28:FC47 FC2:FC26">
      <formula1>$AK$2:$AK$3</formula1>
    </dataValidation>
  </dataValidations>
  <printOptions horizontalCentered="1" verticalCentered="1"/>
  <pageMargins left="0.19685039370078741" right="0.19685039370078741" top="0.59055118110236227" bottom="0.59055118110236227" header="0.19685039370078741" footer="0.19685039370078741"/>
  <pageSetup paperSize="9" scale="54" orientation="landscape" r:id="rId1"/>
  <headerFooter alignWithMargins="0">
    <oddHeader>&amp;L&amp;16NIKE-CONVERSE, INC. Confidential&amp;R&amp;16Ver.16.0
PB: 1-0</oddHeader>
    <oddFooter>&amp;C&amp;A &amp;P/&amp;N</oddFooter>
  </headerFooter>
  <rowBreaks count="4" manualBreakCount="4">
    <brk id="26" max="69" man="1"/>
    <brk id="47" max="69" man="1"/>
    <brk id="65" max="69" man="1"/>
    <brk id="101" max="69"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rgb="FF92D050"/>
  </sheetPr>
  <dimension ref="A1:BA105"/>
  <sheetViews>
    <sheetView showGridLines="0" view="pageBreakPreview" zoomScale="85" zoomScaleNormal="60" zoomScaleSheetLayoutView="85" workbookViewId="0">
      <selection activeCell="AI9" sqref="AI9"/>
    </sheetView>
  </sheetViews>
  <sheetFormatPr defaultColWidth="9" defaultRowHeight="15"/>
  <cols>
    <col min="1" max="4" width="3.125" style="52" customWidth="1"/>
    <col min="5" max="5" width="3.875" style="52" customWidth="1"/>
    <col min="6" max="6" width="4" style="52" customWidth="1"/>
    <col min="7" max="7" width="3.625" style="52" customWidth="1"/>
    <col min="8" max="8" width="4.125" style="52" customWidth="1"/>
    <col min="9" max="9" width="4.375" style="52" customWidth="1"/>
    <col min="10" max="11" width="3.625" style="52" customWidth="1"/>
    <col min="12" max="12" width="6.125" style="52" customWidth="1"/>
    <col min="13" max="31" width="3.125" style="52" customWidth="1"/>
    <col min="32" max="32" width="6.5" style="52" customWidth="1"/>
    <col min="33" max="38" width="3.125" style="52" customWidth="1"/>
    <col min="39" max="39" width="2.125" style="52" customWidth="1"/>
    <col min="40" max="43" width="3.125" style="52" customWidth="1"/>
    <col min="44" max="44" width="3" style="52" customWidth="1"/>
    <col min="45" max="45" width="3.375" style="52" customWidth="1"/>
    <col min="46" max="47" width="4.625" style="52" customWidth="1"/>
    <col min="48" max="49" width="3.625" style="52" customWidth="1"/>
    <col min="50" max="50" width="4.125" style="52" customWidth="1"/>
    <col min="51" max="51" width="3.625" style="52" customWidth="1"/>
    <col min="52" max="53" width="3.125" style="52" customWidth="1"/>
    <col min="54" max="16384" width="9" style="499"/>
  </cols>
  <sheetData>
    <row r="1" spans="1:53" s="86" customFormat="1" ht="20.100000000000001" customHeight="1">
      <c r="A1" s="4578" t="s">
        <v>114</v>
      </c>
      <c r="B1" s="4579"/>
      <c r="C1" s="4579"/>
      <c r="D1" s="4579"/>
      <c r="E1" s="4579"/>
      <c r="F1" s="4580"/>
      <c r="G1" s="4591" t="str">
        <f>Cover!G10</f>
        <v>G35887-CT080J-20H02</v>
      </c>
      <c r="H1" s="4592"/>
      <c r="I1" s="4592"/>
      <c r="J1" s="4592"/>
      <c r="K1" s="4592"/>
      <c r="L1" s="4592"/>
      <c r="M1" s="4593"/>
      <c r="N1" s="4587" t="s">
        <v>727</v>
      </c>
      <c r="O1" s="4588"/>
      <c r="P1" s="4588"/>
      <c r="Q1" s="4588"/>
      <c r="R1" s="4588"/>
      <c r="S1" s="4588"/>
      <c r="T1" s="4588"/>
      <c r="U1" s="4588"/>
      <c r="V1" s="4588"/>
      <c r="W1" s="4588"/>
      <c r="X1" s="4588"/>
      <c r="Y1" s="4588"/>
      <c r="Z1" s="4588"/>
      <c r="AA1" s="4588"/>
      <c r="AB1" s="4588"/>
      <c r="AC1" s="4588"/>
      <c r="AD1" s="4588"/>
      <c r="AE1" s="4588"/>
      <c r="AF1" s="4588"/>
      <c r="AG1" s="4588"/>
      <c r="AH1" s="4588"/>
      <c r="AI1" s="4588"/>
      <c r="AJ1" s="4588"/>
      <c r="AK1" s="4588"/>
      <c r="AL1" s="4588"/>
      <c r="AM1" s="4588"/>
      <c r="AN1" s="4588"/>
      <c r="AO1" s="567"/>
      <c r="AP1" s="567"/>
      <c r="AQ1" s="567"/>
      <c r="AR1" s="567"/>
      <c r="AS1" s="567"/>
      <c r="AT1" s="567"/>
      <c r="AU1" s="567"/>
      <c r="AV1" s="567"/>
      <c r="AW1" s="4600" t="s">
        <v>21</v>
      </c>
      <c r="AX1" s="4601"/>
      <c r="AY1" s="4604">
        <f>'Assembly Process'!BO2+1</f>
        <v>33</v>
      </c>
      <c r="AZ1" s="4605"/>
      <c r="BA1" s="1164"/>
    </row>
    <row r="2" spans="1:53" s="86" customFormat="1" ht="15" customHeight="1" thickBot="1">
      <c r="A2" s="4581" t="s">
        <v>113</v>
      </c>
      <c r="B2" s="4582"/>
      <c r="C2" s="4582"/>
      <c r="D2" s="4582"/>
      <c r="E2" s="4582"/>
      <c r="F2" s="4583"/>
      <c r="G2" s="4594" t="s">
        <v>1041</v>
      </c>
      <c r="H2" s="4595"/>
      <c r="I2" s="4595"/>
      <c r="J2" s="4595"/>
      <c r="K2" s="4595"/>
      <c r="L2" s="4595"/>
      <c r="M2" s="4596"/>
      <c r="N2" s="4589"/>
      <c r="O2" s="4589"/>
      <c r="P2" s="4589"/>
      <c r="Q2" s="4589"/>
      <c r="R2" s="4589"/>
      <c r="S2" s="4589"/>
      <c r="T2" s="4589"/>
      <c r="U2" s="4589"/>
      <c r="V2" s="4589"/>
      <c r="W2" s="4589"/>
      <c r="X2" s="4589"/>
      <c r="Y2" s="4589"/>
      <c r="Z2" s="4589"/>
      <c r="AA2" s="4589"/>
      <c r="AB2" s="4589"/>
      <c r="AC2" s="4589"/>
      <c r="AD2" s="4589"/>
      <c r="AE2" s="4589"/>
      <c r="AF2" s="4589"/>
      <c r="AG2" s="4589"/>
      <c r="AH2" s="4589"/>
      <c r="AI2" s="4589"/>
      <c r="AJ2" s="4589"/>
      <c r="AK2" s="4589"/>
      <c r="AL2" s="4589"/>
      <c r="AM2" s="4589"/>
      <c r="AN2" s="4589"/>
      <c r="AO2" s="424"/>
      <c r="AP2" s="424"/>
      <c r="AQ2" s="424"/>
      <c r="AR2" s="424"/>
      <c r="AS2" s="424"/>
      <c r="AT2" s="424"/>
      <c r="AU2" s="424"/>
      <c r="AV2" s="424"/>
      <c r="AW2" s="4602"/>
      <c r="AX2" s="4603"/>
      <c r="AY2" s="4606"/>
      <c r="AZ2" s="4607"/>
      <c r="BA2" s="1165"/>
    </row>
    <row r="3" spans="1:53" s="86" customFormat="1" ht="15" customHeight="1">
      <c r="A3" s="4581" t="s">
        <v>30</v>
      </c>
      <c r="B3" s="4582"/>
      <c r="C3" s="4582"/>
      <c r="D3" s="4582"/>
      <c r="E3" s="4582"/>
      <c r="F3" s="4583"/>
      <c r="G3" s="4597" t="str">
        <f>Cover!G8</f>
        <v>Chuck Taylor All Star Street</v>
      </c>
      <c r="H3" s="4598"/>
      <c r="I3" s="4598"/>
      <c r="J3" s="4598"/>
      <c r="K3" s="4598"/>
      <c r="L3" s="4598"/>
      <c r="M3" s="4599"/>
      <c r="N3" s="4589"/>
      <c r="O3" s="4589"/>
      <c r="P3" s="4589"/>
      <c r="Q3" s="4589"/>
      <c r="R3" s="4589"/>
      <c r="S3" s="4589"/>
      <c r="T3" s="4589"/>
      <c r="U3" s="4589"/>
      <c r="V3" s="4589"/>
      <c r="W3" s="4589"/>
      <c r="X3" s="4589"/>
      <c r="Y3" s="4589"/>
      <c r="Z3" s="4589"/>
      <c r="AA3" s="4589"/>
      <c r="AB3" s="4589"/>
      <c r="AC3" s="4589"/>
      <c r="AD3" s="4589"/>
      <c r="AE3" s="4589"/>
      <c r="AF3" s="4589"/>
      <c r="AG3" s="4589"/>
      <c r="AH3" s="4589"/>
      <c r="AI3" s="4589"/>
      <c r="AJ3" s="4589"/>
      <c r="AK3" s="4589"/>
      <c r="AL3" s="4589"/>
      <c r="AM3" s="4589"/>
      <c r="AN3" s="4589"/>
      <c r="AO3" s="4584" t="s">
        <v>115</v>
      </c>
      <c r="AP3" s="4585"/>
      <c r="AQ3" s="4585"/>
      <c r="AR3" s="4585"/>
      <c r="AS3" s="4586"/>
      <c r="AT3" s="4572" t="str">
        <f>Cover!G11</f>
        <v>669288C/F</v>
      </c>
      <c r="AU3" s="4573"/>
      <c r="AV3" s="4573"/>
      <c r="AW3" s="4573"/>
      <c r="AX3" s="4573"/>
      <c r="AY3" s="4573"/>
      <c r="AZ3" s="4574"/>
      <c r="BA3" s="1165"/>
    </row>
    <row r="4" spans="1:53" s="86" customFormat="1" ht="16.7" customHeight="1" thickBot="1">
      <c r="A4" s="378"/>
      <c r="B4" s="229"/>
      <c r="C4" s="229"/>
      <c r="D4" s="229"/>
      <c r="E4" s="229"/>
      <c r="F4" s="229"/>
      <c r="G4" s="229"/>
      <c r="H4" s="229"/>
      <c r="I4" s="229"/>
      <c r="J4" s="229"/>
      <c r="K4" s="229"/>
      <c r="L4" s="229"/>
      <c r="M4" s="229"/>
      <c r="N4" s="4590"/>
      <c r="O4" s="4590"/>
      <c r="P4" s="4590"/>
      <c r="Q4" s="4590"/>
      <c r="R4" s="4590"/>
      <c r="S4" s="4590"/>
      <c r="T4" s="4590"/>
      <c r="U4" s="4590"/>
      <c r="V4" s="4590"/>
      <c r="W4" s="4590"/>
      <c r="X4" s="4590"/>
      <c r="Y4" s="4590"/>
      <c r="Z4" s="4590"/>
      <c r="AA4" s="4590"/>
      <c r="AB4" s="4590"/>
      <c r="AC4" s="4590"/>
      <c r="AD4" s="4590"/>
      <c r="AE4" s="4590"/>
      <c r="AF4" s="4590"/>
      <c r="AG4" s="4590"/>
      <c r="AH4" s="4590"/>
      <c r="AI4" s="4590"/>
      <c r="AJ4" s="4590"/>
      <c r="AK4" s="4590"/>
      <c r="AL4" s="4590"/>
      <c r="AM4" s="4590"/>
      <c r="AN4" s="4590"/>
      <c r="AO4" s="568" t="s">
        <v>55</v>
      </c>
      <c r="AP4" s="568"/>
      <c r="AQ4" s="569"/>
      <c r="AR4" s="569"/>
      <c r="AS4" s="570"/>
      <c r="AT4" s="4575" t="s">
        <v>105</v>
      </c>
      <c r="AU4" s="4576"/>
      <c r="AV4" s="4576"/>
      <c r="AW4" s="4576"/>
      <c r="AX4" s="4576"/>
      <c r="AY4" s="4576"/>
      <c r="AZ4" s="4577"/>
      <c r="BA4" s="1165"/>
    </row>
    <row r="5" spans="1:53" s="86" customFormat="1" ht="16.7" customHeight="1">
      <c r="A5" s="1166"/>
      <c r="B5" s="4514" t="s">
        <v>715</v>
      </c>
      <c r="C5" s="4515"/>
      <c r="D5" s="4516"/>
      <c r="E5" s="4515"/>
      <c r="F5" s="4515"/>
      <c r="G5" s="4517"/>
      <c r="H5" s="4524" t="s">
        <v>714</v>
      </c>
      <c r="I5" s="4515"/>
      <c r="J5" s="4515"/>
      <c r="K5" s="4515"/>
      <c r="L5" s="4515"/>
      <c r="M5" s="4515"/>
      <c r="N5" s="4515"/>
      <c r="O5" s="4515"/>
      <c r="P5" s="4516"/>
      <c r="Q5" s="4515"/>
      <c r="R5" s="4515"/>
      <c r="S5" s="4515"/>
      <c r="T5" s="4515"/>
      <c r="U5" s="4515"/>
      <c r="V5" s="4515"/>
      <c r="W5" s="4515"/>
      <c r="X5" s="4515"/>
      <c r="Y5" s="4515"/>
      <c r="Z5" s="4515"/>
      <c r="AA5" s="4515"/>
      <c r="AB5" s="4515"/>
      <c r="AC5" s="4515"/>
      <c r="AD5" s="4515"/>
      <c r="AE5" s="4515"/>
      <c r="AF5" s="4515"/>
      <c r="AG5" s="4515"/>
      <c r="AH5" s="4515"/>
      <c r="AI5" s="4515"/>
      <c r="AJ5" s="4515"/>
      <c r="AK5" s="4516"/>
      <c r="AL5" s="4515"/>
      <c r="AM5" s="4515"/>
      <c r="AN5" s="4515"/>
      <c r="AO5" s="4515"/>
      <c r="AP5" s="4515"/>
      <c r="AQ5" s="4515"/>
      <c r="AR5" s="4515"/>
      <c r="AS5" s="89"/>
      <c r="AT5" s="4526" t="s">
        <v>711</v>
      </c>
      <c r="AU5" s="4527"/>
      <c r="AV5" s="4528"/>
      <c r="AW5" s="4529"/>
      <c r="AX5" s="4528"/>
      <c r="AY5" s="4528"/>
      <c r="AZ5" s="4530"/>
      <c r="BA5" s="1165"/>
    </row>
    <row r="6" spans="1:53" s="86" customFormat="1" ht="16.7" customHeight="1">
      <c r="A6" s="1166"/>
      <c r="B6" s="4518"/>
      <c r="C6" s="4519"/>
      <c r="D6" s="4519"/>
      <c r="E6" s="4519"/>
      <c r="F6" s="4519"/>
      <c r="G6" s="4520"/>
      <c r="H6" s="4525"/>
      <c r="I6" s="4522"/>
      <c r="J6" s="4522"/>
      <c r="K6" s="4522"/>
      <c r="L6" s="4522"/>
      <c r="M6" s="4522"/>
      <c r="N6" s="4522"/>
      <c r="O6" s="4522"/>
      <c r="P6" s="4522"/>
      <c r="Q6" s="4522"/>
      <c r="R6" s="4522"/>
      <c r="S6" s="4522"/>
      <c r="T6" s="4522"/>
      <c r="U6" s="4522"/>
      <c r="V6" s="4522"/>
      <c r="W6" s="4522"/>
      <c r="X6" s="4522"/>
      <c r="Y6" s="4522"/>
      <c r="Z6" s="4522"/>
      <c r="AA6" s="4522"/>
      <c r="AB6" s="4522"/>
      <c r="AC6" s="4522"/>
      <c r="AD6" s="4522"/>
      <c r="AE6" s="4522"/>
      <c r="AF6" s="4522"/>
      <c r="AG6" s="4522"/>
      <c r="AH6" s="4522"/>
      <c r="AI6" s="4522"/>
      <c r="AJ6" s="4522"/>
      <c r="AK6" s="4522"/>
      <c r="AL6" s="4522"/>
      <c r="AM6" s="4522"/>
      <c r="AN6" s="4522"/>
      <c r="AO6" s="4522"/>
      <c r="AP6" s="4522"/>
      <c r="AQ6" s="4522"/>
      <c r="AR6" s="4522"/>
      <c r="AS6" s="88"/>
      <c r="AT6" s="4531"/>
      <c r="AU6" s="4532"/>
      <c r="AV6" s="4532"/>
      <c r="AW6" s="4532"/>
      <c r="AX6" s="4532"/>
      <c r="AY6" s="4532"/>
      <c r="AZ6" s="4533"/>
      <c r="BA6" s="1165"/>
    </row>
    <row r="7" spans="1:53" s="86" customFormat="1" ht="16.7" customHeight="1">
      <c r="A7" s="1166"/>
      <c r="B7" s="4521"/>
      <c r="C7" s="4522"/>
      <c r="D7" s="4522"/>
      <c r="E7" s="4522"/>
      <c r="F7" s="4522"/>
      <c r="G7" s="4523"/>
      <c r="H7" s="4544" t="s">
        <v>713</v>
      </c>
      <c r="I7" s="4545"/>
      <c r="J7" s="4545"/>
      <c r="K7" s="4545"/>
      <c r="L7" s="4545"/>
      <c r="M7" s="4545"/>
      <c r="N7" s="4545"/>
      <c r="O7" s="4545"/>
      <c r="P7" s="4546"/>
      <c r="Q7" s="4545"/>
      <c r="R7" s="4545"/>
      <c r="S7" s="4545"/>
      <c r="T7" s="4545"/>
      <c r="U7" s="4545"/>
      <c r="V7" s="4545"/>
      <c r="W7" s="4545"/>
      <c r="X7" s="4545"/>
      <c r="Y7" s="4545"/>
      <c r="Z7" s="4547"/>
      <c r="AA7" s="4544" t="s">
        <v>717</v>
      </c>
      <c r="AB7" s="4545"/>
      <c r="AC7" s="4545"/>
      <c r="AD7" s="4545"/>
      <c r="AE7" s="4545"/>
      <c r="AF7" s="4545"/>
      <c r="AG7" s="4545"/>
      <c r="AH7" s="4545"/>
      <c r="AI7" s="4545"/>
      <c r="AJ7" s="4545"/>
      <c r="AK7" s="4546"/>
      <c r="AL7" s="4545"/>
      <c r="AM7" s="4545"/>
      <c r="AN7" s="4545"/>
      <c r="AO7" s="4545"/>
      <c r="AP7" s="4545"/>
      <c r="AQ7" s="4545"/>
      <c r="AR7" s="4545"/>
      <c r="AS7" s="4547"/>
      <c r="AT7" s="4534"/>
      <c r="AU7" s="4535"/>
      <c r="AV7" s="4535"/>
      <c r="AW7" s="4535"/>
      <c r="AX7" s="4535"/>
      <c r="AY7" s="4535"/>
      <c r="AZ7" s="4536"/>
      <c r="BA7" s="1165"/>
    </row>
    <row r="8" spans="1:53" s="86" customFormat="1" ht="16.7" customHeight="1">
      <c r="A8" s="1166"/>
      <c r="B8" s="4563" t="s">
        <v>716</v>
      </c>
      <c r="C8" s="4564"/>
      <c r="D8" s="4564"/>
      <c r="E8" s="4564"/>
      <c r="F8" s="4564"/>
      <c r="G8" s="4565"/>
      <c r="H8" s="595"/>
      <c r="I8" s="596"/>
      <c r="J8" s="596"/>
      <c r="K8" s="596"/>
      <c r="L8" s="596"/>
      <c r="M8" s="596"/>
      <c r="N8" s="596"/>
      <c r="O8" s="596"/>
      <c r="P8" s="596"/>
      <c r="Q8" s="596"/>
      <c r="R8" s="596"/>
      <c r="S8" s="596"/>
      <c r="T8" s="596"/>
      <c r="U8" s="596"/>
      <c r="V8" s="596"/>
      <c r="W8" s="596"/>
      <c r="X8" s="596"/>
      <c r="Y8" s="596"/>
      <c r="Z8" s="597"/>
      <c r="AA8" s="595"/>
      <c r="AB8" s="596"/>
      <c r="AC8" s="596"/>
      <c r="AD8" s="596"/>
      <c r="AE8" s="596"/>
      <c r="AF8" s="596"/>
      <c r="AG8" s="596"/>
      <c r="AH8" s="596"/>
      <c r="AI8" s="596"/>
      <c r="AJ8" s="596"/>
      <c r="AK8" s="596"/>
      <c r="AL8" s="596"/>
      <c r="AM8" s="596"/>
      <c r="AN8" s="596"/>
      <c r="AO8" s="596"/>
      <c r="AP8" s="596"/>
      <c r="AQ8" s="596"/>
      <c r="AR8" s="596"/>
      <c r="AS8" s="597"/>
      <c r="AT8" s="4548" t="s">
        <v>719</v>
      </c>
      <c r="AU8" s="4549"/>
      <c r="AV8" s="4549"/>
      <c r="AW8" s="4549"/>
      <c r="AX8" s="4549"/>
      <c r="AY8" s="4549"/>
      <c r="AZ8" s="4550"/>
      <c r="BA8" s="1165"/>
    </row>
    <row r="9" spans="1:53" s="86" customFormat="1" ht="16.7" customHeight="1">
      <c r="A9" s="1166"/>
      <c r="B9" s="4566"/>
      <c r="C9" s="4567"/>
      <c r="D9" s="4567"/>
      <c r="E9" s="4567"/>
      <c r="F9" s="4567"/>
      <c r="G9" s="4568"/>
      <c r="H9" s="598"/>
      <c r="I9" s="1151"/>
      <c r="J9" s="1151"/>
      <c r="K9" s="1151"/>
      <c r="L9" s="1151"/>
      <c r="M9" s="1151"/>
      <c r="N9" s="1151"/>
      <c r="O9" s="1151"/>
      <c r="P9" s="1151"/>
      <c r="Q9" s="1151"/>
      <c r="R9" s="1151"/>
      <c r="S9" s="1151"/>
      <c r="T9" s="1151"/>
      <c r="U9" s="1151"/>
      <c r="V9" s="1151"/>
      <c r="W9" s="1151"/>
      <c r="X9" s="1151"/>
      <c r="Y9" s="1151"/>
      <c r="Z9" s="494"/>
      <c r="AA9" s="598"/>
      <c r="AB9" s="1151"/>
      <c r="AC9" s="1151"/>
      <c r="AD9" s="1151"/>
      <c r="AE9" s="1151"/>
      <c r="AF9" s="1151"/>
      <c r="AG9" s="1151"/>
      <c r="AH9" s="1151"/>
      <c r="AI9" s="1151"/>
      <c r="AJ9" s="1151"/>
      <c r="AK9" s="1151"/>
      <c r="AL9" s="1151"/>
      <c r="AM9" s="1151"/>
      <c r="AN9" s="1151"/>
      <c r="AO9" s="1151"/>
      <c r="AP9" s="1151"/>
      <c r="AQ9" s="1151"/>
      <c r="AR9" s="1151"/>
      <c r="AS9" s="494"/>
      <c r="AT9" s="4551"/>
      <c r="AU9" s="4543"/>
      <c r="AV9" s="4543"/>
      <c r="AW9" s="4543"/>
      <c r="AX9" s="4543"/>
      <c r="AY9" s="4543"/>
      <c r="AZ9" s="4552"/>
      <c r="BA9" s="1165"/>
    </row>
    <row r="10" spans="1:53" s="86" customFormat="1" ht="16.7" customHeight="1">
      <c r="A10" s="1166"/>
      <c r="B10" s="4566"/>
      <c r="C10" s="4567"/>
      <c r="D10" s="4567"/>
      <c r="E10" s="4567"/>
      <c r="F10" s="4567"/>
      <c r="G10" s="4568"/>
      <c r="H10" s="598"/>
      <c r="I10" s="1151"/>
      <c r="J10" s="1151"/>
      <c r="K10" s="1151"/>
      <c r="L10" s="1151"/>
      <c r="M10" s="1151"/>
      <c r="N10" s="1151"/>
      <c r="O10" s="1151"/>
      <c r="P10" s="1151"/>
      <c r="Q10" s="1151"/>
      <c r="R10" s="1151"/>
      <c r="S10" s="1151"/>
      <c r="T10" s="1151"/>
      <c r="U10" s="1151"/>
      <c r="V10" s="1151"/>
      <c r="W10" s="1151"/>
      <c r="X10" s="1151"/>
      <c r="Y10" s="1151"/>
      <c r="Z10" s="494"/>
      <c r="AA10" s="598"/>
      <c r="AB10" s="1151"/>
      <c r="AC10" s="1151"/>
      <c r="AD10" s="1151"/>
      <c r="AE10" s="1151"/>
      <c r="AF10" s="1151"/>
      <c r="AG10" s="1151"/>
      <c r="AH10" s="1151"/>
      <c r="AI10" s="1151"/>
      <c r="AJ10" s="1151"/>
      <c r="AK10" s="1151"/>
      <c r="AL10" s="1151"/>
      <c r="AM10" s="1151"/>
      <c r="AN10" s="1151"/>
      <c r="AO10" s="1151"/>
      <c r="AP10" s="1151"/>
      <c r="AQ10" s="1151"/>
      <c r="AR10" s="1151"/>
      <c r="AS10" s="494"/>
      <c r="AT10" s="4553" t="s">
        <v>712</v>
      </c>
      <c r="AU10" s="4554"/>
      <c r="AV10" s="4554"/>
      <c r="AW10" s="4554"/>
      <c r="AX10" s="4554"/>
      <c r="AY10" s="4554"/>
      <c r="AZ10" s="4555"/>
      <c r="BA10" s="1165"/>
    </row>
    <row r="11" spans="1:53" s="86" customFormat="1" ht="16.7" customHeight="1">
      <c r="A11" s="1166"/>
      <c r="B11" s="4566"/>
      <c r="C11" s="4567"/>
      <c r="D11" s="4567"/>
      <c r="E11" s="4567"/>
      <c r="F11" s="4567"/>
      <c r="G11" s="4568"/>
      <c r="H11" s="598"/>
      <c r="I11" s="1151"/>
      <c r="J11" s="1151"/>
      <c r="K11" s="1151"/>
      <c r="L11" s="1151"/>
      <c r="M11" s="1151"/>
      <c r="N11" s="1151"/>
      <c r="O11" s="1151"/>
      <c r="P11" s="1151"/>
      <c r="Q11" s="1151"/>
      <c r="R11" s="1151"/>
      <c r="S11" s="1151"/>
      <c r="T11" s="1151"/>
      <c r="U11" s="1151"/>
      <c r="V11" s="1151"/>
      <c r="W11" s="1151"/>
      <c r="X11" s="1151"/>
      <c r="Y11" s="1151"/>
      <c r="Z11" s="494"/>
      <c r="AA11" s="598"/>
      <c r="AB11" s="1151"/>
      <c r="AC11" s="1151"/>
      <c r="AD11" s="1151"/>
      <c r="AE11" s="1151"/>
      <c r="AF11" s="1151"/>
      <c r="AG11" s="1151"/>
      <c r="AH11" s="1151"/>
      <c r="AI11" s="1151"/>
      <c r="AJ11" s="1151"/>
      <c r="AK11" s="1151"/>
      <c r="AL11" s="1151"/>
      <c r="AM11" s="1151"/>
      <c r="AN11" s="1151"/>
      <c r="AO11" s="1151"/>
      <c r="AP11" s="1151"/>
      <c r="AQ11" s="1151"/>
      <c r="AR11" s="1151"/>
      <c r="AS11" s="494"/>
      <c r="AT11" s="4553"/>
      <c r="AU11" s="4554"/>
      <c r="AV11" s="4554"/>
      <c r="AW11" s="4554"/>
      <c r="AX11" s="4554"/>
      <c r="AY11" s="4554"/>
      <c r="AZ11" s="4555"/>
      <c r="BA11" s="1165"/>
    </row>
    <row r="12" spans="1:53" s="86" customFormat="1" ht="33" customHeight="1">
      <c r="A12" s="1166"/>
      <c r="B12" s="4566"/>
      <c r="C12" s="4567"/>
      <c r="D12" s="4567"/>
      <c r="E12" s="4567"/>
      <c r="F12" s="4567"/>
      <c r="G12" s="4568"/>
      <c r="H12" s="598"/>
      <c r="I12" s="1151"/>
      <c r="J12" s="1151"/>
      <c r="K12" s="1151"/>
      <c r="L12" s="1151"/>
      <c r="M12" s="1151"/>
      <c r="N12" s="1151"/>
      <c r="O12" s="1151"/>
      <c r="P12" s="1151"/>
      <c r="Q12" s="1151"/>
      <c r="R12" s="1151"/>
      <c r="S12" s="1151"/>
      <c r="T12" s="1151"/>
      <c r="U12" s="1151"/>
      <c r="V12" s="1151"/>
      <c r="W12" s="1151"/>
      <c r="X12" s="1151"/>
      <c r="Y12" s="1151"/>
      <c r="Z12" s="494"/>
      <c r="AA12" s="598"/>
      <c r="AB12" s="1151"/>
      <c r="AC12" s="1151"/>
      <c r="AD12" s="1151"/>
      <c r="AE12" s="1151"/>
      <c r="AF12" s="1151"/>
      <c r="AG12" s="1151"/>
      <c r="AH12" s="1151"/>
      <c r="AI12" s="1151"/>
      <c r="AJ12" s="1151"/>
      <c r="AK12" s="1151"/>
      <c r="AL12" s="1151"/>
      <c r="AM12" s="1151"/>
      <c r="AN12" s="1151"/>
      <c r="AO12" s="1151"/>
      <c r="AP12" s="1151"/>
      <c r="AQ12" s="1151"/>
      <c r="AR12" s="1151"/>
      <c r="AS12" s="494"/>
      <c r="AT12" s="4553" t="s">
        <v>718</v>
      </c>
      <c r="AU12" s="4554"/>
      <c r="AV12" s="4554"/>
      <c r="AW12" s="4554"/>
      <c r="AX12" s="4554"/>
      <c r="AY12" s="4554"/>
      <c r="AZ12" s="4555"/>
      <c r="BA12" s="1165"/>
    </row>
    <row r="13" spans="1:53" s="86" customFormat="1" ht="16.7" customHeight="1">
      <c r="A13" s="1166"/>
      <c r="B13" s="4566"/>
      <c r="C13" s="4567"/>
      <c r="D13" s="4567"/>
      <c r="E13" s="4567"/>
      <c r="F13" s="4567"/>
      <c r="G13" s="4568"/>
      <c r="H13" s="598"/>
      <c r="I13" s="1151"/>
      <c r="J13" s="1151"/>
      <c r="K13" s="1151"/>
      <c r="L13" s="1151"/>
      <c r="M13" s="1151"/>
      <c r="N13" s="1151"/>
      <c r="O13" s="1151"/>
      <c r="P13" s="1151"/>
      <c r="Q13" s="1151"/>
      <c r="R13" s="1151"/>
      <c r="S13" s="1151"/>
      <c r="T13" s="1151"/>
      <c r="U13" s="1151"/>
      <c r="V13" s="1151"/>
      <c r="W13" s="1151"/>
      <c r="X13" s="1151"/>
      <c r="Y13" s="1151"/>
      <c r="Z13" s="494"/>
      <c r="AA13" s="598"/>
      <c r="AB13" s="1151"/>
      <c r="AC13" s="1151"/>
      <c r="AD13" s="1151"/>
      <c r="AE13" s="1151"/>
      <c r="AF13" s="1151"/>
      <c r="AG13" s="1151"/>
      <c r="AH13" s="1151"/>
      <c r="AI13" s="1151"/>
      <c r="AJ13" s="1151"/>
      <c r="AK13" s="1151"/>
      <c r="AL13" s="1151"/>
      <c r="AM13" s="1151"/>
      <c r="AN13" s="1151"/>
      <c r="AO13" s="1151"/>
      <c r="AP13" s="1151"/>
      <c r="AQ13" s="1151"/>
      <c r="AR13" s="1151"/>
      <c r="AS13" s="494"/>
      <c r="AT13" s="4556"/>
      <c r="AU13" s="4557"/>
      <c r="AV13" s="4557"/>
      <c r="AW13" s="4557"/>
      <c r="AX13" s="4557"/>
      <c r="AY13" s="4557"/>
      <c r="AZ13" s="4558"/>
      <c r="BA13" s="1165"/>
    </row>
    <row r="14" spans="1:53" s="86" customFormat="1" ht="16.7" customHeight="1">
      <c r="A14" s="1166"/>
      <c r="B14" s="4566"/>
      <c r="C14" s="4567"/>
      <c r="D14" s="4567"/>
      <c r="E14" s="4567"/>
      <c r="F14" s="4567"/>
      <c r="G14" s="4568"/>
      <c r="H14" s="598"/>
      <c r="I14" s="1151"/>
      <c r="J14" s="1151"/>
      <c r="K14" s="1151"/>
      <c r="L14" s="1151"/>
      <c r="M14" s="1151"/>
      <c r="N14" s="1151"/>
      <c r="O14" s="1151"/>
      <c r="P14" s="1151"/>
      <c r="Q14" s="1151"/>
      <c r="R14" s="1151"/>
      <c r="S14" s="1151"/>
      <c r="T14" s="1151"/>
      <c r="U14" s="1151"/>
      <c r="V14" s="1151"/>
      <c r="W14" s="1151"/>
      <c r="X14" s="1151"/>
      <c r="Y14" s="1151"/>
      <c r="Z14" s="494"/>
      <c r="AA14" s="598"/>
      <c r="AB14" s="1151"/>
      <c r="AC14" s="1151"/>
      <c r="AD14" s="1151"/>
      <c r="AE14" s="1151"/>
      <c r="AF14" s="1151"/>
      <c r="AG14" s="1151"/>
      <c r="AH14" s="1151"/>
      <c r="AI14" s="1151"/>
      <c r="AJ14" s="1151"/>
      <c r="AK14" s="1151"/>
      <c r="AL14" s="1151"/>
      <c r="AM14" s="1151"/>
      <c r="AN14" s="1151"/>
      <c r="AO14" s="1151"/>
      <c r="AP14" s="1151"/>
      <c r="AQ14" s="1151"/>
      <c r="AR14" s="1151"/>
      <c r="AS14" s="494"/>
      <c r="AT14" s="4559"/>
      <c r="AU14" s="4543"/>
      <c r="AV14" s="4543"/>
      <c r="AW14" s="4543"/>
      <c r="AX14" s="4543"/>
      <c r="AY14" s="4543"/>
      <c r="AZ14" s="4552"/>
      <c r="BA14" s="1165"/>
    </row>
    <row r="15" spans="1:53" s="86" customFormat="1" ht="16.7" customHeight="1">
      <c r="A15" s="1166"/>
      <c r="B15" s="4566"/>
      <c r="C15" s="4567"/>
      <c r="D15" s="4567"/>
      <c r="E15" s="4567"/>
      <c r="F15" s="4567"/>
      <c r="G15" s="4568"/>
      <c r="H15" s="598"/>
      <c r="I15" s="1151"/>
      <c r="J15" s="1151"/>
      <c r="K15" s="1151"/>
      <c r="L15" s="1151"/>
      <c r="M15" s="1151"/>
      <c r="N15" s="1151"/>
      <c r="O15" s="1151"/>
      <c r="P15" s="1151"/>
      <c r="Q15" s="1151"/>
      <c r="R15" s="1151"/>
      <c r="S15" s="1151"/>
      <c r="T15" s="1151"/>
      <c r="U15" s="1151"/>
      <c r="V15" s="1151"/>
      <c r="W15" s="1151"/>
      <c r="X15" s="1151"/>
      <c r="Y15" s="1151"/>
      <c r="Z15" s="494"/>
      <c r="AA15" s="598"/>
      <c r="AB15" s="1151"/>
      <c r="AC15" s="1151"/>
      <c r="AD15" s="1151"/>
      <c r="AE15" s="1151"/>
      <c r="AF15" s="1151"/>
      <c r="AG15" s="1151"/>
      <c r="AH15" s="1151"/>
      <c r="AI15" s="1151"/>
      <c r="AJ15" s="1151"/>
      <c r="AK15" s="1151"/>
      <c r="AL15" s="1151"/>
      <c r="AM15" s="1151"/>
      <c r="AN15" s="1151"/>
      <c r="AO15" s="1151"/>
      <c r="AP15" s="1151"/>
      <c r="AQ15" s="1151"/>
      <c r="AR15" s="1151"/>
      <c r="AS15" s="494"/>
      <c r="AT15" s="4559"/>
      <c r="AU15" s="4543"/>
      <c r="AV15" s="4543"/>
      <c r="AW15" s="4543"/>
      <c r="AX15" s="4543"/>
      <c r="AY15" s="4543"/>
      <c r="AZ15" s="4552"/>
      <c r="BA15" s="1165"/>
    </row>
    <row r="16" spans="1:53" s="86" customFormat="1" ht="16.7" customHeight="1">
      <c r="A16" s="1166"/>
      <c r="B16" s="4566"/>
      <c r="C16" s="4567"/>
      <c r="D16" s="4567"/>
      <c r="E16" s="4567"/>
      <c r="F16" s="4567"/>
      <c r="G16" s="4568"/>
      <c r="H16" s="598"/>
      <c r="I16" s="1151"/>
      <c r="J16" s="1151"/>
      <c r="K16" s="1151"/>
      <c r="L16" s="1151"/>
      <c r="M16" s="1151"/>
      <c r="N16" s="1151"/>
      <c r="O16" s="1151"/>
      <c r="P16" s="1151"/>
      <c r="Q16" s="1151"/>
      <c r="R16" s="1151"/>
      <c r="S16" s="1151"/>
      <c r="T16" s="1151"/>
      <c r="U16" s="1151"/>
      <c r="V16" s="1151"/>
      <c r="W16" s="1151"/>
      <c r="X16" s="1151"/>
      <c r="Y16" s="1151"/>
      <c r="Z16" s="494"/>
      <c r="AA16" s="598"/>
      <c r="AB16" s="1151"/>
      <c r="AC16" s="1151"/>
      <c r="AD16" s="1151"/>
      <c r="AE16" s="1151"/>
      <c r="AF16" s="1151"/>
      <c r="AG16" s="1151"/>
      <c r="AH16" s="1151"/>
      <c r="AI16" s="1151"/>
      <c r="AJ16" s="1151"/>
      <c r="AK16" s="1151"/>
      <c r="AL16" s="1151"/>
      <c r="AM16" s="1151"/>
      <c r="AN16" s="1151"/>
      <c r="AO16" s="1151"/>
      <c r="AP16" s="1151"/>
      <c r="AQ16" s="1151"/>
      <c r="AR16" s="1151"/>
      <c r="AS16" s="494"/>
      <c r="AT16" s="4559"/>
      <c r="AU16" s="4543"/>
      <c r="AV16" s="4543"/>
      <c r="AW16" s="4543"/>
      <c r="AX16" s="4543"/>
      <c r="AY16" s="4543"/>
      <c r="AZ16" s="4552"/>
      <c r="BA16" s="1165"/>
    </row>
    <row r="17" spans="1:53" s="86" customFormat="1" ht="16.7" customHeight="1">
      <c r="A17" s="1166"/>
      <c r="B17" s="4566"/>
      <c r="C17" s="4567"/>
      <c r="D17" s="4567"/>
      <c r="E17" s="4567"/>
      <c r="F17" s="4567"/>
      <c r="G17" s="4568"/>
      <c r="H17" s="598"/>
      <c r="I17" s="1151"/>
      <c r="J17" s="1151"/>
      <c r="K17" s="1151"/>
      <c r="L17" s="1151"/>
      <c r="M17" s="1151"/>
      <c r="N17" s="1151"/>
      <c r="O17" s="1151"/>
      <c r="P17" s="1151"/>
      <c r="Q17" s="1151"/>
      <c r="R17" s="1151"/>
      <c r="S17" s="1151"/>
      <c r="T17" s="1151"/>
      <c r="U17" s="1151"/>
      <c r="V17" s="1151"/>
      <c r="W17" s="1151"/>
      <c r="X17" s="1151"/>
      <c r="Y17" s="1151"/>
      <c r="Z17" s="494"/>
      <c r="AA17" s="598"/>
      <c r="AB17" s="1151"/>
      <c r="AC17" s="1151"/>
      <c r="AD17" s="1151"/>
      <c r="AE17" s="1151"/>
      <c r="AF17" s="1151"/>
      <c r="AG17" s="1151"/>
      <c r="AH17" s="1151"/>
      <c r="AI17" s="1151"/>
      <c r="AJ17" s="1151"/>
      <c r="AK17" s="1151"/>
      <c r="AL17" s="1151"/>
      <c r="AM17" s="1151"/>
      <c r="AN17" s="1151"/>
      <c r="AO17" s="1151"/>
      <c r="AP17" s="1151"/>
      <c r="AQ17" s="1151"/>
      <c r="AR17" s="1151"/>
      <c r="AS17" s="494"/>
      <c r="AT17" s="4559"/>
      <c r="AU17" s="4543"/>
      <c r="AV17" s="4543"/>
      <c r="AW17" s="4543"/>
      <c r="AX17" s="4543"/>
      <c r="AY17" s="4543"/>
      <c r="AZ17" s="4552"/>
      <c r="BA17" s="1165"/>
    </row>
    <row r="18" spans="1:53" s="86" customFormat="1" ht="16.7" customHeight="1">
      <c r="A18" s="1166"/>
      <c r="B18" s="4566"/>
      <c r="C18" s="4567"/>
      <c r="D18" s="4567"/>
      <c r="E18" s="4567"/>
      <c r="F18" s="4567"/>
      <c r="G18" s="4568"/>
      <c r="H18" s="598"/>
      <c r="I18" s="1151"/>
      <c r="J18" s="1151"/>
      <c r="K18" s="1151"/>
      <c r="L18" s="1151"/>
      <c r="M18" s="1151"/>
      <c r="N18" s="1151"/>
      <c r="O18" s="1151"/>
      <c r="P18" s="1151"/>
      <c r="Q18" s="1151"/>
      <c r="R18" s="1151"/>
      <c r="S18" s="1151"/>
      <c r="T18" s="1151"/>
      <c r="U18" s="1151"/>
      <c r="V18" s="1151"/>
      <c r="W18" s="1151"/>
      <c r="X18" s="1151"/>
      <c r="Y18" s="1151"/>
      <c r="Z18" s="494"/>
      <c r="AA18" s="598"/>
      <c r="AB18" s="1151"/>
      <c r="AC18" s="1151"/>
      <c r="AD18" s="1151"/>
      <c r="AE18" s="1151"/>
      <c r="AF18" s="1151"/>
      <c r="AG18" s="1151"/>
      <c r="AH18" s="1151"/>
      <c r="AI18" s="1151"/>
      <c r="AJ18" s="1151"/>
      <c r="AK18" s="1151"/>
      <c r="AL18" s="1151"/>
      <c r="AM18" s="1151"/>
      <c r="AN18" s="1151"/>
      <c r="AO18" s="1151"/>
      <c r="AP18" s="1151"/>
      <c r="AQ18" s="1151"/>
      <c r="AR18" s="1151"/>
      <c r="AS18" s="494"/>
      <c r="AT18" s="4559"/>
      <c r="AU18" s="4543"/>
      <c r="AV18" s="4543"/>
      <c r="AW18" s="4543"/>
      <c r="AX18" s="4543"/>
      <c r="AY18" s="4543"/>
      <c r="AZ18" s="4552"/>
      <c r="BA18" s="1165"/>
    </row>
    <row r="19" spans="1:53" s="86" customFormat="1" ht="16.7" customHeight="1">
      <c r="A19" s="1166"/>
      <c r="B19" s="4566"/>
      <c r="C19" s="4567"/>
      <c r="D19" s="4567"/>
      <c r="E19" s="4567"/>
      <c r="F19" s="4567"/>
      <c r="G19" s="4568"/>
      <c r="H19" s="598"/>
      <c r="I19" s="1151"/>
      <c r="J19" s="1151"/>
      <c r="K19" s="1151"/>
      <c r="L19" s="1151"/>
      <c r="M19" s="1151"/>
      <c r="N19" s="1151"/>
      <c r="O19" s="1151"/>
      <c r="P19" s="1151"/>
      <c r="Q19" s="1151"/>
      <c r="R19" s="1151"/>
      <c r="S19" s="1151"/>
      <c r="T19" s="1151"/>
      <c r="U19" s="1151"/>
      <c r="V19" s="1151"/>
      <c r="W19" s="1151"/>
      <c r="X19" s="1151"/>
      <c r="Y19" s="1151"/>
      <c r="Z19" s="494"/>
      <c r="AA19" s="598"/>
      <c r="AB19" s="1151"/>
      <c r="AC19" s="1151"/>
      <c r="AD19" s="1151"/>
      <c r="AE19" s="1151"/>
      <c r="AF19" s="1151"/>
      <c r="AG19" s="1151"/>
      <c r="AH19" s="1151"/>
      <c r="AI19" s="1151"/>
      <c r="AJ19" s="1151"/>
      <c r="AK19" s="1151"/>
      <c r="AL19" s="1151"/>
      <c r="AM19" s="1151"/>
      <c r="AN19" s="1151"/>
      <c r="AO19" s="1151"/>
      <c r="AP19" s="1151"/>
      <c r="AQ19" s="1151"/>
      <c r="AR19" s="1151"/>
      <c r="AS19" s="494"/>
      <c r="AT19" s="4551"/>
      <c r="AU19" s="4543"/>
      <c r="AV19" s="4543"/>
      <c r="AW19" s="4543"/>
      <c r="AX19" s="4543"/>
      <c r="AY19" s="4543"/>
      <c r="AZ19" s="4552"/>
      <c r="BA19" s="1165"/>
    </row>
    <row r="20" spans="1:53" s="86" customFormat="1" ht="16.7" customHeight="1">
      <c r="A20" s="1166"/>
      <c r="B20" s="4569"/>
      <c r="C20" s="4570"/>
      <c r="D20" s="4570"/>
      <c r="E20" s="4570"/>
      <c r="F20" s="4570"/>
      <c r="G20" s="4571"/>
      <c r="H20" s="599"/>
      <c r="I20" s="600"/>
      <c r="J20" s="600"/>
      <c r="K20" s="600"/>
      <c r="L20" s="600"/>
      <c r="M20" s="600"/>
      <c r="N20" s="600"/>
      <c r="O20" s="600"/>
      <c r="P20" s="600"/>
      <c r="Q20" s="600"/>
      <c r="R20" s="600"/>
      <c r="S20" s="600"/>
      <c r="T20" s="600"/>
      <c r="U20" s="600"/>
      <c r="V20" s="600"/>
      <c r="W20" s="600"/>
      <c r="X20" s="600"/>
      <c r="Y20" s="600"/>
      <c r="Z20" s="601"/>
      <c r="AA20" s="599"/>
      <c r="AB20" s="600"/>
      <c r="AC20" s="600"/>
      <c r="AD20" s="600"/>
      <c r="AE20" s="600"/>
      <c r="AF20" s="600"/>
      <c r="AG20" s="600"/>
      <c r="AH20" s="600"/>
      <c r="AI20" s="600"/>
      <c r="AJ20" s="600"/>
      <c r="AK20" s="600"/>
      <c r="AL20" s="600"/>
      <c r="AM20" s="600"/>
      <c r="AN20" s="600"/>
      <c r="AO20" s="600"/>
      <c r="AP20" s="600"/>
      <c r="AQ20" s="600"/>
      <c r="AR20" s="600"/>
      <c r="AS20" s="601"/>
      <c r="AT20" s="4551"/>
      <c r="AU20" s="4543"/>
      <c r="AV20" s="4543"/>
      <c r="AW20" s="4543"/>
      <c r="AX20" s="4543"/>
      <c r="AY20" s="4543"/>
      <c r="AZ20" s="4552"/>
      <c r="BA20" s="1165"/>
    </row>
    <row r="21" spans="1:53" s="86" customFormat="1" ht="16.7" customHeight="1">
      <c r="A21" s="1166"/>
      <c r="B21" s="4563" t="s">
        <v>726</v>
      </c>
      <c r="C21" s="4564"/>
      <c r="D21" s="4564"/>
      <c r="E21" s="4564"/>
      <c r="F21" s="4564"/>
      <c r="G21" s="4565"/>
      <c r="H21" s="598"/>
      <c r="I21" s="1151"/>
      <c r="J21" s="1151"/>
      <c r="K21" s="1151"/>
      <c r="L21" s="1151"/>
      <c r="M21" s="1151"/>
      <c r="N21" s="1151"/>
      <c r="O21" s="1151"/>
      <c r="P21" s="1151"/>
      <c r="Q21" s="1151"/>
      <c r="R21" s="1151"/>
      <c r="S21" s="1151"/>
      <c r="T21" s="1151"/>
      <c r="U21" s="1151"/>
      <c r="V21" s="1151"/>
      <c r="W21" s="1151"/>
      <c r="X21" s="1151"/>
      <c r="Y21" s="1151"/>
      <c r="Z21" s="494"/>
      <c r="AA21" s="598"/>
      <c r="AB21" s="1151"/>
      <c r="AC21" s="1151"/>
      <c r="AD21" s="1151"/>
      <c r="AE21" s="1151"/>
      <c r="AF21" s="1151"/>
      <c r="AG21" s="1151"/>
      <c r="AH21" s="1151"/>
      <c r="AI21" s="1151"/>
      <c r="AJ21" s="1151"/>
      <c r="AK21" s="1151"/>
      <c r="AL21" s="1151"/>
      <c r="AM21" s="1151"/>
      <c r="AN21" s="1151"/>
      <c r="AO21" s="1151"/>
      <c r="AP21" s="1151"/>
      <c r="AQ21" s="1151"/>
      <c r="AR21" s="1151"/>
      <c r="AS21" s="494"/>
      <c r="AT21" s="4548" t="s">
        <v>720</v>
      </c>
      <c r="AU21" s="4549"/>
      <c r="AV21" s="4549"/>
      <c r="AW21" s="4549"/>
      <c r="AX21" s="4549"/>
      <c r="AY21" s="4549"/>
      <c r="AZ21" s="4550"/>
      <c r="BA21" s="1165"/>
    </row>
    <row r="22" spans="1:53" s="86" customFormat="1" ht="16.7" customHeight="1">
      <c r="A22" s="1166"/>
      <c r="B22" s="4566"/>
      <c r="C22" s="4567"/>
      <c r="D22" s="4567"/>
      <c r="E22" s="4567"/>
      <c r="F22" s="4567"/>
      <c r="G22" s="4568"/>
      <c r="H22" s="598"/>
      <c r="I22" s="1151"/>
      <c r="J22" s="1151"/>
      <c r="K22" s="1151"/>
      <c r="L22" s="1151"/>
      <c r="M22" s="1151"/>
      <c r="N22" s="1151"/>
      <c r="O22" s="1151"/>
      <c r="P22" s="1151"/>
      <c r="Q22" s="1151"/>
      <c r="R22" s="1151"/>
      <c r="S22" s="1151"/>
      <c r="T22" s="1151"/>
      <c r="U22" s="1151"/>
      <c r="V22" s="1151"/>
      <c r="W22" s="1151"/>
      <c r="X22" s="1151"/>
      <c r="Y22" s="1151"/>
      <c r="Z22" s="494"/>
      <c r="AA22" s="598"/>
      <c r="AB22" s="1151"/>
      <c r="AC22" s="1151"/>
      <c r="AD22" s="1151"/>
      <c r="AE22" s="1151"/>
      <c r="AF22" s="1151"/>
      <c r="AG22" s="1151"/>
      <c r="AH22" s="1151"/>
      <c r="AI22" s="1151"/>
      <c r="AJ22" s="1151"/>
      <c r="AK22" s="1151"/>
      <c r="AL22" s="1151"/>
      <c r="AM22" s="1151"/>
      <c r="AN22" s="1151"/>
      <c r="AO22" s="1151"/>
      <c r="AP22" s="1151"/>
      <c r="AQ22" s="1151"/>
      <c r="AR22" s="1151"/>
      <c r="AS22" s="494"/>
      <c r="AT22" s="4551"/>
      <c r="AU22" s="4543"/>
      <c r="AV22" s="4543"/>
      <c r="AW22" s="4543"/>
      <c r="AX22" s="4543"/>
      <c r="AY22" s="4543"/>
      <c r="AZ22" s="4552"/>
      <c r="BA22" s="1165"/>
    </row>
    <row r="23" spans="1:53" s="86" customFormat="1" ht="16.7" customHeight="1">
      <c r="A23" s="1166"/>
      <c r="B23" s="4566"/>
      <c r="C23" s="4567"/>
      <c r="D23" s="4567"/>
      <c r="E23" s="4567"/>
      <c r="F23" s="4567"/>
      <c r="G23" s="4568"/>
      <c r="H23" s="598"/>
      <c r="I23" s="1151"/>
      <c r="J23" s="1151"/>
      <c r="K23" s="1151"/>
      <c r="L23" s="1151"/>
      <c r="M23" s="1151"/>
      <c r="N23" s="1151"/>
      <c r="O23" s="1151"/>
      <c r="P23" s="1151"/>
      <c r="Q23" s="1151"/>
      <c r="R23" s="1151"/>
      <c r="S23" s="1151"/>
      <c r="T23" s="1151"/>
      <c r="U23" s="1151"/>
      <c r="V23" s="1151"/>
      <c r="W23" s="1151"/>
      <c r="X23" s="1151"/>
      <c r="Y23" s="1151"/>
      <c r="Z23" s="494"/>
      <c r="AA23" s="598"/>
      <c r="AB23" s="1151"/>
      <c r="AC23" s="1151"/>
      <c r="AD23" s="1151"/>
      <c r="AE23" s="1151"/>
      <c r="AF23" s="1151"/>
      <c r="AG23" s="1151"/>
      <c r="AH23" s="1151"/>
      <c r="AI23" s="1151"/>
      <c r="AJ23" s="1151"/>
      <c r="AK23" s="1151"/>
      <c r="AL23" s="1151"/>
      <c r="AM23" s="1151"/>
      <c r="AN23" s="1151"/>
      <c r="AO23" s="1151"/>
      <c r="AP23" s="1151"/>
      <c r="AQ23" s="1151"/>
      <c r="AR23" s="1151"/>
      <c r="AS23" s="494"/>
      <c r="AT23" s="4560"/>
      <c r="AU23" s="4561"/>
      <c r="AV23" s="4561"/>
      <c r="AW23" s="4561"/>
      <c r="AX23" s="4561"/>
      <c r="AY23" s="4561"/>
      <c r="AZ23" s="4562"/>
      <c r="BA23" s="1165"/>
    </row>
    <row r="24" spans="1:53" s="86" customFormat="1" ht="16.7" customHeight="1">
      <c r="A24" s="1166"/>
      <c r="B24" s="4566"/>
      <c r="C24" s="4567"/>
      <c r="D24" s="4567"/>
      <c r="E24" s="4567"/>
      <c r="F24" s="4567"/>
      <c r="G24" s="4568"/>
      <c r="H24" s="598"/>
      <c r="I24" s="1151"/>
      <c r="J24" s="1151"/>
      <c r="K24" s="1151"/>
      <c r="L24" s="1151"/>
      <c r="M24" s="1151"/>
      <c r="N24" s="1151"/>
      <c r="O24" s="1151"/>
      <c r="P24" s="1151"/>
      <c r="Q24" s="1151"/>
      <c r="R24" s="1151"/>
      <c r="S24" s="1151"/>
      <c r="T24" s="1151"/>
      <c r="U24" s="1151"/>
      <c r="V24" s="1151"/>
      <c r="W24" s="1151"/>
      <c r="X24" s="1151"/>
      <c r="Y24" s="1151"/>
      <c r="Z24" s="494"/>
      <c r="AA24" s="598"/>
      <c r="AB24" s="1151"/>
      <c r="AC24" s="1151"/>
      <c r="AD24" s="1151"/>
      <c r="AE24" s="1151"/>
      <c r="AF24" s="1151"/>
      <c r="AG24" s="1151"/>
      <c r="AH24" s="1151"/>
      <c r="AI24" s="1151"/>
      <c r="AJ24" s="1151"/>
      <c r="AK24" s="1151"/>
      <c r="AL24" s="1151"/>
      <c r="AM24" s="1151"/>
      <c r="AN24" s="1151"/>
      <c r="AO24" s="1151"/>
      <c r="AP24" s="1151"/>
      <c r="AQ24" s="1151"/>
      <c r="AR24" s="1151"/>
      <c r="AS24" s="494"/>
      <c r="AT24" s="4537" t="s">
        <v>721</v>
      </c>
      <c r="AU24" s="4538"/>
      <c r="AV24" s="4539"/>
      <c r="AW24" s="4540"/>
      <c r="AX24" s="4539"/>
      <c r="AY24" s="4539"/>
      <c r="AZ24" s="4541"/>
      <c r="BA24" s="1165"/>
    </row>
    <row r="25" spans="1:53" s="86" customFormat="1" ht="16.7" customHeight="1">
      <c r="A25" s="1166"/>
      <c r="B25" s="4566"/>
      <c r="C25" s="4567"/>
      <c r="D25" s="4567"/>
      <c r="E25" s="4567"/>
      <c r="F25" s="4567"/>
      <c r="G25" s="4568"/>
      <c r="H25" s="598"/>
      <c r="I25" s="1151"/>
      <c r="J25" s="1151"/>
      <c r="K25" s="1151"/>
      <c r="L25" s="1151"/>
      <c r="M25" s="1151"/>
      <c r="N25" s="1151"/>
      <c r="O25" s="1151"/>
      <c r="P25" s="1151"/>
      <c r="Q25" s="1151"/>
      <c r="R25" s="1151"/>
      <c r="S25" s="1151"/>
      <c r="T25" s="1151"/>
      <c r="U25" s="1151"/>
      <c r="V25" s="1151"/>
      <c r="W25" s="1151"/>
      <c r="X25" s="1151"/>
      <c r="Y25" s="1151"/>
      <c r="Z25" s="494"/>
      <c r="AA25" s="598"/>
      <c r="AB25" s="1151"/>
      <c r="AC25" s="1151"/>
      <c r="AD25" s="1151"/>
      <c r="AE25" s="1151"/>
      <c r="AF25" s="1151"/>
      <c r="AG25" s="1151"/>
      <c r="AH25" s="1151"/>
      <c r="AI25" s="1151"/>
      <c r="AJ25" s="1151"/>
      <c r="AK25" s="1151"/>
      <c r="AL25" s="1151"/>
      <c r="AM25" s="1151"/>
      <c r="AN25" s="1151"/>
      <c r="AO25" s="1151"/>
      <c r="AP25" s="1151"/>
      <c r="AQ25" s="1151"/>
      <c r="AR25" s="1151"/>
      <c r="AS25" s="494"/>
      <c r="AT25" s="4542"/>
      <c r="AU25" s="4543"/>
      <c r="AV25" s="4532"/>
      <c r="AW25" s="4532"/>
      <c r="AX25" s="4532"/>
      <c r="AY25" s="4532"/>
      <c r="AZ25" s="4533"/>
      <c r="BA25" s="1165"/>
    </row>
    <row r="26" spans="1:53" s="86" customFormat="1" ht="16.7" customHeight="1">
      <c r="A26" s="1166"/>
      <c r="B26" s="4566"/>
      <c r="C26" s="4567"/>
      <c r="D26" s="4567"/>
      <c r="E26" s="4567"/>
      <c r="F26" s="4567"/>
      <c r="G26" s="4568"/>
      <c r="H26" s="598"/>
      <c r="I26" s="1151"/>
      <c r="J26" s="1151"/>
      <c r="K26" s="1151"/>
      <c r="L26" s="1151"/>
      <c r="M26" s="1151"/>
      <c r="N26" s="1151"/>
      <c r="O26" s="1151"/>
      <c r="P26" s="1151"/>
      <c r="Q26" s="1151"/>
      <c r="R26" s="1151"/>
      <c r="S26" s="1151"/>
      <c r="T26" s="1151"/>
      <c r="U26" s="1151"/>
      <c r="V26" s="1151"/>
      <c r="W26" s="1151"/>
      <c r="X26" s="1151"/>
      <c r="Y26" s="1151"/>
      <c r="Z26" s="494"/>
      <c r="AA26" s="598"/>
      <c r="AB26" s="1151"/>
      <c r="AC26" s="1151"/>
      <c r="AD26" s="1151"/>
      <c r="AE26" s="1151"/>
      <c r="AF26" s="1151"/>
      <c r="AG26" s="1151"/>
      <c r="AH26" s="1151"/>
      <c r="AI26" s="1151"/>
      <c r="AJ26" s="1151"/>
      <c r="AK26" s="1151"/>
      <c r="AL26" s="1151"/>
      <c r="AM26" s="1151"/>
      <c r="AN26" s="1151"/>
      <c r="AO26" s="1151"/>
      <c r="AP26" s="1151"/>
      <c r="AQ26" s="1151"/>
      <c r="AR26" s="1151"/>
      <c r="AS26" s="494"/>
      <c r="AT26" s="4542"/>
      <c r="AU26" s="4543"/>
      <c r="AV26" s="4532"/>
      <c r="AW26" s="4532"/>
      <c r="AX26" s="4532"/>
      <c r="AY26" s="4532"/>
      <c r="AZ26" s="4533"/>
      <c r="BA26" s="1165"/>
    </row>
    <row r="27" spans="1:53" s="86" customFormat="1" ht="16.7" customHeight="1">
      <c r="A27" s="1166"/>
      <c r="B27" s="4566"/>
      <c r="C27" s="4567"/>
      <c r="D27" s="4567"/>
      <c r="E27" s="4567"/>
      <c r="F27" s="4567"/>
      <c r="G27" s="4568"/>
      <c r="H27" s="598"/>
      <c r="I27" s="1151"/>
      <c r="J27" s="1151"/>
      <c r="K27" s="1151"/>
      <c r="L27" s="1151"/>
      <c r="M27" s="1151"/>
      <c r="N27" s="1151"/>
      <c r="O27" s="1151"/>
      <c r="P27" s="1151"/>
      <c r="Q27" s="1151"/>
      <c r="R27" s="1151"/>
      <c r="S27" s="1151"/>
      <c r="T27" s="1151"/>
      <c r="U27" s="1151"/>
      <c r="V27" s="1151"/>
      <c r="W27" s="1151"/>
      <c r="X27" s="1151"/>
      <c r="Y27" s="1151"/>
      <c r="Z27" s="494"/>
      <c r="AA27" s="598"/>
      <c r="AB27" s="1151"/>
      <c r="AC27" s="1151"/>
      <c r="AD27" s="1151"/>
      <c r="AE27" s="1151"/>
      <c r="AF27" s="1151"/>
      <c r="AG27" s="1151"/>
      <c r="AH27" s="1151"/>
      <c r="AI27" s="1151"/>
      <c r="AJ27" s="1151"/>
      <c r="AK27" s="1151"/>
      <c r="AL27" s="1151"/>
      <c r="AM27" s="1151"/>
      <c r="AN27" s="1151"/>
      <c r="AO27" s="1151"/>
      <c r="AP27" s="1151"/>
      <c r="AQ27" s="1151"/>
      <c r="AR27" s="1151"/>
      <c r="AS27" s="494"/>
      <c r="AT27" s="4531"/>
      <c r="AU27" s="4532"/>
      <c r="AV27" s="4532"/>
      <c r="AW27" s="4532"/>
      <c r="AX27" s="4532"/>
      <c r="AY27" s="4532"/>
      <c r="AZ27" s="4533"/>
      <c r="BA27" s="1165"/>
    </row>
    <row r="28" spans="1:53" s="86" customFormat="1" ht="16.7" customHeight="1">
      <c r="A28" s="1166"/>
      <c r="B28" s="4566"/>
      <c r="C28" s="4567"/>
      <c r="D28" s="4567"/>
      <c r="E28" s="4567"/>
      <c r="F28" s="4567"/>
      <c r="G28" s="4568"/>
      <c r="H28" s="598"/>
      <c r="I28" s="1151"/>
      <c r="J28" s="1151"/>
      <c r="K28" s="1151"/>
      <c r="L28" s="1151"/>
      <c r="M28" s="1151"/>
      <c r="N28" s="1151"/>
      <c r="O28" s="1151"/>
      <c r="P28" s="1151"/>
      <c r="Q28" s="1151"/>
      <c r="R28" s="1151"/>
      <c r="S28" s="1151"/>
      <c r="T28" s="1151"/>
      <c r="U28" s="1151"/>
      <c r="V28" s="1151"/>
      <c r="W28" s="1151"/>
      <c r="X28" s="1151"/>
      <c r="Y28" s="1151"/>
      <c r="Z28" s="494"/>
      <c r="AA28" s="598"/>
      <c r="AB28" s="1151"/>
      <c r="AC28" s="1151"/>
      <c r="AD28" s="1151"/>
      <c r="AE28" s="1151"/>
      <c r="AF28" s="1151"/>
      <c r="AG28" s="1151"/>
      <c r="AH28" s="1151"/>
      <c r="AI28" s="1151"/>
      <c r="AJ28" s="1151"/>
      <c r="AK28" s="1151"/>
      <c r="AL28" s="1151"/>
      <c r="AM28" s="1151"/>
      <c r="AN28" s="1151"/>
      <c r="AO28" s="1151"/>
      <c r="AP28" s="1151"/>
      <c r="AQ28" s="1151"/>
      <c r="AR28" s="1151"/>
      <c r="AS28" s="494"/>
      <c r="AT28" s="4634" t="s">
        <v>722</v>
      </c>
      <c r="AU28" s="4635"/>
      <c r="AV28" s="4636"/>
      <c r="AW28" s="4637"/>
      <c r="AX28" s="4636"/>
      <c r="AY28" s="4636"/>
      <c r="AZ28" s="4638"/>
      <c r="BA28" s="1165"/>
    </row>
    <row r="29" spans="1:53" s="86" customFormat="1" ht="16.7" customHeight="1">
      <c r="A29" s="1166"/>
      <c r="B29" s="4566"/>
      <c r="C29" s="4567"/>
      <c r="D29" s="4567"/>
      <c r="E29" s="4567"/>
      <c r="F29" s="4567"/>
      <c r="G29" s="4568"/>
      <c r="H29" s="598"/>
      <c r="I29" s="1151"/>
      <c r="J29" s="1151"/>
      <c r="K29" s="1151"/>
      <c r="L29" s="1151"/>
      <c r="M29" s="1151"/>
      <c r="N29" s="1151"/>
      <c r="O29" s="1151"/>
      <c r="P29" s="1151"/>
      <c r="Q29" s="1151"/>
      <c r="R29" s="1151"/>
      <c r="S29" s="1151"/>
      <c r="T29" s="1151"/>
      <c r="U29" s="1151"/>
      <c r="V29" s="1151"/>
      <c r="W29" s="1151"/>
      <c r="X29" s="1151"/>
      <c r="Y29" s="1151"/>
      <c r="Z29" s="494"/>
      <c r="AA29" s="598"/>
      <c r="AB29" s="1151"/>
      <c r="AC29" s="1151"/>
      <c r="AD29" s="1151"/>
      <c r="AE29" s="1151"/>
      <c r="AF29" s="1151"/>
      <c r="AG29" s="1151"/>
      <c r="AH29" s="1151"/>
      <c r="AI29" s="1151"/>
      <c r="AJ29" s="1151"/>
      <c r="AK29" s="1151"/>
      <c r="AL29" s="1151"/>
      <c r="AM29" s="1151"/>
      <c r="AN29" s="1151"/>
      <c r="AO29" s="1151"/>
      <c r="AP29" s="1151"/>
      <c r="AQ29" s="1151"/>
      <c r="AR29" s="1151"/>
      <c r="AS29" s="494"/>
      <c r="AT29" s="4628"/>
      <c r="AU29" s="4629"/>
      <c r="AV29" s="4629"/>
      <c r="AW29" s="4629"/>
      <c r="AX29" s="4629"/>
      <c r="AY29" s="4629"/>
      <c r="AZ29" s="4639"/>
      <c r="BA29" s="1165"/>
    </row>
    <row r="30" spans="1:53" s="86" customFormat="1" ht="16.7" customHeight="1">
      <c r="A30" s="1166"/>
      <c r="B30" s="4569"/>
      <c r="C30" s="4570"/>
      <c r="D30" s="4570"/>
      <c r="E30" s="4570"/>
      <c r="F30" s="4570"/>
      <c r="G30" s="4571"/>
      <c r="H30" s="599"/>
      <c r="I30" s="600"/>
      <c r="J30" s="600"/>
      <c r="K30" s="600"/>
      <c r="L30" s="600"/>
      <c r="M30" s="600"/>
      <c r="N30" s="600"/>
      <c r="O30" s="600"/>
      <c r="P30" s="600"/>
      <c r="Q30" s="600"/>
      <c r="R30" s="600"/>
      <c r="S30" s="600"/>
      <c r="T30" s="600"/>
      <c r="U30" s="600"/>
      <c r="V30" s="600"/>
      <c r="W30" s="600"/>
      <c r="X30" s="600"/>
      <c r="Y30" s="600"/>
      <c r="Z30" s="601"/>
      <c r="AA30" s="599"/>
      <c r="AB30" s="600"/>
      <c r="AC30" s="600"/>
      <c r="AD30" s="600"/>
      <c r="AE30" s="600"/>
      <c r="AF30" s="600"/>
      <c r="AG30" s="600"/>
      <c r="AH30" s="600"/>
      <c r="AI30" s="600"/>
      <c r="AJ30" s="600"/>
      <c r="AK30" s="600"/>
      <c r="AL30" s="600"/>
      <c r="AM30" s="600"/>
      <c r="AN30" s="600"/>
      <c r="AO30" s="600"/>
      <c r="AP30" s="600"/>
      <c r="AQ30" s="600"/>
      <c r="AR30" s="600"/>
      <c r="AS30" s="601"/>
      <c r="AT30" s="4640"/>
      <c r="AU30" s="4641"/>
      <c r="AV30" s="4641"/>
      <c r="AW30" s="4641"/>
      <c r="AX30" s="4641"/>
      <c r="AY30" s="4641"/>
      <c r="AZ30" s="4642"/>
      <c r="BA30" s="1165"/>
    </row>
    <row r="31" spans="1:53" s="86" customFormat="1" ht="16.7" customHeight="1">
      <c r="A31" s="1166"/>
      <c r="B31" s="4608" t="s">
        <v>725</v>
      </c>
      <c r="C31" s="4609"/>
      <c r="D31" s="4609"/>
      <c r="E31" s="4609"/>
      <c r="F31" s="4609"/>
      <c r="G31" s="4610"/>
      <c r="H31" s="482"/>
      <c r="I31" s="1149"/>
      <c r="J31" s="1149"/>
      <c r="K31" s="1149"/>
      <c r="L31" s="1149"/>
      <c r="M31" s="1149"/>
      <c r="N31" s="1149"/>
      <c r="O31" s="1149"/>
      <c r="P31" s="1149"/>
      <c r="Q31" s="1149"/>
      <c r="R31" s="1149"/>
      <c r="S31" s="1149"/>
      <c r="T31" s="1149"/>
      <c r="U31" s="1149"/>
      <c r="V31" s="1149"/>
      <c r="W31" s="1149"/>
      <c r="X31" s="1149"/>
      <c r="Y31" s="1149"/>
      <c r="Z31" s="1150"/>
      <c r="AA31" s="482"/>
      <c r="AB31" s="1149"/>
      <c r="AC31" s="1149"/>
      <c r="AD31" s="1149"/>
      <c r="AE31" s="1149"/>
      <c r="AF31" s="1149"/>
      <c r="AG31" s="1149"/>
      <c r="AH31" s="1149"/>
      <c r="AI31" s="1149"/>
      <c r="AJ31" s="1149"/>
      <c r="AK31" s="1149"/>
      <c r="AL31" s="1149"/>
      <c r="AM31" s="1149"/>
      <c r="AN31" s="1149"/>
      <c r="AO31" s="1149"/>
      <c r="AP31" s="1149"/>
      <c r="AQ31" s="1149"/>
      <c r="AR31" s="1149"/>
      <c r="AS31" s="1150"/>
      <c r="AT31" s="4616" t="s">
        <v>723</v>
      </c>
      <c r="AU31" s="4617"/>
      <c r="AV31" s="4618"/>
      <c r="AW31" s="4618"/>
      <c r="AX31" s="4618"/>
      <c r="AY31" s="4618"/>
      <c r="AZ31" s="4619"/>
      <c r="BA31" s="1165"/>
    </row>
    <row r="32" spans="1:53" s="86" customFormat="1" ht="16.7" customHeight="1">
      <c r="A32" s="1166"/>
      <c r="B32" s="4611"/>
      <c r="C32" s="4519"/>
      <c r="D32" s="4519"/>
      <c r="E32" s="4519"/>
      <c r="F32" s="4519"/>
      <c r="G32" s="4612"/>
      <c r="H32" s="87"/>
      <c r="I32" s="1151"/>
      <c r="J32" s="1151"/>
      <c r="K32" s="1151"/>
      <c r="L32" s="1151"/>
      <c r="M32" s="1151"/>
      <c r="N32" s="1151"/>
      <c r="O32" s="1151"/>
      <c r="P32" s="1151"/>
      <c r="Q32" s="1151"/>
      <c r="R32" s="1151"/>
      <c r="S32" s="1151"/>
      <c r="T32" s="1151"/>
      <c r="U32" s="1151"/>
      <c r="V32" s="1151"/>
      <c r="W32" s="1151"/>
      <c r="X32" s="1151"/>
      <c r="Y32" s="1151"/>
      <c r="Z32" s="1152"/>
      <c r="AA32" s="87"/>
      <c r="AB32" s="1151"/>
      <c r="AC32" s="1151"/>
      <c r="AD32" s="1151"/>
      <c r="AE32" s="1151"/>
      <c r="AF32" s="1151"/>
      <c r="AG32" s="1151"/>
      <c r="AH32" s="1151"/>
      <c r="AI32" s="1151"/>
      <c r="AJ32" s="1151"/>
      <c r="AK32" s="1151"/>
      <c r="AL32" s="1151"/>
      <c r="AM32" s="1151"/>
      <c r="AN32" s="1151"/>
      <c r="AO32" s="1151"/>
      <c r="AP32" s="1151"/>
      <c r="AQ32" s="1151"/>
      <c r="AR32" s="1151"/>
      <c r="AS32" s="1152"/>
      <c r="AT32" s="4531"/>
      <c r="AU32" s="4532"/>
      <c r="AV32" s="4532"/>
      <c r="AW32" s="4532"/>
      <c r="AX32" s="4532"/>
      <c r="AY32" s="4532"/>
      <c r="AZ32" s="4620"/>
      <c r="BA32" s="1165"/>
    </row>
    <row r="33" spans="1:53" s="86" customFormat="1" ht="16.7" customHeight="1">
      <c r="A33" s="1166"/>
      <c r="B33" s="4611"/>
      <c r="C33" s="4519"/>
      <c r="D33" s="4519"/>
      <c r="E33" s="4519"/>
      <c r="F33" s="4519"/>
      <c r="G33" s="4612"/>
      <c r="H33" s="87"/>
      <c r="I33" s="1151"/>
      <c r="J33" s="1151"/>
      <c r="K33" s="1151"/>
      <c r="L33" s="1151"/>
      <c r="M33" s="1151"/>
      <c r="N33" s="1151"/>
      <c r="O33" s="1151"/>
      <c r="P33" s="1151"/>
      <c r="Q33" s="1151"/>
      <c r="R33" s="1151"/>
      <c r="S33" s="1151"/>
      <c r="T33" s="1151"/>
      <c r="U33" s="1151"/>
      <c r="V33" s="1151"/>
      <c r="W33" s="1151"/>
      <c r="X33" s="1151"/>
      <c r="Y33" s="1151"/>
      <c r="Z33" s="1152"/>
      <c r="AA33" s="87"/>
      <c r="AB33" s="1151"/>
      <c r="AC33" s="1151"/>
      <c r="AD33" s="1151"/>
      <c r="AE33" s="1151"/>
      <c r="AF33" s="1151"/>
      <c r="AG33" s="1151"/>
      <c r="AH33" s="1151"/>
      <c r="AI33" s="1151"/>
      <c r="AJ33" s="1151"/>
      <c r="AK33" s="1151"/>
      <c r="AL33" s="1151"/>
      <c r="AM33" s="1151"/>
      <c r="AN33" s="1151"/>
      <c r="AO33" s="1151"/>
      <c r="AP33" s="1151"/>
      <c r="AQ33" s="1151"/>
      <c r="AR33" s="1151"/>
      <c r="AS33" s="1152"/>
      <c r="AT33" s="4531"/>
      <c r="AU33" s="4532"/>
      <c r="AV33" s="4532"/>
      <c r="AW33" s="4532"/>
      <c r="AX33" s="4532"/>
      <c r="AY33" s="4532"/>
      <c r="AZ33" s="4620"/>
      <c r="BA33" s="1165"/>
    </row>
    <row r="34" spans="1:53" s="86" customFormat="1" ht="16.7" customHeight="1">
      <c r="A34" s="1166"/>
      <c r="B34" s="4611"/>
      <c r="C34" s="4519"/>
      <c r="D34" s="4519"/>
      <c r="E34" s="4519"/>
      <c r="F34" s="4519"/>
      <c r="G34" s="4612"/>
      <c r="H34" s="87"/>
      <c r="I34" s="1151"/>
      <c r="J34" s="1151"/>
      <c r="K34" s="1151"/>
      <c r="L34" s="1151"/>
      <c r="M34" s="1151"/>
      <c r="N34" s="1151"/>
      <c r="O34" s="1151"/>
      <c r="P34" s="1151"/>
      <c r="Q34" s="1151"/>
      <c r="R34" s="1151"/>
      <c r="S34" s="1151"/>
      <c r="T34" s="1151"/>
      <c r="U34" s="1151"/>
      <c r="V34" s="1151"/>
      <c r="W34" s="1151"/>
      <c r="X34" s="1151"/>
      <c r="Y34" s="1151"/>
      <c r="Z34" s="1152"/>
      <c r="AA34" s="87"/>
      <c r="AB34" s="1151"/>
      <c r="AC34" s="1151"/>
      <c r="AD34" s="1151"/>
      <c r="AE34" s="1151"/>
      <c r="AF34" s="1151"/>
      <c r="AG34" s="1151"/>
      <c r="AH34" s="1151"/>
      <c r="AI34" s="1151"/>
      <c r="AJ34" s="1151"/>
      <c r="AK34" s="1151"/>
      <c r="AL34" s="1151"/>
      <c r="AM34" s="1151"/>
      <c r="AN34" s="1151"/>
      <c r="AO34" s="1151"/>
      <c r="AP34" s="1151"/>
      <c r="AQ34" s="1151"/>
      <c r="AR34" s="1151"/>
      <c r="AS34" s="1152"/>
      <c r="AT34" s="4621"/>
      <c r="AU34" s="4622"/>
      <c r="AV34" s="4622"/>
      <c r="AW34" s="4622"/>
      <c r="AX34" s="4622"/>
      <c r="AY34" s="4622"/>
      <c r="AZ34" s="4623"/>
      <c r="BA34" s="1165"/>
    </row>
    <row r="35" spans="1:53" s="86" customFormat="1" ht="16.7" customHeight="1">
      <c r="A35" s="1166"/>
      <c r="B35" s="4611"/>
      <c r="C35" s="4519"/>
      <c r="D35" s="4519"/>
      <c r="E35" s="4519"/>
      <c r="F35" s="4519"/>
      <c r="G35" s="4612"/>
      <c r="H35" s="87"/>
      <c r="I35" s="1151"/>
      <c r="J35" s="1151"/>
      <c r="K35" s="1151"/>
      <c r="L35" s="1151"/>
      <c r="M35" s="1151"/>
      <c r="N35" s="1151"/>
      <c r="O35" s="1151"/>
      <c r="P35" s="1151"/>
      <c r="Q35" s="1151"/>
      <c r="R35" s="1151"/>
      <c r="S35" s="1151"/>
      <c r="T35" s="1151"/>
      <c r="U35" s="1151"/>
      <c r="V35" s="1151"/>
      <c r="W35" s="1151"/>
      <c r="X35" s="1151"/>
      <c r="Y35" s="1151"/>
      <c r="Z35" s="1152"/>
      <c r="AA35" s="87"/>
      <c r="AB35" s="1151"/>
      <c r="AC35" s="1151"/>
      <c r="AD35" s="1151"/>
      <c r="AE35" s="1151"/>
      <c r="AF35" s="1151"/>
      <c r="AG35" s="1151"/>
      <c r="AH35" s="1151"/>
      <c r="AI35" s="1151"/>
      <c r="AJ35" s="1151"/>
      <c r="AK35" s="1151"/>
      <c r="AL35" s="1151"/>
      <c r="AM35" s="1151"/>
      <c r="AN35" s="1151"/>
      <c r="AO35" s="1151"/>
      <c r="AP35" s="1151"/>
      <c r="AQ35" s="1151"/>
      <c r="AR35" s="1151"/>
      <c r="AS35" s="1152"/>
      <c r="AT35" s="4616" t="s">
        <v>721</v>
      </c>
      <c r="AU35" s="4617"/>
      <c r="AV35" s="4618"/>
      <c r="AW35" s="4618"/>
      <c r="AX35" s="4618"/>
      <c r="AY35" s="4618"/>
      <c r="AZ35" s="4619"/>
      <c r="BA35" s="1165"/>
    </row>
    <row r="36" spans="1:53" s="86" customFormat="1" ht="16.7" customHeight="1">
      <c r="A36" s="1166"/>
      <c r="B36" s="4611"/>
      <c r="C36" s="4519"/>
      <c r="D36" s="4519"/>
      <c r="E36" s="4519"/>
      <c r="F36" s="4519"/>
      <c r="G36" s="4612"/>
      <c r="H36" s="87"/>
      <c r="I36" s="1151"/>
      <c r="J36" s="1151"/>
      <c r="K36" s="1151"/>
      <c r="L36" s="1151"/>
      <c r="M36" s="1151"/>
      <c r="N36" s="1151"/>
      <c r="O36" s="1151"/>
      <c r="P36" s="1151"/>
      <c r="Q36" s="1151"/>
      <c r="R36" s="1151"/>
      <c r="S36" s="1151"/>
      <c r="T36" s="1151"/>
      <c r="U36" s="1151"/>
      <c r="V36" s="1151"/>
      <c r="W36" s="1151"/>
      <c r="X36" s="1151"/>
      <c r="Y36" s="1151"/>
      <c r="Z36" s="1152"/>
      <c r="AA36" s="87"/>
      <c r="AB36" s="1151"/>
      <c r="AC36" s="1151"/>
      <c r="AD36" s="1151"/>
      <c r="AE36" s="1151"/>
      <c r="AF36" s="1151"/>
      <c r="AG36" s="1151"/>
      <c r="AH36" s="1151"/>
      <c r="AI36" s="1151"/>
      <c r="AJ36" s="1151"/>
      <c r="AK36" s="1151"/>
      <c r="AL36" s="1151"/>
      <c r="AM36" s="1151"/>
      <c r="AN36" s="1151"/>
      <c r="AO36" s="1151"/>
      <c r="AP36" s="1151"/>
      <c r="AQ36" s="1151"/>
      <c r="AR36" s="1151"/>
      <c r="AS36" s="1152"/>
      <c r="AT36" s="4542"/>
      <c r="AU36" s="4543"/>
      <c r="AV36" s="4532"/>
      <c r="AW36" s="4532"/>
      <c r="AX36" s="4532"/>
      <c r="AY36" s="4532"/>
      <c r="AZ36" s="4620"/>
      <c r="BA36" s="1165"/>
    </row>
    <row r="37" spans="1:53" s="86" customFormat="1" ht="16.7" customHeight="1">
      <c r="A37" s="1166"/>
      <c r="B37" s="4611"/>
      <c r="C37" s="4519"/>
      <c r="D37" s="4519"/>
      <c r="E37" s="4519"/>
      <c r="F37" s="4519"/>
      <c r="G37" s="4612"/>
      <c r="H37" s="87"/>
      <c r="I37" s="1151"/>
      <c r="J37" s="1151"/>
      <c r="K37" s="1151"/>
      <c r="L37" s="1151"/>
      <c r="M37" s="1151"/>
      <c r="N37" s="1151"/>
      <c r="O37" s="1151"/>
      <c r="P37" s="1151"/>
      <c r="Q37" s="1151"/>
      <c r="R37" s="1151"/>
      <c r="S37" s="1151"/>
      <c r="T37" s="1151"/>
      <c r="U37" s="1151"/>
      <c r="V37" s="1151"/>
      <c r="W37" s="1151"/>
      <c r="X37" s="1151"/>
      <c r="Y37" s="1151"/>
      <c r="Z37" s="1152"/>
      <c r="AA37" s="87"/>
      <c r="AB37" s="1151"/>
      <c r="AC37" s="1151"/>
      <c r="AD37" s="1151"/>
      <c r="AE37" s="1151"/>
      <c r="AF37" s="1151"/>
      <c r="AG37" s="1151"/>
      <c r="AH37" s="1151"/>
      <c r="AI37" s="1151"/>
      <c r="AJ37" s="1151"/>
      <c r="AK37" s="1151"/>
      <c r="AL37" s="1151"/>
      <c r="AM37" s="1151"/>
      <c r="AN37" s="1151"/>
      <c r="AO37" s="1151"/>
      <c r="AP37" s="1151"/>
      <c r="AQ37" s="1151"/>
      <c r="AR37" s="1151"/>
      <c r="AS37" s="1152"/>
      <c r="AT37" s="4531"/>
      <c r="AU37" s="4532"/>
      <c r="AV37" s="4532"/>
      <c r="AW37" s="4532"/>
      <c r="AX37" s="4532"/>
      <c r="AY37" s="4532"/>
      <c r="AZ37" s="4620"/>
      <c r="BA37" s="1165"/>
    </row>
    <row r="38" spans="1:53" s="86" customFormat="1" ht="16.7" customHeight="1">
      <c r="A38" s="1166"/>
      <c r="B38" s="4611"/>
      <c r="C38" s="4519"/>
      <c r="D38" s="4519"/>
      <c r="E38" s="4519"/>
      <c r="F38" s="4519"/>
      <c r="G38" s="4612"/>
      <c r="H38" s="87"/>
      <c r="I38" s="1151"/>
      <c r="J38" s="1151"/>
      <c r="K38" s="1151"/>
      <c r="L38" s="1151"/>
      <c r="M38" s="1151"/>
      <c r="N38" s="1151"/>
      <c r="O38" s="1151"/>
      <c r="P38" s="1151"/>
      <c r="Q38" s="1151"/>
      <c r="R38" s="1151"/>
      <c r="S38" s="1151"/>
      <c r="T38" s="1151"/>
      <c r="U38" s="1151"/>
      <c r="V38" s="1151"/>
      <c r="W38" s="1151"/>
      <c r="X38" s="1151"/>
      <c r="Y38" s="1151"/>
      <c r="Z38" s="1152"/>
      <c r="AA38" s="87"/>
      <c r="AB38" s="1151"/>
      <c r="AC38" s="1151"/>
      <c r="AD38" s="1151"/>
      <c r="AE38" s="1151"/>
      <c r="AF38" s="1151"/>
      <c r="AG38" s="1151"/>
      <c r="AH38" s="1151"/>
      <c r="AI38" s="1151"/>
      <c r="AJ38" s="1151"/>
      <c r="AK38" s="1151"/>
      <c r="AL38" s="1151"/>
      <c r="AM38" s="1151"/>
      <c r="AN38" s="1151"/>
      <c r="AO38" s="1151"/>
      <c r="AP38" s="1151"/>
      <c r="AQ38" s="1151"/>
      <c r="AR38" s="1151"/>
      <c r="AS38" s="1152"/>
      <c r="AT38" s="4624" t="s">
        <v>724</v>
      </c>
      <c r="AU38" s="4625"/>
      <c r="AV38" s="4626"/>
      <c r="AW38" s="4626"/>
      <c r="AX38" s="4626"/>
      <c r="AY38" s="4626"/>
      <c r="AZ38" s="4627"/>
      <c r="BA38" s="1165"/>
    </row>
    <row r="39" spans="1:53" s="86" customFormat="1" ht="16.7" customHeight="1">
      <c r="A39" s="1166"/>
      <c r="B39" s="4611"/>
      <c r="C39" s="4519"/>
      <c r="D39" s="4519"/>
      <c r="E39" s="4519"/>
      <c r="F39" s="4519"/>
      <c r="G39" s="4612"/>
      <c r="H39" s="87"/>
      <c r="I39" s="1151"/>
      <c r="J39" s="1151"/>
      <c r="K39" s="1151"/>
      <c r="L39" s="1151"/>
      <c r="M39" s="1151"/>
      <c r="N39" s="1151"/>
      <c r="O39" s="1151"/>
      <c r="P39" s="1151"/>
      <c r="Q39" s="1151"/>
      <c r="R39" s="1151"/>
      <c r="S39" s="1151"/>
      <c r="T39" s="1151"/>
      <c r="U39" s="1151"/>
      <c r="V39" s="1151"/>
      <c r="W39" s="1151"/>
      <c r="X39" s="1151"/>
      <c r="Y39" s="1151"/>
      <c r="Z39" s="1152"/>
      <c r="AA39" s="87"/>
      <c r="AB39" s="1151"/>
      <c r="AC39" s="1151"/>
      <c r="AD39" s="1151"/>
      <c r="AE39" s="1151"/>
      <c r="AF39" s="1151"/>
      <c r="AG39" s="1151"/>
      <c r="AH39" s="1151"/>
      <c r="AI39" s="1151"/>
      <c r="AJ39" s="1151"/>
      <c r="AK39" s="1151"/>
      <c r="AL39" s="1151"/>
      <c r="AM39" s="1151"/>
      <c r="AN39" s="1151"/>
      <c r="AO39" s="1151"/>
      <c r="AP39" s="1151"/>
      <c r="AQ39" s="1151"/>
      <c r="AR39" s="1151"/>
      <c r="AS39" s="1152"/>
      <c r="AT39" s="4628"/>
      <c r="AU39" s="4629"/>
      <c r="AV39" s="4629"/>
      <c r="AW39" s="4629"/>
      <c r="AX39" s="4629"/>
      <c r="AY39" s="4629"/>
      <c r="AZ39" s="4630"/>
      <c r="BA39" s="1165"/>
    </row>
    <row r="40" spans="1:53" s="86" customFormat="1" ht="16.7" customHeight="1">
      <c r="A40" s="1166"/>
      <c r="B40" s="4611"/>
      <c r="C40" s="4519"/>
      <c r="D40" s="4519"/>
      <c r="E40" s="4519"/>
      <c r="F40" s="4519"/>
      <c r="G40" s="4612"/>
      <c r="H40" s="87"/>
      <c r="I40" s="1151"/>
      <c r="J40" s="1151"/>
      <c r="K40" s="1151"/>
      <c r="L40" s="1151"/>
      <c r="M40" s="1151"/>
      <c r="N40" s="1151"/>
      <c r="O40" s="1151"/>
      <c r="P40" s="1151"/>
      <c r="Q40" s="1151"/>
      <c r="R40" s="1151"/>
      <c r="S40" s="1151"/>
      <c r="T40" s="1151"/>
      <c r="U40" s="1151"/>
      <c r="V40" s="1151"/>
      <c r="W40" s="1151"/>
      <c r="X40" s="1151"/>
      <c r="Y40" s="1151"/>
      <c r="Z40" s="1152"/>
      <c r="AA40" s="87"/>
      <c r="AB40" s="1151"/>
      <c r="AC40" s="1151"/>
      <c r="AD40" s="1151"/>
      <c r="AE40" s="1151"/>
      <c r="AF40" s="1151"/>
      <c r="AG40" s="1151"/>
      <c r="AH40" s="1151"/>
      <c r="AI40" s="1151"/>
      <c r="AJ40" s="1151"/>
      <c r="AK40" s="1151"/>
      <c r="AL40" s="1151"/>
      <c r="AM40" s="1151"/>
      <c r="AN40" s="1151"/>
      <c r="AO40" s="1151"/>
      <c r="AP40" s="1151"/>
      <c r="AQ40" s="1151"/>
      <c r="AR40" s="1151"/>
      <c r="AS40" s="1152"/>
      <c r="AT40" s="4628"/>
      <c r="AU40" s="4629"/>
      <c r="AV40" s="4629"/>
      <c r="AW40" s="4629"/>
      <c r="AX40" s="4629"/>
      <c r="AY40" s="4629"/>
      <c r="AZ40" s="4630"/>
      <c r="BA40" s="1165"/>
    </row>
    <row r="41" spans="1:53" s="86" customFormat="1" ht="16.7" customHeight="1">
      <c r="A41" s="1166"/>
      <c r="B41" s="4611"/>
      <c r="C41" s="4519"/>
      <c r="D41" s="4519"/>
      <c r="E41" s="4519"/>
      <c r="F41" s="4519"/>
      <c r="G41" s="4612"/>
      <c r="H41" s="87"/>
      <c r="I41" s="1151"/>
      <c r="J41" s="1151"/>
      <c r="K41" s="1151"/>
      <c r="L41" s="1151"/>
      <c r="M41" s="1151"/>
      <c r="N41" s="1151"/>
      <c r="O41" s="1151"/>
      <c r="P41" s="1151"/>
      <c r="Q41" s="1151"/>
      <c r="R41" s="1151"/>
      <c r="S41" s="1151"/>
      <c r="T41" s="1151"/>
      <c r="U41" s="1151"/>
      <c r="V41" s="1151"/>
      <c r="W41" s="1151"/>
      <c r="X41" s="1151"/>
      <c r="Y41" s="1151"/>
      <c r="Z41" s="1152"/>
      <c r="AA41" s="87"/>
      <c r="AB41" s="1151"/>
      <c r="AC41" s="1151"/>
      <c r="AD41" s="1151"/>
      <c r="AE41" s="1151"/>
      <c r="AF41" s="1151"/>
      <c r="AG41" s="1151"/>
      <c r="AH41" s="1151"/>
      <c r="AI41" s="1151"/>
      <c r="AJ41" s="1151"/>
      <c r="AK41" s="1151"/>
      <c r="AL41" s="1151"/>
      <c r="AM41" s="1151"/>
      <c r="AN41" s="1151"/>
      <c r="AO41" s="1151"/>
      <c r="AP41" s="1151"/>
      <c r="AQ41" s="1151"/>
      <c r="AR41" s="1151"/>
      <c r="AS41" s="1152"/>
      <c r="AT41" s="4628"/>
      <c r="AU41" s="4629"/>
      <c r="AV41" s="4629"/>
      <c r="AW41" s="4629"/>
      <c r="AX41" s="4629"/>
      <c r="AY41" s="4629"/>
      <c r="AZ41" s="4630"/>
      <c r="BA41" s="1165"/>
    </row>
    <row r="42" spans="1:53" s="86" customFormat="1" ht="16.7" customHeight="1">
      <c r="A42" s="1166"/>
      <c r="B42" s="4611"/>
      <c r="C42" s="4519"/>
      <c r="D42" s="4519"/>
      <c r="E42" s="4519"/>
      <c r="F42" s="4519"/>
      <c r="G42" s="4612"/>
      <c r="H42" s="87"/>
      <c r="I42" s="1151"/>
      <c r="J42" s="1151"/>
      <c r="K42" s="1151"/>
      <c r="L42" s="1151"/>
      <c r="M42" s="1151"/>
      <c r="N42" s="1151"/>
      <c r="O42" s="1151"/>
      <c r="P42" s="1151"/>
      <c r="Q42" s="1151"/>
      <c r="R42" s="1151"/>
      <c r="S42" s="1151"/>
      <c r="T42" s="1151"/>
      <c r="U42" s="1151"/>
      <c r="V42" s="1151"/>
      <c r="W42" s="1151"/>
      <c r="X42" s="1151"/>
      <c r="Y42" s="1151"/>
      <c r="Z42" s="1152"/>
      <c r="AA42" s="87"/>
      <c r="AB42" s="1151"/>
      <c r="AC42" s="1151"/>
      <c r="AD42" s="1151"/>
      <c r="AE42" s="1151"/>
      <c r="AF42" s="1151"/>
      <c r="AG42" s="1151"/>
      <c r="AH42" s="1151"/>
      <c r="AI42" s="1151"/>
      <c r="AJ42" s="1151"/>
      <c r="AK42" s="1151"/>
      <c r="AL42" s="1151"/>
      <c r="AM42" s="1151"/>
      <c r="AN42" s="1151"/>
      <c r="AO42" s="1151"/>
      <c r="AP42" s="1151"/>
      <c r="AQ42" s="1151"/>
      <c r="AR42" s="1151"/>
      <c r="AS42" s="1152"/>
      <c r="AT42" s="4628"/>
      <c r="AU42" s="4629"/>
      <c r="AV42" s="4629"/>
      <c r="AW42" s="4629"/>
      <c r="AX42" s="4629"/>
      <c r="AY42" s="4629"/>
      <c r="AZ42" s="4630"/>
      <c r="BA42" s="1165"/>
    </row>
    <row r="43" spans="1:53" s="86" customFormat="1" ht="16.7" customHeight="1" thickBot="1">
      <c r="A43" s="1166"/>
      <c r="B43" s="4613"/>
      <c r="C43" s="4614"/>
      <c r="D43" s="4614"/>
      <c r="E43" s="4614"/>
      <c r="F43" s="4614"/>
      <c r="G43" s="4615"/>
      <c r="H43" s="483"/>
      <c r="I43" s="1153"/>
      <c r="J43" s="1153"/>
      <c r="K43" s="1153"/>
      <c r="L43" s="1153"/>
      <c r="M43" s="1153"/>
      <c r="N43" s="1153"/>
      <c r="O43" s="1153"/>
      <c r="P43" s="1153"/>
      <c r="Q43" s="1153"/>
      <c r="R43" s="1153"/>
      <c r="S43" s="1153"/>
      <c r="T43" s="1153"/>
      <c r="U43" s="1153"/>
      <c r="V43" s="1153"/>
      <c r="W43" s="1153"/>
      <c r="X43" s="1153"/>
      <c r="Y43" s="1153"/>
      <c r="Z43" s="1154"/>
      <c r="AA43" s="483"/>
      <c r="AB43" s="1153"/>
      <c r="AC43" s="1153"/>
      <c r="AD43" s="1153"/>
      <c r="AE43" s="1153"/>
      <c r="AF43" s="1153"/>
      <c r="AG43" s="1153"/>
      <c r="AH43" s="1153"/>
      <c r="AI43" s="1153"/>
      <c r="AJ43" s="1153"/>
      <c r="AK43" s="1153"/>
      <c r="AL43" s="1153"/>
      <c r="AM43" s="1153"/>
      <c r="AN43" s="1153"/>
      <c r="AO43" s="1153"/>
      <c r="AP43" s="1153"/>
      <c r="AQ43" s="1153"/>
      <c r="AR43" s="1153"/>
      <c r="AS43" s="1154"/>
      <c r="AT43" s="4631"/>
      <c r="AU43" s="4632"/>
      <c r="AV43" s="4632"/>
      <c r="AW43" s="4632"/>
      <c r="AX43" s="4632"/>
      <c r="AY43" s="4632"/>
      <c r="AZ43" s="4633"/>
      <c r="BA43" s="1165"/>
    </row>
    <row r="44" spans="1:53" s="270" customFormat="1" ht="16.7" customHeight="1" thickBot="1">
      <c r="A44" s="268"/>
      <c r="B44" s="479" t="s">
        <v>110</v>
      </c>
      <c r="C44" s="480"/>
      <c r="D44" s="480"/>
      <c r="E44" s="480"/>
      <c r="F44" s="480"/>
      <c r="G44" s="480"/>
      <c r="H44" s="480"/>
      <c r="I44" s="480"/>
      <c r="J44" s="480"/>
      <c r="K44" s="480"/>
      <c r="L44" s="480"/>
      <c r="M44" s="480"/>
      <c r="N44" s="480"/>
      <c r="O44" s="480"/>
      <c r="P44" s="480"/>
      <c r="Q44" s="480"/>
      <c r="R44" s="480"/>
      <c r="S44" s="480"/>
      <c r="T44" s="480"/>
      <c r="U44" s="480"/>
      <c r="V44" s="480"/>
      <c r="W44" s="480"/>
      <c r="X44" s="480"/>
      <c r="Y44" s="480"/>
      <c r="Z44" s="480"/>
      <c r="AA44" s="1104" t="s">
        <v>111</v>
      </c>
      <c r="AB44" s="480"/>
      <c r="AC44" s="480"/>
      <c r="AD44" s="480"/>
      <c r="AE44" s="480"/>
      <c r="AF44" s="480"/>
      <c r="AG44" s="480"/>
      <c r="AH44" s="480"/>
      <c r="AI44" s="480"/>
      <c r="AJ44" s="480"/>
      <c r="AK44" s="480"/>
      <c r="AL44" s="480"/>
      <c r="AM44" s="480"/>
      <c r="AN44" s="480"/>
      <c r="AO44" s="480"/>
      <c r="AP44" s="480"/>
      <c r="AQ44" s="480"/>
      <c r="AR44" s="480"/>
      <c r="AS44" s="480"/>
      <c r="AT44" s="481"/>
      <c r="AU44" s="481" t="str">
        <f>Index!BE44</f>
        <v>COMPILER: LIÊN/A-KT-WQ826</v>
      </c>
      <c r="AV44" s="479"/>
      <c r="AW44" s="481"/>
      <c r="AX44" s="481"/>
      <c r="AY44" s="481"/>
      <c r="AZ44" s="481"/>
      <c r="BA44" s="269"/>
    </row>
    <row r="45" spans="1:53" ht="16.7" customHeight="1"/>
    <row r="46" spans="1:53" ht="16.7" customHeight="1"/>
    <row r="47" spans="1:53" ht="16.7" customHeight="1"/>
    <row r="48" spans="1:53" ht="16.7" customHeight="1"/>
    <row r="49" ht="16.7" customHeight="1"/>
    <row r="50" ht="16.7" customHeight="1"/>
    <row r="51" ht="16.7" customHeight="1"/>
    <row r="52" ht="16.7" customHeight="1"/>
    <row r="53" ht="16.7" customHeight="1"/>
    <row r="54" ht="16.7" customHeight="1"/>
    <row r="55" ht="16.7" customHeight="1"/>
    <row r="56" ht="16.7" customHeight="1"/>
    <row r="57" ht="16.7" customHeight="1"/>
    <row r="58" ht="16.7" customHeight="1"/>
    <row r="59" ht="16.7" customHeight="1"/>
    <row r="60" ht="16.7" customHeight="1"/>
    <row r="61" ht="16.7" customHeight="1"/>
    <row r="62" ht="16.7" customHeight="1"/>
    <row r="63" ht="16.7" customHeight="1"/>
    <row r="64" ht="16.7" customHeight="1"/>
    <row r="65" ht="16.7" customHeight="1"/>
    <row r="66" ht="16.7" customHeight="1"/>
    <row r="67" ht="16.7" customHeight="1"/>
    <row r="68" ht="16.7" customHeight="1"/>
    <row r="69" ht="16.7" customHeight="1"/>
    <row r="70" ht="16.7" customHeight="1"/>
    <row r="71" ht="16.7" customHeight="1"/>
    <row r="72" ht="16.7" customHeight="1"/>
    <row r="73" ht="16.7" customHeight="1"/>
    <row r="74" ht="16.7" customHeight="1"/>
    <row r="75" ht="16.7" customHeight="1"/>
    <row r="76" ht="16.7" customHeight="1"/>
    <row r="77" ht="16.7" customHeight="1"/>
    <row r="78" ht="16.7" customHeight="1"/>
    <row r="79" ht="16.7" customHeight="1"/>
    <row r="80" ht="16.7" customHeight="1"/>
    <row r="81" ht="16.7" customHeight="1"/>
    <row r="82" ht="16.7" customHeight="1"/>
    <row r="83" ht="16.7" customHeight="1"/>
    <row r="84" ht="16.7" customHeight="1"/>
    <row r="85" ht="16.7" customHeight="1"/>
    <row r="86" ht="16.7" customHeight="1"/>
    <row r="87" ht="16.7" customHeight="1"/>
    <row r="88" ht="16.7" customHeight="1"/>
    <row r="89" ht="16.7" customHeight="1"/>
    <row r="90" ht="16.7" customHeight="1"/>
    <row r="91" ht="16.7" customHeight="1"/>
    <row r="92" ht="16.7" customHeight="1"/>
    <row r="93" ht="16.7" customHeight="1"/>
    <row r="94" ht="16.7" customHeight="1"/>
    <row r="95" ht="16.7" customHeight="1"/>
    <row r="96" ht="16.7" customHeight="1"/>
    <row r="97" ht="16.7" customHeight="1"/>
    <row r="98" ht="16.7" customHeight="1"/>
    <row r="99" ht="16.7" customHeight="1"/>
    <row r="100" ht="16.7" customHeight="1"/>
    <row r="101" ht="16.7" customHeight="1"/>
    <row r="102" ht="16.7" customHeight="1"/>
    <row r="103" ht="16.7" customHeight="1"/>
    <row r="104" ht="16.7" customHeight="1"/>
    <row r="105" ht="16.7" customHeight="1"/>
  </sheetData>
  <mergeCells count="32">
    <mergeCell ref="B31:G43"/>
    <mergeCell ref="AT31:AZ34"/>
    <mergeCell ref="AT35:AZ37"/>
    <mergeCell ref="AT38:AZ43"/>
    <mergeCell ref="AT28:AZ30"/>
    <mergeCell ref="B21:G30"/>
    <mergeCell ref="AT3:AZ3"/>
    <mergeCell ref="AT4:AZ4"/>
    <mergeCell ref="A1:F1"/>
    <mergeCell ref="A2:F2"/>
    <mergeCell ref="A3:F3"/>
    <mergeCell ref="AO3:AS3"/>
    <mergeCell ref="N1:AN4"/>
    <mergeCell ref="G1:M1"/>
    <mergeCell ref="G2:M2"/>
    <mergeCell ref="G3:M3"/>
    <mergeCell ref="AW1:AX2"/>
    <mergeCell ref="AY1:AZ2"/>
    <mergeCell ref="B5:G7"/>
    <mergeCell ref="H5:AR6"/>
    <mergeCell ref="AT5:AZ7"/>
    <mergeCell ref="AT24:AZ27"/>
    <mergeCell ref="H7:Z7"/>
    <mergeCell ref="AA7:AS7"/>
    <mergeCell ref="AT8:AZ9"/>
    <mergeCell ref="AT10:AZ11"/>
    <mergeCell ref="AT12:AZ13"/>
    <mergeCell ref="AT14:AZ15"/>
    <mergeCell ref="AT16:AZ17"/>
    <mergeCell ref="AT18:AZ20"/>
    <mergeCell ref="AT21:AZ23"/>
    <mergeCell ref="B8:G20"/>
  </mergeCells>
  <phoneticPr fontId="53" type="noConversion"/>
  <printOptions horizontalCentered="1" verticalCentered="1"/>
  <pageMargins left="0.196850393700787" right="0.196850393700787" top="0.59055118110236204" bottom="0.39370078740157499" header="0.196850393700787" footer="0.196850393700787"/>
  <pageSetup paperSize="9" scale="70" orientation="landscape" r:id="rId1"/>
  <headerFooter alignWithMargins="0">
    <oddHeader>&amp;L&amp;12NIKE-CONVERSE, INC. Confidential&amp;RVer.16.0
PB:1-0</oddHeader>
    <oddFooter>&amp;C&amp;"Arial,굵게"&amp;A</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92D050"/>
  </sheetPr>
  <dimension ref="A1:CL39"/>
  <sheetViews>
    <sheetView showGridLines="0" view="pageBreakPreview" zoomScale="95" zoomScaleNormal="60" zoomScaleSheetLayoutView="95" workbookViewId="0">
      <selection activeCell="AH15" sqref="AH15"/>
    </sheetView>
  </sheetViews>
  <sheetFormatPr defaultColWidth="2.625" defaultRowHeight="14.25"/>
  <cols>
    <col min="1" max="1" width="2.625" customWidth="1"/>
    <col min="2" max="4" width="2.125" customWidth="1"/>
    <col min="5" max="6" width="2.125" style="120" customWidth="1"/>
    <col min="7" max="7" width="2.125" style="131" customWidth="1"/>
    <col min="8" max="19" width="2.125" customWidth="1"/>
    <col min="20" max="20" width="2.125" style="120" customWidth="1"/>
    <col min="21" max="21" width="2.125" style="131" customWidth="1"/>
    <col min="22" max="22" width="2.125" style="120" customWidth="1"/>
    <col min="23" max="27" width="2.125" customWidth="1"/>
    <col min="28" max="29" width="3.125" customWidth="1"/>
    <col min="30" max="34" width="2.625" customWidth="1"/>
    <col min="35" max="35" width="2.625" style="139" customWidth="1"/>
    <col min="36" max="36" width="2.625" customWidth="1"/>
    <col min="37" max="37" width="3.125" customWidth="1"/>
    <col min="38" max="38" width="2.625" customWidth="1"/>
    <col min="39" max="39" width="2.625" style="139" customWidth="1"/>
    <col min="40" max="40" width="2.625" style="131" customWidth="1"/>
    <col min="41" max="41" width="2.625" customWidth="1"/>
    <col min="42" max="42" width="3.125" customWidth="1"/>
    <col min="43" max="43" width="5.125" customWidth="1"/>
    <col min="44" max="44" width="2.625" customWidth="1"/>
    <col min="45" max="45" width="3.875" customWidth="1"/>
    <col min="46" max="46" width="2.625" customWidth="1"/>
    <col min="47" max="47" width="2.625" style="131" customWidth="1"/>
    <col min="48" max="48" width="2" customWidth="1"/>
    <col min="49" max="49" width="3.875" customWidth="1"/>
    <col min="55" max="57" width="4.125" customWidth="1"/>
    <col min="58" max="58" width="4.125" style="165" customWidth="1"/>
    <col min="59" max="61" width="4.125" customWidth="1"/>
    <col min="62" max="62" width="3" style="131" customWidth="1"/>
    <col min="64" max="64" width="2.625" style="131" customWidth="1"/>
    <col min="67" max="67" width="2.125" customWidth="1"/>
    <col min="68" max="68" width="1.875" customWidth="1"/>
    <col min="72" max="72" width="4" bestFit="1" customWidth="1"/>
    <col min="78" max="78" width="1.875" customWidth="1"/>
    <col min="79" max="79" width="2.625" hidden="1" customWidth="1"/>
  </cols>
  <sheetData>
    <row r="1" spans="1:90" s="8" customFormat="1" ht="20.100000000000001" customHeight="1" thickBot="1">
      <c r="A1" s="30"/>
      <c r="B1" s="3558" t="str">
        <f>Index!B1</f>
        <v>PRODUCTION CONFIRMATION</v>
      </c>
      <c r="C1" s="3559"/>
      <c r="D1" s="3559"/>
      <c r="E1" s="3559"/>
      <c r="F1" s="3559"/>
      <c r="G1" s="3559"/>
      <c r="H1" s="3559"/>
      <c r="I1" s="3559"/>
      <c r="J1" s="3559"/>
      <c r="K1" s="3559"/>
      <c r="L1" s="3559"/>
      <c r="M1" s="3559"/>
      <c r="N1" s="3559"/>
      <c r="O1" s="3559"/>
      <c r="P1" s="3559"/>
      <c r="Q1" s="3559"/>
      <c r="R1" s="3559"/>
      <c r="S1" s="3560"/>
      <c r="T1" s="215"/>
      <c r="U1" s="215"/>
      <c r="V1" s="215"/>
      <c r="W1" s="36"/>
      <c r="X1" s="4782" t="s">
        <v>728</v>
      </c>
      <c r="Y1" s="4782"/>
      <c r="Z1" s="4782"/>
      <c r="AA1" s="4782"/>
      <c r="AB1" s="4782"/>
      <c r="AC1" s="4782"/>
      <c r="AD1" s="4782"/>
      <c r="AE1" s="4782"/>
      <c r="AF1" s="4782"/>
      <c r="AG1" s="4782"/>
      <c r="AH1" s="4782"/>
      <c r="AI1" s="4782"/>
      <c r="AJ1" s="4782"/>
      <c r="AK1" s="4782"/>
      <c r="AL1" s="4782"/>
      <c r="AM1" s="4782"/>
      <c r="AN1" s="4782"/>
      <c r="AO1" s="4782"/>
      <c r="AP1" s="4782"/>
      <c r="AQ1" s="4782"/>
      <c r="AR1" s="4782"/>
      <c r="AS1" s="4782"/>
      <c r="AT1" s="4782"/>
      <c r="AU1" s="4782"/>
      <c r="AV1" s="4782"/>
      <c r="AW1" s="4782"/>
      <c r="AX1" s="4782"/>
      <c r="AY1" s="4782"/>
      <c r="AZ1" s="4782"/>
      <c r="BA1" s="36"/>
      <c r="BB1" s="36"/>
      <c r="BC1" s="36"/>
      <c r="BD1" s="36"/>
      <c r="BE1" s="36"/>
      <c r="BF1" s="213"/>
      <c r="BG1" s="36"/>
      <c r="BH1" s="36"/>
      <c r="BI1" s="36"/>
      <c r="BJ1" s="101"/>
      <c r="BK1" s="36"/>
      <c r="BL1" s="101"/>
      <c r="BM1" s="36"/>
      <c r="BN1" s="36"/>
      <c r="BO1" s="36"/>
      <c r="BP1" s="36"/>
      <c r="BQ1" s="37"/>
    </row>
    <row r="2" spans="1:90" s="8" customFormat="1" ht="15.95" customHeight="1">
      <c r="A2" s="17"/>
      <c r="B2" s="537" t="s">
        <v>19</v>
      </c>
      <c r="C2" s="538"/>
      <c r="D2" s="538"/>
      <c r="E2" s="639"/>
      <c r="F2" s="639"/>
      <c r="G2" s="640"/>
      <c r="H2" s="538"/>
      <c r="I2" s="538" t="str">
        <f>Index!G2</f>
        <v>Chuck Taylor All Star Street</v>
      </c>
      <c r="J2" s="538"/>
      <c r="K2" s="107"/>
      <c r="L2" s="107"/>
      <c r="M2" s="107"/>
      <c r="N2" s="107"/>
      <c r="O2" s="107"/>
      <c r="P2" s="107"/>
      <c r="Q2" s="107"/>
      <c r="R2" s="107"/>
      <c r="S2" s="292"/>
      <c r="T2" s="59"/>
      <c r="U2" s="59"/>
      <c r="V2" s="59"/>
      <c r="W2" s="9"/>
      <c r="X2" s="1923"/>
      <c r="Y2" s="1923"/>
      <c r="Z2" s="1923"/>
      <c r="AA2" s="1923"/>
      <c r="AB2" s="1923"/>
      <c r="AC2" s="1923"/>
      <c r="AD2" s="1923"/>
      <c r="AE2" s="1923"/>
      <c r="AF2" s="1923"/>
      <c r="AG2" s="1923"/>
      <c r="AH2" s="1923"/>
      <c r="AI2" s="1923"/>
      <c r="AJ2" s="1923"/>
      <c r="AK2" s="1923"/>
      <c r="AL2" s="1923"/>
      <c r="AM2" s="1923"/>
      <c r="AN2" s="1923"/>
      <c r="AO2" s="1923"/>
      <c r="AP2" s="1923"/>
      <c r="AQ2" s="1923"/>
      <c r="AR2" s="1923"/>
      <c r="AS2" s="1923"/>
      <c r="AT2" s="1923"/>
      <c r="AU2" s="1923"/>
      <c r="AV2" s="1923"/>
      <c r="AW2" s="1923"/>
      <c r="AX2" s="1923"/>
      <c r="AY2" s="1923"/>
      <c r="AZ2" s="1923"/>
      <c r="BA2" s="9"/>
      <c r="BB2" s="9"/>
      <c r="BC2" s="9"/>
      <c r="BD2" s="9"/>
      <c r="BE2" s="20"/>
      <c r="BF2" s="20"/>
      <c r="BG2" s="20"/>
      <c r="BH2" s="59"/>
      <c r="BI2" s="149"/>
      <c r="BJ2" s="54"/>
      <c r="BK2" s="1920" t="s">
        <v>21</v>
      </c>
      <c r="BL2" s="1920"/>
      <c r="BM2" s="1920"/>
      <c r="BN2" s="2475">
        <f>'Pressing Pad Specification'!AY1+1</f>
        <v>34</v>
      </c>
      <c r="BO2" s="1834"/>
      <c r="BP2" s="2059"/>
      <c r="BQ2" s="24"/>
    </row>
    <row r="3" spans="1:90" s="8" customFormat="1" ht="15.95" customHeight="1" thickBot="1">
      <c r="A3" s="17"/>
      <c r="B3" s="539" t="s">
        <v>96</v>
      </c>
      <c r="C3" s="540"/>
      <c r="D3" s="540"/>
      <c r="E3" s="541"/>
      <c r="F3" s="541"/>
      <c r="G3" s="541"/>
      <c r="H3" s="540"/>
      <c r="I3" s="540"/>
      <c r="J3" s="540"/>
      <c r="K3" s="540"/>
      <c r="L3" s="540" t="str">
        <f>Index!I3</f>
        <v>669288C/F</v>
      </c>
      <c r="M3" s="540"/>
      <c r="N3" s="540"/>
      <c r="O3" s="540"/>
      <c r="P3" s="540"/>
      <c r="Q3" s="540"/>
      <c r="R3" s="540"/>
      <c r="S3" s="641"/>
      <c r="T3" s="59"/>
      <c r="U3" s="59"/>
      <c r="V3" s="59"/>
      <c r="W3" s="9"/>
      <c r="X3" s="4783"/>
      <c r="Y3" s="4783"/>
      <c r="Z3" s="4783"/>
      <c r="AA3" s="4783"/>
      <c r="AB3" s="4783"/>
      <c r="AC3" s="4783"/>
      <c r="AD3" s="4783"/>
      <c r="AE3" s="4783"/>
      <c r="AF3" s="4783"/>
      <c r="AG3" s="4783"/>
      <c r="AH3" s="4783"/>
      <c r="AI3" s="4783"/>
      <c r="AJ3" s="4783"/>
      <c r="AK3" s="4783"/>
      <c r="AL3" s="4783"/>
      <c r="AM3" s="4783"/>
      <c r="AN3" s="4783"/>
      <c r="AO3" s="4783"/>
      <c r="AP3" s="4783"/>
      <c r="AQ3" s="4783"/>
      <c r="AR3" s="4783"/>
      <c r="AS3" s="4783"/>
      <c r="AT3" s="4783"/>
      <c r="AU3" s="4783"/>
      <c r="AV3" s="4783"/>
      <c r="AW3" s="4783"/>
      <c r="AX3" s="4783"/>
      <c r="AY3" s="4783"/>
      <c r="AZ3" s="4783"/>
      <c r="BA3" s="9"/>
      <c r="BB3" s="9"/>
      <c r="BC3" s="9"/>
      <c r="BD3" s="9"/>
      <c r="BE3" s="9"/>
      <c r="BF3" s="9"/>
      <c r="BG3" s="9"/>
      <c r="BH3" s="130"/>
      <c r="BI3" s="329"/>
      <c r="BJ3" s="330"/>
      <c r="BK3" s="4652"/>
      <c r="BL3" s="4652"/>
      <c r="BM3" s="4652"/>
      <c r="BN3" s="4789"/>
      <c r="BO3" s="4789"/>
      <c r="BP3" s="4790"/>
      <c r="BQ3" s="24"/>
    </row>
    <row r="4" spans="1:90" s="8" customFormat="1" ht="20.100000000000001" customHeight="1" thickBot="1">
      <c r="A4" s="17"/>
      <c r="B4" s="2147" t="s">
        <v>729</v>
      </c>
      <c r="C4" s="4692"/>
      <c r="D4" s="4692"/>
      <c r="E4" s="4791"/>
      <c r="F4" s="4791"/>
      <c r="G4" s="4643"/>
      <c r="H4" s="4692"/>
      <c r="I4" s="4692"/>
      <c r="J4" s="4692"/>
      <c r="K4" s="4692"/>
      <c r="L4" s="4692"/>
      <c r="M4" s="4692"/>
      <c r="N4" s="4692"/>
      <c r="O4" s="4692"/>
      <c r="P4" s="4692"/>
      <c r="Q4" s="4692"/>
      <c r="R4" s="4692"/>
      <c r="S4" s="4692"/>
      <c r="T4" s="4791"/>
      <c r="U4" s="4643"/>
      <c r="V4" s="4791"/>
      <c r="W4" s="4692"/>
      <c r="X4" s="4692"/>
      <c r="Y4" s="4692"/>
      <c r="Z4" s="4692"/>
      <c r="AA4" s="4694"/>
      <c r="AB4" s="4662" t="s">
        <v>70</v>
      </c>
      <c r="AC4" s="4663"/>
      <c r="AD4" s="4663"/>
      <c r="AE4" s="4663"/>
      <c r="AF4" s="4663"/>
      <c r="AG4" s="4663"/>
      <c r="AH4" s="4663"/>
      <c r="AI4" s="4690"/>
      <c r="AJ4" s="4663"/>
      <c r="AK4" s="4663"/>
      <c r="AL4" s="4663"/>
      <c r="AM4" s="4690"/>
      <c r="AN4" s="4690"/>
      <c r="AO4" s="4663"/>
      <c r="AP4" s="4663"/>
      <c r="AQ4" s="4663"/>
      <c r="AR4" s="4663"/>
      <c r="AS4" s="4663"/>
      <c r="AT4" s="4663"/>
      <c r="AU4" s="4690"/>
      <c r="AV4" s="4663"/>
      <c r="AW4" s="4663"/>
      <c r="AX4" s="379"/>
      <c r="AY4" s="379"/>
      <c r="AZ4" s="379"/>
      <c r="BA4" s="379"/>
      <c r="BB4" s="379"/>
      <c r="BC4" s="379"/>
      <c r="BD4" s="379"/>
      <c r="BE4" s="379"/>
      <c r="BF4" s="380"/>
      <c r="BG4" s="379"/>
      <c r="BH4" s="379"/>
      <c r="BI4" s="56"/>
      <c r="BJ4" s="56"/>
      <c r="BK4" s="56"/>
      <c r="BL4" s="56"/>
      <c r="BM4" s="56"/>
      <c r="BN4" s="56"/>
      <c r="BO4" s="56"/>
      <c r="BP4" s="368"/>
      <c r="BQ4" s="355"/>
    </row>
    <row r="5" spans="1:90" s="8" customFormat="1" ht="69.95" customHeight="1" thickBot="1">
      <c r="A5" s="17"/>
      <c r="B5" s="3012" t="s">
        <v>736</v>
      </c>
      <c r="C5" s="3018"/>
      <c r="D5" s="3018"/>
      <c r="E5" s="3018"/>
      <c r="F5" s="3018"/>
      <c r="G5" s="3018"/>
      <c r="H5" s="3018"/>
      <c r="I5" s="3018"/>
      <c r="J5" s="3018"/>
      <c r="K5" s="3018"/>
      <c r="L5" s="3018"/>
      <c r="M5" s="3018"/>
      <c r="N5" s="4766"/>
      <c r="O5" s="4653" t="s">
        <v>737</v>
      </c>
      <c r="P5" s="3018"/>
      <c r="Q5" s="3018"/>
      <c r="R5" s="3018"/>
      <c r="S5" s="3018"/>
      <c r="T5" s="3018"/>
      <c r="U5" s="3018"/>
      <c r="V5" s="3018"/>
      <c r="W5" s="3018"/>
      <c r="X5" s="3018"/>
      <c r="Y5" s="3018"/>
      <c r="Z5" s="3018"/>
      <c r="AA5" s="4766"/>
      <c r="AB5" s="4794" t="s">
        <v>29</v>
      </c>
      <c r="AC5" s="4795"/>
      <c r="AD5" s="4717" t="s">
        <v>69</v>
      </c>
      <c r="AE5" s="4718"/>
      <c r="AF5" s="4719" t="s">
        <v>68</v>
      </c>
      <c r="AG5" s="4718"/>
      <c r="AH5" s="4725" t="s">
        <v>119</v>
      </c>
      <c r="AI5" s="4792"/>
      <c r="AJ5" s="4715"/>
      <c r="AK5" s="4718"/>
      <c r="AL5" s="4725" t="s">
        <v>207</v>
      </c>
      <c r="AM5" s="4792"/>
      <c r="AN5" s="4717"/>
      <c r="AO5" s="4715"/>
      <c r="AP5" s="4718"/>
      <c r="AQ5" s="4725" t="s">
        <v>121</v>
      </c>
      <c r="AR5" s="4715"/>
      <c r="AS5" s="4718"/>
      <c r="AT5" s="4725" t="s">
        <v>120</v>
      </c>
      <c r="AU5" s="4717"/>
      <c r="AV5" s="4715"/>
      <c r="AW5" s="4722"/>
      <c r="AX5" s="4793" t="s">
        <v>730</v>
      </c>
      <c r="AY5" s="4692"/>
      <c r="AZ5" s="4692"/>
      <c r="BA5" s="4692"/>
      <c r="BB5" s="4692"/>
      <c r="BC5" s="4692"/>
      <c r="BD5" s="4692"/>
      <c r="BE5" s="4692"/>
      <c r="BF5" s="4693"/>
      <c r="BG5" s="4692"/>
      <c r="BH5" s="4692"/>
      <c r="BI5" s="4692"/>
      <c r="BJ5" s="4643"/>
      <c r="BK5" s="4692"/>
      <c r="BL5" s="4643"/>
      <c r="BM5" s="4692"/>
      <c r="BN5" s="4692"/>
      <c r="BO5" s="4692"/>
      <c r="BP5" s="4694"/>
      <c r="BQ5" s="355"/>
    </row>
    <row r="6" spans="1:90" s="8" customFormat="1" ht="15.95" customHeight="1" thickBot="1">
      <c r="A6" s="17"/>
      <c r="B6" s="381"/>
      <c r="C6" s="382"/>
      <c r="D6" s="382"/>
      <c r="E6" s="382"/>
      <c r="F6" s="382"/>
      <c r="G6" s="382"/>
      <c r="H6" s="382"/>
      <c r="I6" s="382"/>
      <c r="J6" s="382"/>
      <c r="K6" s="382"/>
      <c r="L6" s="382"/>
      <c r="M6" s="382"/>
      <c r="N6" s="382"/>
      <c r="O6" s="381"/>
      <c r="P6" s="382"/>
      <c r="Q6" s="382"/>
      <c r="R6" s="382"/>
      <c r="S6" s="382"/>
      <c r="T6" s="382"/>
      <c r="U6" s="382"/>
      <c r="V6" s="382"/>
      <c r="W6" s="382"/>
      <c r="X6" s="382"/>
      <c r="Y6" s="382"/>
      <c r="Z6" s="382"/>
      <c r="AA6" s="383"/>
      <c r="AB6" s="4777" t="s">
        <v>160</v>
      </c>
      <c r="AC6" s="4778"/>
      <c r="AD6" s="4779"/>
      <c r="AE6" s="3026"/>
      <c r="AF6" s="3023"/>
      <c r="AG6" s="3026"/>
      <c r="AH6" s="370"/>
      <c r="AI6" s="371"/>
      <c r="AJ6" s="370"/>
      <c r="AK6" s="370"/>
      <c r="AL6" s="369"/>
      <c r="AM6" s="371"/>
      <c r="AN6" s="371"/>
      <c r="AO6" s="370"/>
      <c r="AP6" s="384"/>
      <c r="AQ6" s="4780"/>
      <c r="AR6" s="3025"/>
      <c r="AS6" s="3026"/>
      <c r="AT6" s="1947"/>
      <c r="AU6" s="1948"/>
      <c r="AV6" s="1948"/>
      <c r="AW6" s="4781"/>
      <c r="AX6" s="4774" t="s">
        <v>63</v>
      </c>
      <c r="AY6" s="1926"/>
      <c r="AZ6" s="1926"/>
      <c r="BA6" s="1926"/>
      <c r="BB6" s="1926"/>
      <c r="BC6" s="3012" t="s">
        <v>731</v>
      </c>
      <c r="BD6" s="3018"/>
      <c r="BE6" s="3018"/>
      <c r="BF6" s="1693"/>
      <c r="BG6" s="3018"/>
      <c r="BH6" s="3018"/>
      <c r="BI6" s="3018"/>
      <c r="BJ6" s="3018"/>
      <c r="BK6" s="3018"/>
      <c r="BL6" s="3018"/>
      <c r="BM6" s="3018"/>
      <c r="BN6" s="3018"/>
      <c r="BO6" s="3018"/>
      <c r="BP6" s="4766"/>
      <c r="BQ6" s="355"/>
    </row>
    <row r="7" spans="1:90" s="8" customFormat="1" ht="15.95" customHeight="1">
      <c r="A7" s="17"/>
      <c r="B7" s="280"/>
      <c r="C7" s="367"/>
      <c r="D7" s="367"/>
      <c r="E7" s="367"/>
      <c r="F7" s="367"/>
      <c r="G7" s="367"/>
      <c r="H7" s="367"/>
      <c r="I7" s="367"/>
      <c r="J7" s="385"/>
      <c r="K7" s="367"/>
      <c r="L7" s="367"/>
      <c r="M7" s="367"/>
      <c r="N7" s="367"/>
      <c r="O7" s="280"/>
      <c r="P7" s="367"/>
      <c r="Q7" s="367"/>
      <c r="R7" s="367"/>
      <c r="S7" s="367"/>
      <c r="T7" s="367"/>
      <c r="U7" s="367"/>
      <c r="V7" s="367"/>
      <c r="W7" s="367"/>
      <c r="X7" s="367"/>
      <c r="Y7" s="367"/>
      <c r="Z7" s="367"/>
      <c r="AA7" s="368"/>
      <c r="AB7" s="4697">
        <v>11</v>
      </c>
      <c r="AC7" s="4698"/>
      <c r="AD7" s="3008"/>
      <c r="AE7" s="1915"/>
      <c r="AF7" s="1913"/>
      <c r="AG7" s="1915"/>
      <c r="AH7" s="276"/>
      <c r="AI7" s="276"/>
      <c r="AJ7" s="276"/>
      <c r="AK7" s="276"/>
      <c r="AL7" s="336"/>
      <c r="AM7" s="276"/>
      <c r="AN7" s="276"/>
      <c r="AO7" s="276"/>
      <c r="AP7" s="356"/>
      <c r="AQ7" s="3901"/>
      <c r="AR7" s="1914"/>
      <c r="AS7" s="1915"/>
      <c r="AT7" s="4695"/>
      <c r="AU7" s="1916"/>
      <c r="AV7" s="1916"/>
      <c r="AW7" s="4696"/>
      <c r="AX7" s="4658" t="s">
        <v>333</v>
      </c>
      <c r="AY7" s="4659"/>
      <c r="AZ7" s="4659"/>
      <c r="BA7" s="4659"/>
      <c r="BB7" s="4660"/>
      <c r="BC7" s="4665" t="s">
        <v>1260</v>
      </c>
      <c r="BD7" s="4666"/>
      <c r="BE7" s="4666"/>
      <c r="BF7" s="4666"/>
      <c r="BG7" s="4666"/>
      <c r="BH7" s="4666"/>
      <c r="BI7" s="4666"/>
      <c r="BJ7" s="4666"/>
      <c r="BK7" s="4666"/>
      <c r="BL7" s="4666"/>
      <c r="BM7" s="4666"/>
      <c r="BN7" s="4666"/>
      <c r="BO7" s="4666"/>
      <c r="BP7" s="4667"/>
      <c r="BQ7" s="355"/>
      <c r="BT7" s="4658" t="s">
        <v>218</v>
      </c>
      <c r="BU7" s="4659"/>
      <c r="BV7" s="4659"/>
      <c r="BW7" s="4659"/>
      <c r="BX7" s="4660"/>
      <c r="BY7" s="4665" t="s">
        <v>220</v>
      </c>
      <c r="BZ7" s="4666"/>
      <c r="CA7" s="4666"/>
      <c r="CB7" s="4666"/>
      <c r="CC7" s="4666"/>
      <c r="CD7" s="4666"/>
      <c r="CE7" s="4666"/>
      <c r="CF7" s="4666"/>
      <c r="CG7" s="4666"/>
      <c r="CH7" s="4666"/>
      <c r="CI7" s="4666"/>
      <c r="CJ7" s="4666"/>
      <c r="CK7" s="4666"/>
      <c r="CL7" s="4667"/>
    </row>
    <row r="8" spans="1:90" s="8" customFormat="1" ht="15.95" customHeight="1">
      <c r="A8" s="17"/>
      <c r="B8" s="280"/>
      <c r="C8" s="367"/>
      <c r="D8" s="367"/>
      <c r="E8" s="367"/>
      <c r="F8" s="367"/>
      <c r="G8" s="367"/>
      <c r="H8" s="367"/>
      <c r="I8" s="367"/>
      <c r="J8" s="367"/>
      <c r="K8" s="367"/>
      <c r="L8" s="367"/>
      <c r="M8" s="367"/>
      <c r="N8" s="367"/>
      <c r="O8" s="280"/>
      <c r="P8" s="367"/>
      <c r="Q8" s="367"/>
      <c r="R8" s="367"/>
      <c r="S8" s="367"/>
      <c r="T8" s="367"/>
      <c r="U8" s="367"/>
      <c r="V8" s="367"/>
      <c r="W8" s="367"/>
      <c r="X8" s="367"/>
      <c r="Y8" s="367"/>
      <c r="Z8" s="367"/>
      <c r="AA8" s="367"/>
      <c r="AB8" s="4697" t="s">
        <v>161</v>
      </c>
      <c r="AC8" s="4698"/>
      <c r="AD8" s="3008"/>
      <c r="AE8" s="1915"/>
      <c r="AF8" s="1913"/>
      <c r="AG8" s="1915"/>
      <c r="AH8" s="276"/>
      <c r="AI8" s="276"/>
      <c r="AJ8" s="276"/>
      <c r="AK8" s="276"/>
      <c r="AL8" s="336"/>
      <c r="AM8" s="276"/>
      <c r="AN8" s="276"/>
      <c r="AO8" s="276"/>
      <c r="AP8" s="356"/>
      <c r="AQ8" s="3901"/>
      <c r="AR8" s="1914"/>
      <c r="AS8" s="1915"/>
      <c r="AT8" s="4695"/>
      <c r="AU8" s="1916"/>
      <c r="AV8" s="1916"/>
      <c r="AW8" s="4696"/>
      <c r="AX8" s="3002" t="s">
        <v>334</v>
      </c>
      <c r="AY8" s="1683"/>
      <c r="AZ8" s="1683"/>
      <c r="BA8" s="1683"/>
      <c r="BB8" s="1683"/>
      <c r="BC8" s="4668" t="s">
        <v>331</v>
      </c>
      <c r="BD8" s="4669"/>
      <c r="BE8" s="4669"/>
      <c r="BF8" s="4669"/>
      <c r="BG8" s="4669"/>
      <c r="BH8" s="4669"/>
      <c r="BI8" s="4669"/>
      <c r="BJ8" s="4669"/>
      <c r="BK8" s="4669"/>
      <c r="BL8" s="4669"/>
      <c r="BM8" s="4669"/>
      <c r="BN8" s="4669"/>
      <c r="BO8" s="4669"/>
      <c r="BP8" s="4670"/>
      <c r="BQ8" s="386"/>
      <c r="BT8" s="3002" t="s">
        <v>219</v>
      </c>
      <c r="BU8" s="1683"/>
      <c r="BV8" s="1683"/>
      <c r="BW8" s="1683"/>
      <c r="BX8" s="1683"/>
      <c r="BY8" s="4668" t="s">
        <v>221</v>
      </c>
      <c r="BZ8" s="4669"/>
      <c r="CA8" s="4669"/>
      <c r="CB8" s="4669"/>
      <c r="CC8" s="4669"/>
      <c r="CD8" s="4669"/>
      <c r="CE8" s="4669"/>
      <c r="CF8" s="4669"/>
      <c r="CG8" s="4669"/>
      <c r="CH8" s="4669"/>
      <c r="CI8" s="4669"/>
      <c r="CJ8" s="4669"/>
      <c r="CK8" s="4669"/>
      <c r="CL8" s="4670"/>
    </row>
    <row r="9" spans="1:90" s="8" customFormat="1" ht="15.95" customHeight="1">
      <c r="A9" s="17"/>
      <c r="B9" s="280"/>
      <c r="C9" s="367"/>
      <c r="D9" s="367"/>
      <c r="E9" s="367"/>
      <c r="F9" s="367"/>
      <c r="G9" s="367"/>
      <c r="H9" s="367"/>
      <c r="I9" s="367"/>
      <c r="J9" s="367"/>
      <c r="K9" s="367"/>
      <c r="L9" s="367"/>
      <c r="M9" s="367"/>
      <c r="N9" s="367"/>
      <c r="O9" s="280"/>
      <c r="P9" s="367"/>
      <c r="Q9" s="367"/>
      <c r="R9" s="367"/>
      <c r="S9" s="367"/>
      <c r="T9" s="367"/>
      <c r="U9" s="367"/>
      <c r="V9" s="367"/>
      <c r="W9" s="367"/>
      <c r="X9" s="367"/>
      <c r="Y9" s="367"/>
      <c r="Z9" s="367"/>
      <c r="AA9" s="367"/>
      <c r="AB9" s="4697">
        <v>12</v>
      </c>
      <c r="AC9" s="4698"/>
      <c r="AD9" s="3008"/>
      <c r="AE9" s="1915"/>
      <c r="AF9" s="1913"/>
      <c r="AG9" s="1915"/>
      <c r="AH9" s="276"/>
      <c r="AI9" s="276"/>
      <c r="AJ9" s="276"/>
      <c r="AK9" s="276"/>
      <c r="AL9" s="336"/>
      <c r="AM9" s="276"/>
      <c r="AN9" s="276"/>
      <c r="AO9" s="276"/>
      <c r="AP9" s="356"/>
      <c r="AQ9" s="3901"/>
      <c r="AR9" s="1914"/>
      <c r="AS9" s="1915"/>
      <c r="AT9" s="4695"/>
      <c r="AU9" s="1916"/>
      <c r="AV9" s="1916"/>
      <c r="AW9" s="4696"/>
      <c r="AX9" s="4772" t="s">
        <v>335</v>
      </c>
      <c r="AY9" s="3008"/>
      <c r="AZ9" s="3008"/>
      <c r="BA9" s="3008"/>
      <c r="BB9" s="4773"/>
      <c r="BC9" s="4775" t="s">
        <v>332</v>
      </c>
      <c r="BD9" s="1916"/>
      <c r="BE9" s="1916"/>
      <c r="BF9" s="1916"/>
      <c r="BG9" s="1916"/>
      <c r="BH9" s="1916"/>
      <c r="BI9" s="1916"/>
      <c r="BJ9" s="1916"/>
      <c r="BK9" s="1916"/>
      <c r="BL9" s="1916"/>
      <c r="BM9" s="1916"/>
      <c r="BN9" s="1916"/>
      <c r="BO9" s="1916"/>
      <c r="BP9" s="4696"/>
      <c r="BQ9" s="355"/>
    </row>
    <row r="10" spans="1:90" s="8" customFormat="1" ht="15.95" customHeight="1">
      <c r="A10" s="17"/>
      <c r="B10" s="280"/>
      <c r="C10" s="367"/>
      <c r="D10" s="367"/>
      <c r="E10" s="367"/>
      <c r="F10" s="367"/>
      <c r="G10" s="367"/>
      <c r="H10" s="367"/>
      <c r="I10" s="367"/>
      <c r="J10" s="367"/>
      <c r="K10" s="367"/>
      <c r="L10" s="367"/>
      <c r="M10" s="367"/>
      <c r="N10" s="367"/>
      <c r="O10" s="280"/>
      <c r="P10" s="367"/>
      <c r="Q10" s="367"/>
      <c r="R10" s="367"/>
      <c r="S10" s="367"/>
      <c r="T10" s="367"/>
      <c r="U10" s="367"/>
      <c r="V10" s="367"/>
      <c r="W10" s="367"/>
      <c r="X10" s="367"/>
      <c r="Y10" s="367"/>
      <c r="Z10" s="367"/>
      <c r="AA10" s="367"/>
      <c r="AB10" s="4697" t="s">
        <v>162</v>
      </c>
      <c r="AC10" s="4698"/>
      <c r="AD10" s="3008"/>
      <c r="AE10" s="1915"/>
      <c r="AF10" s="1913"/>
      <c r="AG10" s="1915"/>
      <c r="AH10" s="4770"/>
      <c r="AI10" s="3008"/>
      <c r="AJ10" s="3008"/>
      <c r="AK10" s="4698"/>
      <c r="AL10" s="4768"/>
      <c r="AM10" s="3008"/>
      <c r="AN10" s="3008"/>
      <c r="AO10" s="3008"/>
      <c r="AP10" s="4698"/>
      <c r="AQ10" s="4768"/>
      <c r="AR10" s="3008"/>
      <c r="AS10" s="4769"/>
      <c r="AT10" s="4695"/>
      <c r="AU10" s="1916"/>
      <c r="AV10" s="1916"/>
      <c r="AW10" s="4696"/>
      <c r="AX10" s="4772"/>
      <c r="AY10" s="3008"/>
      <c r="AZ10" s="3008"/>
      <c r="BA10" s="3008"/>
      <c r="BB10" s="4773"/>
      <c r="BC10" s="277"/>
      <c r="BD10" s="371"/>
      <c r="BE10" s="371"/>
      <c r="BF10" s="335"/>
      <c r="BG10" s="3008"/>
      <c r="BH10" s="1914"/>
      <c r="BI10" s="1914"/>
      <c r="BJ10" s="3008"/>
      <c r="BK10" s="1914"/>
      <c r="BL10" s="3008"/>
      <c r="BM10" s="1914"/>
      <c r="BN10" s="1914"/>
      <c r="BO10" s="1914"/>
      <c r="BP10" s="2183"/>
      <c r="BQ10" s="355"/>
    </row>
    <row r="11" spans="1:90" s="8" customFormat="1" ht="15.95" customHeight="1" thickBot="1">
      <c r="A11" s="17"/>
      <c r="B11" s="280"/>
      <c r="C11" s="367"/>
      <c r="D11" s="367"/>
      <c r="E11" s="367"/>
      <c r="F11" s="367"/>
      <c r="G11" s="367"/>
      <c r="H11" s="367"/>
      <c r="I11" s="367"/>
      <c r="J11" s="367"/>
      <c r="K11" s="367"/>
      <c r="L11" s="367"/>
      <c r="M11" s="367"/>
      <c r="N11" s="367"/>
      <c r="O11" s="280"/>
      <c r="P11" s="367"/>
      <c r="Q11" s="367"/>
      <c r="R11" s="367"/>
      <c r="S11" s="367"/>
      <c r="T11" s="367"/>
      <c r="U11" s="367"/>
      <c r="V11" s="367"/>
      <c r="W11" s="367"/>
      <c r="X11" s="367"/>
      <c r="Y11" s="367"/>
      <c r="Z11" s="367"/>
      <c r="AA11" s="367"/>
      <c r="AB11" s="4697">
        <v>13</v>
      </c>
      <c r="AC11" s="4698"/>
      <c r="AD11" s="3008"/>
      <c r="AE11" s="1915"/>
      <c r="AF11" s="1913"/>
      <c r="AG11" s="1915"/>
      <c r="AH11" s="4695"/>
      <c r="AI11" s="1916"/>
      <c r="AJ11" s="1916"/>
      <c r="AK11" s="4776"/>
      <c r="AL11" s="4771"/>
      <c r="AM11" s="1916"/>
      <c r="AN11" s="1916"/>
      <c r="AO11" s="1916"/>
      <c r="AP11" s="4776"/>
      <c r="AQ11" s="4771"/>
      <c r="AR11" s="1916"/>
      <c r="AS11" s="4776"/>
      <c r="AT11" s="4771"/>
      <c r="AU11" s="1916"/>
      <c r="AV11" s="1916"/>
      <c r="AW11" s="4696"/>
      <c r="AX11" s="3003"/>
      <c r="AY11" s="3550"/>
      <c r="AZ11" s="3550"/>
      <c r="BA11" s="3550"/>
      <c r="BB11" s="3550"/>
      <c r="BC11" s="387"/>
      <c r="BD11" s="337"/>
      <c r="BE11" s="337"/>
      <c r="BF11" s="388"/>
      <c r="BG11" s="3016"/>
      <c r="BH11" s="1907"/>
      <c r="BI11" s="1907"/>
      <c r="BJ11" s="3016"/>
      <c r="BK11" s="1907"/>
      <c r="BL11" s="3016"/>
      <c r="BM11" s="1907"/>
      <c r="BN11" s="1907"/>
      <c r="BO11" s="1907"/>
      <c r="BP11" s="3017"/>
      <c r="BQ11" s="355"/>
    </row>
    <row r="12" spans="1:90" s="8" customFormat="1" ht="15.95" customHeight="1" thickBot="1">
      <c r="A12" s="17"/>
      <c r="B12" s="280"/>
      <c r="C12" s="367"/>
      <c r="D12" s="367"/>
      <c r="E12" s="367"/>
      <c r="F12" s="367"/>
      <c r="G12" s="367"/>
      <c r="H12" s="367"/>
      <c r="I12" s="367"/>
      <c r="J12" s="367"/>
      <c r="K12" s="367"/>
      <c r="L12" s="367"/>
      <c r="M12" s="367"/>
      <c r="N12" s="367"/>
      <c r="O12" s="280"/>
      <c r="P12" s="367"/>
      <c r="Q12" s="367"/>
      <c r="R12" s="367"/>
      <c r="S12" s="367"/>
      <c r="T12" s="367"/>
      <c r="U12" s="367"/>
      <c r="V12" s="367"/>
      <c r="W12" s="367"/>
      <c r="X12" s="367"/>
      <c r="Y12" s="367"/>
      <c r="Z12" s="367"/>
      <c r="AA12" s="367"/>
      <c r="AB12" s="4697" t="s">
        <v>163</v>
      </c>
      <c r="AC12" s="4698"/>
      <c r="AD12" s="3008"/>
      <c r="AE12" s="1915"/>
      <c r="AF12" s="1913"/>
      <c r="AG12" s="1915"/>
      <c r="AH12" s="1913"/>
      <c r="AI12" s="3008"/>
      <c r="AJ12" s="1914"/>
      <c r="AK12" s="1915"/>
      <c r="AL12" s="1913"/>
      <c r="AM12" s="3008"/>
      <c r="AN12" s="3008"/>
      <c r="AO12" s="1914"/>
      <c r="AP12" s="1915"/>
      <c r="AQ12" s="1913"/>
      <c r="AR12" s="1914"/>
      <c r="AS12" s="1915"/>
      <c r="AT12" s="4695"/>
      <c r="AU12" s="1916"/>
      <c r="AV12" s="1916"/>
      <c r="AW12" s="4696"/>
      <c r="AX12" s="4691" t="s">
        <v>732</v>
      </c>
      <c r="AY12" s="4692"/>
      <c r="AZ12" s="4692"/>
      <c r="BA12" s="4692"/>
      <c r="BB12" s="4692"/>
      <c r="BC12" s="4692"/>
      <c r="BD12" s="4692"/>
      <c r="BE12" s="4692"/>
      <c r="BF12" s="4693"/>
      <c r="BG12" s="4692"/>
      <c r="BH12" s="4692"/>
      <c r="BI12" s="4692"/>
      <c r="BJ12" s="4643"/>
      <c r="BK12" s="4692"/>
      <c r="BL12" s="4643"/>
      <c r="BM12" s="4692"/>
      <c r="BN12" s="4692"/>
      <c r="BO12" s="4692"/>
      <c r="BP12" s="4694"/>
      <c r="BQ12" s="355"/>
    </row>
    <row r="13" spans="1:90" s="8" customFormat="1" ht="15.95" customHeight="1" thickBot="1">
      <c r="A13" s="17"/>
      <c r="B13" s="280"/>
      <c r="C13" s="367"/>
      <c r="D13" s="367"/>
      <c r="E13" s="367"/>
      <c r="F13" s="367"/>
      <c r="G13" s="367"/>
      <c r="H13" s="367"/>
      <c r="I13" s="367"/>
      <c r="J13" s="367"/>
      <c r="K13" s="367"/>
      <c r="L13" s="367"/>
      <c r="M13" s="367"/>
      <c r="N13" s="367"/>
      <c r="O13" s="280"/>
      <c r="P13" s="367"/>
      <c r="Q13" s="367"/>
      <c r="R13" s="367"/>
      <c r="S13" s="367"/>
      <c r="T13" s="367"/>
      <c r="U13" s="367"/>
      <c r="V13" s="367"/>
      <c r="W13" s="367"/>
      <c r="X13" s="367"/>
      <c r="Y13" s="367"/>
      <c r="Z13" s="367"/>
      <c r="AA13" s="367"/>
      <c r="AB13" s="4697">
        <v>1</v>
      </c>
      <c r="AC13" s="4698"/>
      <c r="AD13" s="3008"/>
      <c r="AE13" s="1915"/>
      <c r="AF13" s="1913"/>
      <c r="AG13" s="1915"/>
      <c r="AH13" s="276"/>
      <c r="AI13" s="276"/>
      <c r="AJ13" s="276"/>
      <c r="AK13" s="276"/>
      <c r="AL13" s="336"/>
      <c r="AM13" s="276"/>
      <c r="AN13" s="276"/>
      <c r="AO13" s="276"/>
      <c r="AP13" s="356"/>
      <c r="AQ13" s="3901"/>
      <c r="AR13" s="1914"/>
      <c r="AS13" s="1915"/>
      <c r="AT13" s="4695"/>
      <c r="AU13" s="1916"/>
      <c r="AV13" s="1916"/>
      <c r="AW13" s="4696"/>
      <c r="AX13" s="4653" t="s">
        <v>63</v>
      </c>
      <c r="AY13" s="3018"/>
      <c r="AZ13" s="3018"/>
      <c r="BA13" s="3018"/>
      <c r="BB13" s="4767"/>
      <c r="BC13" s="389"/>
      <c r="BD13" s="133"/>
      <c r="BE13" s="133"/>
      <c r="BF13" s="195"/>
      <c r="BG13" s="3018" t="s">
        <v>67</v>
      </c>
      <c r="BH13" s="3013"/>
      <c r="BI13" s="3013"/>
      <c r="BJ13" s="3018"/>
      <c r="BK13" s="3013"/>
      <c r="BL13" s="3018"/>
      <c r="BM13" s="3013"/>
      <c r="BN13" s="3013"/>
      <c r="BO13" s="3013"/>
      <c r="BP13" s="3015"/>
      <c r="BQ13" s="355"/>
    </row>
    <row r="14" spans="1:90" s="8" customFormat="1" ht="15.95" customHeight="1">
      <c r="A14" s="17"/>
      <c r="B14" s="280"/>
      <c r="C14" s="367"/>
      <c r="D14" s="367"/>
      <c r="E14" s="367"/>
      <c r="F14" s="367"/>
      <c r="G14" s="367"/>
      <c r="H14" s="367"/>
      <c r="I14" s="367"/>
      <c r="J14" s="367"/>
      <c r="K14" s="367"/>
      <c r="L14" s="367"/>
      <c r="M14" s="367"/>
      <c r="N14" s="367"/>
      <c r="O14" s="280"/>
      <c r="P14" s="367"/>
      <c r="Q14" s="367"/>
      <c r="R14" s="367"/>
      <c r="S14" s="367"/>
      <c r="T14" s="367"/>
      <c r="U14" s="367"/>
      <c r="V14" s="367"/>
      <c r="W14" s="367"/>
      <c r="X14" s="367"/>
      <c r="Y14" s="367"/>
      <c r="Z14" s="367"/>
      <c r="AA14" s="367"/>
      <c r="AB14" s="4697" t="s">
        <v>164</v>
      </c>
      <c r="AC14" s="4698"/>
      <c r="AD14" s="3008"/>
      <c r="AE14" s="4769"/>
      <c r="AF14" s="4770"/>
      <c r="AG14" s="4769"/>
      <c r="AH14" s="276"/>
      <c r="AI14" s="276"/>
      <c r="AJ14" s="276"/>
      <c r="AK14" s="276"/>
      <c r="AL14" s="336"/>
      <c r="AM14" s="276"/>
      <c r="AN14" s="276"/>
      <c r="AO14" s="276"/>
      <c r="AP14" s="356"/>
      <c r="AQ14" s="4768"/>
      <c r="AR14" s="3008"/>
      <c r="AS14" s="4769"/>
      <c r="AT14" s="4695"/>
      <c r="AU14" s="1916"/>
      <c r="AV14" s="1916"/>
      <c r="AW14" s="4696"/>
      <c r="AX14" s="4686"/>
      <c r="AY14" s="4687"/>
      <c r="AZ14" s="4687"/>
      <c r="BA14" s="4687"/>
      <c r="BB14" s="4785"/>
      <c r="BC14" s="4784"/>
      <c r="BD14" s="4687"/>
      <c r="BE14" s="4687"/>
      <c r="BF14" s="4687"/>
      <c r="BG14" s="4687"/>
      <c r="BH14" s="4687"/>
      <c r="BI14" s="4687"/>
      <c r="BJ14" s="4687"/>
      <c r="BK14" s="4687"/>
      <c r="BL14" s="4687"/>
      <c r="BM14" s="4687"/>
      <c r="BN14" s="4687"/>
      <c r="BO14" s="4687"/>
      <c r="BP14" s="4785"/>
      <c r="BQ14" s="355"/>
    </row>
    <row r="15" spans="1:90" s="8" customFormat="1" ht="15.95" customHeight="1">
      <c r="A15" s="17"/>
      <c r="B15" s="280"/>
      <c r="C15" s="367"/>
      <c r="D15" s="367"/>
      <c r="E15" s="367"/>
      <c r="F15" s="367"/>
      <c r="G15" s="367"/>
      <c r="H15" s="367"/>
      <c r="I15" s="367"/>
      <c r="J15" s="367"/>
      <c r="K15" s="367"/>
      <c r="L15" s="367"/>
      <c r="M15" s="367"/>
      <c r="N15" s="367"/>
      <c r="O15" s="280"/>
      <c r="P15" s="367"/>
      <c r="Q15" s="367"/>
      <c r="R15" s="367"/>
      <c r="S15" s="367"/>
      <c r="T15" s="367"/>
      <c r="U15" s="367"/>
      <c r="V15" s="367"/>
      <c r="W15" s="367"/>
      <c r="X15" s="367"/>
      <c r="Y15" s="367"/>
      <c r="Z15" s="367"/>
      <c r="AA15" s="367"/>
      <c r="AB15" s="4697">
        <v>2</v>
      </c>
      <c r="AC15" s="4698"/>
      <c r="AD15" s="3008"/>
      <c r="AE15" s="1915"/>
      <c r="AF15" s="1913"/>
      <c r="AG15" s="1915"/>
      <c r="AH15" s="276"/>
      <c r="AI15" s="276"/>
      <c r="AJ15" s="276"/>
      <c r="AK15" s="276"/>
      <c r="AL15" s="336"/>
      <c r="AM15" s="276"/>
      <c r="AN15" s="276"/>
      <c r="AO15" s="276"/>
      <c r="AP15" s="356"/>
      <c r="AQ15" s="3901"/>
      <c r="AR15" s="1914"/>
      <c r="AS15" s="1915"/>
      <c r="AT15" s="4695"/>
      <c r="AU15" s="1916"/>
      <c r="AV15" s="1916"/>
      <c r="AW15" s="4696"/>
      <c r="AX15" s="4787"/>
      <c r="AY15" s="1929"/>
      <c r="AZ15" s="1929"/>
      <c r="BA15" s="1929"/>
      <c r="BB15" s="4788"/>
      <c r="BC15" s="4697"/>
      <c r="BD15" s="4704"/>
      <c r="BE15" s="4704"/>
      <c r="BF15" s="4704"/>
      <c r="BG15" s="4704"/>
      <c r="BH15" s="4704"/>
      <c r="BI15" s="4704"/>
      <c r="BJ15" s="4704"/>
      <c r="BK15" s="4704"/>
      <c r="BL15" s="4704"/>
      <c r="BM15" s="4704"/>
      <c r="BN15" s="4704"/>
      <c r="BO15" s="4704"/>
      <c r="BP15" s="4786"/>
      <c r="BQ15" s="355"/>
    </row>
    <row r="16" spans="1:90" s="8" customFormat="1" ht="15.95" customHeight="1">
      <c r="A16" s="17"/>
      <c r="B16" s="280"/>
      <c r="C16" s="367"/>
      <c r="D16" s="367"/>
      <c r="E16" s="367"/>
      <c r="F16" s="367"/>
      <c r="G16" s="367"/>
      <c r="H16" s="367"/>
      <c r="I16" s="367"/>
      <c r="J16" s="367"/>
      <c r="K16" s="367"/>
      <c r="L16" s="367"/>
      <c r="M16" s="367"/>
      <c r="N16" s="367"/>
      <c r="O16" s="280"/>
      <c r="P16" s="367"/>
      <c r="Q16" s="367"/>
      <c r="R16" s="367"/>
      <c r="S16" s="367"/>
      <c r="T16" s="367"/>
      <c r="U16" s="367"/>
      <c r="V16" s="367"/>
      <c r="W16" s="367"/>
      <c r="X16" s="367"/>
      <c r="Y16" s="367"/>
      <c r="Z16" s="367"/>
      <c r="AA16" s="367"/>
      <c r="AB16" s="4697" t="s">
        <v>165</v>
      </c>
      <c r="AC16" s="4698"/>
      <c r="AD16" s="3008"/>
      <c r="AE16" s="1915"/>
      <c r="AF16" s="1913"/>
      <c r="AG16" s="1915"/>
      <c r="AH16" s="276"/>
      <c r="AI16" s="276"/>
      <c r="AJ16" s="276"/>
      <c r="AK16" s="276"/>
      <c r="AL16" s="336"/>
      <c r="AM16" s="276"/>
      <c r="AN16" s="276"/>
      <c r="AO16" s="276"/>
      <c r="AP16" s="356"/>
      <c r="AQ16" s="3901"/>
      <c r="AR16" s="1914"/>
      <c r="AS16" s="1915"/>
      <c r="AT16" s="4695"/>
      <c r="AU16" s="1916"/>
      <c r="AV16" s="1916"/>
      <c r="AW16" s="4696"/>
      <c r="AX16" s="361"/>
      <c r="AY16" s="361"/>
      <c r="AZ16" s="361"/>
      <c r="BA16" s="361"/>
      <c r="BB16" s="361"/>
      <c r="BC16" s="390"/>
      <c r="BD16" s="361"/>
      <c r="BE16" s="361"/>
      <c r="BF16" s="361"/>
      <c r="BG16" s="361"/>
      <c r="BH16" s="361"/>
      <c r="BI16" s="361"/>
      <c r="BJ16" s="361"/>
      <c r="BK16" s="361"/>
      <c r="BL16" s="361"/>
      <c r="BM16" s="361"/>
      <c r="BN16" s="361"/>
      <c r="BO16" s="361"/>
      <c r="BP16" s="391"/>
      <c r="BQ16" s="355"/>
    </row>
    <row r="17" spans="1:80" s="8" customFormat="1" ht="15.95" customHeight="1" thickBot="1">
      <c r="A17" s="17"/>
      <c r="B17" s="280"/>
      <c r="C17" s="367"/>
      <c r="D17" s="367"/>
      <c r="E17" s="367"/>
      <c r="F17" s="367"/>
      <c r="G17" s="367"/>
      <c r="H17" s="367"/>
      <c r="I17" s="367"/>
      <c r="J17" s="367"/>
      <c r="K17" s="367"/>
      <c r="L17" s="367"/>
      <c r="M17" s="367"/>
      <c r="N17" s="367"/>
      <c r="O17" s="280"/>
      <c r="P17" s="367"/>
      <c r="Q17" s="367"/>
      <c r="R17" s="367"/>
      <c r="S17" s="367"/>
      <c r="T17" s="367"/>
      <c r="U17" s="367"/>
      <c r="V17" s="367"/>
      <c r="W17" s="367"/>
      <c r="X17" s="367"/>
      <c r="Y17" s="367"/>
      <c r="Z17" s="367"/>
      <c r="AA17" s="367"/>
      <c r="AB17" s="4697">
        <v>3</v>
      </c>
      <c r="AC17" s="4698"/>
      <c r="AD17" s="3008"/>
      <c r="AE17" s="1915"/>
      <c r="AF17" s="1913"/>
      <c r="AG17" s="1915"/>
      <c r="AH17" s="276"/>
      <c r="AI17" s="276"/>
      <c r="AJ17" s="276"/>
      <c r="AK17" s="276"/>
      <c r="AL17" s="336"/>
      <c r="AM17" s="276"/>
      <c r="AN17" s="276"/>
      <c r="AO17" s="276"/>
      <c r="AP17" s="356"/>
      <c r="AQ17" s="3901"/>
      <c r="AR17" s="1914"/>
      <c r="AS17" s="1915"/>
      <c r="AT17" s="4695"/>
      <c r="AU17" s="1916"/>
      <c r="AV17" s="1916"/>
      <c r="AW17" s="4696"/>
      <c r="AX17" s="361"/>
      <c r="AY17" s="361"/>
      <c r="AZ17" s="361"/>
      <c r="BA17" s="361"/>
      <c r="BB17" s="361"/>
      <c r="BC17" s="373"/>
      <c r="BD17" s="374"/>
      <c r="BE17" s="374"/>
      <c r="BF17" s="363"/>
      <c r="BG17" s="361"/>
      <c r="BH17" s="361"/>
      <c r="BI17" s="361"/>
      <c r="BJ17" s="361"/>
      <c r="BK17" s="361"/>
      <c r="BL17" s="361"/>
      <c r="BM17" s="361"/>
      <c r="BN17" s="361"/>
      <c r="BO17" s="361"/>
      <c r="BP17" s="391"/>
      <c r="BQ17" s="355"/>
    </row>
    <row r="18" spans="1:80" s="8" customFormat="1" ht="15.95" customHeight="1" thickBot="1">
      <c r="A18" s="17"/>
      <c r="B18" s="280"/>
      <c r="C18" s="367"/>
      <c r="D18" s="367"/>
      <c r="E18" s="367"/>
      <c r="F18" s="367"/>
      <c r="G18" s="367"/>
      <c r="H18" s="367"/>
      <c r="I18" s="367"/>
      <c r="J18" s="367"/>
      <c r="K18" s="367"/>
      <c r="L18" s="367"/>
      <c r="M18" s="367"/>
      <c r="N18" s="367"/>
      <c r="O18" s="280"/>
      <c r="P18" s="367"/>
      <c r="Q18" s="367"/>
      <c r="R18" s="367"/>
      <c r="S18" s="367"/>
      <c r="T18" s="367"/>
      <c r="U18" s="367"/>
      <c r="V18" s="367"/>
      <c r="W18" s="367"/>
      <c r="X18" s="367"/>
      <c r="Y18" s="367"/>
      <c r="Z18" s="367"/>
      <c r="AA18" s="367"/>
      <c r="AB18" s="4661" t="s">
        <v>104</v>
      </c>
      <c r="AC18" s="4646"/>
      <c r="AD18" s="4647"/>
      <c r="AE18" s="4648"/>
      <c r="AF18" s="4649"/>
      <c r="AG18" s="4648"/>
      <c r="AH18" s="392"/>
      <c r="AI18" s="392"/>
      <c r="AJ18" s="392"/>
      <c r="AK18" s="392"/>
      <c r="AL18" s="393"/>
      <c r="AM18" s="392"/>
      <c r="AN18" s="392"/>
      <c r="AO18" s="392"/>
      <c r="AP18" s="394"/>
      <c r="AQ18" s="4650"/>
      <c r="AR18" s="4651"/>
      <c r="AS18" s="4648"/>
      <c r="AT18" s="4655"/>
      <c r="AU18" s="4656"/>
      <c r="AV18" s="4656"/>
      <c r="AW18" s="4657"/>
      <c r="AX18" s="4691" t="s">
        <v>733</v>
      </c>
      <c r="AY18" s="4692"/>
      <c r="AZ18" s="4692"/>
      <c r="BA18" s="4692"/>
      <c r="BB18" s="4692"/>
      <c r="BC18" s="4692"/>
      <c r="BD18" s="4692"/>
      <c r="BE18" s="4692"/>
      <c r="BF18" s="4693"/>
      <c r="BG18" s="4692"/>
      <c r="BH18" s="4692"/>
      <c r="BI18" s="4692"/>
      <c r="BJ18" s="4643"/>
      <c r="BK18" s="4692"/>
      <c r="BL18" s="4643"/>
      <c r="BM18" s="4692"/>
      <c r="BN18" s="4692"/>
      <c r="BO18" s="4692"/>
      <c r="BP18" s="4694"/>
      <c r="BQ18" s="355"/>
    </row>
    <row r="19" spans="1:80" s="8" customFormat="1" ht="15.95" customHeight="1" thickBot="1">
      <c r="A19" s="17"/>
      <c r="B19" s="280"/>
      <c r="C19" s="367"/>
      <c r="D19" s="367"/>
      <c r="E19" s="367"/>
      <c r="F19" s="367"/>
      <c r="G19" s="367"/>
      <c r="H19" s="367"/>
      <c r="I19" s="367"/>
      <c r="J19" s="367"/>
      <c r="K19" s="367"/>
      <c r="L19" s="367"/>
      <c r="M19" s="367"/>
      <c r="N19" s="367"/>
      <c r="O19" s="365"/>
      <c r="P19" s="366"/>
      <c r="Q19" s="367"/>
      <c r="R19" s="367"/>
      <c r="S19" s="367"/>
      <c r="T19" s="367"/>
      <c r="U19" s="367"/>
      <c r="V19" s="367"/>
      <c r="W19" s="367"/>
      <c r="X19" s="367"/>
      <c r="Y19" s="367"/>
      <c r="Z19" s="367"/>
      <c r="AA19" s="367"/>
      <c r="AB19" s="4661">
        <v>4</v>
      </c>
      <c r="AC19" s="4646"/>
      <c r="AD19" s="4647"/>
      <c r="AE19" s="4648"/>
      <c r="AF19" s="4649"/>
      <c r="AG19" s="4648"/>
      <c r="AH19" s="392"/>
      <c r="AI19" s="392"/>
      <c r="AJ19" s="392"/>
      <c r="AK19" s="392"/>
      <c r="AL19" s="393"/>
      <c r="AM19" s="392"/>
      <c r="AN19" s="392"/>
      <c r="AO19" s="392"/>
      <c r="AP19" s="394"/>
      <c r="AQ19" s="4650"/>
      <c r="AR19" s="4651"/>
      <c r="AS19" s="4648"/>
      <c r="AT19" s="4655"/>
      <c r="AU19" s="4656"/>
      <c r="AV19" s="4656"/>
      <c r="AW19" s="4657"/>
      <c r="AX19" s="4662" t="s">
        <v>29</v>
      </c>
      <c r="AY19" s="4663"/>
      <c r="AZ19" s="4663"/>
      <c r="BA19" s="4663"/>
      <c r="BB19" s="4664"/>
      <c r="BC19" s="4662" t="s">
        <v>734</v>
      </c>
      <c r="BD19" s="4663"/>
      <c r="BE19" s="4663"/>
      <c r="BF19" s="4689"/>
      <c r="BG19" s="4663"/>
      <c r="BH19" s="4663"/>
      <c r="BI19" s="4663"/>
      <c r="BJ19" s="4690"/>
      <c r="BK19" s="4663"/>
      <c r="BL19" s="4690"/>
      <c r="BM19" s="4663"/>
      <c r="BN19" s="4663"/>
      <c r="BO19" s="4663"/>
      <c r="BP19" s="4664"/>
      <c r="BQ19" s="355"/>
    </row>
    <row r="20" spans="1:80" s="8" customFormat="1" ht="15.95" customHeight="1" thickBot="1">
      <c r="A20" s="17"/>
      <c r="B20" s="2147" t="s">
        <v>738</v>
      </c>
      <c r="C20" s="4643"/>
      <c r="D20" s="4643"/>
      <c r="E20" s="4643"/>
      <c r="F20" s="4643"/>
      <c r="G20" s="4643"/>
      <c r="H20" s="4643"/>
      <c r="I20" s="4643"/>
      <c r="J20" s="4643"/>
      <c r="K20" s="4643"/>
      <c r="L20" s="4643"/>
      <c r="M20" s="4643"/>
      <c r="N20" s="4643"/>
      <c r="O20" s="4643"/>
      <c r="P20" s="4643"/>
      <c r="Q20" s="4643"/>
      <c r="R20" s="4643"/>
      <c r="S20" s="4643"/>
      <c r="T20" s="4643"/>
      <c r="U20" s="4643"/>
      <c r="V20" s="4643"/>
      <c r="W20" s="4643"/>
      <c r="X20" s="4643"/>
      <c r="Y20" s="4643"/>
      <c r="Z20" s="4643"/>
      <c r="AA20" s="4644"/>
      <c r="AB20" s="4645" t="s">
        <v>103</v>
      </c>
      <c r="AC20" s="4646"/>
      <c r="AD20" s="4647"/>
      <c r="AE20" s="4648"/>
      <c r="AF20" s="4649"/>
      <c r="AG20" s="4648"/>
      <c r="AH20" s="392"/>
      <c r="AI20" s="392"/>
      <c r="AJ20" s="392"/>
      <c r="AK20" s="392"/>
      <c r="AL20" s="393"/>
      <c r="AM20" s="392"/>
      <c r="AN20" s="392"/>
      <c r="AO20" s="392"/>
      <c r="AP20" s="394"/>
      <c r="AQ20" s="4650"/>
      <c r="AR20" s="4651"/>
      <c r="AS20" s="4648"/>
      <c r="AT20" s="4655"/>
      <c r="AU20" s="4656"/>
      <c r="AV20" s="4656"/>
      <c r="AW20" s="4657"/>
      <c r="AX20" s="4658" t="s">
        <v>333</v>
      </c>
      <c r="AY20" s="4659"/>
      <c r="AZ20" s="4659"/>
      <c r="BA20" s="4659"/>
      <c r="BB20" s="4660"/>
      <c r="BC20" s="4658" t="s">
        <v>337</v>
      </c>
      <c r="BD20" s="4659"/>
      <c r="BE20" s="4659"/>
      <c r="BF20" s="4659"/>
      <c r="BG20" s="4659"/>
      <c r="BH20" s="4659"/>
      <c r="BI20" s="4659"/>
      <c r="BJ20" s="4659"/>
      <c r="BK20" s="4659"/>
      <c r="BL20" s="4659"/>
      <c r="BM20" s="4659"/>
      <c r="BN20" s="4659"/>
      <c r="BO20" s="4659"/>
      <c r="BP20" s="4660"/>
      <c r="BQ20" s="355"/>
    </row>
    <row r="21" spans="1:80" s="8" customFormat="1" ht="15.95" customHeight="1" thickBot="1">
      <c r="A21" s="17"/>
      <c r="B21" s="3012" t="s">
        <v>37</v>
      </c>
      <c r="C21" s="3018"/>
      <c r="D21" s="3018"/>
      <c r="E21" s="3018"/>
      <c r="F21" s="3018"/>
      <c r="G21" s="3018"/>
      <c r="H21" s="3018"/>
      <c r="I21" s="4766"/>
      <c r="J21" s="4653" t="s">
        <v>66</v>
      </c>
      <c r="K21" s="3018"/>
      <c r="L21" s="3018"/>
      <c r="M21" s="3018"/>
      <c r="N21" s="3018"/>
      <c r="O21" s="3018"/>
      <c r="P21" s="3018"/>
      <c r="Q21" s="3018"/>
      <c r="R21" s="4767"/>
      <c r="S21" s="3012" t="s">
        <v>65</v>
      </c>
      <c r="T21" s="3018"/>
      <c r="U21" s="3018"/>
      <c r="V21" s="3018"/>
      <c r="W21" s="3018"/>
      <c r="X21" s="3018"/>
      <c r="Y21" s="3018"/>
      <c r="Z21" s="3018"/>
      <c r="AA21" s="4766"/>
      <c r="AB21" s="4645">
        <v>5</v>
      </c>
      <c r="AC21" s="4646"/>
      <c r="AD21" s="4647"/>
      <c r="AE21" s="4648"/>
      <c r="AF21" s="4649"/>
      <c r="AG21" s="4648"/>
      <c r="AH21" s="392"/>
      <c r="AI21" s="392"/>
      <c r="AJ21" s="392"/>
      <c r="AK21" s="392"/>
      <c r="AL21" s="393"/>
      <c r="AM21" s="392"/>
      <c r="AN21" s="392"/>
      <c r="AO21" s="392"/>
      <c r="AP21" s="394"/>
      <c r="AQ21" s="4650"/>
      <c r="AR21" s="4651"/>
      <c r="AS21" s="4648"/>
      <c r="AT21" s="4655"/>
      <c r="AU21" s="4656"/>
      <c r="AV21" s="4656"/>
      <c r="AW21" s="4657"/>
      <c r="AX21" s="3002" t="s">
        <v>338</v>
      </c>
      <c r="AY21" s="1683"/>
      <c r="AZ21" s="1683"/>
      <c r="BA21" s="1683"/>
      <c r="BB21" s="1683"/>
      <c r="BC21" s="4763" t="s">
        <v>336</v>
      </c>
      <c r="BD21" s="4764"/>
      <c r="BE21" s="4764"/>
      <c r="BF21" s="4764"/>
      <c r="BG21" s="4764"/>
      <c r="BH21" s="4764"/>
      <c r="BI21" s="4764"/>
      <c r="BJ21" s="4764"/>
      <c r="BK21" s="4764"/>
      <c r="BL21" s="4764"/>
      <c r="BM21" s="4764"/>
      <c r="BN21" s="4764"/>
      <c r="BO21" s="4764"/>
      <c r="BP21" s="4765"/>
      <c r="BQ21" s="355"/>
      <c r="CB21" s="77"/>
    </row>
    <row r="22" spans="1:80" s="8" customFormat="1" ht="15.95" customHeight="1">
      <c r="A22" s="17"/>
      <c r="B22" s="4727"/>
      <c r="C22" s="1926"/>
      <c r="D22" s="1926"/>
      <c r="E22" s="1926"/>
      <c r="F22" s="1926"/>
      <c r="G22" s="1926"/>
      <c r="H22" s="1926"/>
      <c r="I22" s="4728"/>
      <c r="J22" s="367"/>
      <c r="K22" s="367"/>
      <c r="L22" s="367"/>
      <c r="M22" s="367"/>
      <c r="N22" s="367"/>
      <c r="O22" s="367"/>
      <c r="P22" s="367"/>
      <c r="Q22" s="367"/>
      <c r="R22" s="367"/>
      <c r="S22" s="280"/>
      <c r="T22" s="367"/>
      <c r="U22" s="367"/>
      <c r="V22" s="367"/>
      <c r="W22" s="367"/>
      <c r="X22" s="367"/>
      <c r="Y22" s="367"/>
      <c r="Z22" s="367"/>
      <c r="AA22" s="368"/>
      <c r="AB22" s="4685" t="s">
        <v>44</v>
      </c>
      <c r="AC22" s="4646"/>
      <c r="AD22" s="4647"/>
      <c r="AE22" s="4648"/>
      <c r="AF22" s="4649"/>
      <c r="AG22" s="4648"/>
      <c r="AH22" s="392"/>
      <c r="AI22" s="392"/>
      <c r="AJ22" s="392"/>
      <c r="AK22" s="392"/>
      <c r="AL22" s="393"/>
      <c r="AM22" s="392"/>
      <c r="AN22" s="392"/>
      <c r="AO22" s="392"/>
      <c r="AP22" s="394"/>
      <c r="AQ22" s="4650"/>
      <c r="AR22" s="4651"/>
      <c r="AS22" s="4648"/>
      <c r="AT22" s="4655"/>
      <c r="AU22" s="4656"/>
      <c r="AV22" s="4656"/>
      <c r="AW22" s="4657"/>
      <c r="AX22" s="4677" t="s">
        <v>735</v>
      </c>
      <c r="AY22" s="4678"/>
      <c r="AZ22" s="4678"/>
      <c r="BA22" s="4678"/>
      <c r="BB22" s="4678"/>
      <c r="BC22" s="4678"/>
      <c r="BD22" s="4678"/>
      <c r="BE22" s="4678"/>
      <c r="BF22" s="4678"/>
      <c r="BG22" s="4678"/>
      <c r="BH22" s="4678"/>
      <c r="BI22" s="4678"/>
      <c r="BJ22" s="4678"/>
      <c r="BK22" s="4678"/>
      <c r="BL22" s="4678"/>
      <c r="BM22" s="4678"/>
      <c r="BN22" s="4678"/>
      <c r="BO22" s="4678"/>
      <c r="BP22" s="4679"/>
      <c r="BQ22" s="355"/>
    </row>
    <row r="23" spans="1:80" s="8" customFormat="1" ht="15.95" customHeight="1">
      <c r="A23" s="17"/>
      <c r="B23" s="4729"/>
      <c r="C23" s="1683"/>
      <c r="D23" s="1683"/>
      <c r="E23" s="1683"/>
      <c r="F23" s="1683"/>
      <c r="G23" s="1683"/>
      <c r="H23" s="1683"/>
      <c r="I23" s="1705"/>
      <c r="J23" s="367"/>
      <c r="K23" s="367"/>
      <c r="L23" s="367"/>
      <c r="M23" s="367"/>
      <c r="N23" s="367"/>
      <c r="O23" s="367"/>
      <c r="P23" s="367"/>
      <c r="Q23" s="367"/>
      <c r="R23" s="367"/>
      <c r="S23" s="280"/>
      <c r="T23" s="367"/>
      <c r="U23" s="367"/>
      <c r="V23" s="367"/>
      <c r="W23" s="367"/>
      <c r="X23" s="367"/>
      <c r="Y23" s="367"/>
      <c r="Z23" s="367"/>
      <c r="AA23" s="368"/>
      <c r="AB23" s="4685">
        <v>6</v>
      </c>
      <c r="AC23" s="4646"/>
      <c r="AD23" s="4647"/>
      <c r="AE23" s="4648"/>
      <c r="AF23" s="4649"/>
      <c r="AG23" s="4648"/>
      <c r="AH23" s="392"/>
      <c r="AI23" s="392"/>
      <c r="AJ23" s="392"/>
      <c r="AK23" s="392"/>
      <c r="AL23" s="393"/>
      <c r="AM23" s="392"/>
      <c r="AN23" s="392"/>
      <c r="AO23" s="392"/>
      <c r="AP23" s="394"/>
      <c r="AQ23" s="4650"/>
      <c r="AR23" s="4651"/>
      <c r="AS23" s="4648"/>
      <c r="AT23" s="4655"/>
      <c r="AU23" s="4656"/>
      <c r="AV23" s="4656"/>
      <c r="AW23" s="4657"/>
      <c r="AX23" s="4680"/>
      <c r="AY23" s="4681"/>
      <c r="AZ23" s="4681"/>
      <c r="BA23" s="4681"/>
      <c r="BB23" s="4681"/>
      <c r="BC23" s="4681"/>
      <c r="BD23" s="4681"/>
      <c r="BE23" s="4681"/>
      <c r="BF23" s="4681"/>
      <c r="BG23" s="4681"/>
      <c r="BH23" s="4681"/>
      <c r="BI23" s="4681"/>
      <c r="BJ23" s="4681"/>
      <c r="BK23" s="4681"/>
      <c r="BL23" s="4681"/>
      <c r="BM23" s="4681"/>
      <c r="BN23" s="4681"/>
      <c r="BO23" s="4681"/>
      <c r="BP23" s="4682"/>
      <c r="BQ23" s="355"/>
    </row>
    <row r="24" spans="1:80" s="8" customFormat="1" ht="15.95" customHeight="1">
      <c r="A24" s="17"/>
      <c r="B24" s="4729"/>
      <c r="C24" s="1683"/>
      <c r="D24" s="1683"/>
      <c r="E24" s="1683"/>
      <c r="F24" s="1683"/>
      <c r="G24" s="1683"/>
      <c r="H24" s="1683"/>
      <c r="I24" s="1705"/>
      <c r="J24" s="367"/>
      <c r="K24" s="367"/>
      <c r="L24" s="367"/>
      <c r="M24" s="367"/>
      <c r="N24" s="367"/>
      <c r="O24" s="367"/>
      <c r="P24" s="367"/>
      <c r="Q24" s="367"/>
      <c r="R24" s="367"/>
      <c r="S24" s="280"/>
      <c r="T24" s="367"/>
      <c r="U24" s="367"/>
      <c r="V24" s="367"/>
      <c r="W24" s="367"/>
      <c r="X24" s="367"/>
      <c r="Y24" s="367"/>
      <c r="Z24" s="367"/>
      <c r="AA24" s="368"/>
      <c r="AB24" s="4685"/>
      <c r="AC24" s="4646"/>
      <c r="AD24" s="4647"/>
      <c r="AE24" s="4648"/>
      <c r="AF24" s="4649"/>
      <c r="AG24" s="4648"/>
      <c r="AH24" s="392"/>
      <c r="AI24" s="392"/>
      <c r="AJ24" s="392"/>
      <c r="AK24" s="392"/>
      <c r="AL24" s="393"/>
      <c r="AM24" s="392"/>
      <c r="AN24" s="392"/>
      <c r="AO24" s="392"/>
      <c r="AP24" s="394"/>
      <c r="AQ24" s="4650"/>
      <c r="AR24" s="4651"/>
      <c r="AS24" s="4648"/>
      <c r="AT24" s="4655"/>
      <c r="AU24" s="4656"/>
      <c r="AV24" s="4656"/>
      <c r="AW24" s="4657"/>
      <c r="AX24" s="4671"/>
      <c r="AY24" s="4672"/>
      <c r="AZ24" s="4672"/>
      <c r="BA24" s="4672"/>
      <c r="BB24" s="4672"/>
      <c r="BC24" s="4672"/>
      <c r="BD24" s="4672"/>
      <c r="BE24" s="4672"/>
      <c r="BF24" s="4672"/>
      <c r="BG24" s="4672"/>
      <c r="BH24" s="4672"/>
      <c r="BI24" s="4672"/>
      <c r="BJ24" s="4672"/>
      <c r="BK24" s="4672"/>
      <c r="BL24" s="4672"/>
      <c r="BM24" s="4672"/>
      <c r="BN24" s="4672"/>
      <c r="BO24" s="4672"/>
      <c r="BP24" s="4673"/>
      <c r="BQ24" s="355"/>
    </row>
    <row r="25" spans="1:80" s="8" customFormat="1" ht="15.95" customHeight="1" thickBot="1">
      <c r="A25" s="17"/>
      <c r="B25" s="4729"/>
      <c r="C25" s="1683"/>
      <c r="D25" s="1683"/>
      <c r="E25" s="1683"/>
      <c r="F25" s="1683"/>
      <c r="G25" s="1683"/>
      <c r="H25" s="1683"/>
      <c r="I25" s="1705"/>
      <c r="J25" s="367"/>
      <c r="K25" s="367"/>
      <c r="L25" s="367"/>
      <c r="M25" s="367"/>
      <c r="N25" s="367"/>
      <c r="O25" s="367"/>
      <c r="P25" s="367"/>
      <c r="Q25" s="367"/>
      <c r="R25" s="367"/>
      <c r="S25" s="280"/>
      <c r="T25" s="367"/>
      <c r="U25" s="367"/>
      <c r="V25" s="367"/>
      <c r="W25" s="367"/>
      <c r="X25" s="367"/>
      <c r="Y25" s="367"/>
      <c r="Z25" s="367"/>
      <c r="AA25" s="368"/>
      <c r="AB25" s="4685"/>
      <c r="AC25" s="4646"/>
      <c r="AD25" s="4647"/>
      <c r="AE25" s="4648"/>
      <c r="AF25" s="392"/>
      <c r="AG25" s="394"/>
      <c r="AH25" s="392"/>
      <c r="AI25" s="392"/>
      <c r="AJ25" s="392"/>
      <c r="AK25" s="392"/>
      <c r="AL25" s="393"/>
      <c r="AM25" s="392"/>
      <c r="AN25" s="392"/>
      <c r="AO25" s="392"/>
      <c r="AP25" s="394"/>
      <c r="AQ25" s="392"/>
      <c r="AR25" s="392"/>
      <c r="AS25" s="394"/>
      <c r="AT25" s="4650"/>
      <c r="AU25" s="4647"/>
      <c r="AV25" s="4651"/>
      <c r="AW25" s="4699"/>
      <c r="AX25" s="4674"/>
      <c r="AY25" s="4675"/>
      <c r="AZ25" s="4675"/>
      <c r="BA25" s="4675"/>
      <c r="BB25" s="4675"/>
      <c r="BC25" s="4675"/>
      <c r="BD25" s="4675"/>
      <c r="BE25" s="4675"/>
      <c r="BF25" s="4675"/>
      <c r="BG25" s="4675"/>
      <c r="BH25" s="4675"/>
      <c r="BI25" s="4675"/>
      <c r="BJ25" s="4675"/>
      <c r="BK25" s="4675"/>
      <c r="BL25" s="4675"/>
      <c r="BM25" s="4675"/>
      <c r="BN25" s="4675"/>
      <c r="BO25" s="4675"/>
      <c r="BP25" s="4676"/>
      <c r="BQ25" s="355"/>
    </row>
    <row r="26" spans="1:80" s="8" customFormat="1" ht="15.95" customHeight="1" thickBot="1">
      <c r="A26" s="17"/>
      <c r="B26" s="3549"/>
      <c r="C26" s="3550"/>
      <c r="D26" s="3550"/>
      <c r="E26" s="3550"/>
      <c r="F26" s="3550"/>
      <c r="G26" s="3550"/>
      <c r="H26" s="3550"/>
      <c r="I26" s="4730"/>
      <c r="J26" s="367"/>
      <c r="K26" s="367"/>
      <c r="L26" s="367"/>
      <c r="M26" s="367"/>
      <c r="N26" s="367"/>
      <c r="O26" s="367"/>
      <c r="P26" s="367"/>
      <c r="Q26" s="367"/>
      <c r="R26" s="367"/>
      <c r="S26" s="280"/>
      <c r="T26" s="367"/>
      <c r="U26" s="367"/>
      <c r="V26" s="367"/>
      <c r="W26" s="367"/>
      <c r="X26" s="367"/>
      <c r="Y26" s="367"/>
      <c r="Z26" s="367"/>
      <c r="AA26" s="368"/>
      <c r="AB26" s="4683"/>
      <c r="AC26" s="4684"/>
      <c r="AD26" s="392"/>
      <c r="AE26" s="394"/>
      <c r="AF26" s="392"/>
      <c r="AG26" s="394"/>
      <c r="AH26" s="392"/>
      <c r="AI26" s="392"/>
      <c r="AJ26" s="392"/>
      <c r="AK26" s="392"/>
      <c r="AL26" s="393"/>
      <c r="AM26" s="392"/>
      <c r="AN26" s="392"/>
      <c r="AO26" s="392"/>
      <c r="AP26" s="394"/>
      <c r="AQ26" s="392"/>
      <c r="AR26" s="392"/>
      <c r="AS26" s="394"/>
      <c r="AT26" s="392"/>
      <c r="AU26" s="392"/>
      <c r="AV26" s="392"/>
      <c r="AW26" s="395"/>
      <c r="AX26" s="2147" t="s">
        <v>64</v>
      </c>
      <c r="AY26" s="4692"/>
      <c r="AZ26" s="4692"/>
      <c r="BA26" s="4692"/>
      <c r="BB26" s="4692"/>
      <c r="BC26" s="4692"/>
      <c r="BD26" s="4692"/>
      <c r="BE26" s="4692"/>
      <c r="BF26" s="4693"/>
      <c r="BG26" s="4692"/>
      <c r="BH26" s="4692"/>
      <c r="BI26" s="4692"/>
      <c r="BJ26" s="4643"/>
      <c r="BK26" s="4692"/>
      <c r="BL26" s="4643"/>
      <c r="BM26" s="4692"/>
      <c r="BN26" s="4692"/>
      <c r="BO26" s="4692"/>
      <c r="BP26" s="4694"/>
      <c r="BQ26" s="355"/>
    </row>
    <row r="27" spans="1:80" s="8" customFormat="1" ht="15.95" customHeight="1" thickBot="1">
      <c r="A27" s="17"/>
      <c r="B27" s="4727"/>
      <c r="C27" s="1926"/>
      <c r="D27" s="1926"/>
      <c r="E27" s="1926"/>
      <c r="F27" s="1926"/>
      <c r="G27" s="1926"/>
      <c r="H27" s="1926"/>
      <c r="I27" s="4728"/>
      <c r="J27" s="364"/>
      <c r="K27" s="364"/>
      <c r="L27" s="364"/>
      <c r="M27" s="364"/>
      <c r="N27" s="364"/>
      <c r="O27" s="364"/>
      <c r="P27" s="364"/>
      <c r="Q27" s="364"/>
      <c r="R27" s="364"/>
      <c r="S27" s="396"/>
      <c r="T27" s="364"/>
      <c r="U27" s="364"/>
      <c r="V27" s="364"/>
      <c r="W27" s="364"/>
      <c r="X27" s="364"/>
      <c r="Y27" s="364"/>
      <c r="Z27" s="364"/>
      <c r="AA27" s="397"/>
      <c r="AB27" s="4685"/>
      <c r="AC27" s="4646"/>
      <c r="AD27" s="4647"/>
      <c r="AE27" s="4648"/>
      <c r="AF27" s="392"/>
      <c r="AG27" s="394"/>
      <c r="AH27" s="392"/>
      <c r="AI27" s="392"/>
      <c r="AJ27" s="392"/>
      <c r="AK27" s="392"/>
      <c r="AL27" s="393"/>
      <c r="AM27" s="392"/>
      <c r="AN27" s="392"/>
      <c r="AO27" s="392"/>
      <c r="AP27" s="394"/>
      <c r="AQ27" s="392"/>
      <c r="AR27" s="392"/>
      <c r="AS27" s="394"/>
      <c r="AT27" s="4650"/>
      <c r="AU27" s="4647"/>
      <c r="AV27" s="4651"/>
      <c r="AW27" s="4699"/>
      <c r="AX27" s="4653" t="s">
        <v>63</v>
      </c>
      <c r="AY27" s="1693"/>
      <c r="AZ27" s="1693"/>
      <c r="BA27" s="1693"/>
      <c r="BB27" s="1693"/>
      <c r="BC27" s="1693"/>
      <c r="BD27" s="1693"/>
      <c r="BE27" s="1693"/>
      <c r="BF27" s="4654"/>
      <c r="BG27" s="4653" t="s">
        <v>62</v>
      </c>
      <c r="BH27" s="3013"/>
      <c r="BI27" s="3013"/>
      <c r="BJ27" s="3018"/>
      <c r="BK27" s="3013"/>
      <c r="BL27" s="3018"/>
      <c r="BM27" s="3013"/>
      <c r="BN27" s="3013"/>
      <c r="BO27" s="3013"/>
      <c r="BP27" s="3015"/>
      <c r="BQ27" s="98"/>
    </row>
    <row r="28" spans="1:80" s="8" customFormat="1" ht="15.95" customHeight="1">
      <c r="A28" s="17"/>
      <c r="B28" s="4729"/>
      <c r="C28" s="1683"/>
      <c r="D28" s="1683"/>
      <c r="E28" s="1683"/>
      <c r="F28" s="1683"/>
      <c r="G28" s="1683"/>
      <c r="H28" s="1683"/>
      <c r="I28" s="1705"/>
      <c r="J28" s="367"/>
      <c r="K28" s="367"/>
      <c r="L28" s="367"/>
      <c r="M28" s="367"/>
      <c r="N28" s="367"/>
      <c r="O28" s="367"/>
      <c r="P28" s="367"/>
      <c r="Q28" s="367"/>
      <c r="R28" s="367"/>
      <c r="S28" s="280"/>
      <c r="T28" s="367"/>
      <c r="U28" s="367"/>
      <c r="V28" s="367"/>
      <c r="W28" s="367"/>
      <c r="X28" s="367"/>
      <c r="Y28" s="367"/>
      <c r="Z28" s="367"/>
      <c r="AA28" s="368"/>
      <c r="AB28" s="4685"/>
      <c r="AC28" s="4646"/>
      <c r="AD28" s="4647"/>
      <c r="AE28" s="4648"/>
      <c r="AF28" s="392"/>
      <c r="AG28" s="394"/>
      <c r="AH28" s="392"/>
      <c r="AI28" s="392"/>
      <c r="AJ28" s="392"/>
      <c r="AK28" s="392"/>
      <c r="AL28" s="393"/>
      <c r="AM28" s="392"/>
      <c r="AN28" s="392"/>
      <c r="AO28" s="392"/>
      <c r="AP28" s="394"/>
      <c r="AQ28" s="392"/>
      <c r="AR28" s="392"/>
      <c r="AS28" s="394"/>
      <c r="AT28" s="4650"/>
      <c r="AU28" s="4647"/>
      <c r="AV28" s="4651"/>
      <c r="AW28" s="4699"/>
      <c r="AX28" s="4686"/>
      <c r="AY28" s="4687"/>
      <c r="AZ28" s="4687"/>
      <c r="BA28" s="4687"/>
      <c r="BB28" s="4687"/>
      <c r="BC28" s="4687"/>
      <c r="BD28" s="4687"/>
      <c r="BE28" s="4687"/>
      <c r="BF28" s="4688"/>
      <c r="BG28" s="3655"/>
      <c r="BH28" s="3025"/>
      <c r="BI28" s="3025"/>
      <c r="BJ28" s="3024"/>
      <c r="BK28" s="3025"/>
      <c r="BL28" s="3024"/>
      <c r="BM28" s="3025"/>
      <c r="BN28" s="3025"/>
      <c r="BO28" s="3025"/>
      <c r="BP28" s="3654"/>
      <c r="BQ28" s="98"/>
    </row>
    <row r="29" spans="1:80" s="8" customFormat="1" ht="15.95" customHeight="1">
      <c r="A29" s="17"/>
      <c r="B29" s="4729"/>
      <c r="C29" s="1683"/>
      <c r="D29" s="1683"/>
      <c r="E29" s="1683"/>
      <c r="F29" s="1683"/>
      <c r="G29" s="1683"/>
      <c r="H29" s="1683"/>
      <c r="I29" s="1705"/>
      <c r="J29" s="367"/>
      <c r="K29" s="367"/>
      <c r="L29" s="367"/>
      <c r="M29" s="367"/>
      <c r="N29" s="367"/>
      <c r="O29" s="367"/>
      <c r="P29" s="367"/>
      <c r="Q29" s="367"/>
      <c r="R29" s="367"/>
      <c r="S29" s="280"/>
      <c r="T29" s="367"/>
      <c r="U29" s="367"/>
      <c r="V29" s="367"/>
      <c r="W29" s="367"/>
      <c r="X29" s="367"/>
      <c r="Y29" s="367"/>
      <c r="Z29" s="367"/>
      <c r="AA29" s="368"/>
      <c r="AB29" s="4685"/>
      <c r="AC29" s="4646"/>
      <c r="AD29" s="4647"/>
      <c r="AE29" s="4648"/>
      <c r="AF29" s="392"/>
      <c r="AG29" s="394"/>
      <c r="AH29" s="392"/>
      <c r="AI29" s="392"/>
      <c r="AJ29" s="392"/>
      <c r="AK29" s="392"/>
      <c r="AL29" s="393"/>
      <c r="AM29" s="392"/>
      <c r="AN29" s="392"/>
      <c r="AO29" s="392"/>
      <c r="AP29" s="394"/>
      <c r="AQ29" s="392"/>
      <c r="AR29" s="392"/>
      <c r="AS29" s="394"/>
      <c r="AT29" s="4650"/>
      <c r="AU29" s="4647"/>
      <c r="AV29" s="4651"/>
      <c r="AW29" s="4699"/>
      <c r="AX29" s="4703"/>
      <c r="AY29" s="4704"/>
      <c r="AZ29" s="4704"/>
      <c r="BA29" s="4704"/>
      <c r="BB29" s="4704"/>
      <c r="BC29" s="4704"/>
      <c r="BD29" s="4704"/>
      <c r="BE29" s="4704"/>
      <c r="BF29" s="362"/>
      <c r="BG29" s="3007"/>
      <c r="BH29" s="1914"/>
      <c r="BI29" s="1914"/>
      <c r="BJ29" s="3008"/>
      <c r="BK29" s="1914"/>
      <c r="BL29" s="3008"/>
      <c r="BM29" s="1914"/>
      <c r="BN29" s="1914"/>
      <c r="BO29" s="1914"/>
      <c r="BP29" s="2183"/>
      <c r="BQ29" s="98"/>
    </row>
    <row r="30" spans="1:80" s="8" customFormat="1" ht="15.95" customHeight="1">
      <c r="A30" s="17"/>
      <c r="B30" s="4729"/>
      <c r="C30" s="1683"/>
      <c r="D30" s="1683"/>
      <c r="E30" s="1683"/>
      <c r="F30" s="1683"/>
      <c r="G30" s="1683"/>
      <c r="H30" s="1683"/>
      <c r="I30" s="1705"/>
      <c r="J30" s="128"/>
      <c r="K30" s="128"/>
      <c r="L30" s="128"/>
      <c r="M30" s="128"/>
      <c r="N30" s="128"/>
      <c r="O30" s="128"/>
      <c r="P30" s="128"/>
      <c r="Q30" s="128"/>
      <c r="R30" s="128"/>
      <c r="S30" s="398"/>
      <c r="T30" s="128"/>
      <c r="U30" s="128"/>
      <c r="V30" s="128"/>
      <c r="W30" s="128"/>
      <c r="X30" s="128"/>
      <c r="Y30" s="128"/>
      <c r="Z30" s="128"/>
      <c r="AA30" s="326"/>
      <c r="AB30" s="392"/>
      <c r="AC30" s="394"/>
      <c r="AD30" s="392"/>
      <c r="AE30" s="392"/>
      <c r="AF30" s="393"/>
      <c r="AG30" s="394"/>
      <c r="AH30" s="392"/>
      <c r="AI30" s="392"/>
      <c r="AJ30" s="392"/>
      <c r="AK30" s="392"/>
      <c r="AL30" s="393"/>
      <c r="AM30" s="392"/>
      <c r="AN30" s="392"/>
      <c r="AO30" s="392"/>
      <c r="AP30" s="394"/>
      <c r="AQ30" s="392"/>
      <c r="AR30" s="392"/>
      <c r="AS30" s="394"/>
      <c r="AT30" s="4650"/>
      <c r="AU30" s="4647"/>
      <c r="AV30" s="4651"/>
      <c r="AW30" s="4699"/>
      <c r="AX30" s="4703"/>
      <c r="AY30" s="4704"/>
      <c r="AZ30" s="4704"/>
      <c r="BA30" s="4704"/>
      <c r="BB30" s="4704"/>
      <c r="BC30" s="4704"/>
      <c r="BD30" s="4704"/>
      <c r="BE30" s="4704"/>
      <c r="BF30" s="362"/>
      <c r="BG30" s="3007"/>
      <c r="BH30" s="1914"/>
      <c r="BI30" s="1914"/>
      <c r="BJ30" s="3008"/>
      <c r="BK30" s="1914"/>
      <c r="BL30" s="3008"/>
      <c r="BM30" s="1914"/>
      <c r="BN30" s="1914"/>
      <c r="BO30" s="1914"/>
      <c r="BP30" s="2183"/>
      <c r="BQ30" s="98"/>
    </row>
    <row r="31" spans="1:80" s="8" customFormat="1" ht="15.95" customHeight="1" thickBot="1">
      <c r="A31" s="17"/>
      <c r="B31" s="3549"/>
      <c r="C31" s="3550"/>
      <c r="D31" s="3550"/>
      <c r="E31" s="3550"/>
      <c r="F31" s="3550"/>
      <c r="G31" s="3550"/>
      <c r="H31" s="3550"/>
      <c r="I31" s="4730"/>
      <c r="J31" s="327"/>
      <c r="K31" s="327"/>
      <c r="L31" s="327"/>
      <c r="M31" s="327"/>
      <c r="N31" s="327"/>
      <c r="O31" s="327"/>
      <c r="P31" s="327"/>
      <c r="Q31" s="327"/>
      <c r="R31" s="327"/>
      <c r="S31" s="399"/>
      <c r="T31" s="327"/>
      <c r="U31" s="327"/>
      <c r="V31" s="327"/>
      <c r="W31" s="327"/>
      <c r="X31" s="327"/>
      <c r="Y31" s="327"/>
      <c r="Z31" s="327"/>
      <c r="AA31" s="400"/>
      <c r="AB31" s="327"/>
      <c r="AC31" s="401"/>
      <c r="AD31" s="52"/>
      <c r="AE31" s="52"/>
      <c r="AF31" s="231"/>
      <c r="AG31" s="402"/>
      <c r="AH31" s="52"/>
      <c r="AI31" s="52"/>
      <c r="AJ31" s="52"/>
      <c r="AK31" s="52"/>
      <c r="AL31" s="231"/>
      <c r="AM31" s="128"/>
      <c r="AN31" s="128"/>
      <c r="AO31" s="52"/>
      <c r="AP31" s="402"/>
      <c r="AQ31" s="52"/>
      <c r="AR31" s="52"/>
      <c r="AS31" s="402"/>
      <c r="AT31" s="4761"/>
      <c r="AU31" s="4749"/>
      <c r="AV31" s="4748"/>
      <c r="AW31" s="4760"/>
      <c r="AX31" s="3857"/>
      <c r="AY31" s="4762"/>
      <c r="AZ31" s="4762"/>
      <c r="BA31" s="4762"/>
      <c r="BB31" s="4762"/>
      <c r="BC31" s="4762"/>
      <c r="BD31" s="4762"/>
      <c r="BE31" s="4762"/>
      <c r="BF31" s="372"/>
      <c r="BG31" s="3857"/>
      <c r="BH31" s="1907"/>
      <c r="BI31" s="1907"/>
      <c r="BJ31" s="3016"/>
      <c r="BK31" s="1907"/>
      <c r="BL31" s="3016"/>
      <c r="BM31" s="1907"/>
      <c r="BN31" s="1907"/>
      <c r="BO31" s="1907"/>
      <c r="BP31" s="3017"/>
      <c r="BQ31" s="98"/>
    </row>
    <row r="32" spans="1:80" s="8" customFormat="1" ht="21" customHeight="1" thickBot="1">
      <c r="A32" s="17"/>
      <c r="B32" s="4705" t="s">
        <v>61</v>
      </c>
      <c r="C32" s="4706"/>
      <c r="D32" s="4706"/>
      <c r="E32" s="4706"/>
      <c r="F32" s="4706"/>
      <c r="G32" s="4706"/>
      <c r="H32" s="4706"/>
      <c r="I32" s="4706"/>
      <c r="J32" s="4706"/>
      <c r="K32" s="4706"/>
      <c r="L32" s="4706"/>
      <c r="M32" s="4706"/>
      <c r="N32" s="4706"/>
      <c r="O32" s="4706"/>
      <c r="P32" s="4706"/>
      <c r="Q32" s="4706"/>
      <c r="R32" s="4706"/>
      <c r="S32" s="4706"/>
      <c r="T32" s="4706"/>
      <c r="U32" s="4706"/>
      <c r="V32" s="4706"/>
      <c r="W32" s="4706"/>
      <c r="X32" s="4706"/>
      <c r="Y32" s="4706"/>
      <c r="Z32" s="4706"/>
      <c r="AA32" s="4706"/>
      <c r="AB32" s="4706"/>
      <c r="AC32" s="4706"/>
      <c r="AD32" s="4706"/>
      <c r="AE32" s="4706"/>
      <c r="AF32" s="4706"/>
      <c r="AG32" s="4706"/>
      <c r="AH32" s="4706"/>
      <c r="AI32" s="4706"/>
      <c r="AJ32" s="4706"/>
      <c r="AK32" s="4706"/>
      <c r="AL32" s="4706"/>
      <c r="AM32" s="4706"/>
      <c r="AN32" s="4706"/>
      <c r="AO32" s="4706"/>
      <c r="AP32" s="4706"/>
      <c r="AQ32" s="4706"/>
      <c r="AR32" s="4706"/>
      <c r="AS32" s="4706"/>
      <c r="AT32" s="4706"/>
      <c r="AU32" s="4706"/>
      <c r="AV32" s="4706"/>
      <c r="AW32" s="4706"/>
      <c r="AX32" s="4706"/>
      <c r="AY32" s="4706"/>
      <c r="AZ32" s="4706"/>
      <c r="BA32" s="4706"/>
      <c r="BB32" s="4706"/>
      <c r="BC32" s="4706"/>
      <c r="BD32" s="4706"/>
      <c r="BE32" s="4706"/>
      <c r="BF32" s="4706"/>
      <c r="BG32" s="4706"/>
      <c r="BH32" s="4706"/>
      <c r="BI32" s="4706"/>
      <c r="BJ32" s="4706"/>
      <c r="BK32" s="4706"/>
      <c r="BL32" s="4706"/>
      <c r="BM32" s="4706"/>
      <c r="BN32" s="4706"/>
      <c r="BO32" s="4706"/>
      <c r="BP32" s="4707"/>
      <c r="BQ32" s="98"/>
    </row>
    <row r="33" spans="1:69" s="78" customFormat="1" ht="23.25" customHeight="1" thickBot="1">
      <c r="A33" s="41"/>
      <c r="B33" s="4708" t="s">
        <v>60</v>
      </c>
      <c r="C33" s="4663"/>
      <c r="D33" s="4663"/>
      <c r="E33" s="4709"/>
      <c r="F33" s="4709"/>
      <c r="G33" s="4690"/>
      <c r="H33" s="4663"/>
      <c r="I33" s="4663"/>
      <c r="J33" s="4663"/>
      <c r="K33" s="4663"/>
      <c r="L33" s="4663"/>
      <c r="M33" s="4663"/>
      <c r="N33" s="4663"/>
      <c r="O33" s="4663"/>
      <c r="P33" s="4663"/>
      <c r="Q33" s="4663"/>
      <c r="R33" s="4663"/>
      <c r="S33" s="4663"/>
      <c r="T33" s="4709"/>
      <c r="U33" s="4690"/>
      <c r="V33" s="4709"/>
      <c r="W33" s="4663"/>
      <c r="X33" s="4710"/>
      <c r="Y33" s="4711" t="s">
        <v>59</v>
      </c>
      <c r="Z33" s="4663"/>
      <c r="AA33" s="4663"/>
      <c r="AB33" s="4663"/>
      <c r="AC33" s="4663"/>
      <c r="AD33" s="4663"/>
      <c r="AE33" s="4663"/>
      <c r="AF33" s="4663"/>
      <c r="AG33" s="4663"/>
      <c r="AH33" s="4663"/>
      <c r="AI33" s="4690"/>
      <c r="AJ33" s="4663"/>
      <c r="AK33" s="4663"/>
      <c r="AL33" s="4663"/>
      <c r="AM33" s="4690"/>
      <c r="AN33" s="4690"/>
      <c r="AO33" s="4663"/>
      <c r="AP33" s="4663"/>
      <c r="AQ33" s="4663"/>
      <c r="AR33" s="4710"/>
      <c r="AS33" s="4711" t="s">
        <v>739</v>
      </c>
      <c r="AT33" s="4712"/>
      <c r="AU33" s="4712"/>
      <c r="AV33" s="4712"/>
      <c r="AW33" s="4712"/>
      <c r="AX33" s="4712"/>
      <c r="AY33" s="4712"/>
      <c r="AZ33" s="4712"/>
      <c r="BA33" s="4712"/>
      <c r="BB33" s="4712"/>
      <c r="BC33" s="4712"/>
      <c r="BD33" s="4712"/>
      <c r="BE33" s="4712"/>
      <c r="BF33" s="4712"/>
      <c r="BG33" s="4712"/>
      <c r="BH33" s="4712"/>
      <c r="BI33" s="4712"/>
      <c r="BJ33" s="4712"/>
      <c r="BK33" s="4712"/>
      <c r="BL33" s="4712"/>
      <c r="BM33" s="4712"/>
      <c r="BN33" s="4712"/>
      <c r="BO33" s="4712"/>
      <c r="BP33" s="4713"/>
      <c r="BQ33" s="292"/>
    </row>
    <row r="34" spans="1:69" s="8" customFormat="1" ht="39.950000000000003" customHeight="1" thickBot="1">
      <c r="A34" s="17"/>
      <c r="B34" s="4714" t="s">
        <v>29</v>
      </c>
      <c r="C34" s="4715"/>
      <c r="D34" s="4715"/>
      <c r="E34" s="4716"/>
      <c r="F34" s="4716"/>
      <c r="G34" s="4717"/>
      <c r="H34" s="4715"/>
      <c r="I34" s="4715"/>
      <c r="J34" s="4715"/>
      <c r="K34" s="4715"/>
      <c r="L34" s="4718"/>
      <c r="M34" s="4719" t="s">
        <v>57</v>
      </c>
      <c r="N34" s="4715"/>
      <c r="O34" s="4715"/>
      <c r="P34" s="4715"/>
      <c r="Q34" s="4715"/>
      <c r="R34" s="4715"/>
      <c r="S34" s="4715"/>
      <c r="T34" s="4716"/>
      <c r="U34" s="4717"/>
      <c r="V34" s="4716"/>
      <c r="W34" s="4715"/>
      <c r="X34" s="4720"/>
      <c r="Y34" s="4721" t="s">
        <v>58</v>
      </c>
      <c r="Z34" s="4715"/>
      <c r="AA34" s="4715"/>
      <c r="AB34" s="4715"/>
      <c r="AC34" s="4715"/>
      <c r="AD34" s="4722"/>
      <c r="AE34" s="4715"/>
      <c r="AF34" s="4715"/>
      <c r="AG34" s="4715"/>
      <c r="AH34" s="4715"/>
      <c r="AI34" s="4717"/>
      <c r="AJ34" s="4718"/>
      <c r="AK34" s="4719" t="s">
        <v>57</v>
      </c>
      <c r="AL34" s="4715"/>
      <c r="AM34" s="4717"/>
      <c r="AN34" s="4717"/>
      <c r="AO34" s="4715"/>
      <c r="AP34" s="4715"/>
      <c r="AQ34" s="4715"/>
      <c r="AR34" s="4720"/>
      <c r="AS34" s="4721" t="s">
        <v>56</v>
      </c>
      <c r="AT34" s="4723"/>
      <c r="AU34" s="4723"/>
      <c r="AV34" s="4723"/>
      <c r="AW34" s="4723"/>
      <c r="AX34" s="4723"/>
      <c r="AY34" s="4724"/>
      <c r="AZ34" s="4725" t="s">
        <v>740</v>
      </c>
      <c r="BA34" s="4715"/>
      <c r="BB34" s="4715"/>
      <c r="BC34" s="4715"/>
      <c r="BD34" s="4715"/>
      <c r="BE34" s="4726"/>
      <c r="BF34" s="214"/>
      <c r="BG34" s="4725" t="s">
        <v>952</v>
      </c>
      <c r="BH34" s="4715"/>
      <c r="BI34" s="4715"/>
      <c r="BJ34" s="4717"/>
      <c r="BK34" s="4715"/>
      <c r="BL34" s="4717"/>
      <c r="BM34" s="4715"/>
      <c r="BN34" s="4715"/>
      <c r="BO34" s="4715"/>
      <c r="BP34" s="4722"/>
      <c r="BQ34" s="98"/>
    </row>
    <row r="35" spans="1:69" s="8" customFormat="1" ht="15.95" customHeight="1">
      <c r="A35" s="17"/>
      <c r="B35" s="4757"/>
      <c r="C35" s="4743"/>
      <c r="D35" s="4743"/>
      <c r="E35" s="4758"/>
      <c r="F35" s="4758"/>
      <c r="G35" s="4755"/>
      <c r="H35" s="4743"/>
      <c r="I35" s="4743"/>
      <c r="J35" s="4743"/>
      <c r="K35" s="4743"/>
      <c r="L35" s="4744"/>
      <c r="M35" s="4754"/>
      <c r="N35" s="4743"/>
      <c r="O35" s="4743"/>
      <c r="P35" s="4743"/>
      <c r="Q35" s="4743"/>
      <c r="R35" s="4743"/>
      <c r="S35" s="4743"/>
      <c r="T35" s="4758"/>
      <c r="U35" s="4755"/>
      <c r="V35" s="4758"/>
      <c r="W35" s="4743"/>
      <c r="X35" s="4756"/>
      <c r="Y35" s="4734"/>
      <c r="Z35" s="4735"/>
      <c r="AA35" s="4735"/>
      <c r="AB35" s="4735"/>
      <c r="AC35" s="4735"/>
      <c r="AD35" s="4736"/>
      <c r="AE35" s="4743"/>
      <c r="AF35" s="4743"/>
      <c r="AG35" s="4743"/>
      <c r="AH35" s="4743"/>
      <c r="AI35" s="2252"/>
      <c r="AJ35" s="4744"/>
      <c r="AK35" s="4754"/>
      <c r="AL35" s="4743"/>
      <c r="AM35" s="2252"/>
      <c r="AN35" s="4755"/>
      <c r="AO35" s="4743"/>
      <c r="AP35" s="4743"/>
      <c r="AQ35" s="4743"/>
      <c r="AR35" s="4756"/>
      <c r="AS35" s="615"/>
      <c r="AT35" s="612"/>
      <c r="AU35" s="614"/>
      <c r="AV35" s="612"/>
      <c r="AW35" s="612"/>
      <c r="AX35" s="612"/>
      <c r="AY35" s="613"/>
      <c r="AZ35" s="4745"/>
      <c r="BA35" s="4746"/>
      <c r="BB35" s="4746"/>
      <c r="BC35" s="4746"/>
      <c r="BD35" s="4746"/>
      <c r="BE35" s="4746"/>
      <c r="BF35" s="428"/>
      <c r="BG35" s="4745"/>
      <c r="BH35" s="4746"/>
      <c r="BI35" s="4746"/>
      <c r="BJ35" s="4746"/>
      <c r="BK35" s="4746"/>
      <c r="BL35" s="4746"/>
      <c r="BM35" s="4746"/>
      <c r="BN35" s="4746"/>
      <c r="BO35" s="4746"/>
      <c r="BP35" s="4753"/>
      <c r="BQ35" s="98"/>
    </row>
    <row r="36" spans="1:69" s="8" customFormat="1" ht="15.95" customHeight="1">
      <c r="A36" s="17"/>
      <c r="B36" s="4732"/>
      <c r="C36" s="4651"/>
      <c r="D36" s="4651"/>
      <c r="E36" s="4733"/>
      <c r="F36" s="4733"/>
      <c r="G36" s="4647"/>
      <c r="H36" s="4651"/>
      <c r="I36" s="4651"/>
      <c r="J36" s="4651"/>
      <c r="K36" s="4651"/>
      <c r="L36" s="4648"/>
      <c r="M36" s="4649"/>
      <c r="N36" s="4651"/>
      <c r="O36" s="4651"/>
      <c r="P36" s="4651"/>
      <c r="Q36" s="4651"/>
      <c r="R36" s="4651"/>
      <c r="S36" s="4651"/>
      <c r="T36" s="4733"/>
      <c r="U36" s="4647"/>
      <c r="V36" s="4733"/>
      <c r="W36" s="4651"/>
      <c r="X36" s="4731"/>
      <c r="Y36" s="4737"/>
      <c r="Z36" s="4738"/>
      <c r="AA36" s="4738"/>
      <c r="AB36" s="4738"/>
      <c r="AC36" s="4738"/>
      <c r="AD36" s="4739"/>
      <c r="AE36" s="4651"/>
      <c r="AF36" s="4651"/>
      <c r="AG36" s="4651"/>
      <c r="AH36" s="4651"/>
      <c r="AI36" s="4647"/>
      <c r="AJ36" s="4648"/>
      <c r="AK36" s="4649"/>
      <c r="AL36" s="4651"/>
      <c r="AM36" s="4647"/>
      <c r="AN36" s="4647"/>
      <c r="AO36" s="4651"/>
      <c r="AP36" s="4651"/>
      <c r="AQ36" s="4651"/>
      <c r="AR36" s="4731"/>
      <c r="AS36" s="611"/>
      <c r="AT36" s="608"/>
      <c r="AU36" s="609"/>
      <c r="AV36" s="608"/>
      <c r="AW36" s="608"/>
      <c r="AX36" s="608"/>
      <c r="AY36" s="610"/>
      <c r="AZ36" s="4700"/>
      <c r="BA36" s="4701"/>
      <c r="BB36" s="4701"/>
      <c r="BC36" s="4701"/>
      <c r="BD36" s="4701"/>
      <c r="BE36" s="4701"/>
      <c r="BF36" s="427"/>
      <c r="BG36" s="4700"/>
      <c r="BH36" s="4701"/>
      <c r="BI36" s="4701"/>
      <c r="BJ36" s="4701"/>
      <c r="BK36" s="4701"/>
      <c r="BL36" s="4701"/>
      <c r="BM36" s="4701"/>
      <c r="BN36" s="4701"/>
      <c r="BO36" s="4701"/>
      <c r="BP36" s="4702"/>
      <c r="BQ36" s="98"/>
    </row>
    <row r="37" spans="1:69" s="8" customFormat="1" ht="15.95" customHeight="1">
      <c r="A37" s="17"/>
      <c r="B37" s="4732"/>
      <c r="C37" s="4651"/>
      <c r="D37" s="4651"/>
      <c r="E37" s="4733"/>
      <c r="F37" s="4733"/>
      <c r="G37" s="4647"/>
      <c r="H37" s="4651"/>
      <c r="I37" s="4651"/>
      <c r="J37" s="4651"/>
      <c r="K37" s="4651"/>
      <c r="L37" s="4648"/>
      <c r="M37" s="4649"/>
      <c r="N37" s="4651"/>
      <c r="O37" s="4651"/>
      <c r="P37" s="4651"/>
      <c r="Q37" s="4651"/>
      <c r="R37" s="4651"/>
      <c r="S37" s="4651"/>
      <c r="T37" s="4733"/>
      <c r="U37" s="4647"/>
      <c r="V37" s="4733"/>
      <c r="W37" s="4651"/>
      <c r="X37" s="4731"/>
      <c r="Y37" s="4737"/>
      <c r="Z37" s="4738"/>
      <c r="AA37" s="4738"/>
      <c r="AB37" s="4738"/>
      <c r="AC37" s="4738"/>
      <c r="AD37" s="4739"/>
      <c r="AE37" s="4651"/>
      <c r="AF37" s="4651"/>
      <c r="AG37" s="4651"/>
      <c r="AH37" s="4651"/>
      <c r="AI37" s="4647"/>
      <c r="AJ37" s="4648"/>
      <c r="AK37" s="4649"/>
      <c r="AL37" s="4651"/>
      <c r="AM37" s="4647"/>
      <c r="AN37" s="4647"/>
      <c r="AO37" s="4651"/>
      <c r="AP37" s="4651"/>
      <c r="AQ37" s="4651"/>
      <c r="AR37" s="4731"/>
      <c r="AS37" s="611"/>
      <c r="AT37" s="608"/>
      <c r="AU37" s="609"/>
      <c r="AV37" s="608"/>
      <c r="AW37" s="608"/>
      <c r="AX37" s="608"/>
      <c r="AY37" s="610"/>
      <c r="AZ37" s="4649"/>
      <c r="BA37" s="4651"/>
      <c r="BB37" s="4651"/>
      <c r="BC37" s="4651"/>
      <c r="BD37" s="4651"/>
      <c r="BE37" s="4656"/>
      <c r="BF37" s="403"/>
      <c r="BG37" s="4649"/>
      <c r="BH37" s="4651"/>
      <c r="BI37" s="4651"/>
      <c r="BJ37" s="4647"/>
      <c r="BK37" s="4651"/>
      <c r="BL37" s="4647"/>
      <c r="BM37" s="4651"/>
      <c r="BN37" s="4651"/>
      <c r="BO37" s="4651"/>
      <c r="BP37" s="4699"/>
      <c r="BQ37" s="98"/>
    </row>
    <row r="38" spans="1:69" s="8" customFormat="1" ht="15.95" customHeight="1" thickBot="1">
      <c r="A38" s="38"/>
      <c r="B38" s="4747"/>
      <c r="C38" s="4748"/>
      <c r="D38" s="4748"/>
      <c r="E38" s="4749"/>
      <c r="F38" s="4749"/>
      <c r="G38" s="4749"/>
      <c r="H38" s="4748"/>
      <c r="I38" s="4748"/>
      <c r="J38" s="4748"/>
      <c r="K38" s="4748"/>
      <c r="L38" s="4750"/>
      <c r="M38" s="4751"/>
      <c r="N38" s="4748"/>
      <c r="O38" s="4748"/>
      <c r="P38" s="4748"/>
      <c r="Q38" s="4748"/>
      <c r="R38" s="4748"/>
      <c r="S38" s="4748"/>
      <c r="T38" s="4749"/>
      <c r="U38" s="4749"/>
      <c r="V38" s="4749"/>
      <c r="W38" s="4748"/>
      <c r="X38" s="4752"/>
      <c r="Y38" s="4740"/>
      <c r="Z38" s="4741"/>
      <c r="AA38" s="4741"/>
      <c r="AB38" s="4741"/>
      <c r="AC38" s="4741"/>
      <c r="AD38" s="4742"/>
      <c r="AE38" s="4748"/>
      <c r="AF38" s="4748"/>
      <c r="AG38" s="4748"/>
      <c r="AH38" s="4748"/>
      <c r="AI38" s="4749"/>
      <c r="AJ38" s="4750"/>
      <c r="AK38" s="4751"/>
      <c r="AL38" s="4748"/>
      <c r="AM38" s="4749"/>
      <c r="AN38" s="4749"/>
      <c r="AO38" s="4748"/>
      <c r="AP38" s="4748"/>
      <c r="AQ38" s="4748"/>
      <c r="AR38" s="4752"/>
      <c r="AS38" s="604"/>
      <c r="AT38" s="605"/>
      <c r="AU38" s="606"/>
      <c r="AV38" s="605"/>
      <c r="AW38" s="605"/>
      <c r="AX38" s="605"/>
      <c r="AY38" s="607"/>
      <c r="AZ38" s="4751"/>
      <c r="BA38" s="4748"/>
      <c r="BB38" s="4748"/>
      <c r="BC38" s="4748"/>
      <c r="BD38" s="4748"/>
      <c r="BE38" s="4759"/>
      <c r="BF38" s="375"/>
      <c r="BG38" s="4751"/>
      <c r="BH38" s="4748"/>
      <c r="BI38" s="4748"/>
      <c r="BJ38" s="4749"/>
      <c r="BK38" s="4748"/>
      <c r="BL38" s="4749"/>
      <c r="BM38" s="4748"/>
      <c r="BN38" s="4748"/>
      <c r="BO38" s="4748"/>
      <c r="BP38" s="4760"/>
      <c r="BQ38" s="98"/>
    </row>
    <row r="39" spans="1:69" s="35" customFormat="1" ht="15.95" customHeight="1" thickBot="1">
      <c r="A39" s="254"/>
      <c r="B39" s="220" t="s">
        <v>101</v>
      </c>
      <c r="C39" s="220"/>
      <c r="D39" s="220"/>
      <c r="E39" s="220"/>
      <c r="F39" s="220"/>
      <c r="G39" s="125"/>
      <c r="H39" s="220"/>
      <c r="I39" s="220"/>
      <c r="J39" s="220"/>
      <c r="K39" s="220"/>
      <c r="L39" s="220"/>
      <c r="M39" s="220"/>
      <c r="N39" s="220"/>
      <c r="O39" s="220"/>
      <c r="P39" s="220"/>
      <c r="Q39" s="220"/>
      <c r="R39" s="220"/>
      <c r="S39" s="220"/>
      <c r="T39" s="220"/>
      <c r="U39" s="125"/>
      <c r="V39" s="220"/>
      <c r="W39" s="220"/>
      <c r="X39" s="220"/>
      <c r="Y39" s="220"/>
      <c r="Z39" s="220"/>
      <c r="AA39" s="220"/>
      <c r="AB39" s="220"/>
      <c r="AC39" s="234"/>
      <c r="AD39" s="234"/>
      <c r="AE39" s="234"/>
      <c r="AF39" s="220"/>
      <c r="AG39" s="234"/>
      <c r="AH39" s="220"/>
      <c r="AI39" s="125" t="s">
        <v>133</v>
      </c>
      <c r="AJ39" s="220"/>
      <c r="AK39" s="220"/>
      <c r="AL39" s="220"/>
      <c r="AM39" s="125"/>
      <c r="AN39" s="125"/>
      <c r="AO39" s="220"/>
      <c r="AP39" s="220"/>
      <c r="AQ39" s="220"/>
      <c r="AR39" s="220"/>
      <c r="AS39" s="220"/>
      <c r="AT39" s="220"/>
      <c r="AU39" s="125"/>
      <c r="AV39" s="220"/>
      <c r="AW39" s="220"/>
      <c r="AX39" s="220"/>
      <c r="AY39" s="220"/>
      <c r="AZ39" s="220"/>
      <c r="BA39" s="220"/>
      <c r="BB39" s="220"/>
      <c r="BC39" s="234"/>
      <c r="BD39" s="220"/>
      <c r="BE39" s="234"/>
      <c r="BF39" s="265"/>
      <c r="BG39" s="57"/>
      <c r="BH39" s="57" t="str">
        <f>Index!BE44</f>
        <v>COMPILER: LIÊN/A-KT-WQ826</v>
      </c>
      <c r="BI39" s="57"/>
      <c r="BJ39" s="252"/>
      <c r="BK39" s="57"/>
      <c r="BL39" s="252"/>
      <c r="BM39" s="57"/>
      <c r="BN39" s="57"/>
      <c r="BO39" s="57"/>
      <c r="BP39" s="57"/>
      <c r="BQ39" s="255"/>
    </row>
  </sheetData>
  <mergeCells count="218">
    <mergeCell ref="BC14:BP14"/>
    <mergeCell ref="BC15:BP15"/>
    <mergeCell ref="AX14:BB14"/>
    <mergeCell ref="AX15:BB15"/>
    <mergeCell ref="BN2:BP3"/>
    <mergeCell ref="B4:AA4"/>
    <mergeCell ref="AB4:AW4"/>
    <mergeCell ref="AH5:AK5"/>
    <mergeCell ref="AL5:AP5"/>
    <mergeCell ref="AF5:AG5"/>
    <mergeCell ref="AQ5:AS5"/>
    <mergeCell ref="B5:N5"/>
    <mergeCell ref="O5:AA5"/>
    <mergeCell ref="AX5:BP5"/>
    <mergeCell ref="AB5:AC5"/>
    <mergeCell ref="AD5:AE5"/>
    <mergeCell ref="AT5:AW5"/>
    <mergeCell ref="AQ8:AS8"/>
    <mergeCell ref="AT8:AW8"/>
    <mergeCell ref="BG11:BP11"/>
    <mergeCell ref="AB10:AC10"/>
    <mergeCell ref="AD10:AE10"/>
    <mergeCell ref="AF10:AG10"/>
    <mergeCell ref="AT12:AW12"/>
    <mergeCell ref="B1:S1"/>
    <mergeCell ref="AB7:AC7"/>
    <mergeCell ref="AD7:AE7"/>
    <mergeCell ref="AF7:AG7"/>
    <mergeCell ref="AB6:AC6"/>
    <mergeCell ref="AD6:AE6"/>
    <mergeCell ref="AF6:AG6"/>
    <mergeCell ref="AQ6:AS6"/>
    <mergeCell ref="AT6:AW6"/>
    <mergeCell ref="X1:AZ3"/>
    <mergeCell ref="AB9:AC9"/>
    <mergeCell ref="AD9:AE9"/>
    <mergeCell ref="AF9:AG9"/>
    <mergeCell ref="AQ9:AS9"/>
    <mergeCell ref="AT9:AW9"/>
    <mergeCell ref="AX9:BB9"/>
    <mergeCell ref="AB8:AC8"/>
    <mergeCell ref="AD8:AE8"/>
    <mergeCell ref="AQ7:AS7"/>
    <mergeCell ref="AT7:AW7"/>
    <mergeCell ref="AF8:AG8"/>
    <mergeCell ref="AX11:BB11"/>
    <mergeCell ref="AX13:BB13"/>
    <mergeCell ref="AX10:BB10"/>
    <mergeCell ref="AH10:AK10"/>
    <mergeCell ref="AL10:AP10"/>
    <mergeCell ref="AX12:BP12"/>
    <mergeCell ref="AX6:BB6"/>
    <mergeCell ref="AX7:BB7"/>
    <mergeCell ref="AX8:BB8"/>
    <mergeCell ref="BC6:BP6"/>
    <mergeCell ref="BC7:BP7"/>
    <mergeCell ref="BC8:BP8"/>
    <mergeCell ref="BC9:BP9"/>
    <mergeCell ref="AH11:AK11"/>
    <mergeCell ref="AL11:AP11"/>
    <mergeCell ref="AQ11:AS11"/>
    <mergeCell ref="AT14:AW14"/>
    <mergeCell ref="AQ14:AS14"/>
    <mergeCell ref="AF14:AG14"/>
    <mergeCell ref="AD14:AE14"/>
    <mergeCell ref="AB14:AC14"/>
    <mergeCell ref="BG13:BP13"/>
    <mergeCell ref="BG10:BP10"/>
    <mergeCell ref="AB11:AC11"/>
    <mergeCell ref="AT11:AW11"/>
    <mergeCell ref="AB12:AC12"/>
    <mergeCell ref="AD12:AE12"/>
    <mergeCell ref="AF12:AG12"/>
    <mergeCell ref="AH12:AK12"/>
    <mergeCell ref="AL12:AP12"/>
    <mergeCell ref="AQ12:AS12"/>
    <mergeCell ref="AD11:AE11"/>
    <mergeCell ref="AF11:AG11"/>
    <mergeCell ref="AB13:AC13"/>
    <mergeCell ref="AD13:AE13"/>
    <mergeCell ref="AF13:AG13"/>
    <mergeCell ref="AQ13:AS13"/>
    <mergeCell ref="AT13:AW13"/>
    <mergeCell ref="AQ10:AS10"/>
    <mergeCell ref="AT10:AW10"/>
    <mergeCell ref="AF17:AG17"/>
    <mergeCell ref="AQ17:AS17"/>
    <mergeCell ref="AT17:AW17"/>
    <mergeCell ref="AB16:AC16"/>
    <mergeCell ref="AD16:AE16"/>
    <mergeCell ref="AF16:AG16"/>
    <mergeCell ref="AQ16:AS16"/>
    <mergeCell ref="AT18:AW18"/>
    <mergeCell ref="AB15:AC15"/>
    <mergeCell ref="AD15:AE15"/>
    <mergeCell ref="AF15:AG15"/>
    <mergeCell ref="AQ15:AS15"/>
    <mergeCell ref="AT15:AW15"/>
    <mergeCell ref="BG30:BP30"/>
    <mergeCell ref="AT31:AW31"/>
    <mergeCell ref="AX31:BE31"/>
    <mergeCell ref="BG31:BP31"/>
    <mergeCell ref="B22:I26"/>
    <mergeCell ref="AX21:BB21"/>
    <mergeCell ref="BC21:BP21"/>
    <mergeCell ref="AQ23:AS23"/>
    <mergeCell ref="AT23:AW23"/>
    <mergeCell ref="AB25:AC25"/>
    <mergeCell ref="AD25:AE25"/>
    <mergeCell ref="AT25:AW25"/>
    <mergeCell ref="AB24:AC24"/>
    <mergeCell ref="AD24:AE24"/>
    <mergeCell ref="AF24:AG24"/>
    <mergeCell ref="B21:I21"/>
    <mergeCell ref="J21:R21"/>
    <mergeCell ref="S21:AA21"/>
    <mergeCell ref="AB21:AC21"/>
    <mergeCell ref="AB22:AC22"/>
    <mergeCell ref="AD22:AE22"/>
    <mergeCell ref="AF22:AG22"/>
    <mergeCell ref="AQ22:AS22"/>
    <mergeCell ref="AT22:AW22"/>
    <mergeCell ref="AE37:AJ37"/>
    <mergeCell ref="AK37:AR37"/>
    <mergeCell ref="AZ37:BE37"/>
    <mergeCell ref="BG37:BP37"/>
    <mergeCell ref="B36:L36"/>
    <mergeCell ref="M36:X36"/>
    <mergeCell ref="AE36:AJ36"/>
    <mergeCell ref="Y35:AD38"/>
    <mergeCell ref="AE35:AJ35"/>
    <mergeCell ref="AZ35:BE35"/>
    <mergeCell ref="B38:L38"/>
    <mergeCell ref="M38:X38"/>
    <mergeCell ref="AE38:AJ38"/>
    <mergeCell ref="AK38:AR38"/>
    <mergeCell ref="AK36:AR36"/>
    <mergeCell ref="AZ36:BE36"/>
    <mergeCell ref="BG35:BP35"/>
    <mergeCell ref="AK35:AR35"/>
    <mergeCell ref="B35:L35"/>
    <mergeCell ref="M35:X35"/>
    <mergeCell ref="B37:L37"/>
    <mergeCell ref="M37:X37"/>
    <mergeCell ref="AZ38:BE38"/>
    <mergeCell ref="BG38:BP38"/>
    <mergeCell ref="BG36:BP36"/>
    <mergeCell ref="AT29:AW29"/>
    <mergeCell ref="AX29:BE29"/>
    <mergeCell ref="AT30:AW30"/>
    <mergeCell ref="AQ24:AS24"/>
    <mergeCell ref="AT24:AW24"/>
    <mergeCell ref="AF23:AG23"/>
    <mergeCell ref="AB23:AC23"/>
    <mergeCell ref="AX26:BP26"/>
    <mergeCell ref="B32:BP32"/>
    <mergeCell ref="B33:X33"/>
    <mergeCell ref="Y33:AR33"/>
    <mergeCell ref="AS33:BP33"/>
    <mergeCell ref="B34:L34"/>
    <mergeCell ref="M34:X34"/>
    <mergeCell ref="AX30:BE30"/>
    <mergeCell ref="Y34:AD34"/>
    <mergeCell ref="AE34:AJ34"/>
    <mergeCell ref="AK34:AR34"/>
    <mergeCell ref="AS34:AY34"/>
    <mergeCell ref="AZ34:BE34"/>
    <mergeCell ref="BG34:BP34"/>
    <mergeCell ref="B27:I31"/>
    <mergeCell ref="AB27:AC27"/>
    <mergeCell ref="BT7:BX7"/>
    <mergeCell ref="BY7:CL7"/>
    <mergeCell ref="BT8:BX8"/>
    <mergeCell ref="BY8:CL8"/>
    <mergeCell ref="AX24:BP25"/>
    <mergeCell ref="AX22:BP23"/>
    <mergeCell ref="AB26:AC26"/>
    <mergeCell ref="AB29:AC29"/>
    <mergeCell ref="AD29:AE29"/>
    <mergeCell ref="AX28:BF28"/>
    <mergeCell ref="BC19:BP19"/>
    <mergeCell ref="AD23:AE23"/>
    <mergeCell ref="AX18:BP18"/>
    <mergeCell ref="AT16:AW16"/>
    <mergeCell ref="AB17:AC17"/>
    <mergeCell ref="AD27:AE27"/>
    <mergeCell ref="AT27:AW27"/>
    <mergeCell ref="BG27:BP27"/>
    <mergeCell ref="AB28:AC28"/>
    <mergeCell ref="AD28:AE28"/>
    <mergeCell ref="AT28:AW28"/>
    <mergeCell ref="BG28:BP28"/>
    <mergeCell ref="BG29:BP29"/>
    <mergeCell ref="AD17:AE17"/>
    <mergeCell ref="B20:AA20"/>
    <mergeCell ref="AB20:AC20"/>
    <mergeCell ref="AD20:AE20"/>
    <mergeCell ref="AF20:AG20"/>
    <mergeCell ref="AQ20:AS20"/>
    <mergeCell ref="BK2:BM3"/>
    <mergeCell ref="AX27:BF27"/>
    <mergeCell ref="AD21:AE21"/>
    <mergeCell ref="AF21:AG21"/>
    <mergeCell ref="AQ21:AS21"/>
    <mergeCell ref="AT21:AW21"/>
    <mergeCell ref="AX20:BB20"/>
    <mergeCell ref="BC20:BP20"/>
    <mergeCell ref="AB19:AC19"/>
    <mergeCell ref="AD19:AE19"/>
    <mergeCell ref="AF19:AG19"/>
    <mergeCell ref="AQ19:AS19"/>
    <mergeCell ref="AT19:AW19"/>
    <mergeCell ref="AB18:AC18"/>
    <mergeCell ref="AD18:AE18"/>
    <mergeCell ref="AF18:AG18"/>
    <mergeCell ref="AQ18:AS18"/>
    <mergeCell ref="AT20:AW20"/>
    <mergeCell ref="AX19:BB19"/>
  </mergeCells>
  <phoneticPr fontId="53" type="noConversion"/>
  <printOptions horizontalCentered="1" verticalCentered="1"/>
  <pageMargins left="0.196850393700787" right="0.196850393700787" top="0.59055118110236204" bottom="0.39370078740157499" header="0.196850393700787" footer="0.196850393700787"/>
  <pageSetup paperSize="9" scale="72" orientation="landscape" r:id="rId1"/>
  <headerFooter alignWithMargins="0">
    <oddHeader>&amp;L&amp;12NIKE-CONVERSE, INC. Confidential&amp;RVer.16.0
PB:1-0</oddHeader>
    <oddFooter>&amp;C&amp;"Arial,??"&amp;A</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92D050"/>
  </sheetPr>
  <dimension ref="A1:BR49"/>
  <sheetViews>
    <sheetView showGridLines="0" view="pageBreakPreview" topLeftCell="A19" zoomScale="82" zoomScaleNormal="40" zoomScaleSheetLayoutView="82" workbookViewId="0">
      <selection activeCell="W21" sqref="W21:X21"/>
    </sheetView>
  </sheetViews>
  <sheetFormatPr defaultColWidth="2.625" defaultRowHeight="14.25"/>
  <cols>
    <col min="1" max="1" width="2.375" customWidth="1"/>
    <col min="2" max="12" width="2.625" customWidth="1"/>
    <col min="13" max="15" width="2.625" style="121" customWidth="1"/>
    <col min="16" max="19" width="2.625" customWidth="1"/>
    <col min="20" max="20" width="6.875" customWidth="1"/>
    <col min="21" max="21" width="2.625" customWidth="1"/>
    <col min="22" max="22" width="2.625" style="131" customWidth="1"/>
    <col min="23" max="24" width="3.375" customWidth="1"/>
    <col min="25" max="28" width="2.625" customWidth="1"/>
    <col min="29" max="29" width="2.625" style="131" customWidth="1"/>
    <col min="30" max="33" width="2.625" customWidth="1"/>
    <col min="34" max="34" width="2.625" style="131" customWidth="1"/>
    <col min="35" max="50" width="2.625" customWidth="1"/>
    <col min="51" max="52" width="2.625" style="121" customWidth="1"/>
    <col min="53" max="53" width="2.625" style="131" customWidth="1"/>
    <col min="54" max="54" width="2.625" style="121" customWidth="1"/>
    <col min="55" max="59" width="2.625" customWidth="1"/>
    <col min="60" max="60" width="2.625" style="131" customWidth="1"/>
    <col min="61" max="68" width="2.625" customWidth="1"/>
    <col min="69" max="70" width="2.375" customWidth="1"/>
  </cols>
  <sheetData>
    <row r="1" spans="1:70" s="146" customFormat="1" ht="19.5" customHeight="1" thickBot="1">
      <c r="A1" s="321"/>
      <c r="B1" s="4803" t="str">
        <f>Index!B1</f>
        <v>PRODUCTION CONFIRMATION</v>
      </c>
      <c r="C1" s="4804"/>
      <c r="D1" s="4804"/>
      <c r="E1" s="4804"/>
      <c r="F1" s="4804"/>
      <c r="G1" s="4804"/>
      <c r="H1" s="4804"/>
      <c r="I1" s="4804"/>
      <c r="J1" s="4804"/>
      <c r="K1" s="4804"/>
      <c r="L1" s="4804"/>
      <c r="M1" s="4804"/>
      <c r="N1" s="4804"/>
      <c r="O1" s="4804"/>
      <c r="P1" s="486"/>
      <c r="Q1" s="487"/>
      <c r="R1" s="487"/>
      <c r="S1" s="487"/>
      <c r="T1" s="1167"/>
      <c r="U1" s="4807" t="s">
        <v>741</v>
      </c>
      <c r="V1" s="4807"/>
      <c r="W1" s="4807"/>
      <c r="X1" s="4807"/>
      <c r="Y1" s="4807"/>
      <c r="Z1" s="4807"/>
      <c r="AA1" s="4807"/>
      <c r="AB1" s="4807"/>
      <c r="AC1" s="4807"/>
      <c r="AD1" s="4807"/>
      <c r="AE1" s="4807"/>
      <c r="AF1" s="4807"/>
      <c r="AG1" s="4807"/>
      <c r="AH1" s="4807"/>
      <c r="AI1" s="4807"/>
      <c r="AJ1" s="4807"/>
      <c r="AK1" s="4807"/>
      <c r="AL1" s="4807"/>
      <c r="AM1" s="4807"/>
      <c r="AN1" s="4807"/>
      <c r="AO1" s="4807"/>
      <c r="AP1" s="4807"/>
      <c r="AQ1" s="4807"/>
      <c r="AR1" s="4807"/>
      <c r="AS1" s="4807"/>
      <c r="AT1" s="4807"/>
      <c r="AU1" s="4807"/>
      <c r="AV1" s="4807"/>
      <c r="AW1" s="4807"/>
      <c r="AX1" s="4807"/>
      <c r="AY1" s="1167"/>
      <c r="AZ1" s="429"/>
      <c r="BA1" s="429"/>
      <c r="BB1" s="429"/>
      <c r="BC1" s="429"/>
      <c r="BD1" s="429"/>
      <c r="BE1" s="429"/>
      <c r="BF1" s="429"/>
      <c r="BG1" s="429"/>
      <c r="BH1" s="429"/>
      <c r="BI1" s="429"/>
      <c r="BJ1" s="429"/>
      <c r="BK1" s="322"/>
      <c r="BL1" s="322"/>
      <c r="BM1" s="322"/>
      <c r="BN1" s="322"/>
      <c r="BO1" s="322"/>
      <c r="BP1" s="322"/>
      <c r="BQ1" s="322"/>
      <c r="BR1" s="323"/>
    </row>
    <row r="2" spans="1:70" s="146" customFormat="1" ht="19.5" customHeight="1">
      <c r="A2" s="76"/>
      <c r="B2" s="511" t="s">
        <v>19</v>
      </c>
      <c r="C2" s="592"/>
      <c r="D2" s="592"/>
      <c r="E2" s="592"/>
      <c r="F2" s="592"/>
      <c r="G2" s="592"/>
      <c r="H2" s="513" t="str">
        <f>Index!G2</f>
        <v>Chuck Taylor All Star Street</v>
      </c>
      <c r="J2" s="513"/>
      <c r="K2" s="513"/>
      <c r="L2" s="513"/>
      <c r="M2" s="513"/>
      <c r="N2" s="513"/>
      <c r="O2" s="513"/>
      <c r="P2" s="1288"/>
      <c r="Q2" s="1289"/>
      <c r="R2" s="1289"/>
      <c r="S2" s="1289"/>
      <c r="T2" s="465"/>
      <c r="U2" s="1822"/>
      <c r="V2" s="1822"/>
      <c r="W2" s="1822"/>
      <c r="X2" s="1822"/>
      <c r="Y2" s="1822"/>
      <c r="Z2" s="1822"/>
      <c r="AA2" s="1822"/>
      <c r="AB2" s="1822"/>
      <c r="AC2" s="1822"/>
      <c r="AD2" s="1822"/>
      <c r="AE2" s="1822"/>
      <c r="AF2" s="1822"/>
      <c r="AG2" s="1822"/>
      <c r="AH2" s="1822"/>
      <c r="AI2" s="1822"/>
      <c r="AJ2" s="1822"/>
      <c r="AK2" s="1822"/>
      <c r="AL2" s="1822"/>
      <c r="AM2" s="1822"/>
      <c r="AN2" s="1822"/>
      <c r="AO2" s="1822"/>
      <c r="AP2" s="1822"/>
      <c r="AQ2" s="1822"/>
      <c r="AR2" s="1822"/>
      <c r="AS2" s="1822"/>
      <c r="AT2" s="1822"/>
      <c r="AU2" s="1822"/>
      <c r="AV2" s="1822"/>
      <c r="AW2" s="1822"/>
      <c r="AX2" s="1822"/>
      <c r="AY2" s="465"/>
      <c r="AZ2" s="150"/>
      <c r="BA2" s="150"/>
      <c r="BB2" s="150"/>
      <c r="BC2" s="150"/>
      <c r="BD2" s="150"/>
      <c r="BE2" s="150"/>
      <c r="BF2" s="150"/>
      <c r="BG2" s="150"/>
      <c r="BH2" s="150"/>
      <c r="BI2" s="150"/>
      <c r="BJ2" s="150"/>
      <c r="BK2" s="54"/>
      <c r="BL2" s="2617" t="s">
        <v>21</v>
      </c>
      <c r="BM2" s="2619"/>
      <c r="BN2" s="2619"/>
      <c r="BO2" s="2475">
        <f>'Production Checklist'!BN2+1</f>
        <v>35</v>
      </c>
      <c r="BP2" s="1834"/>
      <c r="BQ2" s="1960"/>
      <c r="BR2" s="84"/>
    </row>
    <row r="3" spans="1:70" s="146" customFormat="1" ht="19.5" customHeight="1" thickBot="1">
      <c r="A3" s="76"/>
      <c r="B3" s="512" t="s">
        <v>96</v>
      </c>
      <c r="C3" s="514"/>
      <c r="D3" s="514"/>
      <c r="E3" s="514"/>
      <c r="F3" s="514"/>
      <c r="G3" s="514"/>
      <c r="H3" s="514"/>
      <c r="I3" s="514"/>
      <c r="J3" s="514" t="str">
        <f>Index!I3</f>
        <v>669288C/F</v>
      </c>
      <c r="K3" s="514"/>
      <c r="L3" s="514"/>
      <c r="M3" s="594"/>
      <c r="N3" s="594"/>
      <c r="O3" s="594"/>
      <c r="P3" s="1290"/>
      <c r="Q3" s="1291"/>
      <c r="R3" s="1291"/>
      <c r="S3" s="1291"/>
      <c r="T3" s="1017"/>
      <c r="U3" s="1823"/>
      <c r="V3" s="1823"/>
      <c r="W3" s="1823"/>
      <c r="X3" s="1823"/>
      <c r="Y3" s="1823"/>
      <c r="Z3" s="1823"/>
      <c r="AA3" s="1823"/>
      <c r="AB3" s="1823"/>
      <c r="AC3" s="1823"/>
      <c r="AD3" s="1823"/>
      <c r="AE3" s="1823"/>
      <c r="AF3" s="1823"/>
      <c r="AG3" s="1823"/>
      <c r="AH3" s="1823"/>
      <c r="AI3" s="1823"/>
      <c r="AJ3" s="1823"/>
      <c r="AK3" s="1823"/>
      <c r="AL3" s="1823"/>
      <c r="AM3" s="1823"/>
      <c r="AN3" s="1823"/>
      <c r="AO3" s="1823"/>
      <c r="AP3" s="1823"/>
      <c r="AQ3" s="1823"/>
      <c r="AR3" s="1823"/>
      <c r="AS3" s="1823"/>
      <c r="AT3" s="1823"/>
      <c r="AU3" s="1823"/>
      <c r="AV3" s="1823"/>
      <c r="AW3" s="1823"/>
      <c r="AX3" s="1823"/>
      <c r="AY3" s="1017"/>
      <c r="AZ3" s="225"/>
      <c r="BA3" s="225"/>
      <c r="BB3" s="225"/>
      <c r="BC3" s="225"/>
      <c r="BD3" s="225"/>
      <c r="BE3" s="225"/>
      <c r="BF3" s="225"/>
      <c r="BG3" s="225"/>
      <c r="BH3" s="225"/>
      <c r="BI3" s="225"/>
      <c r="BJ3" s="225"/>
      <c r="BK3" s="84"/>
      <c r="BL3" s="3916"/>
      <c r="BM3" s="3917"/>
      <c r="BN3" s="3917"/>
      <c r="BO3" s="4789"/>
      <c r="BP3" s="4789"/>
      <c r="BQ3" s="4790"/>
      <c r="BR3" s="84"/>
    </row>
    <row r="4" spans="1:70" s="8" customFormat="1" ht="24.95" customHeight="1">
      <c r="A4" s="17"/>
      <c r="B4" s="17"/>
      <c r="C4" s="9"/>
      <c r="D4" s="9"/>
      <c r="E4" s="9"/>
      <c r="F4" s="9"/>
      <c r="G4" s="9"/>
      <c r="H4" s="9"/>
      <c r="I4" s="9"/>
      <c r="J4" s="9"/>
      <c r="K4" s="9"/>
      <c r="L4" s="9"/>
      <c r="M4" s="9"/>
      <c r="N4" s="9"/>
      <c r="O4" s="9"/>
      <c r="P4" s="9"/>
      <c r="Q4" s="9"/>
      <c r="R4" s="9"/>
      <c r="S4" s="9"/>
      <c r="T4" s="36"/>
      <c r="U4" s="36"/>
      <c r="V4" s="101"/>
      <c r="W4" s="36"/>
      <c r="X4" s="36"/>
      <c r="Y4" s="36"/>
      <c r="Z4" s="36"/>
      <c r="AA4" s="36"/>
      <c r="AB4" s="36"/>
      <c r="AC4" s="101"/>
      <c r="AD4" s="36"/>
      <c r="AE4" s="36"/>
      <c r="AF4" s="36"/>
      <c r="AG4" s="36"/>
      <c r="AH4" s="101"/>
      <c r="AI4" s="36"/>
      <c r="AJ4" s="36"/>
      <c r="AK4" s="36"/>
      <c r="AL4" s="36"/>
      <c r="AM4" s="36"/>
      <c r="AN4" s="36"/>
      <c r="AO4" s="36"/>
      <c r="AP4" s="36"/>
      <c r="AQ4" s="36"/>
      <c r="AR4" s="36"/>
      <c r="AS4" s="36"/>
      <c r="AT4" s="36"/>
      <c r="AU4" s="36"/>
      <c r="AV4" s="36"/>
      <c r="AW4" s="36"/>
      <c r="AX4" s="36"/>
      <c r="AY4" s="101"/>
      <c r="AZ4" s="101"/>
      <c r="BA4" s="101"/>
      <c r="BB4" s="101"/>
      <c r="BC4" s="36"/>
      <c r="BD4" s="36"/>
      <c r="BE4" s="36"/>
      <c r="BF4" s="36"/>
      <c r="BG4" s="36"/>
      <c r="BH4" s="101"/>
      <c r="BI4" s="36"/>
      <c r="BJ4" s="36"/>
      <c r="BK4" s="36"/>
      <c r="BL4" s="9"/>
      <c r="BM4" s="9"/>
      <c r="BN4" s="9"/>
      <c r="BO4" s="9"/>
      <c r="BP4" s="9"/>
      <c r="BQ4" s="24"/>
      <c r="BR4" s="24"/>
    </row>
    <row r="5" spans="1:70" s="8" customFormat="1" ht="24.95" customHeight="1">
      <c r="A5" s="17"/>
      <c r="B5" s="1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24"/>
      <c r="BR5" s="24"/>
    </row>
    <row r="6" spans="1:70" s="8" customFormat="1" ht="24.95" customHeight="1">
      <c r="A6" s="17"/>
      <c r="B6" s="17"/>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24"/>
      <c r="BR6" s="24"/>
    </row>
    <row r="7" spans="1:70" s="8" customFormat="1" ht="24.95" customHeight="1">
      <c r="A7" s="17"/>
      <c r="B7" s="17"/>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24"/>
      <c r="BR7" s="24"/>
    </row>
    <row r="8" spans="1:70" s="8" customFormat="1" ht="24.95" customHeight="1">
      <c r="A8" s="17"/>
      <c r="B8" s="17"/>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24"/>
      <c r="BR8" s="24"/>
    </row>
    <row r="9" spans="1:70" s="8" customFormat="1" ht="24.95" customHeight="1">
      <c r="A9" s="17"/>
      <c r="B9" s="17"/>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24"/>
      <c r="BR9" s="24"/>
    </row>
    <row r="10" spans="1:70" s="8" customFormat="1" ht="24.95" customHeight="1">
      <c r="A10" s="17"/>
      <c r="B10" s="17"/>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24"/>
      <c r="BR10" s="24"/>
    </row>
    <row r="11" spans="1:70" s="8" customFormat="1" ht="24.95" customHeight="1">
      <c r="A11" s="17"/>
      <c r="B11" s="17"/>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24"/>
      <c r="BR11" s="24"/>
    </row>
    <row r="12" spans="1:70" s="8" customFormat="1" ht="24.95" customHeight="1">
      <c r="A12" s="281"/>
      <c r="B12" s="281"/>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199"/>
      <c r="BR12" s="199"/>
    </row>
    <row r="13" spans="1:70" s="8" customFormat="1" ht="24.95" customHeight="1">
      <c r="A13" s="281"/>
      <c r="B13" s="281"/>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199"/>
      <c r="BR13" s="199"/>
    </row>
    <row r="14" spans="1:70" s="8" customFormat="1" ht="24.95" customHeight="1">
      <c r="A14" s="281"/>
      <c r="B14" s="281"/>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199"/>
      <c r="BR14" s="199"/>
    </row>
    <row r="15" spans="1:70" s="8" customFormat="1" ht="24.95" customHeight="1">
      <c r="A15" s="17"/>
      <c r="B15" s="17"/>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24"/>
      <c r="BR15" s="24"/>
    </row>
    <row r="16" spans="1:70" s="8" customFormat="1" ht="24.95" customHeight="1">
      <c r="A16" s="17"/>
      <c r="B16" s="17"/>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24"/>
      <c r="BR16" s="24"/>
    </row>
    <row r="17" spans="1:70" s="8" customFormat="1" ht="24.75" customHeight="1">
      <c r="A17" s="17"/>
      <c r="B17" s="17"/>
      <c r="C17" s="500"/>
      <c r="D17" s="500"/>
      <c r="E17" s="500"/>
      <c r="F17" s="500"/>
      <c r="G17" s="500"/>
      <c r="H17" s="500"/>
      <c r="I17" s="500"/>
      <c r="J17" s="500"/>
      <c r="K17" s="500"/>
      <c r="L17" s="500"/>
      <c r="M17" s="500"/>
      <c r="N17" s="500"/>
      <c r="O17" s="500"/>
      <c r="P17" s="500"/>
      <c r="Q17" s="500"/>
      <c r="R17" s="500"/>
      <c r="S17" s="500"/>
      <c r="T17" s="500"/>
      <c r="U17" s="500"/>
      <c r="V17" s="500"/>
      <c r="W17" s="500"/>
      <c r="X17" s="500"/>
      <c r="Y17" s="500"/>
      <c r="Z17" s="500"/>
      <c r="AA17" s="500"/>
      <c r="AB17" s="500"/>
      <c r="AC17" s="500"/>
      <c r="AD17" s="500"/>
      <c r="AE17" s="500"/>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24"/>
      <c r="BR17" s="24"/>
    </row>
    <row r="18" spans="1:70" s="8" customFormat="1" ht="24.75" customHeight="1">
      <c r="A18" s="17"/>
      <c r="B18" s="17"/>
      <c r="AU18" s="500"/>
      <c r="AV18" s="500"/>
      <c r="AW18" s="500"/>
      <c r="AX18" s="500"/>
      <c r="AY18" s="500"/>
      <c r="AZ18" s="500"/>
      <c r="BA18" s="500"/>
      <c r="BB18" s="500"/>
      <c r="BC18" s="500"/>
      <c r="BD18" s="500"/>
      <c r="BE18" s="500"/>
      <c r="BF18" s="9"/>
      <c r="BG18" s="9"/>
      <c r="BH18" s="9"/>
      <c r="BI18" s="9"/>
      <c r="BJ18" s="9"/>
      <c r="BK18" s="9"/>
      <c r="BL18" s="9"/>
      <c r="BM18" s="9"/>
      <c r="BN18" s="9"/>
      <c r="BO18" s="9"/>
      <c r="BP18" s="9"/>
      <c r="BQ18" s="24"/>
      <c r="BR18" s="24"/>
    </row>
    <row r="19" spans="1:70" s="8" customFormat="1" ht="24.95" customHeight="1">
      <c r="A19" s="17"/>
      <c r="B19" s="17"/>
      <c r="AU19" s="500"/>
      <c r="AV19" s="500"/>
      <c r="AW19" s="500"/>
      <c r="AX19" s="500"/>
      <c r="AY19" s="500"/>
      <c r="AZ19" s="500"/>
      <c r="BA19" s="500"/>
      <c r="BB19" s="500"/>
      <c r="BC19" s="500"/>
      <c r="BD19" s="500"/>
      <c r="BE19" s="500"/>
      <c r="BF19" s="9"/>
      <c r="BG19" s="9"/>
      <c r="BH19" s="9"/>
      <c r="BI19" s="9"/>
      <c r="BJ19" s="9"/>
      <c r="BK19" s="9"/>
      <c r="BL19" s="9"/>
      <c r="BM19" s="9"/>
      <c r="BN19" s="9"/>
      <c r="BO19" s="9"/>
      <c r="BP19" s="9"/>
      <c r="BQ19" s="24"/>
      <c r="BR19" s="24"/>
    </row>
    <row r="20" spans="1:70" s="8" customFormat="1" ht="24.95" customHeight="1">
      <c r="A20" s="17"/>
      <c r="B20" s="17"/>
      <c r="C20" s="2108"/>
      <c r="D20" s="2108"/>
      <c r="E20" s="2108"/>
      <c r="F20" s="2108"/>
      <c r="G20" s="2108"/>
      <c r="H20" s="2108"/>
      <c r="I20" s="2108"/>
      <c r="J20" s="2108"/>
      <c r="K20" s="2108"/>
      <c r="L20" s="2108"/>
      <c r="M20" s="2108"/>
      <c r="N20" s="2108"/>
      <c r="O20" s="2108"/>
      <c r="P20" s="2108"/>
      <c r="Q20" s="2108"/>
      <c r="R20" s="2108"/>
      <c r="S20" s="2108"/>
      <c r="T20" s="2108"/>
      <c r="U20" s="843"/>
      <c r="V20" s="843"/>
      <c r="W20" s="2108"/>
      <c r="X20" s="2108"/>
      <c r="Y20" s="2108"/>
      <c r="Z20" s="2108"/>
      <c r="AA20" s="2108"/>
      <c r="AB20" s="2108"/>
      <c r="AC20" s="2108"/>
      <c r="AD20" s="2108"/>
      <c r="AE20" s="2108"/>
      <c r="AF20" s="2108"/>
      <c r="AG20" s="2108"/>
      <c r="AH20" s="2108"/>
      <c r="AI20" s="2108"/>
      <c r="AJ20" s="2108"/>
      <c r="AK20" s="2108"/>
      <c r="AL20" s="2108"/>
      <c r="AM20" s="2108"/>
      <c r="AN20" s="2108"/>
      <c r="AO20" s="2108"/>
      <c r="AP20" s="2108"/>
      <c r="AQ20" s="2108"/>
      <c r="AR20" s="2108"/>
      <c r="AS20" s="2108"/>
      <c r="AT20" s="2108"/>
      <c r="AU20" s="500"/>
      <c r="AV20" s="500"/>
      <c r="AW20" s="500"/>
      <c r="AX20" s="500"/>
      <c r="AY20" s="500"/>
      <c r="AZ20" s="500"/>
      <c r="BA20" s="500"/>
      <c r="BB20" s="500"/>
      <c r="BC20" s="500"/>
      <c r="BD20" s="500"/>
      <c r="BE20" s="500"/>
      <c r="BF20" s="9"/>
      <c r="BG20" s="9"/>
      <c r="BH20" s="9"/>
      <c r="BI20" s="9"/>
      <c r="BJ20" s="9"/>
      <c r="BK20" s="9"/>
      <c r="BL20" s="9"/>
      <c r="BM20" s="9"/>
      <c r="BN20" s="9"/>
      <c r="BO20" s="9"/>
      <c r="BP20" s="9"/>
      <c r="BQ20" s="24"/>
      <c r="BR20" s="24"/>
    </row>
    <row r="21" spans="1:70" s="8" customFormat="1" ht="24.95" customHeight="1">
      <c r="A21" s="17"/>
      <c r="B21" s="17"/>
      <c r="C21" s="2108"/>
      <c r="D21" s="2108"/>
      <c r="E21" s="2108"/>
      <c r="F21" s="2108"/>
      <c r="G21" s="2108"/>
      <c r="H21" s="2108"/>
      <c r="I21" s="2108"/>
      <c r="J21" s="2108"/>
      <c r="K21" s="2108"/>
      <c r="L21" s="2108"/>
      <c r="M21" s="2108"/>
      <c r="N21" s="2108"/>
      <c r="O21" s="2108"/>
      <c r="P21" s="2108"/>
      <c r="Q21" s="2108"/>
      <c r="R21" s="2108"/>
      <c r="S21" s="2108"/>
      <c r="T21" s="2108"/>
      <c r="U21" s="843"/>
      <c r="V21" s="843"/>
      <c r="W21" s="2108"/>
      <c r="X21" s="2108"/>
      <c r="Y21" s="2108"/>
      <c r="Z21" s="2108"/>
      <c r="AA21" s="2108"/>
      <c r="AB21" s="2108"/>
      <c r="AC21" s="2108"/>
      <c r="AD21" s="2108"/>
      <c r="AE21" s="2108"/>
      <c r="AF21" s="2108"/>
      <c r="AG21" s="2108"/>
      <c r="AH21" s="2108"/>
      <c r="AI21" s="2108"/>
      <c r="AJ21" s="2108"/>
      <c r="AK21" s="2108"/>
      <c r="AL21" s="2108"/>
      <c r="AM21" s="2108"/>
      <c r="AN21" s="2108"/>
      <c r="AO21" s="2108"/>
      <c r="AP21" s="2108"/>
      <c r="AQ21" s="2108"/>
      <c r="AR21" s="2108"/>
      <c r="AS21" s="2108"/>
      <c r="AT21" s="2108"/>
      <c r="AU21" s="230"/>
      <c r="AV21" s="230"/>
      <c r="AW21" s="230"/>
      <c r="AX21" s="230"/>
      <c r="AY21" s="230"/>
      <c r="AZ21" s="230"/>
      <c r="BA21" s="230"/>
      <c r="BB21" s="230"/>
      <c r="BC21" s="230"/>
      <c r="BD21" s="230"/>
      <c r="BE21" s="230"/>
      <c r="BF21" s="230"/>
      <c r="BG21" s="230"/>
      <c r="BH21" s="230"/>
      <c r="BI21" s="230"/>
      <c r="BJ21" s="230"/>
      <c r="BK21" s="2108"/>
      <c r="BL21" s="2108"/>
      <c r="BM21" s="2108"/>
      <c r="BN21" s="2108"/>
      <c r="BO21" s="9"/>
      <c r="BP21" s="9"/>
      <c r="BQ21" s="24"/>
      <c r="BR21" s="24"/>
    </row>
    <row r="22" spans="1:70" s="8" customFormat="1" ht="24.95" customHeight="1">
      <c r="A22" s="17"/>
      <c r="B22" s="17"/>
      <c r="C22" s="4806"/>
      <c r="D22" s="4806"/>
      <c r="E22" s="4806"/>
      <c r="F22" s="4806"/>
      <c r="G22" s="4806"/>
      <c r="H22" s="4806"/>
      <c r="I22" s="4806"/>
      <c r="J22" s="4806"/>
      <c r="K22" s="4806"/>
      <c r="L22" s="4806"/>
      <c r="M22" s="4806"/>
      <c r="N22" s="4806"/>
      <c r="O22" s="4806"/>
      <c r="P22" s="4806"/>
      <c r="Q22" s="4806"/>
      <c r="R22" s="4806"/>
      <c r="S22" s="4806"/>
      <c r="T22" s="4806"/>
      <c r="U22" s="4797"/>
      <c r="V22" s="4797"/>
      <c r="W22" s="4797"/>
      <c r="X22" s="4797"/>
      <c r="Y22" s="4797"/>
      <c r="Z22" s="4797"/>
      <c r="AA22" s="4797"/>
      <c r="AB22" s="4797"/>
      <c r="AC22" s="4797"/>
      <c r="AD22" s="4797"/>
      <c r="AE22" s="4797"/>
      <c r="AF22" s="4797"/>
      <c r="AG22" s="4797"/>
      <c r="AH22" s="4797"/>
      <c r="AI22" s="4797"/>
      <c r="AJ22" s="4797"/>
      <c r="AK22" s="4797"/>
      <c r="AL22" s="4797"/>
      <c r="AM22" s="4797"/>
      <c r="AN22" s="4797"/>
      <c r="AO22" s="4797"/>
      <c r="AP22" s="4797"/>
      <c r="AQ22" s="4797"/>
      <c r="AR22" s="4797"/>
      <c r="AS22" s="4797"/>
      <c r="AT22" s="4797"/>
      <c r="AU22" s="230"/>
      <c r="AV22" s="230"/>
      <c r="AW22" s="230"/>
      <c r="AX22" s="230"/>
      <c r="AY22" s="230"/>
      <c r="AZ22" s="230"/>
      <c r="BA22" s="230"/>
      <c r="BB22" s="230"/>
      <c r="BC22" s="230"/>
      <c r="BD22" s="230"/>
      <c r="BE22" s="230"/>
      <c r="BF22" s="230"/>
      <c r="BG22" s="230"/>
      <c r="BH22" s="230"/>
      <c r="BI22" s="230"/>
      <c r="BJ22" s="230"/>
      <c r="BK22" s="2108"/>
      <c r="BL22" s="2108"/>
      <c r="BM22" s="2108"/>
      <c r="BN22" s="2108"/>
      <c r="BO22" s="9"/>
      <c r="BP22" s="9"/>
      <c r="BQ22" s="24"/>
      <c r="BR22" s="24"/>
    </row>
    <row r="23" spans="1:70" s="8" customFormat="1" ht="24.95" customHeight="1">
      <c r="A23" s="17"/>
      <c r="B23" s="17"/>
      <c r="C23" s="3815" t="s">
        <v>946</v>
      </c>
      <c r="D23" s="3816"/>
      <c r="E23" s="3816"/>
      <c r="F23" s="3816"/>
      <c r="G23" s="3816"/>
      <c r="H23" s="3816"/>
      <c r="I23" s="3816"/>
      <c r="J23" s="3816"/>
      <c r="K23" s="3816"/>
      <c r="L23" s="3816"/>
      <c r="M23" s="3816"/>
      <c r="N23" s="3816"/>
      <c r="O23" s="3816"/>
      <c r="P23" s="3816"/>
      <c r="Q23" s="3817"/>
      <c r="R23" s="3815" t="s">
        <v>150</v>
      </c>
      <c r="S23" s="3816"/>
      <c r="T23" s="3817"/>
      <c r="U23" s="3822" t="s">
        <v>14</v>
      </c>
      <c r="V23" s="3824"/>
      <c r="W23" s="3822">
        <v>11</v>
      </c>
      <c r="X23" s="3824"/>
      <c r="Y23" s="4799">
        <v>11</v>
      </c>
      <c r="Z23" s="4800"/>
      <c r="AA23" s="3822">
        <v>12</v>
      </c>
      <c r="AB23" s="3824"/>
      <c r="AC23" s="4799">
        <v>12</v>
      </c>
      <c r="AD23" s="4800"/>
      <c r="AE23" s="3822">
        <v>13</v>
      </c>
      <c r="AF23" s="3824"/>
      <c r="AG23" s="4799">
        <v>13</v>
      </c>
      <c r="AH23" s="4800"/>
      <c r="AI23" s="3822">
        <v>1</v>
      </c>
      <c r="AJ23" s="3824"/>
      <c r="AK23" s="4799">
        <v>1</v>
      </c>
      <c r="AL23" s="4800"/>
      <c r="AM23" s="3822">
        <v>2</v>
      </c>
      <c r="AN23" s="3824"/>
      <c r="AO23" s="4799">
        <v>2</v>
      </c>
      <c r="AP23" s="4800"/>
      <c r="AQ23" s="3822">
        <v>3</v>
      </c>
      <c r="AR23" s="3824"/>
      <c r="AS23" s="4799">
        <v>3</v>
      </c>
      <c r="AT23" s="4800"/>
      <c r="AU23" s="3822">
        <v>4</v>
      </c>
      <c r="AV23" s="3824"/>
      <c r="AW23" s="4799">
        <v>4</v>
      </c>
      <c r="AX23" s="4800"/>
      <c r="AY23" s="3822">
        <v>5</v>
      </c>
      <c r="AZ23" s="3824"/>
      <c r="BA23" s="4799">
        <v>5</v>
      </c>
      <c r="BB23" s="4800"/>
      <c r="BC23" s="3822">
        <v>6</v>
      </c>
      <c r="BD23" s="3824"/>
      <c r="BE23" s="230"/>
      <c r="BF23" s="230"/>
      <c r="BG23" s="230"/>
      <c r="BH23" s="230"/>
      <c r="BI23" s="230"/>
      <c r="BJ23" s="230"/>
      <c r="BK23" s="2108"/>
      <c r="BL23" s="2108"/>
      <c r="BM23" s="2108"/>
      <c r="BN23" s="2108"/>
      <c r="BO23" s="9"/>
      <c r="BP23" s="9"/>
      <c r="BQ23" s="24"/>
      <c r="BR23" s="24"/>
    </row>
    <row r="24" spans="1:70" s="8" customFormat="1" ht="24.95" customHeight="1">
      <c r="A24" s="17"/>
      <c r="B24" s="17"/>
      <c r="C24" s="4796"/>
      <c r="D24" s="4797"/>
      <c r="E24" s="4797"/>
      <c r="F24" s="4797"/>
      <c r="G24" s="4797"/>
      <c r="H24" s="4797"/>
      <c r="I24" s="4797"/>
      <c r="J24" s="4797"/>
      <c r="K24" s="4797"/>
      <c r="L24" s="4797"/>
      <c r="M24" s="4797"/>
      <c r="N24" s="4797"/>
      <c r="O24" s="4797"/>
      <c r="P24" s="4797"/>
      <c r="Q24" s="4798"/>
      <c r="R24" s="4796"/>
      <c r="S24" s="4797"/>
      <c r="T24" s="4798"/>
      <c r="U24" s="3822"/>
      <c r="V24" s="3824"/>
      <c r="W24" s="3822"/>
      <c r="X24" s="3824"/>
      <c r="Y24" s="3822"/>
      <c r="Z24" s="3824"/>
      <c r="AA24" s="3822"/>
      <c r="AB24" s="3824"/>
      <c r="AC24" s="3822"/>
      <c r="AD24" s="3824"/>
      <c r="AE24" s="3822"/>
      <c r="AF24" s="3824"/>
      <c r="AG24" s="3822"/>
      <c r="AH24" s="3824"/>
      <c r="AI24" s="3822"/>
      <c r="AJ24" s="3824"/>
      <c r="AK24" s="3822"/>
      <c r="AL24" s="3824"/>
      <c r="AM24" s="3822"/>
      <c r="AN24" s="3824"/>
      <c r="AO24" s="3822"/>
      <c r="AP24" s="3824"/>
      <c r="AQ24" s="3822"/>
      <c r="AR24" s="3824"/>
      <c r="AS24" s="3822"/>
      <c r="AT24" s="3824"/>
      <c r="AU24" s="3822"/>
      <c r="AV24" s="3824"/>
      <c r="AW24" s="3822"/>
      <c r="AX24" s="3824"/>
      <c r="AY24" s="3822"/>
      <c r="AZ24" s="3824"/>
      <c r="BA24" s="3822"/>
      <c r="BB24" s="3824"/>
      <c r="BC24" s="3822"/>
      <c r="BD24" s="3824"/>
      <c r="BE24" s="508"/>
      <c r="BF24" s="217"/>
      <c r="BG24" s="217"/>
      <c r="BH24" s="217"/>
      <c r="BI24" s="217"/>
      <c r="BJ24" s="217"/>
      <c r="BK24" s="217"/>
      <c r="BL24" s="217"/>
      <c r="BM24" s="217"/>
      <c r="BN24" s="217"/>
      <c r="BO24" s="9"/>
      <c r="BP24" s="9"/>
      <c r="BQ24" s="24"/>
      <c r="BR24" s="24"/>
    </row>
    <row r="25" spans="1:70" s="8" customFormat="1" ht="24.95" customHeight="1">
      <c r="A25" s="17"/>
      <c r="B25" s="17"/>
      <c r="C25" s="1285" t="s">
        <v>947</v>
      </c>
      <c r="D25" s="1286"/>
      <c r="E25" s="1286"/>
      <c r="F25" s="1286"/>
      <c r="G25" s="1286"/>
      <c r="H25" s="1286"/>
      <c r="I25" s="1286"/>
      <c r="J25" s="1286"/>
      <c r="K25" s="1286"/>
      <c r="L25" s="1286"/>
      <c r="M25" s="1286"/>
      <c r="N25" s="1286"/>
      <c r="O25" s="1286"/>
      <c r="P25" s="1286"/>
      <c r="Q25" s="1286"/>
      <c r="R25" s="3822"/>
      <c r="S25" s="3823"/>
      <c r="T25" s="3824"/>
      <c r="U25" s="3822">
        <v>67</v>
      </c>
      <c r="V25" s="3824"/>
      <c r="W25" s="3822">
        <v>68</v>
      </c>
      <c r="X25" s="3824"/>
      <c r="Y25" s="3822">
        <v>69</v>
      </c>
      <c r="Z25" s="3824"/>
      <c r="AA25" s="3822">
        <v>70</v>
      </c>
      <c r="AB25" s="3824"/>
      <c r="AC25" s="3822">
        <v>71</v>
      </c>
      <c r="AD25" s="3824"/>
      <c r="AE25" s="3822">
        <v>72</v>
      </c>
      <c r="AF25" s="3824"/>
      <c r="AG25" s="3822">
        <v>73</v>
      </c>
      <c r="AH25" s="3824"/>
      <c r="AI25" s="3822">
        <v>74</v>
      </c>
      <c r="AJ25" s="3824"/>
      <c r="AK25" s="3822">
        <v>75</v>
      </c>
      <c r="AL25" s="3824"/>
      <c r="AM25" s="3822">
        <v>76</v>
      </c>
      <c r="AN25" s="3824"/>
      <c r="AO25" s="3822">
        <v>77</v>
      </c>
      <c r="AP25" s="3824"/>
      <c r="AQ25" s="3822">
        <v>78</v>
      </c>
      <c r="AR25" s="3824"/>
      <c r="AS25" s="3822">
        <v>79</v>
      </c>
      <c r="AT25" s="3824"/>
      <c r="AU25" s="3822">
        <v>80</v>
      </c>
      <c r="AV25" s="3824"/>
      <c r="AW25" s="3822">
        <v>81</v>
      </c>
      <c r="AX25" s="3824"/>
      <c r="AY25" s="3822">
        <v>82</v>
      </c>
      <c r="AZ25" s="3824"/>
      <c r="BA25" s="3822">
        <v>83</v>
      </c>
      <c r="BB25" s="3824"/>
      <c r="BC25" s="3822">
        <v>84</v>
      </c>
      <c r="BD25" s="3824"/>
      <c r="BE25" s="506"/>
      <c r="BF25" s="112"/>
      <c r="BG25" s="112"/>
      <c r="BH25" s="112"/>
      <c r="BI25" s="112"/>
      <c r="BJ25" s="112"/>
      <c r="BK25" s="112"/>
      <c r="BL25" s="112"/>
      <c r="BM25" s="112"/>
      <c r="BN25" s="112"/>
      <c r="BO25" s="9"/>
      <c r="BP25" s="9"/>
      <c r="BQ25" s="24"/>
      <c r="BR25" s="24"/>
    </row>
    <row r="26" spans="1:70" s="8" customFormat="1" ht="24.95" customHeight="1">
      <c r="A26" s="17"/>
      <c r="B26" s="17"/>
      <c r="C26" s="1285" t="s">
        <v>948</v>
      </c>
      <c r="D26" s="1287"/>
      <c r="E26" s="1287"/>
      <c r="F26" s="1287"/>
      <c r="G26" s="1287"/>
      <c r="H26" s="1287"/>
      <c r="I26" s="1287"/>
      <c r="J26" s="1287"/>
      <c r="K26" s="1287"/>
      <c r="L26" s="1287"/>
      <c r="M26" s="1287"/>
      <c r="N26" s="1287"/>
      <c r="O26" s="1287"/>
      <c r="P26" s="1287"/>
      <c r="Q26" s="1287"/>
      <c r="R26" s="3820"/>
      <c r="S26" s="3796"/>
      <c r="T26" s="3821"/>
      <c r="U26" s="3822">
        <v>51</v>
      </c>
      <c r="V26" s="3824"/>
      <c r="W26" s="3822">
        <v>52</v>
      </c>
      <c r="X26" s="3824"/>
      <c r="Y26" s="3822">
        <v>53</v>
      </c>
      <c r="Z26" s="3824"/>
      <c r="AA26" s="3822">
        <v>53.5</v>
      </c>
      <c r="AB26" s="3824"/>
      <c r="AC26" s="3822">
        <v>54</v>
      </c>
      <c r="AD26" s="3824"/>
      <c r="AE26" s="3822">
        <v>55</v>
      </c>
      <c r="AF26" s="3824"/>
      <c r="AG26" s="3822">
        <v>56</v>
      </c>
      <c r="AH26" s="3824"/>
      <c r="AI26" s="3822">
        <v>56.5</v>
      </c>
      <c r="AJ26" s="3824"/>
      <c r="AK26" s="3822">
        <v>57</v>
      </c>
      <c r="AL26" s="3824"/>
      <c r="AM26" s="3822">
        <v>58</v>
      </c>
      <c r="AN26" s="3824"/>
      <c r="AO26" s="3822">
        <v>59</v>
      </c>
      <c r="AP26" s="3824"/>
      <c r="AQ26" s="3822">
        <v>59.5</v>
      </c>
      <c r="AR26" s="3824"/>
      <c r="AS26" s="3822">
        <v>60</v>
      </c>
      <c r="AT26" s="3824"/>
      <c r="AU26" s="3822">
        <v>61</v>
      </c>
      <c r="AV26" s="3824"/>
      <c r="AW26" s="3822">
        <v>62</v>
      </c>
      <c r="AX26" s="3824"/>
      <c r="AY26" s="3822">
        <v>62.5</v>
      </c>
      <c r="AZ26" s="3824"/>
      <c r="BA26" s="3822">
        <v>63</v>
      </c>
      <c r="BB26" s="3824"/>
      <c r="BC26" s="3822">
        <v>64</v>
      </c>
      <c r="BD26" s="3824"/>
      <c r="BE26" s="506"/>
      <c r="BF26" s="112"/>
      <c r="BG26" s="112"/>
      <c r="BH26" s="112"/>
      <c r="BI26" s="112"/>
      <c r="BJ26" s="112"/>
      <c r="BK26" s="112"/>
      <c r="BL26" s="112"/>
      <c r="BM26" s="112"/>
      <c r="BN26" s="112"/>
      <c r="BO26" s="9"/>
      <c r="BP26" s="9"/>
      <c r="BQ26" s="24"/>
      <c r="BR26" s="24"/>
    </row>
    <row r="27" spans="1:70" s="8" customFormat="1" ht="24.95" customHeight="1">
      <c r="A27" s="17"/>
      <c r="B27" s="17"/>
      <c r="C27" s="4801" t="s">
        <v>949</v>
      </c>
      <c r="D27" s="4802"/>
      <c r="E27" s="4802"/>
      <c r="F27" s="4802"/>
      <c r="G27" s="4802"/>
      <c r="H27" s="4802"/>
      <c r="I27" s="4802"/>
      <c r="J27" s="4802"/>
      <c r="K27" s="4802"/>
      <c r="L27" s="4802"/>
      <c r="M27" s="4802"/>
      <c r="N27" s="4802"/>
      <c r="O27" s="4802"/>
      <c r="P27" s="4802"/>
      <c r="Q27" s="2079"/>
      <c r="R27" s="3820"/>
      <c r="S27" s="3796"/>
      <c r="T27" s="3821"/>
      <c r="U27" s="3822">
        <v>49</v>
      </c>
      <c r="V27" s="3824"/>
      <c r="W27" s="3822">
        <v>50</v>
      </c>
      <c r="X27" s="3824"/>
      <c r="Y27" s="3822">
        <v>51</v>
      </c>
      <c r="Z27" s="3824"/>
      <c r="AA27" s="3822">
        <v>51.5</v>
      </c>
      <c r="AB27" s="3824"/>
      <c r="AC27" s="3822">
        <v>52</v>
      </c>
      <c r="AD27" s="3824"/>
      <c r="AE27" s="3822">
        <v>53</v>
      </c>
      <c r="AF27" s="3824"/>
      <c r="AG27" s="3822">
        <v>54</v>
      </c>
      <c r="AH27" s="3824"/>
      <c r="AI27" s="3822">
        <v>54.5</v>
      </c>
      <c r="AJ27" s="3824"/>
      <c r="AK27" s="3822">
        <v>55</v>
      </c>
      <c r="AL27" s="3824"/>
      <c r="AM27" s="3822">
        <v>56</v>
      </c>
      <c r="AN27" s="3824"/>
      <c r="AO27" s="3822">
        <v>57</v>
      </c>
      <c r="AP27" s="3824"/>
      <c r="AQ27" s="3822">
        <v>57.5</v>
      </c>
      <c r="AR27" s="3824"/>
      <c r="AS27" s="3822">
        <v>58</v>
      </c>
      <c r="AT27" s="3824"/>
      <c r="AU27" s="3822">
        <v>59</v>
      </c>
      <c r="AV27" s="3824"/>
      <c r="AW27" s="3822">
        <v>60</v>
      </c>
      <c r="AX27" s="3824"/>
      <c r="AY27" s="3822">
        <v>60.5</v>
      </c>
      <c r="AZ27" s="3824"/>
      <c r="BA27" s="3822">
        <v>61</v>
      </c>
      <c r="BB27" s="3824"/>
      <c r="BC27" s="3822">
        <v>62</v>
      </c>
      <c r="BD27" s="3824"/>
      <c r="BE27" s="279"/>
      <c r="BF27" s="279"/>
      <c r="BG27" s="279"/>
      <c r="BH27" s="404"/>
      <c r="BI27" s="279"/>
      <c r="BJ27" s="279"/>
      <c r="BK27" s="4805"/>
      <c r="BL27" s="4805"/>
      <c r="BM27" s="112"/>
      <c r="BN27" s="112"/>
      <c r="BO27" s="9"/>
      <c r="BP27" s="9"/>
      <c r="BQ27" s="24"/>
      <c r="BR27" s="24"/>
    </row>
    <row r="28" spans="1:70" s="8" customFormat="1" ht="24.95" customHeight="1">
      <c r="A28" s="17"/>
      <c r="B28" s="17"/>
      <c r="C28" s="4801" t="s">
        <v>950</v>
      </c>
      <c r="D28" s="4802"/>
      <c r="E28" s="4802"/>
      <c r="F28" s="4802"/>
      <c r="G28" s="4802"/>
      <c r="H28" s="4802"/>
      <c r="I28" s="4802"/>
      <c r="J28" s="4802"/>
      <c r="K28" s="4802"/>
      <c r="L28" s="4802"/>
      <c r="M28" s="4802"/>
      <c r="N28" s="4802"/>
      <c r="O28" s="4802"/>
      <c r="P28" s="4802"/>
      <c r="Q28" s="2079"/>
      <c r="R28" s="3820"/>
      <c r="S28" s="3796"/>
      <c r="T28" s="3821"/>
      <c r="U28" s="3822">
        <v>121</v>
      </c>
      <c r="V28" s="3824"/>
      <c r="W28" s="3822">
        <v>126</v>
      </c>
      <c r="X28" s="3823"/>
      <c r="Y28" s="3823"/>
      <c r="Z28" s="3824"/>
      <c r="AA28" s="3822">
        <v>130</v>
      </c>
      <c r="AB28" s="3823"/>
      <c r="AC28" s="3823"/>
      <c r="AD28" s="3824"/>
      <c r="AE28" s="3822">
        <v>135</v>
      </c>
      <c r="AF28" s="3823"/>
      <c r="AG28" s="3823"/>
      <c r="AH28" s="3824"/>
      <c r="AI28" s="3822">
        <v>139.5</v>
      </c>
      <c r="AJ28" s="3823"/>
      <c r="AK28" s="3823"/>
      <c r="AL28" s="3824"/>
      <c r="AM28" s="3822">
        <v>144</v>
      </c>
      <c r="AN28" s="3823"/>
      <c r="AO28" s="3823"/>
      <c r="AP28" s="3824"/>
      <c r="AQ28" s="3822">
        <v>148.5</v>
      </c>
      <c r="AR28" s="3823"/>
      <c r="AS28" s="3823"/>
      <c r="AT28" s="3824"/>
      <c r="AU28" s="3822">
        <v>153</v>
      </c>
      <c r="AV28" s="3823"/>
      <c r="AW28" s="3823"/>
      <c r="AX28" s="3824"/>
      <c r="AY28" s="3822">
        <v>158</v>
      </c>
      <c r="AZ28" s="3823"/>
      <c r="BA28" s="3823"/>
      <c r="BB28" s="3824"/>
      <c r="BC28" s="3822">
        <v>162</v>
      </c>
      <c r="BD28" s="3824"/>
      <c r="BE28" s="279"/>
      <c r="BF28" s="279"/>
      <c r="BG28" s="279"/>
      <c r="BH28" s="404"/>
      <c r="BI28" s="279"/>
      <c r="BJ28" s="279"/>
      <c r="BK28" s="4805"/>
      <c r="BL28" s="4805"/>
      <c r="BM28" s="112"/>
      <c r="BN28" s="112"/>
      <c r="BP28" s="9"/>
      <c r="BQ28" s="24"/>
      <c r="BR28" s="24"/>
    </row>
    <row r="29" spans="1:70" s="8" customFormat="1" ht="24.95" customHeight="1">
      <c r="A29" s="17"/>
      <c r="B29" s="17"/>
      <c r="C29" s="4801" t="s">
        <v>951</v>
      </c>
      <c r="D29" s="4802"/>
      <c r="E29" s="4802"/>
      <c r="F29" s="4802"/>
      <c r="G29" s="4802"/>
      <c r="H29" s="4802"/>
      <c r="I29" s="4802"/>
      <c r="J29" s="4802"/>
      <c r="K29" s="4802"/>
      <c r="L29" s="4802"/>
      <c r="M29" s="4802"/>
      <c r="N29" s="4802"/>
      <c r="O29" s="4802"/>
      <c r="P29" s="4802"/>
      <c r="Q29" s="2079"/>
      <c r="R29" s="3820"/>
      <c r="S29" s="3796"/>
      <c r="T29" s="3821"/>
      <c r="U29" s="3822">
        <v>30</v>
      </c>
      <c r="V29" s="3824"/>
      <c r="W29" s="3822">
        <v>31</v>
      </c>
      <c r="X29" s="3823"/>
      <c r="Y29" s="3823"/>
      <c r="Z29" s="3824"/>
      <c r="AA29" s="3822">
        <v>32</v>
      </c>
      <c r="AB29" s="3823"/>
      <c r="AC29" s="3823"/>
      <c r="AD29" s="3824"/>
      <c r="AE29" s="3822">
        <v>33</v>
      </c>
      <c r="AF29" s="3823"/>
      <c r="AG29" s="3823"/>
      <c r="AH29" s="3824"/>
      <c r="AI29" s="3822">
        <v>34</v>
      </c>
      <c r="AJ29" s="3823"/>
      <c r="AK29" s="3823"/>
      <c r="AL29" s="3824"/>
      <c r="AM29" s="3822">
        <v>35</v>
      </c>
      <c r="AN29" s="3823"/>
      <c r="AO29" s="3823"/>
      <c r="AP29" s="3824"/>
      <c r="AQ29" s="3822">
        <v>36</v>
      </c>
      <c r="AR29" s="3824"/>
      <c r="AS29" s="3822">
        <v>32</v>
      </c>
      <c r="AT29" s="3824"/>
      <c r="AU29" s="3822">
        <v>33</v>
      </c>
      <c r="AV29" s="3823"/>
      <c r="AW29" s="3823"/>
      <c r="AX29" s="3824"/>
      <c r="AY29" s="3822">
        <v>34</v>
      </c>
      <c r="AZ29" s="3823"/>
      <c r="BA29" s="3823"/>
      <c r="BB29" s="3824"/>
      <c r="BC29" s="3822">
        <v>35</v>
      </c>
      <c r="BD29" s="3824"/>
      <c r="BE29" s="500"/>
      <c r="BF29" s="9"/>
      <c r="BG29" s="9"/>
      <c r="BH29" s="9"/>
      <c r="BI29" s="9"/>
      <c r="BJ29" s="9"/>
      <c r="BK29" s="9"/>
      <c r="BL29" s="9"/>
      <c r="BM29" s="9"/>
      <c r="BN29" s="9"/>
      <c r="BO29" s="9"/>
      <c r="BP29" s="9"/>
      <c r="BQ29" s="24"/>
      <c r="BR29" s="24"/>
    </row>
    <row r="30" spans="1:70" s="8" customFormat="1" ht="40.5" customHeight="1" thickBot="1">
      <c r="A30" s="38"/>
      <c r="B30" s="9"/>
      <c r="C30" s="500"/>
      <c r="D30" s="500"/>
      <c r="E30" s="500"/>
      <c r="F30" s="500"/>
      <c r="G30" s="500"/>
      <c r="H30" s="500"/>
      <c r="I30" s="500"/>
      <c r="J30" s="500"/>
      <c r="K30" s="500"/>
      <c r="L30" s="500"/>
      <c r="M30" s="500"/>
      <c r="N30" s="500"/>
      <c r="O30" s="500"/>
      <c r="P30" s="500"/>
      <c r="Q30" s="500"/>
      <c r="R30" s="500"/>
      <c r="S30" s="500"/>
      <c r="T30" s="500"/>
      <c r="U30" s="500"/>
      <c r="V30" s="500"/>
      <c r="W30" s="500"/>
      <c r="X30" s="500"/>
      <c r="Y30" s="500"/>
      <c r="Z30" s="500"/>
      <c r="AA30" s="500"/>
      <c r="AB30" s="500"/>
      <c r="AC30" s="500"/>
      <c r="AD30" s="500"/>
      <c r="AE30" s="500"/>
      <c r="AF30" s="500"/>
      <c r="AG30" s="500"/>
      <c r="AH30" s="500"/>
      <c r="AI30" s="500"/>
      <c r="AJ30" s="500"/>
      <c r="AK30" s="500"/>
      <c r="AL30" s="500"/>
      <c r="AM30" s="500"/>
      <c r="AN30" s="500"/>
      <c r="AO30" s="500"/>
      <c r="AP30" s="500"/>
      <c r="AQ30" s="500"/>
      <c r="AR30" s="500"/>
      <c r="AS30" s="500"/>
      <c r="AT30" s="500"/>
      <c r="AU30" s="500"/>
      <c r="AV30" s="500"/>
      <c r="AW30" s="500"/>
      <c r="AX30" s="500"/>
      <c r="AY30" s="500"/>
      <c r="AZ30" s="500"/>
      <c r="BA30" s="500"/>
      <c r="BB30" s="500"/>
      <c r="BC30" s="500"/>
      <c r="BD30" s="500"/>
      <c r="BE30" s="9"/>
      <c r="BF30" s="9"/>
      <c r="BG30" s="9"/>
      <c r="BH30" s="9"/>
      <c r="BI30" s="9"/>
      <c r="BJ30" s="9"/>
      <c r="BK30" s="9"/>
      <c r="BL30" s="9"/>
      <c r="BM30" s="9"/>
      <c r="BN30" s="9"/>
      <c r="BO30" s="9"/>
      <c r="BP30" s="28"/>
      <c r="BQ30" s="29"/>
      <c r="BR30" s="24"/>
    </row>
    <row r="31" spans="1:70" s="35" customFormat="1" ht="15.95" customHeight="1" thickBot="1">
      <c r="A31" s="254"/>
      <c r="B31" s="220" t="s">
        <v>101</v>
      </c>
      <c r="C31" s="220"/>
      <c r="D31" s="220"/>
      <c r="E31" s="220"/>
      <c r="F31" s="220"/>
      <c r="G31" s="220"/>
      <c r="H31" s="220"/>
      <c r="I31" s="220"/>
      <c r="J31" s="220"/>
      <c r="K31" s="220"/>
      <c r="L31" s="220"/>
      <c r="M31" s="220"/>
      <c r="N31" s="220"/>
      <c r="O31" s="220"/>
      <c r="P31" s="220"/>
      <c r="Q31" s="220"/>
      <c r="R31" s="220"/>
      <c r="S31" s="220"/>
      <c r="T31" s="220"/>
      <c r="U31" s="220"/>
      <c r="V31" s="125"/>
      <c r="W31" s="220"/>
      <c r="X31" s="220"/>
      <c r="Y31" s="220"/>
      <c r="Z31" s="220"/>
      <c r="AA31" s="220"/>
      <c r="AB31" s="220"/>
      <c r="AC31" s="125"/>
      <c r="AD31" s="234"/>
      <c r="AE31" s="234"/>
      <c r="AF31" s="220" t="s">
        <v>133</v>
      </c>
      <c r="AG31" s="234"/>
      <c r="AH31" s="262"/>
      <c r="AI31" s="220"/>
      <c r="AJ31" s="220"/>
      <c r="AK31" s="234"/>
      <c r="AL31" s="220"/>
      <c r="AM31" s="220"/>
      <c r="AN31" s="220"/>
      <c r="AO31" s="220"/>
      <c r="AP31" s="220"/>
      <c r="AQ31" s="220"/>
      <c r="AR31" s="220"/>
      <c r="AS31" s="220"/>
      <c r="AT31" s="220"/>
      <c r="AU31" s="220"/>
      <c r="AV31" s="220"/>
      <c r="AW31" s="220"/>
      <c r="AX31" s="220"/>
      <c r="AY31" s="220"/>
      <c r="AZ31" s="220"/>
      <c r="BA31" s="125"/>
      <c r="BB31" s="220"/>
      <c r="BC31" s="220"/>
      <c r="BD31" s="234"/>
      <c r="BE31" s="220"/>
      <c r="BF31" s="234"/>
      <c r="BG31" s="271"/>
      <c r="BH31" s="125" t="str">
        <f>Index!BE44</f>
        <v>COMPILER: LIÊN/A-KT-WQ826</v>
      </c>
      <c r="BI31" s="271"/>
      <c r="BJ31" s="271"/>
      <c r="BK31" s="271"/>
      <c r="BL31" s="271"/>
      <c r="BM31" s="271"/>
      <c r="BN31" s="271"/>
      <c r="BO31" s="271"/>
      <c r="BP31" s="57"/>
      <c r="BQ31" s="57"/>
      <c r="BR31" s="255"/>
    </row>
    <row r="35" spans="13:60" ht="14.25" customHeight="1">
      <c r="M35"/>
      <c r="N35"/>
      <c r="O35"/>
      <c r="V35"/>
      <c r="AC35"/>
      <c r="AH35"/>
      <c r="AY35"/>
      <c r="AZ35"/>
      <c r="BA35"/>
      <c r="BB35"/>
      <c r="BH35"/>
    </row>
    <row r="36" spans="13:60">
      <c r="M36"/>
      <c r="N36"/>
      <c r="O36"/>
      <c r="V36"/>
      <c r="AC36"/>
      <c r="AH36"/>
      <c r="AY36"/>
      <c r="AZ36"/>
      <c r="BA36"/>
      <c r="BB36"/>
      <c r="BH36"/>
    </row>
    <row r="37" spans="13:60">
      <c r="M37"/>
      <c r="N37"/>
      <c r="O37"/>
      <c r="V37"/>
      <c r="AC37"/>
      <c r="AH37"/>
      <c r="AY37"/>
      <c r="AZ37"/>
      <c r="BA37"/>
      <c r="BB37"/>
      <c r="BH37"/>
    </row>
    <row r="38" spans="13:60">
      <c r="M38"/>
      <c r="N38"/>
      <c r="O38"/>
      <c r="V38"/>
      <c r="AC38"/>
      <c r="AH38"/>
      <c r="AY38"/>
      <c r="AZ38"/>
      <c r="BA38"/>
      <c r="BB38"/>
      <c r="BH38"/>
    </row>
    <row r="39" spans="13:60">
      <c r="M39"/>
      <c r="N39"/>
      <c r="O39"/>
      <c r="V39"/>
      <c r="AC39"/>
      <c r="AH39"/>
      <c r="AY39"/>
      <c r="AZ39"/>
      <c r="BA39"/>
      <c r="BB39"/>
      <c r="BH39"/>
    </row>
    <row r="40" spans="13:60" ht="14.25" customHeight="1">
      <c r="M40"/>
      <c r="N40"/>
      <c r="O40"/>
      <c r="V40"/>
      <c r="AC40"/>
      <c r="AH40"/>
      <c r="AY40"/>
      <c r="AZ40"/>
      <c r="BA40"/>
      <c r="BB40"/>
      <c r="BH40"/>
    </row>
    <row r="41" spans="13:60" ht="14.25" customHeight="1">
      <c r="M41"/>
      <c r="N41"/>
      <c r="O41"/>
      <c r="V41"/>
      <c r="AC41"/>
      <c r="AH41"/>
      <c r="AY41"/>
      <c r="AZ41"/>
      <c r="BA41"/>
      <c r="BB41"/>
      <c r="BH41"/>
    </row>
    <row r="42" spans="13:60" ht="14.25" customHeight="1">
      <c r="M42"/>
      <c r="N42"/>
      <c r="O42"/>
      <c r="V42"/>
      <c r="AC42"/>
      <c r="AH42"/>
      <c r="AY42"/>
      <c r="AZ42"/>
      <c r="BA42"/>
      <c r="BB42"/>
      <c r="BH42"/>
    </row>
    <row r="43" spans="13:60" ht="14.25" customHeight="1">
      <c r="M43"/>
      <c r="N43"/>
      <c r="O43"/>
      <c r="V43"/>
      <c r="AC43"/>
      <c r="AH43"/>
      <c r="AY43"/>
      <c r="AZ43"/>
      <c r="BA43"/>
      <c r="BB43"/>
      <c r="BH43"/>
    </row>
    <row r="44" spans="13:60" ht="14.25" customHeight="1">
      <c r="M44"/>
      <c r="N44"/>
      <c r="O44"/>
      <c r="V44"/>
      <c r="AC44"/>
      <c r="AH44"/>
      <c r="AY44"/>
      <c r="AZ44"/>
      <c r="BA44"/>
      <c r="BB44"/>
      <c r="BH44"/>
    </row>
    <row r="45" spans="13:60">
      <c r="M45"/>
      <c r="N45"/>
      <c r="O45"/>
      <c r="V45"/>
      <c r="AC45"/>
      <c r="AH45"/>
      <c r="AY45"/>
      <c r="AZ45"/>
      <c r="BA45"/>
      <c r="BB45"/>
      <c r="BH45"/>
    </row>
    <row r="46" spans="13:60">
      <c r="M46"/>
      <c r="N46"/>
      <c r="O46"/>
      <c r="V46"/>
      <c r="AC46"/>
      <c r="AH46"/>
      <c r="AY46"/>
      <c r="AZ46"/>
      <c r="BA46"/>
      <c r="BB46"/>
      <c r="BH46"/>
    </row>
    <row r="47" spans="13:60">
      <c r="M47"/>
      <c r="N47"/>
      <c r="O47"/>
      <c r="V47"/>
      <c r="AC47"/>
      <c r="AH47"/>
      <c r="AY47"/>
      <c r="AZ47"/>
      <c r="BA47"/>
      <c r="BB47"/>
      <c r="BH47"/>
    </row>
    <row r="48" spans="13:60">
      <c r="M48"/>
      <c r="N48"/>
      <c r="O48"/>
      <c r="V48"/>
      <c r="AC48"/>
      <c r="AH48"/>
      <c r="AY48"/>
      <c r="AZ48"/>
      <c r="BA48"/>
      <c r="BB48"/>
      <c r="BH48"/>
    </row>
    <row r="49" spans="13:60">
      <c r="M49"/>
      <c r="N49"/>
      <c r="O49"/>
      <c r="V49"/>
      <c r="AC49"/>
      <c r="AH49"/>
      <c r="AY49"/>
      <c r="AZ49"/>
      <c r="BA49"/>
      <c r="BB49"/>
      <c r="BH49"/>
    </row>
  </sheetData>
  <mergeCells count="173">
    <mergeCell ref="W25:X25"/>
    <mergeCell ref="Y25:Z25"/>
    <mergeCell ref="BO2:BQ3"/>
    <mergeCell ref="BK27:BL27"/>
    <mergeCell ref="AS20:AT20"/>
    <mergeCell ref="AS24:AT24"/>
    <mergeCell ref="U24:V24"/>
    <mergeCell ref="BK21:BL21"/>
    <mergeCell ref="BK22:BL22"/>
    <mergeCell ref="BM21:BN21"/>
    <mergeCell ref="BM22:BN22"/>
    <mergeCell ref="BK23:BL23"/>
    <mergeCell ref="BM23:BN23"/>
    <mergeCell ref="U23:V23"/>
    <mergeCell ref="U22:V22"/>
    <mergeCell ref="U25:V25"/>
    <mergeCell ref="U26:V26"/>
    <mergeCell ref="U27:V27"/>
    <mergeCell ref="W20:X20"/>
    <mergeCell ref="AQ20:AR20"/>
    <mergeCell ref="Y20:Z20"/>
    <mergeCell ref="U1:AX3"/>
    <mergeCell ref="W22:X22"/>
    <mergeCell ref="W23:X23"/>
    <mergeCell ref="W24:X24"/>
    <mergeCell ref="AA20:AB20"/>
    <mergeCell ref="B1:O1"/>
    <mergeCell ref="BK28:BL28"/>
    <mergeCell ref="BL2:BN3"/>
    <mergeCell ref="C22:T22"/>
    <mergeCell ref="C20:Q21"/>
    <mergeCell ref="R20:T21"/>
    <mergeCell ref="U28:V28"/>
    <mergeCell ref="W21:X21"/>
    <mergeCell ref="Y21:Z21"/>
    <mergeCell ref="AA21:AB21"/>
    <mergeCell ref="AC21:AD21"/>
    <mergeCell ref="AE21:AF21"/>
    <mergeCell ref="AI20:AJ20"/>
    <mergeCell ref="AK20:AL20"/>
    <mergeCell ref="AM20:AN20"/>
    <mergeCell ref="AO20:AP20"/>
    <mergeCell ref="AC20:AD20"/>
    <mergeCell ref="AE20:AF20"/>
    <mergeCell ref="AG20:AH20"/>
    <mergeCell ref="AQ21:AR21"/>
    <mergeCell ref="AQ22:AR22"/>
    <mergeCell ref="AS22:AT22"/>
    <mergeCell ref="AS21:AT21"/>
    <mergeCell ref="AG21:AH21"/>
    <mergeCell ref="AI21:AJ21"/>
    <mergeCell ref="AK21:AL21"/>
    <mergeCell ref="AM21:AN21"/>
    <mergeCell ref="AO21:AP21"/>
    <mergeCell ref="AO22:AP22"/>
    <mergeCell ref="AA25:AB25"/>
    <mergeCell ref="Y22:Z22"/>
    <mergeCell ref="AA22:AB22"/>
    <mergeCell ref="AC22:AD22"/>
    <mergeCell ref="AE22:AF22"/>
    <mergeCell ref="AG22:AH22"/>
    <mergeCell ref="AI22:AJ22"/>
    <mergeCell ref="AK22:AL22"/>
    <mergeCell ref="AM22:AN22"/>
    <mergeCell ref="AG24:AH24"/>
    <mergeCell ref="AI24:AJ24"/>
    <mergeCell ref="Y23:Z23"/>
    <mergeCell ref="AA23:AB23"/>
    <mergeCell ref="Y24:Z24"/>
    <mergeCell ref="AA24:AB24"/>
    <mergeCell ref="AS27:AT27"/>
    <mergeCell ref="AS25:AT25"/>
    <mergeCell ref="AS26:AT26"/>
    <mergeCell ref="AS23:AT23"/>
    <mergeCell ref="AC23:AD23"/>
    <mergeCell ref="AE23:AF23"/>
    <mergeCell ref="AG23:AH23"/>
    <mergeCell ref="AI23:AJ23"/>
    <mergeCell ref="AC24:AD24"/>
    <mergeCell ref="AE24:AF24"/>
    <mergeCell ref="AC25:AD25"/>
    <mergeCell ref="AE25:AF25"/>
    <mergeCell ref="AG25:AH25"/>
    <mergeCell ref="AI25:AJ25"/>
    <mergeCell ref="AC26:AD26"/>
    <mergeCell ref="AE26:AF26"/>
    <mergeCell ref="AG26:AH26"/>
    <mergeCell ref="AI26:AJ26"/>
    <mergeCell ref="AC27:AD27"/>
    <mergeCell ref="AE27:AF27"/>
    <mergeCell ref="AG27:AH27"/>
    <mergeCell ref="AI27:AJ27"/>
    <mergeCell ref="AK26:AL26"/>
    <mergeCell ref="AM26:AN26"/>
    <mergeCell ref="AO26:AP26"/>
    <mergeCell ref="AQ26:AR26"/>
    <mergeCell ref="AK27:AL27"/>
    <mergeCell ref="AM27:AN27"/>
    <mergeCell ref="AO27:AP27"/>
    <mergeCell ref="AQ27:AR27"/>
    <mergeCell ref="W26:X26"/>
    <mergeCell ref="Y26:Z26"/>
    <mergeCell ref="AA26:AB26"/>
    <mergeCell ref="W27:X27"/>
    <mergeCell ref="Y27:Z27"/>
    <mergeCell ref="AA27:AB27"/>
    <mergeCell ref="BA24:BB24"/>
    <mergeCell ref="BC24:BD24"/>
    <mergeCell ref="AU25:AV25"/>
    <mergeCell ref="AW25:AX25"/>
    <mergeCell ref="AY25:AZ25"/>
    <mergeCell ref="BA25:BB25"/>
    <mergeCell ref="BC25:BD25"/>
    <mergeCell ref="AK23:AL23"/>
    <mergeCell ref="AM23:AN23"/>
    <mergeCell ref="AO23:AP23"/>
    <mergeCell ref="AQ23:AR23"/>
    <mergeCell ref="AK24:AL24"/>
    <mergeCell ref="AM24:AN24"/>
    <mergeCell ref="AO24:AP24"/>
    <mergeCell ref="AQ24:AR24"/>
    <mergeCell ref="AK25:AL25"/>
    <mergeCell ref="AM25:AN25"/>
    <mergeCell ref="AO25:AP25"/>
    <mergeCell ref="AQ25:AR25"/>
    <mergeCell ref="BC28:BD28"/>
    <mergeCell ref="C29:Q29"/>
    <mergeCell ref="R29:T29"/>
    <mergeCell ref="W29:Z29"/>
    <mergeCell ref="AA29:AD29"/>
    <mergeCell ref="AE29:AH29"/>
    <mergeCell ref="AI29:AL29"/>
    <mergeCell ref="AM29:AP29"/>
    <mergeCell ref="AU29:AX29"/>
    <mergeCell ref="AY29:BB29"/>
    <mergeCell ref="BC29:BD29"/>
    <mergeCell ref="AS29:AT29"/>
    <mergeCell ref="AQ29:AR29"/>
    <mergeCell ref="U29:V29"/>
    <mergeCell ref="W28:Z28"/>
    <mergeCell ref="AA28:AD28"/>
    <mergeCell ref="AE28:AH28"/>
    <mergeCell ref="AI28:AL28"/>
    <mergeCell ref="AM28:AP28"/>
    <mergeCell ref="AQ28:AT28"/>
    <mergeCell ref="AU28:AX28"/>
    <mergeCell ref="AY28:BB28"/>
    <mergeCell ref="C28:Q28"/>
    <mergeCell ref="R28:T28"/>
    <mergeCell ref="C23:Q24"/>
    <mergeCell ref="R23:T24"/>
    <mergeCell ref="AU23:AV23"/>
    <mergeCell ref="AW23:AX23"/>
    <mergeCell ref="AY23:AZ23"/>
    <mergeCell ref="BA23:BB23"/>
    <mergeCell ref="BC23:BD23"/>
    <mergeCell ref="R25:T25"/>
    <mergeCell ref="C27:Q27"/>
    <mergeCell ref="R26:T26"/>
    <mergeCell ref="AU26:AV26"/>
    <mergeCell ref="AW26:AX26"/>
    <mergeCell ref="AY26:AZ26"/>
    <mergeCell ref="BA26:BB26"/>
    <mergeCell ref="BC26:BD26"/>
    <mergeCell ref="R27:T27"/>
    <mergeCell ref="AU27:AV27"/>
    <mergeCell ref="AW27:AX27"/>
    <mergeCell ref="AY27:AZ27"/>
    <mergeCell ref="BA27:BB27"/>
    <mergeCell ref="BC27:BD27"/>
    <mergeCell ref="AU24:AV24"/>
    <mergeCell ref="AW24:AX24"/>
    <mergeCell ref="AY24:AZ24"/>
  </mergeCells>
  <phoneticPr fontId="20" type="noConversion"/>
  <printOptions horizontalCentered="1" verticalCentered="1"/>
  <pageMargins left="0.19685039370078741" right="0.19685039370078741" top="0.59055118110236227" bottom="0.47244094488188981" header="0.19685039370078741" footer="0.19685039370078741"/>
  <pageSetup paperSize="9" scale="70" orientation="landscape" r:id="rId1"/>
  <headerFooter alignWithMargins="0">
    <oddHeader>&amp;L&amp;12NIKE-CONVERSE, INC. Confidential&amp;RVer.16.0
PB:1-0</oddHeader>
    <oddFooter>&amp;C&amp;"Arial,??"&amp;A</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rgb="FF92D050"/>
  </sheetPr>
  <dimension ref="A1:BQ42"/>
  <sheetViews>
    <sheetView showGridLines="0" view="pageBreakPreview" topLeftCell="A4" zoomScale="85" zoomScaleNormal="60" zoomScaleSheetLayoutView="85" workbookViewId="0">
      <selection activeCell="AC7" sqref="AC7:BI21"/>
    </sheetView>
  </sheetViews>
  <sheetFormatPr defaultColWidth="2.625" defaultRowHeight="14.25"/>
  <cols>
    <col min="1" max="16384" width="2.625" style="77"/>
  </cols>
  <sheetData>
    <row r="1" spans="1:69" s="499" customFormat="1" ht="19.5" customHeight="1" thickBot="1">
      <c r="A1" s="30"/>
      <c r="B1" s="1839" t="str">
        <f>Index!B1</f>
        <v>PRODUCTION CONFIRMATION</v>
      </c>
      <c r="C1" s="1840"/>
      <c r="D1" s="1840"/>
      <c r="E1" s="1840"/>
      <c r="F1" s="1840"/>
      <c r="G1" s="1840"/>
      <c r="H1" s="1840"/>
      <c r="I1" s="1840"/>
      <c r="J1" s="1840"/>
      <c r="K1" s="1840"/>
      <c r="L1" s="1840"/>
      <c r="M1" s="1840"/>
      <c r="N1" s="1840"/>
      <c r="O1" s="1840"/>
      <c r="P1" s="1840"/>
      <c r="Q1" s="1168"/>
      <c r="R1" s="1167"/>
      <c r="S1" s="1167"/>
      <c r="T1" s="4335" t="s">
        <v>365</v>
      </c>
      <c r="U1" s="4335"/>
      <c r="V1" s="4335"/>
      <c r="W1" s="4335"/>
      <c r="X1" s="4335"/>
      <c r="Y1" s="4335"/>
      <c r="Z1" s="4335"/>
      <c r="AA1" s="4335"/>
      <c r="AB1" s="4335"/>
      <c r="AC1" s="4335"/>
      <c r="AD1" s="4335"/>
      <c r="AE1" s="4335"/>
      <c r="AF1" s="4335"/>
      <c r="AG1" s="4335"/>
      <c r="AH1" s="4335"/>
      <c r="AI1" s="4335"/>
      <c r="AJ1" s="4335"/>
      <c r="AK1" s="4335"/>
      <c r="AL1" s="4335"/>
      <c r="AM1" s="4335"/>
      <c r="AN1" s="4335"/>
      <c r="AO1" s="4335"/>
      <c r="AP1" s="4335"/>
      <c r="AQ1" s="4335"/>
      <c r="AR1" s="4335"/>
      <c r="AS1" s="4335"/>
      <c r="AT1" s="4335"/>
      <c r="AU1" s="4335"/>
      <c r="AV1" s="4335"/>
      <c r="AW1" s="4335"/>
      <c r="AX1" s="4335"/>
      <c r="AY1" s="4335"/>
      <c r="AZ1" s="4335"/>
      <c r="BA1" s="1167"/>
      <c r="BB1" s="464"/>
      <c r="BC1" s="413"/>
      <c r="BD1" s="413"/>
      <c r="BE1" s="413"/>
      <c r="BF1" s="413"/>
      <c r="BG1" s="413"/>
      <c r="BH1" s="413"/>
      <c r="BI1" s="413"/>
      <c r="BJ1" s="413"/>
      <c r="BK1" s="36"/>
      <c r="BL1" s="36"/>
      <c r="BM1" s="36"/>
      <c r="BN1" s="36"/>
      <c r="BO1" s="36"/>
      <c r="BP1" s="36"/>
      <c r="BQ1" s="37"/>
    </row>
    <row r="2" spans="1:69" s="499" customFormat="1" ht="21" customHeight="1">
      <c r="A2" s="17"/>
      <c r="B2" s="511" t="s">
        <v>19</v>
      </c>
      <c r="C2" s="592"/>
      <c r="D2" s="592"/>
      <c r="E2" s="592"/>
      <c r="F2" s="592"/>
      <c r="G2" s="593"/>
      <c r="H2" s="592" t="str">
        <f>Index!G2</f>
        <v>Chuck Taylor All Star Street</v>
      </c>
      <c r="I2" s="513"/>
      <c r="J2" s="513"/>
      <c r="K2" s="513"/>
      <c r="L2" s="513"/>
      <c r="M2" s="513"/>
      <c r="N2" s="513"/>
      <c r="O2" s="513"/>
      <c r="P2" s="513"/>
      <c r="Q2" s="1047"/>
      <c r="R2" s="465"/>
      <c r="S2" s="465"/>
      <c r="T2" s="1923"/>
      <c r="U2" s="1923"/>
      <c r="V2" s="1923"/>
      <c r="W2" s="1923"/>
      <c r="X2" s="1923"/>
      <c r="Y2" s="1923"/>
      <c r="Z2" s="1923"/>
      <c r="AA2" s="1923"/>
      <c r="AB2" s="1923"/>
      <c r="AC2" s="1923"/>
      <c r="AD2" s="1923"/>
      <c r="AE2" s="1923"/>
      <c r="AF2" s="1923"/>
      <c r="AG2" s="1923"/>
      <c r="AH2" s="1923"/>
      <c r="AI2" s="1923"/>
      <c r="AJ2" s="1923"/>
      <c r="AK2" s="1923"/>
      <c r="AL2" s="1923"/>
      <c r="AM2" s="1923"/>
      <c r="AN2" s="1923"/>
      <c r="AO2" s="1923"/>
      <c r="AP2" s="1923"/>
      <c r="AQ2" s="1923"/>
      <c r="AR2" s="1923"/>
      <c r="AS2" s="1923"/>
      <c r="AT2" s="1923"/>
      <c r="AU2" s="1923"/>
      <c r="AV2" s="1923"/>
      <c r="AW2" s="1923"/>
      <c r="AX2" s="1923"/>
      <c r="AY2" s="1923"/>
      <c r="AZ2" s="1923"/>
      <c r="BA2" s="465"/>
      <c r="BB2" s="465"/>
      <c r="BC2" s="219"/>
      <c r="BD2" s="219"/>
      <c r="BE2" s="219"/>
      <c r="BF2" s="219"/>
      <c r="BG2" s="219"/>
      <c r="BH2" s="219"/>
      <c r="BI2" s="219"/>
      <c r="BJ2" s="219"/>
      <c r="BK2" s="2617" t="s">
        <v>21</v>
      </c>
      <c r="BL2" s="2619"/>
      <c r="BM2" s="2619"/>
      <c r="BN2" s="4836">
        <f>'Upper Measurement Spec.'!BO2+1</f>
        <v>36</v>
      </c>
      <c r="BO2" s="4317"/>
      <c r="BP2" s="4318"/>
      <c r="BQ2" s="24"/>
    </row>
    <row r="3" spans="1:69" s="499" customFormat="1" ht="15.95" customHeight="1" thickBot="1">
      <c r="A3" s="17"/>
      <c r="B3" s="512" t="s">
        <v>96</v>
      </c>
      <c r="C3" s="514"/>
      <c r="D3" s="514"/>
      <c r="E3" s="514"/>
      <c r="F3" s="514"/>
      <c r="G3" s="594"/>
      <c r="H3" s="514"/>
      <c r="I3" s="514"/>
      <c r="J3" s="514" t="str">
        <f>Index!I3</f>
        <v>669288C/F</v>
      </c>
      <c r="K3" s="514"/>
      <c r="L3" s="514"/>
      <c r="M3" s="514"/>
      <c r="N3" s="514"/>
      <c r="O3" s="513"/>
      <c r="P3" s="513"/>
      <c r="Q3" s="1169"/>
      <c r="R3" s="1017"/>
      <c r="S3" s="1017"/>
      <c r="T3" s="2474"/>
      <c r="U3" s="2474"/>
      <c r="V3" s="2474"/>
      <c r="W3" s="2474"/>
      <c r="X3" s="2474"/>
      <c r="Y3" s="2474"/>
      <c r="Z3" s="2474"/>
      <c r="AA3" s="2474"/>
      <c r="AB3" s="2474"/>
      <c r="AC3" s="2474"/>
      <c r="AD3" s="2474"/>
      <c r="AE3" s="2474"/>
      <c r="AF3" s="2474"/>
      <c r="AG3" s="2474"/>
      <c r="AH3" s="2474"/>
      <c r="AI3" s="2474"/>
      <c r="AJ3" s="2474"/>
      <c r="AK3" s="2474"/>
      <c r="AL3" s="2474"/>
      <c r="AM3" s="2474"/>
      <c r="AN3" s="2474"/>
      <c r="AO3" s="2474"/>
      <c r="AP3" s="2474"/>
      <c r="AQ3" s="2474"/>
      <c r="AR3" s="2474"/>
      <c r="AS3" s="2474"/>
      <c r="AT3" s="2474"/>
      <c r="AU3" s="2474"/>
      <c r="AV3" s="2474"/>
      <c r="AW3" s="2474"/>
      <c r="AX3" s="2474"/>
      <c r="AY3" s="2474"/>
      <c r="AZ3" s="2474"/>
      <c r="BA3" s="1017"/>
      <c r="BB3" s="466"/>
      <c r="BC3" s="286"/>
      <c r="BD3" s="286"/>
      <c r="BE3" s="286"/>
      <c r="BF3" s="286"/>
      <c r="BG3" s="286"/>
      <c r="BH3" s="286"/>
      <c r="BI3" s="286"/>
      <c r="BJ3" s="286"/>
      <c r="BK3" s="2667"/>
      <c r="BL3" s="3633"/>
      <c r="BM3" s="3633"/>
      <c r="BN3" s="4837"/>
      <c r="BO3" s="4837"/>
      <c r="BP3" s="4320"/>
      <c r="BQ3" s="24"/>
    </row>
    <row r="4" spans="1:69" s="499" customFormat="1" ht="24.95" customHeight="1">
      <c r="A4" s="17"/>
      <c r="B4" s="4817" t="s">
        <v>370</v>
      </c>
      <c r="C4" s="4818"/>
      <c r="D4" s="4818"/>
      <c r="E4" s="4818"/>
      <c r="F4" s="4818"/>
      <c r="G4" s="4139"/>
      <c r="H4" s="4818"/>
      <c r="I4" s="4818"/>
      <c r="J4" s="4818"/>
      <c r="K4" s="4818"/>
      <c r="L4" s="4818"/>
      <c r="M4" s="4818"/>
      <c r="N4" s="4819"/>
      <c r="O4" s="4823"/>
      <c r="P4" s="4824"/>
      <c r="Q4" s="4825"/>
      <c r="R4" s="4825"/>
      <c r="S4" s="4825"/>
      <c r="T4" s="4824"/>
      <c r="U4" s="4826"/>
      <c r="V4" s="4824"/>
      <c r="W4" s="4826"/>
      <c r="X4" s="4824"/>
      <c r="Y4" s="4826"/>
      <c r="Z4" s="4824"/>
      <c r="AA4" s="4824"/>
      <c r="AB4" s="4824"/>
      <c r="AC4" s="4824"/>
      <c r="AD4" s="4824"/>
      <c r="AE4" s="4824"/>
      <c r="AF4" s="4824"/>
      <c r="AG4" s="4825"/>
      <c r="AH4" s="4825"/>
      <c r="AI4" s="4825"/>
      <c r="AJ4" s="4824"/>
      <c r="AK4" s="4824"/>
      <c r="AL4" s="4824"/>
      <c r="AM4" s="4824"/>
      <c r="AN4" s="4824"/>
      <c r="AO4" s="4824"/>
      <c r="AP4" s="4824"/>
      <c r="AQ4" s="4824"/>
      <c r="AR4" s="4824"/>
      <c r="AS4" s="4824"/>
      <c r="AT4" s="4824"/>
      <c r="AU4" s="4824"/>
      <c r="AV4" s="4824"/>
      <c r="AW4" s="4824"/>
      <c r="AX4" s="4824"/>
      <c r="AY4" s="4824"/>
      <c r="AZ4" s="4824"/>
      <c r="BA4" s="4824"/>
      <c r="BB4" s="4824"/>
      <c r="BC4" s="4824"/>
      <c r="BD4" s="4824"/>
      <c r="BE4" s="4824"/>
      <c r="BF4" s="4824"/>
      <c r="BG4" s="4824"/>
      <c r="BH4" s="4824"/>
      <c r="BI4" s="4824"/>
      <c r="BJ4" s="4824"/>
      <c r="BK4" s="4824"/>
      <c r="BL4" s="4824"/>
      <c r="BM4" s="4824"/>
      <c r="BN4" s="4824"/>
      <c r="BO4" s="4824"/>
      <c r="BP4" s="4827"/>
      <c r="BQ4" s="24"/>
    </row>
    <row r="5" spans="1:69" s="499" customFormat="1" ht="24.95" customHeight="1">
      <c r="A5" s="17"/>
      <c r="B5" s="4820"/>
      <c r="C5" s="4821"/>
      <c r="D5" s="4821"/>
      <c r="E5" s="4821"/>
      <c r="F5" s="4821"/>
      <c r="G5" s="4821"/>
      <c r="H5" s="4821"/>
      <c r="I5" s="4821"/>
      <c r="J5" s="4821"/>
      <c r="K5" s="4821"/>
      <c r="L5" s="4821"/>
      <c r="M5" s="4821"/>
      <c r="N5" s="4822"/>
      <c r="O5" s="4828"/>
      <c r="P5" s="4829"/>
      <c r="Q5" s="4829"/>
      <c r="R5" s="4829"/>
      <c r="S5" s="4829"/>
      <c r="T5" s="4829"/>
      <c r="U5" s="4829"/>
      <c r="V5" s="4829"/>
      <c r="W5" s="4829"/>
      <c r="X5" s="4829"/>
      <c r="Y5" s="4829"/>
      <c r="Z5" s="4829"/>
      <c r="AA5" s="4829"/>
      <c r="AB5" s="4829"/>
      <c r="AC5" s="4829"/>
      <c r="AD5" s="4829"/>
      <c r="AE5" s="4829"/>
      <c r="AF5" s="4829"/>
      <c r="AG5" s="4829"/>
      <c r="AH5" s="4829"/>
      <c r="AI5" s="4829"/>
      <c r="AJ5" s="4829"/>
      <c r="AK5" s="4829"/>
      <c r="AL5" s="4829"/>
      <c r="AM5" s="4829"/>
      <c r="AN5" s="4829"/>
      <c r="AO5" s="4829"/>
      <c r="AP5" s="4829"/>
      <c r="AQ5" s="4829"/>
      <c r="AR5" s="4829"/>
      <c r="AS5" s="4829"/>
      <c r="AT5" s="4829"/>
      <c r="AU5" s="4829"/>
      <c r="AV5" s="4829"/>
      <c r="AW5" s="4829"/>
      <c r="AX5" s="4829"/>
      <c r="AY5" s="4829"/>
      <c r="AZ5" s="4829"/>
      <c r="BA5" s="4829"/>
      <c r="BB5" s="4829"/>
      <c r="BC5" s="4829"/>
      <c r="BD5" s="4829"/>
      <c r="BE5" s="4829"/>
      <c r="BF5" s="4829"/>
      <c r="BG5" s="4829"/>
      <c r="BH5" s="4829"/>
      <c r="BI5" s="4829"/>
      <c r="BJ5" s="4829"/>
      <c r="BK5" s="4829"/>
      <c r="BL5" s="4829"/>
      <c r="BM5" s="4829"/>
      <c r="BN5" s="4829"/>
      <c r="BO5" s="4829"/>
      <c r="BP5" s="4830"/>
      <c r="BQ5" s="24"/>
    </row>
    <row r="6" spans="1:69" s="499" customFormat="1" ht="24.95" customHeight="1">
      <c r="A6" s="17"/>
      <c r="B6" s="4831" t="s">
        <v>366</v>
      </c>
      <c r="C6" s="4832"/>
      <c r="D6" s="4832"/>
      <c r="E6" s="4832"/>
      <c r="F6" s="4832"/>
      <c r="G6" s="3573"/>
      <c r="H6" s="4832"/>
      <c r="I6" s="4832"/>
      <c r="J6" s="4832"/>
      <c r="K6" s="4832"/>
      <c r="L6" s="4832"/>
      <c r="M6" s="4832"/>
      <c r="N6" s="4832"/>
      <c r="O6" s="4832"/>
      <c r="P6" s="4832"/>
      <c r="Q6" s="4832"/>
      <c r="R6" s="4832"/>
      <c r="S6" s="4832"/>
      <c r="T6" s="4832"/>
      <c r="U6" s="3573"/>
      <c r="V6" s="4832"/>
      <c r="W6" s="3573"/>
      <c r="X6" s="4832"/>
      <c r="Y6" s="3573"/>
      <c r="Z6" s="4832"/>
      <c r="AA6" s="4832"/>
      <c r="AB6" s="4833"/>
      <c r="AC6" s="4834" t="s">
        <v>369</v>
      </c>
      <c r="AD6" s="4832"/>
      <c r="AE6" s="4832"/>
      <c r="AF6" s="4832"/>
      <c r="AG6" s="4832"/>
      <c r="AH6" s="4832"/>
      <c r="AI6" s="4832"/>
      <c r="AJ6" s="4832"/>
      <c r="AK6" s="4832"/>
      <c r="AL6" s="4832"/>
      <c r="AM6" s="4832"/>
      <c r="AN6" s="4832"/>
      <c r="AO6" s="4832"/>
      <c r="AP6" s="4832"/>
      <c r="AQ6" s="4832"/>
      <c r="AR6" s="4832"/>
      <c r="AS6" s="4832"/>
      <c r="AT6" s="4832"/>
      <c r="AU6" s="4832"/>
      <c r="AV6" s="4832"/>
      <c r="AW6" s="4832"/>
      <c r="AX6" s="4832"/>
      <c r="AY6" s="4832"/>
      <c r="AZ6" s="4832"/>
      <c r="BA6" s="4832"/>
      <c r="BB6" s="4832"/>
      <c r="BC6" s="4832"/>
      <c r="BD6" s="4832"/>
      <c r="BE6" s="4832"/>
      <c r="BF6" s="4832"/>
      <c r="BG6" s="4832"/>
      <c r="BH6" s="4832"/>
      <c r="BI6" s="4832"/>
      <c r="BJ6" s="4832"/>
      <c r="BK6" s="4832"/>
      <c r="BL6" s="4832"/>
      <c r="BM6" s="4832"/>
      <c r="BN6" s="4832"/>
      <c r="BO6" s="4832"/>
      <c r="BP6" s="4835"/>
      <c r="BQ6" s="24"/>
    </row>
    <row r="7" spans="1:69" s="499" customFormat="1" ht="15.95" customHeight="1">
      <c r="A7" s="17"/>
      <c r="B7" s="97"/>
      <c r="C7" s="506"/>
      <c r="D7" s="506"/>
      <c r="E7" s="99"/>
      <c r="F7" s="506"/>
      <c r="G7" s="506"/>
      <c r="H7" s="506"/>
      <c r="I7" s="506"/>
      <c r="J7" s="506"/>
      <c r="K7" s="506"/>
      <c r="L7" s="506"/>
      <c r="M7" s="506"/>
      <c r="N7" s="506"/>
      <c r="O7" s="506"/>
      <c r="P7" s="506"/>
      <c r="Q7" s="506"/>
      <c r="R7" s="506"/>
      <c r="S7" s="506"/>
      <c r="T7" s="506"/>
      <c r="U7" s="506"/>
      <c r="V7" s="506"/>
      <c r="W7" s="506"/>
      <c r="X7" s="506"/>
      <c r="Y7" s="506"/>
      <c r="Z7" s="506"/>
      <c r="AA7" s="506"/>
      <c r="AB7" s="343"/>
      <c r="AC7" s="4838" t="s">
        <v>1059</v>
      </c>
      <c r="AD7" s="4839"/>
      <c r="AE7" s="4839"/>
      <c r="AF7" s="4839"/>
      <c r="AG7" s="4839"/>
      <c r="AH7" s="4839"/>
      <c r="AI7" s="4839"/>
      <c r="AJ7" s="4839"/>
      <c r="AK7" s="4839"/>
      <c r="AL7" s="4839"/>
      <c r="AM7" s="4839"/>
      <c r="AN7" s="4839"/>
      <c r="AO7" s="4839"/>
      <c r="AP7" s="4839"/>
      <c r="AQ7" s="4839"/>
      <c r="AR7" s="4839"/>
      <c r="AS7" s="4839"/>
      <c r="AT7" s="4839"/>
      <c r="AU7" s="4839"/>
      <c r="AV7" s="4839"/>
      <c r="AW7" s="4839"/>
      <c r="AX7" s="4839"/>
      <c r="AY7" s="4839"/>
      <c r="AZ7" s="4839"/>
      <c r="BA7" s="4839"/>
      <c r="BB7" s="4839"/>
      <c r="BC7" s="4839"/>
      <c r="BD7" s="4839"/>
      <c r="BE7" s="4839"/>
      <c r="BF7" s="4839"/>
      <c r="BG7" s="4839"/>
      <c r="BH7" s="4839"/>
      <c r="BI7" s="4839"/>
      <c r="BJ7" s="624"/>
      <c r="BK7" s="624"/>
      <c r="BL7" s="624"/>
      <c r="BM7" s="624"/>
      <c r="BN7" s="624"/>
      <c r="BO7" s="624"/>
      <c r="BP7" s="625"/>
      <c r="BQ7" s="24"/>
    </row>
    <row r="8" spans="1:69" s="499" customFormat="1" ht="15.95" customHeight="1">
      <c r="A8" s="17"/>
      <c r="B8" s="97"/>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343"/>
      <c r="AC8" s="4840"/>
      <c r="AD8" s="4841"/>
      <c r="AE8" s="4841"/>
      <c r="AF8" s="4841"/>
      <c r="AG8" s="4841"/>
      <c r="AH8" s="4841"/>
      <c r="AI8" s="4841"/>
      <c r="AJ8" s="4841"/>
      <c r="AK8" s="4841"/>
      <c r="AL8" s="4841"/>
      <c r="AM8" s="4841"/>
      <c r="AN8" s="4841"/>
      <c r="AO8" s="4841"/>
      <c r="AP8" s="4841"/>
      <c r="AQ8" s="4841"/>
      <c r="AR8" s="4841"/>
      <c r="AS8" s="4841"/>
      <c r="AT8" s="4841"/>
      <c r="AU8" s="4841"/>
      <c r="AV8" s="4841"/>
      <c r="AW8" s="4841"/>
      <c r="AX8" s="4841"/>
      <c r="AY8" s="4841"/>
      <c r="AZ8" s="4841"/>
      <c r="BA8" s="4841"/>
      <c r="BB8" s="4841"/>
      <c r="BC8" s="4841"/>
      <c r="BD8" s="4841"/>
      <c r="BE8" s="4841"/>
      <c r="BF8" s="4841"/>
      <c r="BG8" s="4841"/>
      <c r="BH8" s="4841"/>
      <c r="BI8" s="4841"/>
      <c r="BJ8" s="1090"/>
      <c r="BK8" s="1090"/>
      <c r="BL8" s="1090"/>
      <c r="BM8" s="1090"/>
      <c r="BN8" s="1090"/>
      <c r="BO8" s="1090"/>
      <c r="BP8" s="470"/>
      <c r="BQ8" s="24"/>
    </row>
    <row r="9" spans="1:69" s="499" customFormat="1" ht="15.95" customHeight="1">
      <c r="A9" s="17"/>
      <c r="B9" s="97"/>
      <c r="C9" s="506"/>
      <c r="D9" s="506"/>
      <c r="E9" s="506"/>
      <c r="F9" s="506"/>
      <c r="G9" s="506"/>
      <c r="H9" s="506"/>
      <c r="I9" s="506"/>
      <c r="J9" s="506"/>
      <c r="K9" s="506"/>
      <c r="L9" s="506"/>
      <c r="M9" s="506"/>
      <c r="N9" s="506"/>
      <c r="O9" s="506"/>
      <c r="P9" s="506"/>
      <c r="Q9" s="506"/>
      <c r="R9" s="506"/>
      <c r="S9" s="506"/>
      <c r="T9" s="506"/>
      <c r="U9" s="506"/>
      <c r="V9" s="506"/>
      <c r="W9" s="506"/>
      <c r="X9" s="506"/>
      <c r="Y9" s="506"/>
      <c r="Z9" s="506"/>
      <c r="AA9" s="506"/>
      <c r="AB9" s="343"/>
      <c r="AC9" s="4840"/>
      <c r="AD9" s="4841"/>
      <c r="AE9" s="4841"/>
      <c r="AF9" s="4841"/>
      <c r="AG9" s="4841"/>
      <c r="AH9" s="4841"/>
      <c r="AI9" s="4841"/>
      <c r="AJ9" s="4841"/>
      <c r="AK9" s="4841"/>
      <c r="AL9" s="4841"/>
      <c r="AM9" s="4841"/>
      <c r="AN9" s="4841"/>
      <c r="AO9" s="4841"/>
      <c r="AP9" s="4841"/>
      <c r="AQ9" s="4841"/>
      <c r="AR9" s="4841"/>
      <c r="AS9" s="4841"/>
      <c r="AT9" s="4841"/>
      <c r="AU9" s="4841"/>
      <c r="AV9" s="4841"/>
      <c r="AW9" s="4841"/>
      <c r="AX9" s="4841"/>
      <c r="AY9" s="4841"/>
      <c r="AZ9" s="4841"/>
      <c r="BA9" s="4841"/>
      <c r="BB9" s="4841"/>
      <c r="BC9" s="4841"/>
      <c r="BD9" s="4841"/>
      <c r="BE9" s="4841"/>
      <c r="BF9" s="4841"/>
      <c r="BG9" s="4841"/>
      <c r="BH9" s="4841"/>
      <c r="BI9" s="4841"/>
      <c r="BJ9" s="1090"/>
      <c r="BK9" s="1090"/>
      <c r="BL9" s="1090"/>
      <c r="BM9" s="1090"/>
      <c r="BN9" s="1090"/>
      <c r="BO9" s="1090"/>
      <c r="BP9" s="470"/>
      <c r="BQ9" s="24"/>
    </row>
    <row r="10" spans="1:69" s="499" customFormat="1" ht="15.95" customHeight="1">
      <c r="A10" s="17"/>
      <c r="B10" s="97"/>
      <c r="C10" s="506"/>
      <c r="D10" s="506"/>
      <c r="E10" s="506"/>
      <c r="F10" s="506"/>
      <c r="G10" s="506"/>
      <c r="H10" s="506"/>
      <c r="I10" s="506"/>
      <c r="J10" s="506"/>
      <c r="K10" s="506"/>
      <c r="L10" s="506"/>
      <c r="M10" s="506"/>
      <c r="N10" s="506"/>
      <c r="O10" s="506"/>
      <c r="P10" s="506"/>
      <c r="Q10" s="506"/>
      <c r="R10" s="506"/>
      <c r="S10" s="506"/>
      <c r="T10" s="506"/>
      <c r="U10" s="506"/>
      <c r="V10" s="506"/>
      <c r="W10" s="506"/>
      <c r="X10" s="506"/>
      <c r="Y10" s="506"/>
      <c r="Z10" s="506"/>
      <c r="AA10" s="506"/>
      <c r="AB10" s="343"/>
      <c r="AC10" s="4840"/>
      <c r="AD10" s="4841"/>
      <c r="AE10" s="4841"/>
      <c r="AF10" s="4841"/>
      <c r="AG10" s="4841"/>
      <c r="AH10" s="4841"/>
      <c r="AI10" s="4841"/>
      <c r="AJ10" s="4841"/>
      <c r="AK10" s="4841"/>
      <c r="AL10" s="4841"/>
      <c r="AM10" s="4841"/>
      <c r="AN10" s="4841"/>
      <c r="AO10" s="4841"/>
      <c r="AP10" s="4841"/>
      <c r="AQ10" s="4841"/>
      <c r="AR10" s="4841"/>
      <c r="AS10" s="4841"/>
      <c r="AT10" s="4841"/>
      <c r="AU10" s="4841"/>
      <c r="AV10" s="4841"/>
      <c r="AW10" s="4841"/>
      <c r="AX10" s="4841"/>
      <c r="AY10" s="4841"/>
      <c r="AZ10" s="4841"/>
      <c r="BA10" s="4841"/>
      <c r="BB10" s="4841"/>
      <c r="BC10" s="4841"/>
      <c r="BD10" s="4841"/>
      <c r="BE10" s="4841"/>
      <c r="BF10" s="4841"/>
      <c r="BG10" s="4841"/>
      <c r="BH10" s="4841"/>
      <c r="BI10" s="4841"/>
      <c r="BJ10" s="1090"/>
      <c r="BK10" s="1090"/>
      <c r="BL10" s="1090"/>
      <c r="BM10" s="1090"/>
      <c r="BN10" s="1090"/>
      <c r="BO10" s="1090"/>
      <c r="BP10" s="470"/>
      <c r="BQ10" s="24"/>
    </row>
    <row r="11" spans="1:69" s="499" customFormat="1" ht="15.95" customHeight="1">
      <c r="A11" s="17"/>
      <c r="B11" s="97"/>
      <c r="C11" s="506"/>
      <c r="D11" s="506"/>
      <c r="E11" s="506"/>
      <c r="F11" s="506"/>
      <c r="G11" s="506"/>
      <c r="H11" s="506"/>
      <c r="I11" s="506"/>
      <c r="J11" s="506"/>
      <c r="K11" s="506"/>
      <c r="L11" s="506"/>
      <c r="M11" s="506"/>
      <c r="N11" s="506"/>
      <c r="O11" s="506"/>
      <c r="P11" s="506"/>
      <c r="Q11" s="506"/>
      <c r="R11" s="506"/>
      <c r="S11" s="506"/>
      <c r="T11" s="506"/>
      <c r="U11" s="506"/>
      <c r="V11" s="506"/>
      <c r="W11" s="506"/>
      <c r="X11" s="506"/>
      <c r="Y11" s="506"/>
      <c r="Z11" s="506"/>
      <c r="AA11" s="506"/>
      <c r="AB11" s="343"/>
      <c r="AC11" s="4840"/>
      <c r="AD11" s="4841"/>
      <c r="AE11" s="4841"/>
      <c r="AF11" s="4841"/>
      <c r="AG11" s="4841"/>
      <c r="AH11" s="4841"/>
      <c r="AI11" s="4841"/>
      <c r="AJ11" s="4841"/>
      <c r="AK11" s="4841"/>
      <c r="AL11" s="4841"/>
      <c r="AM11" s="4841"/>
      <c r="AN11" s="4841"/>
      <c r="AO11" s="4841"/>
      <c r="AP11" s="4841"/>
      <c r="AQ11" s="4841"/>
      <c r="AR11" s="4841"/>
      <c r="AS11" s="4841"/>
      <c r="AT11" s="4841"/>
      <c r="AU11" s="4841"/>
      <c r="AV11" s="4841"/>
      <c r="AW11" s="4841"/>
      <c r="AX11" s="4841"/>
      <c r="AY11" s="4841"/>
      <c r="AZ11" s="4841"/>
      <c r="BA11" s="4841"/>
      <c r="BB11" s="4841"/>
      <c r="BC11" s="4841"/>
      <c r="BD11" s="4841"/>
      <c r="BE11" s="4841"/>
      <c r="BF11" s="4841"/>
      <c r="BG11" s="4841"/>
      <c r="BH11" s="4841"/>
      <c r="BI11" s="4841"/>
      <c r="BJ11" s="1090"/>
      <c r="BK11" s="1090"/>
      <c r="BL11" s="1090"/>
      <c r="BM11" s="1090"/>
      <c r="BN11" s="1090"/>
      <c r="BO11" s="1090"/>
      <c r="BP11" s="470"/>
      <c r="BQ11" s="24"/>
    </row>
    <row r="12" spans="1:69" s="499" customFormat="1" ht="15.95" customHeight="1">
      <c r="A12" s="17"/>
      <c r="B12" s="97"/>
      <c r="C12" s="506"/>
      <c r="D12" s="506"/>
      <c r="E12" s="506"/>
      <c r="F12" s="506"/>
      <c r="G12" s="506"/>
      <c r="H12" s="506"/>
      <c r="I12" s="506"/>
      <c r="J12" s="506"/>
      <c r="K12" s="506"/>
      <c r="L12" s="506"/>
      <c r="M12" s="506"/>
      <c r="N12" s="506"/>
      <c r="O12" s="506"/>
      <c r="P12" s="506"/>
      <c r="Q12" s="506"/>
      <c r="R12" s="506"/>
      <c r="S12" s="506"/>
      <c r="T12" s="506"/>
      <c r="U12" s="506"/>
      <c r="V12" s="506"/>
      <c r="W12" s="506"/>
      <c r="X12" s="506"/>
      <c r="Y12" s="506"/>
      <c r="Z12" s="506"/>
      <c r="AA12" s="506"/>
      <c r="AB12" s="343"/>
      <c r="AC12" s="4840"/>
      <c r="AD12" s="4841"/>
      <c r="AE12" s="4841"/>
      <c r="AF12" s="4841"/>
      <c r="AG12" s="4841"/>
      <c r="AH12" s="4841"/>
      <c r="AI12" s="4841"/>
      <c r="AJ12" s="4841"/>
      <c r="AK12" s="4841"/>
      <c r="AL12" s="4841"/>
      <c r="AM12" s="4841"/>
      <c r="AN12" s="4841"/>
      <c r="AO12" s="4841"/>
      <c r="AP12" s="4841"/>
      <c r="AQ12" s="4841"/>
      <c r="AR12" s="4841"/>
      <c r="AS12" s="4841"/>
      <c r="AT12" s="4841"/>
      <c r="AU12" s="4841"/>
      <c r="AV12" s="4841"/>
      <c r="AW12" s="4841"/>
      <c r="AX12" s="4841"/>
      <c r="AY12" s="4841"/>
      <c r="AZ12" s="4841"/>
      <c r="BA12" s="4841"/>
      <c r="BB12" s="4841"/>
      <c r="BC12" s="4841"/>
      <c r="BD12" s="4841"/>
      <c r="BE12" s="4841"/>
      <c r="BF12" s="4841"/>
      <c r="BG12" s="4841"/>
      <c r="BH12" s="4841"/>
      <c r="BI12" s="4841"/>
      <c r="BJ12" s="1090"/>
      <c r="BK12" s="1090"/>
      <c r="BL12" s="1090"/>
      <c r="BM12" s="1090"/>
      <c r="BN12" s="1090"/>
      <c r="BO12" s="1090"/>
      <c r="BP12" s="470"/>
      <c r="BQ12" s="24"/>
    </row>
    <row r="13" spans="1:69" s="499" customFormat="1" ht="15.95" customHeight="1">
      <c r="A13" s="17"/>
      <c r="B13" s="97"/>
      <c r="C13" s="506"/>
      <c r="D13" s="506"/>
      <c r="E13" s="506"/>
      <c r="F13" s="506"/>
      <c r="G13" s="506"/>
      <c r="H13" s="506"/>
      <c r="I13" s="506"/>
      <c r="J13" s="506"/>
      <c r="K13" s="506"/>
      <c r="L13" s="506"/>
      <c r="M13" s="506"/>
      <c r="N13" s="506"/>
      <c r="O13" s="506"/>
      <c r="P13" s="506"/>
      <c r="Q13" s="506"/>
      <c r="R13" s="506"/>
      <c r="S13" s="506"/>
      <c r="T13" s="506"/>
      <c r="U13" s="506"/>
      <c r="V13" s="506"/>
      <c r="W13" s="506"/>
      <c r="X13" s="506"/>
      <c r="Y13" s="506"/>
      <c r="Z13" s="506"/>
      <c r="AA13" s="506"/>
      <c r="AB13" s="343"/>
      <c r="AC13" s="4840"/>
      <c r="AD13" s="4841"/>
      <c r="AE13" s="4841"/>
      <c r="AF13" s="4841"/>
      <c r="AG13" s="4841"/>
      <c r="AH13" s="4841"/>
      <c r="AI13" s="4841"/>
      <c r="AJ13" s="4841"/>
      <c r="AK13" s="4841"/>
      <c r="AL13" s="4841"/>
      <c r="AM13" s="4841"/>
      <c r="AN13" s="4841"/>
      <c r="AO13" s="4841"/>
      <c r="AP13" s="4841"/>
      <c r="AQ13" s="4841"/>
      <c r="AR13" s="4841"/>
      <c r="AS13" s="4841"/>
      <c r="AT13" s="4841"/>
      <c r="AU13" s="4841"/>
      <c r="AV13" s="4841"/>
      <c r="AW13" s="4841"/>
      <c r="AX13" s="4841"/>
      <c r="AY13" s="4841"/>
      <c r="AZ13" s="4841"/>
      <c r="BA13" s="4841"/>
      <c r="BB13" s="4841"/>
      <c r="BC13" s="4841"/>
      <c r="BD13" s="4841"/>
      <c r="BE13" s="4841"/>
      <c r="BF13" s="4841"/>
      <c r="BG13" s="4841"/>
      <c r="BH13" s="4841"/>
      <c r="BI13" s="4841"/>
      <c r="BJ13" s="1090"/>
      <c r="BK13" s="1090"/>
      <c r="BL13" s="1090"/>
      <c r="BM13" s="1090"/>
      <c r="BN13" s="1090"/>
      <c r="BO13" s="1090"/>
      <c r="BP13" s="470"/>
      <c r="BQ13" s="24"/>
    </row>
    <row r="14" spans="1:69" s="499" customFormat="1" ht="15.75" customHeight="1">
      <c r="A14" s="17"/>
      <c r="B14" s="97"/>
      <c r="C14" s="506"/>
      <c r="D14" s="506"/>
      <c r="E14" s="506"/>
      <c r="F14" s="506"/>
      <c r="G14" s="506"/>
      <c r="H14" s="506"/>
      <c r="I14" s="506"/>
      <c r="J14" s="506"/>
      <c r="K14" s="506"/>
      <c r="L14" s="506"/>
      <c r="M14" s="506"/>
      <c r="N14" s="506"/>
      <c r="O14" s="506"/>
      <c r="P14" s="506"/>
      <c r="Q14" s="506"/>
      <c r="R14" s="506"/>
      <c r="S14" s="506"/>
      <c r="T14" s="506"/>
      <c r="U14" s="506"/>
      <c r="V14" s="506"/>
      <c r="W14" s="506"/>
      <c r="X14" s="506"/>
      <c r="Y14" s="506"/>
      <c r="Z14" s="506"/>
      <c r="AA14" s="506"/>
      <c r="AB14" s="343"/>
      <c r="AC14" s="4840"/>
      <c r="AD14" s="4841"/>
      <c r="AE14" s="4841"/>
      <c r="AF14" s="4841"/>
      <c r="AG14" s="4841"/>
      <c r="AH14" s="4841"/>
      <c r="AI14" s="4841"/>
      <c r="AJ14" s="4841"/>
      <c r="AK14" s="4841"/>
      <c r="AL14" s="4841"/>
      <c r="AM14" s="4841"/>
      <c r="AN14" s="4841"/>
      <c r="AO14" s="4841"/>
      <c r="AP14" s="4841"/>
      <c r="AQ14" s="4841"/>
      <c r="AR14" s="4841"/>
      <c r="AS14" s="4841"/>
      <c r="AT14" s="4841"/>
      <c r="AU14" s="4841"/>
      <c r="AV14" s="4841"/>
      <c r="AW14" s="4841"/>
      <c r="AX14" s="4841"/>
      <c r="AY14" s="4841"/>
      <c r="AZ14" s="4841"/>
      <c r="BA14" s="4841"/>
      <c r="BB14" s="4841"/>
      <c r="BC14" s="4841"/>
      <c r="BD14" s="4841"/>
      <c r="BE14" s="4841"/>
      <c r="BF14" s="4841"/>
      <c r="BG14" s="4841"/>
      <c r="BH14" s="4841"/>
      <c r="BI14" s="4841"/>
      <c r="BJ14" s="1090"/>
      <c r="BK14" s="1090"/>
      <c r="BL14" s="1090"/>
      <c r="BM14" s="1090"/>
      <c r="BN14" s="1090"/>
      <c r="BO14" s="1090"/>
      <c r="BP14" s="470"/>
      <c r="BQ14" s="24"/>
    </row>
    <row r="15" spans="1:69" s="499" customFormat="1" ht="15.95" customHeight="1">
      <c r="A15" s="17"/>
      <c r="B15" s="97"/>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343"/>
      <c r="AC15" s="4840"/>
      <c r="AD15" s="4841"/>
      <c r="AE15" s="4841"/>
      <c r="AF15" s="4841"/>
      <c r="AG15" s="4841"/>
      <c r="AH15" s="4841"/>
      <c r="AI15" s="4841"/>
      <c r="AJ15" s="4841"/>
      <c r="AK15" s="4841"/>
      <c r="AL15" s="4841"/>
      <c r="AM15" s="4841"/>
      <c r="AN15" s="4841"/>
      <c r="AO15" s="4841"/>
      <c r="AP15" s="4841"/>
      <c r="AQ15" s="4841"/>
      <c r="AR15" s="4841"/>
      <c r="AS15" s="4841"/>
      <c r="AT15" s="4841"/>
      <c r="AU15" s="4841"/>
      <c r="AV15" s="4841"/>
      <c r="AW15" s="4841"/>
      <c r="AX15" s="4841"/>
      <c r="AY15" s="4841"/>
      <c r="AZ15" s="4841"/>
      <c r="BA15" s="4841"/>
      <c r="BB15" s="4841"/>
      <c r="BC15" s="4841"/>
      <c r="BD15" s="4841"/>
      <c r="BE15" s="4841"/>
      <c r="BF15" s="4841"/>
      <c r="BG15" s="4841"/>
      <c r="BH15" s="4841"/>
      <c r="BI15" s="4841"/>
      <c r="BJ15" s="1090"/>
      <c r="BK15" s="1090"/>
      <c r="BL15" s="1090"/>
      <c r="BM15" s="1090"/>
      <c r="BN15" s="1090"/>
      <c r="BO15" s="1090"/>
      <c r="BP15" s="470"/>
      <c r="BQ15" s="24"/>
    </row>
    <row r="16" spans="1:69" s="499" customFormat="1" ht="15.95" customHeight="1">
      <c r="A16" s="17"/>
      <c r="B16" s="97"/>
      <c r="C16" s="506"/>
      <c r="D16" s="506"/>
      <c r="E16" s="506"/>
      <c r="F16" s="506"/>
      <c r="G16" s="506"/>
      <c r="H16" s="506"/>
      <c r="I16" s="506"/>
      <c r="J16" s="506"/>
      <c r="K16" s="506"/>
      <c r="L16" s="506"/>
      <c r="M16" s="506"/>
      <c r="N16" s="506"/>
      <c r="O16" s="506"/>
      <c r="P16" s="506"/>
      <c r="Q16" s="506"/>
      <c r="R16" s="506"/>
      <c r="S16" s="506"/>
      <c r="T16" s="506"/>
      <c r="U16" s="506"/>
      <c r="V16" s="506"/>
      <c r="W16" s="506"/>
      <c r="X16" s="506"/>
      <c r="Y16" s="506"/>
      <c r="Z16" s="506"/>
      <c r="AA16" s="506"/>
      <c r="AB16" s="343"/>
      <c r="AC16" s="4840"/>
      <c r="AD16" s="4841"/>
      <c r="AE16" s="4841"/>
      <c r="AF16" s="4841"/>
      <c r="AG16" s="4841"/>
      <c r="AH16" s="4841"/>
      <c r="AI16" s="4841"/>
      <c r="AJ16" s="4841"/>
      <c r="AK16" s="4841"/>
      <c r="AL16" s="4841"/>
      <c r="AM16" s="4841"/>
      <c r="AN16" s="4841"/>
      <c r="AO16" s="4841"/>
      <c r="AP16" s="4841"/>
      <c r="AQ16" s="4841"/>
      <c r="AR16" s="4841"/>
      <c r="AS16" s="4841"/>
      <c r="AT16" s="4841"/>
      <c r="AU16" s="4841"/>
      <c r="AV16" s="4841"/>
      <c r="AW16" s="4841"/>
      <c r="AX16" s="4841"/>
      <c r="AY16" s="4841"/>
      <c r="AZ16" s="4841"/>
      <c r="BA16" s="4841"/>
      <c r="BB16" s="4841"/>
      <c r="BC16" s="4841"/>
      <c r="BD16" s="4841"/>
      <c r="BE16" s="4841"/>
      <c r="BF16" s="4841"/>
      <c r="BG16" s="4841"/>
      <c r="BH16" s="4841"/>
      <c r="BI16" s="4841"/>
      <c r="BJ16" s="1090"/>
      <c r="BK16" s="1090"/>
      <c r="BL16" s="1090"/>
      <c r="BM16" s="1090"/>
      <c r="BN16" s="1090"/>
      <c r="BO16" s="1090"/>
      <c r="BP16" s="470"/>
      <c r="BQ16" s="24"/>
    </row>
    <row r="17" spans="1:69" s="499" customFormat="1" ht="15.95" customHeight="1">
      <c r="A17" s="17"/>
      <c r="B17" s="97"/>
      <c r="C17" s="506"/>
      <c r="D17" s="506"/>
      <c r="E17" s="506"/>
      <c r="F17" s="506"/>
      <c r="G17" s="506"/>
      <c r="H17" s="506"/>
      <c r="I17" s="506"/>
      <c r="J17" s="506"/>
      <c r="K17" s="506"/>
      <c r="L17" s="506"/>
      <c r="M17" s="506"/>
      <c r="N17" s="506"/>
      <c r="O17" s="506"/>
      <c r="P17" s="506"/>
      <c r="Q17" s="506"/>
      <c r="R17" s="506"/>
      <c r="S17" s="506"/>
      <c r="T17" s="506"/>
      <c r="U17" s="506"/>
      <c r="V17" s="506"/>
      <c r="W17" s="506"/>
      <c r="X17" s="506"/>
      <c r="Y17" s="506"/>
      <c r="Z17" s="506"/>
      <c r="AA17" s="506"/>
      <c r="AB17" s="343"/>
      <c r="AC17" s="4840"/>
      <c r="AD17" s="4841"/>
      <c r="AE17" s="4841"/>
      <c r="AF17" s="4841"/>
      <c r="AG17" s="4841"/>
      <c r="AH17" s="4841"/>
      <c r="AI17" s="4841"/>
      <c r="AJ17" s="4841"/>
      <c r="AK17" s="4841"/>
      <c r="AL17" s="4841"/>
      <c r="AM17" s="4841"/>
      <c r="AN17" s="4841"/>
      <c r="AO17" s="4841"/>
      <c r="AP17" s="4841"/>
      <c r="AQ17" s="4841"/>
      <c r="AR17" s="4841"/>
      <c r="AS17" s="4841"/>
      <c r="AT17" s="4841"/>
      <c r="AU17" s="4841"/>
      <c r="AV17" s="4841"/>
      <c r="AW17" s="4841"/>
      <c r="AX17" s="4841"/>
      <c r="AY17" s="4841"/>
      <c r="AZ17" s="4841"/>
      <c r="BA17" s="4841"/>
      <c r="BB17" s="4841"/>
      <c r="BC17" s="4841"/>
      <c r="BD17" s="4841"/>
      <c r="BE17" s="4841"/>
      <c r="BF17" s="4841"/>
      <c r="BG17" s="4841"/>
      <c r="BH17" s="4841"/>
      <c r="BI17" s="4841"/>
      <c r="BJ17" s="1090"/>
      <c r="BK17" s="1090"/>
      <c r="BL17" s="1090"/>
      <c r="BM17" s="1090"/>
      <c r="BN17" s="1090"/>
      <c r="BO17" s="1090"/>
      <c r="BP17" s="470"/>
      <c r="BQ17" s="24"/>
    </row>
    <row r="18" spans="1:69" s="499" customFormat="1" ht="15.95" customHeight="1">
      <c r="A18" s="17"/>
      <c r="B18" s="97"/>
      <c r="C18" s="506"/>
      <c r="D18" s="506"/>
      <c r="E18" s="506"/>
      <c r="F18" s="506"/>
      <c r="G18" s="506"/>
      <c r="H18" s="506"/>
      <c r="I18" s="506"/>
      <c r="J18" s="506"/>
      <c r="K18" s="506"/>
      <c r="L18" s="506"/>
      <c r="M18" s="506"/>
      <c r="N18" s="506"/>
      <c r="O18" s="506"/>
      <c r="P18" s="506"/>
      <c r="Q18" s="506"/>
      <c r="R18" s="506"/>
      <c r="S18" s="506"/>
      <c r="T18" s="506"/>
      <c r="U18" s="506"/>
      <c r="V18" s="506"/>
      <c r="W18" s="506"/>
      <c r="X18" s="506"/>
      <c r="Y18" s="506"/>
      <c r="Z18" s="506"/>
      <c r="AA18" s="506"/>
      <c r="AB18" s="343"/>
      <c r="AC18" s="4840"/>
      <c r="AD18" s="4841"/>
      <c r="AE18" s="4841"/>
      <c r="AF18" s="4841"/>
      <c r="AG18" s="4841"/>
      <c r="AH18" s="4841"/>
      <c r="AI18" s="4841"/>
      <c r="AJ18" s="4841"/>
      <c r="AK18" s="4841"/>
      <c r="AL18" s="4841"/>
      <c r="AM18" s="4841"/>
      <c r="AN18" s="4841"/>
      <c r="AO18" s="4841"/>
      <c r="AP18" s="4841"/>
      <c r="AQ18" s="4841"/>
      <c r="AR18" s="4841"/>
      <c r="AS18" s="4841"/>
      <c r="AT18" s="4841"/>
      <c r="AU18" s="4841"/>
      <c r="AV18" s="4841"/>
      <c r="AW18" s="4841"/>
      <c r="AX18" s="4841"/>
      <c r="AY18" s="4841"/>
      <c r="AZ18" s="4841"/>
      <c r="BA18" s="4841"/>
      <c r="BB18" s="4841"/>
      <c r="BC18" s="4841"/>
      <c r="BD18" s="4841"/>
      <c r="BE18" s="4841"/>
      <c r="BF18" s="4841"/>
      <c r="BG18" s="4841"/>
      <c r="BH18" s="4841"/>
      <c r="BI18" s="4841"/>
      <c r="BJ18" s="1090"/>
      <c r="BK18" s="1090"/>
      <c r="BL18" s="1090"/>
      <c r="BM18" s="1090"/>
      <c r="BN18" s="1090"/>
      <c r="BO18" s="1090"/>
      <c r="BP18" s="470"/>
      <c r="BQ18" s="24"/>
    </row>
    <row r="19" spans="1:69" s="499" customFormat="1" ht="15.95" customHeight="1">
      <c r="A19" s="17"/>
      <c r="B19" s="97"/>
      <c r="C19" s="506"/>
      <c r="D19" s="506"/>
      <c r="E19" s="506"/>
      <c r="F19" s="506"/>
      <c r="G19" s="506"/>
      <c r="H19" s="506"/>
      <c r="I19" s="506"/>
      <c r="J19" s="506"/>
      <c r="K19" s="506"/>
      <c r="L19" s="506"/>
      <c r="M19" s="506"/>
      <c r="N19" s="506"/>
      <c r="O19" s="506"/>
      <c r="P19" s="506"/>
      <c r="Q19" s="506"/>
      <c r="R19" s="506"/>
      <c r="S19" s="506"/>
      <c r="T19" s="506"/>
      <c r="U19" s="506"/>
      <c r="V19" s="506"/>
      <c r="W19" s="506"/>
      <c r="X19" s="506"/>
      <c r="Y19" s="506"/>
      <c r="Z19" s="506"/>
      <c r="AA19" s="506"/>
      <c r="AB19" s="343"/>
      <c r="AC19" s="4840"/>
      <c r="AD19" s="4841"/>
      <c r="AE19" s="4841"/>
      <c r="AF19" s="4841"/>
      <c r="AG19" s="4841"/>
      <c r="AH19" s="4841"/>
      <c r="AI19" s="4841"/>
      <c r="AJ19" s="4841"/>
      <c r="AK19" s="4841"/>
      <c r="AL19" s="4841"/>
      <c r="AM19" s="4841"/>
      <c r="AN19" s="4841"/>
      <c r="AO19" s="4841"/>
      <c r="AP19" s="4841"/>
      <c r="AQ19" s="4841"/>
      <c r="AR19" s="4841"/>
      <c r="AS19" s="4841"/>
      <c r="AT19" s="4841"/>
      <c r="AU19" s="4841"/>
      <c r="AV19" s="4841"/>
      <c r="AW19" s="4841"/>
      <c r="AX19" s="4841"/>
      <c r="AY19" s="4841"/>
      <c r="AZ19" s="4841"/>
      <c r="BA19" s="4841"/>
      <c r="BB19" s="4841"/>
      <c r="BC19" s="4841"/>
      <c r="BD19" s="4841"/>
      <c r="BE19" s="4841"/>
      <c r="BF19" s="4841"/>
      <c r="BG19" s="4841"/>
      <c r="BH19" s="4841"/>
      <c r="BI19" s="4841"/>
      <c r="BJ19" s="1090"/>
      <c r="BK19" s="1090"/>
      <c r="BL19" s="1090"/>
      <c r="BM19" s="1090"/>
      <c r="BN19" s="1090"/>
      <c r="BO19" s="1090"/>
      <c r="BP19" s="470"/>
      <c r="BQ19" s="24"/>
    </row>
    <row r="20" spans="1:69" s="499" customFormat="1" ht="15.95" customHeight="1">
      <c r="A20" s="17"/>
      <c r="B20" s="97"/>
      <c r="C20" s="506"/>
      <c r="D20" s="506"/>
      <c r="E20" s="506"/>
      <c r="F20" s="506"/>
      <c r="G20" s="506"/>
      <c r="H20" s="506"/>
      <c r="I20" s="506"/>
      <c r="J20" s="506"/>
      <c r="K20" s="506"/>
      <c r="L20" s="506"/>
      <c r="M20" s="506"/>
      <c r="N20" s="506"/>
      <c r="O20" s="506"/>
      <c r="P20" s="506"/>
      <c r="Q20" s="506"/>
      <c r="R20" s="506"/>
      <c r="S20" s="506"/>
      <c r="T20" s="506"/>
      <c r="U20" s="506"/>
      <c r="V20" s="506"/>
      <c r="W20" s="506"/>
      <c r="X20" s="506"/>
      <c r="Y20" s="506"/>
      <c r="Z20" s="506"/>
      <c r="AA20" s="506"/>
      <c r="AB20" s="343"/>
      <c r="AC20" s="4840"/>
      <c r="AD20" s="4841"/>
      <c r="AE20" s="4841"/>
      <c r="AF20" s="4841"/>
      <c r="AG20" s="4841"/>
      <c r="AH20" s="4841"/>
      <c r="AI20" s="4841"/>
      <c r="AJ20" s="4841"/>
      <c r="AK20" s="4841"/>
      <c r="AL20" s="4841"/>
      <c r="AM20" s="4841"/>
      <c r="AN20" s="4841"/>
      <c r="AO20" s="4841"/>
      <c r="AP20" s="4841"/>
      <c r="AQ20" s="4841"/>
      <c r="AR20" s="4841"/>
      <c r="AS20" s="4841"/>
      <c r="AT20" s="4841"/>
      <c r="AU20" s="4841"/>
      <c r="AV20" s="4841"/>
      <c r="AW20" s="4841"/>
      <c r="AX20" s="4841"/>
      <c r="AY20" s="4841"/>
      <c r="AZ20" s="4841"/>
      <c r="BA20" s="4841"/>
      <c r="BB20" s="4841"/>
      <c r="BC20" s="4841"/>
      <c r="BD20" s="4841"/>
      <c r="BE20" s="4841"/>
      <c r="BF20" s="4841"/>
      <c r="BG20" s="4841"/>
      <c r="BH20" s="4841"/>
      <c r="BI20" s="4841"/>
      <c r="BJ20" s="1090"/>
      <c r="BK20" s="1090"/>
      <c r="BL20" s="1090"/>
      <c r="BM20" s="1090"/>
      <c r="BN20" s="1090"/>
      <c r="BO20" s="1090"/>
      <c r="BP20" s="470"/>
      <c r="BQ20" s="24"/>
    </row>
    <row r="21" spans="1:69" s="499" customFormat="1" ht="27.75" customHeight="1" thickBot="1">
      <c r="A21" s="17"/>
      <c r="B21" s="97"/>
      <c r="C21" s="506"/>
      <c r="D21" s="506"/>
      <c r="E21" s="506"/>
      <c r="F21" s="506"/>
      <c r="G21" s="506"/>
      <c r="H21" s="506"/>
      <c r="I21" s="506"/>
      <c r="J21" s="506"/>
      <c r="K21" s="506"/>
      <c r="L21" s="506"/>
      <c r="M21" s="506"/>
      <c r="N21" s="506"/>
      <c r="O21" s="506"/>
      <c r="P21" s="506"/>
      <c r="Q21" s="506"/>
      <c r="R21" s="506"/>
      <c r="S21" s="506"/>
      <c r="T21" s="506"/>
      <c r="U21" s="506"/>
      <c r="V21" s="506"/>
      <c r="W21" s="506"/>
      <c r="X21" s="506"/>
      <c r="Y21" s="506"/>
      <c r="Z21" s="506"/>
      <c r="AA21" s="506"/>
      <c r="AB21" s="343"/>
      <c r="AC21" s="4842"/>
      <c r="AD21" s="4843"/>
      <c r="AE21" s="4843"/>
      <c r="AF21" s="4843"/>
      <c r="AG21" s="4843"/>
      <c r="AH21" s="4843"/>
      <c r="AI21" s="4843"/>
      <c r="AJ21" s="4843"/>
      <c r="AK21" s="4843"/>
      <c r="AL21" s="4843"/>
      <c r="AM21" s="4843"/>
      <c r="AN21" s="4843"/>
      <c r="AO21" s="4843"/>
      <c r="AP21" s="4843"/>
      <c r="AQ21" s="4843"/>
      <c r="AR21" s="4843"/>
      <c r="AS21" s="4843"/>
      <c r="AT21" s="4843"/>
      <c r="AU21" s="4843"/>
      <c r="AV21" s="4843"/>
      <c r="AW21" s="4843"/>
      <c r="AX21" s="4843"/>
      <c r="AY21" s="4843"/>
      <c r="AZ21" s="4843"/>
      <c r="BA21" s="4843"/>
      <c r="BB21" s="4843"/>
      <c r="BC21" s="4843"/>
      <c r="BD21" s="4843"/>
      <c r="BE21" s="4843"/>
      <c r="BF21" s="4843"/>
      <c r="BG21" s="4843"/>
      <c r="BH21" s="4843"/>
      <c r="BI21" s="4843"/>
      <c r="BJ21" s="458"/>
      <c r="BK21" s="458"/>
      <c r="BL21" s="458"/>
      <c r="BM21" s="458"/>
      <c r="BN21" s="458"/>
      <c r="BO21" s="458"/>
      <c r="BP21" s="626"/>
      <c r="BQ21" s="24"/>
    </row>
    <row r="22" spans="1:69" s="499" customFormat="1" ht="24.95" customHeight="1">
      <c r="A22" s="17"/>
      <c r="B22" s="4817" t="s">
        <v>370</v>
      </c>
      <c r="C22" s="4818"/>
      <c r="D22" s="4818"/>
      <c r="E22" s="4818"/>
      <c r="F22" s="4818"/>
      <c r="G22" s="4139"/>
      <c r="H22" s="4818"/>
      <c r="I22" s="4818"/>
      <c r="J22" s="4818"/>
      <c r="K22" s="4818"/>
      <c r="L22" s="4818"/>
      <c r="M22" s="4818"/>
      <c r="N22" s="4819"/>
      <c r="O22" s="4823"/>
      <c r="P22" s="4824"/>
      <c r="Q22" s="4825"/>
      <c r="R22" s="4825"/>
      <c r="S22" s="4825"/>
      <c r="T22" s="4824"/>
      <c r="U22" s="4826"/>
      <c r="V22" s="4824"/>
      <c r="W22" s="4826"/>
      <c r="X22" s="4824"/>
      <c r="Y22" s="4826"/>
      <c r="Z22" s="4824"/>
      <c r="AA22" s="4824"/>
      <c r="AB22" s="4824"/>
      <c r="AC22" s="4824"/>
      <c r="AD22" s="4824"/>
      <c r="AE22" s="4824"/>
      <c r="AF22" s="4824"/>
      <c r="AG22" s="4825"/>
      <c r="AH22" s="4825"/>
      <c r="AI22" s="4825"/>
      <c r="AJ22" s="4824"/>
      <c r="AK22" s="4824"/>
      <c r="AL22" s="4824"/>
      <c r="AM22" s="4824"/>
      <c r="AN22" s="4824"/>
      <c r="AO22" s="4824"/>
      <c r="AP22" s="4824"/>
      <c r="AQ22" s="4824"/>
      <c r="AR22" s="4824"/>
      <c r="AS22" s="4824"/>
      <c r="AT22" s="4824"/>
      <c r="AU22" s="4824"/>
      <c r="AV22" s="4824"/>
      <c r="AW22" s="4824"/>
      <c r="AX22" s="4824"/>
      <c r="AY22" s="4824"/>
      <c r="AZ22" s="4824"/>
      <c r="BA22" s="4824"/>
      <c r="BB22" s="4824"/>
      <c r="BC22" s="4824"/>
      <c r="BD22" s="4824"/>
      <c r="BE22" s="4824"/>
      <c r="BF22" s="4824"/>
      <c r="BG22" s="4824"/>
      <c r="BH22" s="4824"/>
      <c r="BI22" s="4824"/>
      <c r="BJ22" s="4824"/>
      <c r="BK22" s="4824"/>
      <c r="BL22" s="4824"/>
      <c r="BM22" s="4824"/>
      <c r="BN22" s="4824"/>
      <c r="BO22" s="4824"/>
      <c r="BP22" s="4827"/>
      <c r="BQ22" s="24"/>
    </row>
    <row r="23" spans="1:69" s="499" customFormat="1" ht="24.95" customHeight="1">
      <c r="A23" s="17"/>
      <c r="B23" s="4820"/>
      <c r="C23" s="4821"/>
      <c r="D23" s="4821"/>
      <c r="E23" s="4821"/>
      <c r="F23" s="4821"/>
      <c r="G23" s="4821"/>
      <c r="H23" s="4821"/>
      <c r="I23" s="4821"/>
      <c r="J23" s="4821"/>
      <c r="K23" s="4821"/>
      <c r="L23" s="4821"/>
      <c r="M23" s="4821"/>
      <c r="N23" s="4822"/>
      <c r="O23" s="4828"/>
      <c r="P23" s="4829"/>
      <c r="Q23" s="4829"/>
      <c r="R23" s="4829"/>
      <c r="S23" s="4829"/>
      <c r="T23" s="4829"/>
      <c r="U23" s="4829"/>
      <c r="V23" s="4829"/>
      <c r="W23" s="4829"/>
      <c r="X23" s="4829"/>
      <c r="Y23" s="4829"/>
      <c r="Z23" s="4829"/>
      <c r="AA23" s="4829"/>
      <c r="AB23" s="4829"/>
      <c r="AC23" s="4829"/>
      <c r="AD23" s="4829"/>
      <c r="AE23" s="4829"/>
      <c r="AF23" s="4829"/>
      <c r="AG23" s="4829"/>
      <c r="AH23" s="4829"/>
      <c r="AI23" s="4829"/>
      <c r="AJ23" s="4829"/>
      <c r="AK23" s="4829"/>
      <c r="AL23" s="4829"/>
      <c r="AM23" s="4829"/>
      <c r="AN23" s="4829"/>
      <c r="AO23" s="4829"/>
      <c r="AP23" s="4829"/>
      <c r="AQ23" s="4829"/>
      <c r="AR23" s="4829"/>
      <c r="AS23" s="4829"/>
      <c r="AT23" s="4829"/>
      <c r="AU23" s="4829"/>
      <c r="AV23" s="4829"/>
      <c r="AW23" s="4829"/>
      <c r="AX23" s="4829"/>
      <c r="AY23" s="4829"/>
      <c r="AZ23" s="4829"/>
      <c r="BA23" s="4829"/>
      <c r="BB23" s="4829"/>
      <c r="BC23" s="4829"/>
      <c r="BD23" s="4829"/>
      <c r="BE23" s="4829"/>
      <c r="BF23" s="4829"/>
      <c r="BG23" s="4829"/>
      <c r="BH23" s="4829"/>
      <c r="BI23" s="4829"/>
      <c r="BJ23" s="4829"/>
      <c r="BK23" s="4829"/>
      <c r="BL23" s="4829"/>
      <c r="BM23" s="4829"/>
      <c r="BN23" s="4829"/>
      <c r="BO23" s="4829"/>
      <c r="BP23" s="4830"/>
      <c r="BQ23" s="24"/>
    </row>
    <row r="24" spans="1:69" s="499" customFormat="1" ht="24.95" customHeight="1">
      <c r="A24" s="17"/>
      <c r="B24" s="4831" t="s">
        <v>367</v>
      </c>
      <c r="C24" s="4832"/>
      <c r="D24" s="4832"/>
      <c r="E24" s="4832"/>
      <c r="F24" s="4832"/>
      <c r="G24" s="3573"/>
      <c r="H24" s="4832"/>
      <c r="I24" s="4832"/>
      <c r="J24" s="4832"/>
      <c r="K24" s="4832"/>
      <c r="L24" s="4832"/>
      <c r="M24" s="4832"/>
      <c r="N24" s="4832"/>
      <c r="O24" s="4832"/>
      <c r="P24" s="4832"/>
      <c r="Q24" s="4832"/>
      <c r="R24" s="4832"/>
      <c r="S24" s="4832"/>
      <c r="T24" s="4832"/>
      <c r="U24" s="3573"/>
      <c r="V24" s="4832"/>
      <c r="W24" s="3573"/>
      <c r="X24" s="4832"/>
      <c r="Y24" s="3573"/>
      <c r="Z24" s="4832"/>
      <c r="AA24" s="4832"/>
      <c r="AB24" s="4833"/>
      <c r="AC24" s="4834" t="s">
        <v>368</v>
      </c>
      <c r="AD24" s="4832"/>
      <c r="AE24" s="4832"/>
      <c r="AF24" s="4832"/>
      <c r="AG24" s="4832"/>
      <c r="AH24" s="4832"/>
      <c r="AI24" s="4832"/>
      <c r="AJ24" s="4832"/>
      <c r="AK24" s="4832"/>
      <c r="AL24" s="4832"/>
      <c r="AM24" s="4832"/>
      <c r="AN24" s="4832"/>
      <c r="AO24" s="4832"/>
      <c r="AP24" s="4832"/>
      <c r="AQ24" s="4832"/>
      <c r="AR24" s="4832"/>
      <c r="AS24" s="4832"/>
      <c r="AT24" s="4832"/>
      <c r="AU24" s="4832"/>
      <c r="AV24" s="4832"/>
      <c r="AW24" s="4832"/>
      <c r="AX24" s="4832"/>
      <c r="AY24" s="4832"/>
      <c r="AZ24" s="4832"/>
      <c r="BA24" s="4832"/>
      <c r="BB24" s="4832"/>
      <c r="BC24" s="4832"/>
      <c r="BD24" s="4832"/>
      <c r="BE24" s="4832"/>
      <c r="BF24" s="4832"/>
      <c r="BG24" s="4832"/>
      <c r="BH24" s="4832"/>
      <c r="BI24" s="4832"/>
      <c r="BJ24" s="4832"/>
      <c r="BK24" s="4832"/>
      <c r="BL24" s="4832"/>
      <c r="BM24" s="4832"/>
      <c r="BN24" s="4832"/>
      <c r="BO24" s="4832"/>
      <c r="BP24" s="4835"/>
      <c r="BQ24" s="24"/>
    </row>
    <row r="25" spans="1:69" s="499" customFormat="1" ht="15.95" customHeight="1">
      <c r="A25" s="17"/>
      <c r="B25" s="97"/>
      <c r="C25" s="506"/>
      <c r="D25" s="506"/>
      <c r="E25" s="506"/>
      <c r="F25" s="506"/>
      <c r="G25" s="506"/>
      <c r="H25" s="506"/>
      <c r="I25" s="506"/>
      <c r="J25" s="506"/>
      <c r="K25" s="506"/>
      <c r="L25" s="506"/>
      <c r="M25" s="506"/>
      <c r="N25" s="506"/>
      <c r="O25" s="506"/>
      <c r="P25" s="506"/>
      <c r="Q25" s="506"/>
      <c r="R25" s="506"/>
      <c r="S25" s="506"/>
      <c r="T25" s="506"/>
      <c r="U25" s="506"/>
      <c r="V25" s="506"/>
      <c r="W25" s="506"/>
      <c r="X25" s="506"/>
      <c r="Y25" s="506"/>
      <c r="Z25" s="506"/>
      <c r="AA25" s="506"/>
      <c r="AB25" s="343"/>
      <c r="AC25" s="4808"/>
      <c r="AD25" s="4809"/>
      <c r="AE25" s="4809"/>
      <c r="AF25" s="4809"/>
      <c r="AG25" s="4809"/>
      <c r="AH25" s="4809"/>
      <c r="AI25" s="4809"/>
      <c r="AJ25" s="4809"/>
      <c r="AK25" s="4809"/>
      <c r="AL25" s="4809"/>
      <c r="AM25" s="4809"/>
      <c r="AN25" s="4809"/>
      <c r="AO25" s="4809"/>
      <c r="AP25" s="4809"/>
      <c r="AQ25" s="4809"/>
      <c r="AR25" s="4809"/>
      <c r="AS25" s="4809"/>
      <c r="AT25" s="4809"/>
      <c r="AU25" s="4809"/>
      <c r="AV25" s="4809"/>
      <c r="AW25" s="4809"/>
      <c r="AX25" s="4809"/>
      <c r="AY25" s="4809"/>
      <c r="AZ25" s="4809"/>
      <c r="BA25" s="4809"/>
      <c r="BB25" s="4809"/>
      <c r="BC25" s="4809"/>
      <c r="BD25" s="4809"/>
      <c r="BE25" s="4809"/>
      <c r="BF25" s="4809"/>
      <c r="BG25" s="4809"/>
      <c r="BH25" s="4809"/>
      <c r="BI25" s="4809"/>
      <c r="BJ25" s="4809"/>
      <c r="BK25" s="4809"/>
      <c r="BL25" s="4809"/>
      <c r="BM25" s="4809"/>
      <c r="BN25" s="4809"/>
      <c r="BO25" s="4809"/>
      <c r="BP25" s="4810"/>
      <c r="BQ25" s="24"/>
    </row>
    <row r="26" spans="1:69" s="499" customFormat="1" ht="15.95" customHeight="1">
      <c r="A26" s="17"/>
      <c r="B26" s="97"/>
      <c r="C26" s="506"/>
      <c r="D26" s="506"/>
      <c r="E26" s="506"/>
      <c r="F26" s="506"/>
      <c r="G26" s="506"/>
      <c r="H26" s="506"/>
      <c r="I26" s="506"/>
      <c r="J26" s="506"/>
      <c r="K26" s="506"/>
      <c r="L26" s="506"/>
      <c r="M26" s="506"/>
      <c r="N26" s="506"/>
      <c r="O26" s="506"/>
      <c r="P26" s="506"/>
      <c r="Q26" s="506"/>
      <c r="R26" s="506"/>
      <c r="S26" s="506"/>
      <c r="T26" s="506"/>
      <c r="U26" s="506"/>
      <c r="V26" s="506"/>
      <c r="W26" s="506"/>
      <c r="X26" s="506"/>
      <c r="Y26" s="506"/>
      <c r="Z26" s="506"/>
      <c r="AA26" s="506"/>
      <c r="AB26" s="343"/>
      <c r="AC26" s="4811"/>
      <c r="AD26" s="4812"/>
      <c r="AE26" s="4812"/>
      <c r="AF26" s="4812"/>
      <c r="AG26" s="4812"/>
      <c r="AH26" s="4812"/>
      <c r="AI26" s="4812"/>
      <c r="AJ26" s="4812"/>
      <c r="AK26" s="4812"/>
      <c r="AL26" s="4812"/>
      <c r="AM26" s="4812"/>
      <c r="AN26" s="4812"/>
      <c r="AO26" s="4812"/>
      <c r="AP26" s="4812"/>
      <c r="AQ26" s="4812"/>
      <c r="AR26" s="4812"/>
      <c r="AS26" s="4812"/>
      <c r="AT26" s="4812"/>
      <c r="AU26" s="4812"/>
      <c r="AV26" s="4812"/>
      <c r="AW26" s="4812"/>
      <c r="AX26" s="4812"/>
      <c r="AY26" s="4812"/>
      <c r="AZ26" s="4812"/>
      <c r="BA26" s="4812"/>
      <c r="BB26" s="4812"/>
      <c r="BC26" s="4812"/>
      <c r="BD26" s="4812"/>
      <c r="BE26" s="4812"/>
      <c r="BF26" s="4812"/>
      <c r="BG26" s="4812"/>
      <c r="BH26" s="4812"/>
      <c r="BI26" s="4812"/>
      <c r="BJ26" s="4812"/>
      <c r="BK26" s="4812"/>
      <c r="BL26" s="4812"/>
      <c r="BM26" s="4812"/>
      <c r="BN26" s="4812"/>
      <c r="BO26" s="4812"/>
      <c r="BP26" s="4813"/>
      <c r="BQ26" s="24"/>
    </row>
    <row r="27" spans="1:69" s="499" customFormat="1" ht="15.95" customHeight="1">
      <c r="A27" s="17"/>
      <c r="B27" s="97"/>
      <c r="C27" s="506"/>
      <c r="D27" s="506"/>
      <c r="E27" s="506"/>
      <c r="F27" s="506"/>
      <c r="G27" s="506"/>
      <c r="H27" s="506"/>
      <c r="I27" s="506"/>
      <c r="J27" s="506"/>
      <c r="K27" s="506"/>
      <c r="L27" s="506"/>
      <c r="M27" s="506"/>
      <c r="N27" s="506"/>
      <c r="O27" s="506"/>
      <c r="P27" s="506"/>
      <c r="Q27" s="506"/>
      <c r="R27" s="506"/>
      <c r="S27" s="506"/>
      <c r="T27" s="506"/>
      <c r="U27" s="506"/>
      <c r="V27" s="506"/>
      <c r="W27" s="506"/>
      <c r="X27" s="506"/>
      <c r="Y27" s="506"/>
      <c r="Z27" s="506"/>
      <c r="AA27" s="506"/>
      <c r="AB27" s="343"/>
      <c r="AC27" s="4811"/>
      <c r="AD27" s="4812"/>
      <c r="AE27" s="4812"/>
      <c r="AF27" s="4812"/>
      <c r="AG27" s="4812"/>
      <c r="AH27" s="4812"/>
      <c r="AI27" s="4812"/>
      <c r="AJ27" s="4812"/>
      <c r="AK27" s="4812"/>
      <c r="AL27" s="4812"/>
      <c r="AM27" s="4812"/>
      <c r="AN27" s="4812"/>
      <c r="AO27" s="4812"/>
      <c r="AP27" s="4812"/>
      <c r="AQ27" s="4812"/>
      <c r="AR27" s="4812"/>
      <c r="AS27" s="4812"/>
      <c r="AT27" s="4812"/>
      <c r="AU27" s="4812"/>
      <c r="AV27" s="4812"/>
      <c r="AW27" s="4812"/>
      <c r="AX27" s="4812"/>
      <c r="AY27" s="4812"/>
      <c r="AZ27" s="4812"/>
      <c r="BA27" s="4812"/>
      <c r="BB27" s="4812"/>
      <c r="BC27" s="4812"/>
      <c r="BD27" s="4812"/>
      <c r="BE27" s="4812"/>
      <c r="BF27" s="4812"/>
      <c r="BG27" s="4812"/>
      <c r="BH27" s="4812"/>
      <c r="BI27" s="4812"/>
      <c r="BJ27" s="4812"/>
      <c r="BK27" s="4812"/>
      <c r="BL27" s="4812"/>
      <c r="BM27" s="4812"/>
      <c r="BN27" s="4812"/>
      <c r="BO27" s="4812"/>
      <c r="BP27" s="4813"/>
      <c r="BQ27" s="24"/>
    </row>
    <row r="28" spans="1:69" s="499" customFormat="1" ht="15.95" customHeight="1">
      <c r="A28" s="17"/>
      <c r="B28" s="97"/>
      <c r="C28" s="506"/>
      <c r="D28" s="506"/>
      <c r="E28" s="506"/>
      <c r="F28" s="506"/>
      <c r="G28" s="506"/>
      <c r="H28" s="506"/>
      <c r="I28" s="506"/>
      <c r="J28" s="506"/>
      <c r="K28" s="506"/>
      <c r="L28" s="506"/>
      <c r="M28" s="506"/>
      <c r="N28" s="506"/>
      <c r="O28" s="506"/>
      <c r="P28" s="506"/>
      <c r="Q28" s="506"/>
      <c r="R28" s="506"/>
      <c r="S28" s="506"/>
      <c r="T28" s="506"/>
      <c r="U28" s="506"/>
      <c r="V28" s="506"/>
      <c r="W28" s="506"/>
      <c r="X28" s="506"/>
      <c r="Y28" s="506"/>
      <c r="Z28" s="506"/>
      <c r="AA28" s="506"/>
      <c r="AB28" s="343"/>
      <c r="AC28" s="4811"/>
      <c r="AD28" s="4812"/>
      <c r="AE28" s="4812"/>
      <c r="AF28" s="4812"/>
      <c r="AG28" s="4812"/>
      <c r="AH28" s="4812"/>
      <c r="AI28" s="4812"/>
      <c r="AJ28" s="4812"/>
      <c r="AK28" s="4812"/>
      <c r="AL28" s="4812"/>
      <c r="AM28" s="4812"/>
      <c r="AN28" s="4812"/>
      <c r="AO28" s="4812"/>
      <c r="AP28" s="4812"/>
      <c r="AQ28" s="4812"/>
      <c r="AR28" s="4812"/>
      <c r="AS28" s="4812"/>
      <c r="AT28" s="4812"/>
      <c r="AU28" s="4812"/>
      <c r="AV28" s="4812"/>
      <c r="AW28" s="4812"/>
      <c r="AX28" s="4812"/>
      <c r="AY28" s="4812"/>
      <c r="AZ28" s="4812"/>
      <c r="BA28" s="4812"/>
      <c r="BB28" s="4812"/>
      <c r="BC28" s="4812"/>
      <c r="BD28" s="4812"/>
      <c r="BE28" s="4812"/>
      <c r="BF28" s="4812"/>
      <c r="BG28" s="4812"/>
      <c r="BH28" s="4812"/>
      <c r="BI28" s="4812"/>
      <c r="BJ28" s="4812"/>
      <c r="BK28" s="4812"/>
      <c r="BL28" s="4812"/>
      <c r="BM28" s="4812"/>
      <c r="BN28" s="4812"/>
      <c r="BO28" s="4812"/>
      <c r="BP28" s="4813"/>
      <c r="BQ28" s="24"/>
    </row>
    <row r="29" spans="1:69" s="499" customFormat="1" ht="15.95" customHeight="1">
      <c r="A29" s="17"/>
      <c r="B29" s="97"/>
      <c r="C29" s="506"/>
      <c r="D29" s="506"/>
      <c r="E29" s="506"/>
      <c r="F29" s="506"/>
      <c r="G29" s="506"/>
      <c r="H29" s="506"/>
      <c r="I29" s="506"/>
      <c r="J29" s="506"/>
      <c r="K29" s="506"/>
      <c r="L29" s="506"/>
      <c r="M29" s="506"/>
      <c r="N29" s="506"/>
      <c r="O29" s="506"/>
      <c r="P29" s="506"/>
      <c r="Q29" s="506"/>
      <c r="R29" s="506"/>
      <c r="S29" s="506"/>
      <c r="T29" s="506"/>
      <c r="U29" s="506"/>
      <c r="V29" s="506"/>
      <c r="W29" s="506"/>
      <c r="X29" s="506"/>
      <c r="Y29" s="506"/>
      <c r="Z29" s="506"/>
      <c r="AA29" s="506"/>
      <c r="AB29" s="343"/>
      <c r="AC29" s="4811"/>
      <c r="AD29" s="4812"/>
      <c r="AE29" s="4812"/>
      <c r="AF29" s="4812"/>
      <c r="AG29" s="4812"/>
      <c r="AH29" s="4812"/>
      <c r="AI29" s="4812"/>
      <c r="AJ29" s="4812"/>
      <c r="AK29" s="4812"/>
      <c r="AL29" s="4812"/>
      <c r="AM29" s="4812"/>
      <c r="AN29" s="4812"/>
      <c r="AO29" s="4812"/>
      <c r="AP29" s="4812"/>
      <c r="AQ29" s="4812"/>
      <c r="AR29" s="4812"/>
      <c r="AS29" s="4812"/>
      <c r="AT29" s="4812"/>
      <c r="AU29" s="4812"/>
      <c r="AV29" s="4812"/>
      <c r="AW29" s="4812"/>
      <c r="AX29" s="4812"/>
      <c r="AY29" s="4812"/>
      <c r="AZ29" s="4812"/>
      <c r="BA29" s="4812"/>
      <c r="BB29" s="4812"/>
      <c r="BC29" s="4812"/>
      <c r="BD29" s="4812"/>
      <c r="BE29" s="4812"/>
      <c r="BF29" s="4812"/>
      <c r="BG29" s="4812"/>
      <c r="BH29" s="4812"/>
      <c r="BI29" s="4812"/>
      <c r="BJ29" s="4812"/>
      <c r="BK29" s="4812"/>
      <c r="BL29" s="4812"/>
      <c r="BM29" s="4812"/>
      <c r="BN29" s="4812"/>
      <c r="BO29" s="4812"/>
      <c r="BP29" s="4813"/>
      <c r="BQ29" s="24"/>
    </row>
    <row r="30" spans="1:69" s="499" customFormat="1" ht="15.95" customHeight="1">
      <c r="A30" s="17"/>
      <c r="B30" s="97"/>
      <c r="C30" s="506"/>
      <c r="D30" s="506"/>
      <c r="E30" s="506"/>
      <c r="F30" s="506"/>
      <c r="G30" s="506"/>
      <c r="H30" s="506"/>
      <c r="I30" s="506"/>
      <c r="J30" s="506"/>
      <c r="K30" s="506"/>
      <c r="L30" s="506"/>
      <c r="M30" s="506"/>
      <c r="N30" s="506"/>
      <c r="O30" s="506"/>
      <c r="P30" s="506"/>
      <c r="Q30" s="506"/>
      <c r="R30" s="506"/>
      <c r="S30" s="506"/>
      <c r="T30" s="506"/>
      <c r="U30" s="506"/>
      <c r="V30" s="506"/>
      <c r="W30" s="506"/>
      <c r="X30" s="506"/>
      <c r="Y30" s="506"/>
      <c r="Z30" s="506"/>
      <c r="AA30" s="506"/>
      <c r="AB30" s="343"/>
      <c r="AC30" s="4811"/>
      <c r="AD30" s="4812"/>
      <c r="AE30" s="4812"/>
      <c r="AF30" s="4812"/>
      <c r="AG30" s="4812"/>
      <c r="AH30" s="4812"/>
      <c r="AI30" s="4812"/>
      <c r="AJ30" s="4812"/>
      <c r="AK30" s="4812"/>
      <c r="AL30" s="4812"/>
      <c r="AM30" s="4812"/>
      <c r="AN30" s="4812"/>
      <c r="AO30" s="4812"/>
      <c r="AP30" s="4812"/>
      <c r="AQ30" s="4812"/>
      <c r="AR30" s="4812"/>
      <c r="AS30" s="4812"/>
      <c r="AT30" s="4812"/>
      <c r="AU30" s="4812"/>
      <c r="AV30" s="4812"/>
      <c r="AW30" s="4812"/>
      <c r="AX30" s="4812"/>
      <c r="AY30" s="4812"/>
      <c r="AZ30" s="4812"/>
      <c r="BA30" s="4812"/>
      <c r="BB30" s="4812"/>
      <c r="BC30" s="4812"/>
      <c r="BD30" s="4812"/>
      <c r="BE30" s="4812"/>
      <c r="BF30" s="4812"/>
      <c r="BG30" s="4812"/>
      <c r="BH30" s="4812"/>
      <c r="BI30" s="4812"/>
      <c r="BJ30" s="4812"/>
      <c r="BK30" s="4812"/>
      <c r="BL30" s="4812"/>
      <c r="BM30" s="4812"/>
      <c r="BN30" s="4812"/>
      <c r="BO30" s="4812"/>
      <c r="BP30" s="4813"/>
      <c r="BQ30" s="24"/>
    </row>
    <row r="31" spans="1:69" s="499" customFormat="1" ht="15.95" customHeight="1">
      <c r="A31" s="17"/>
      <c r="B31" s="97"/>
      <c r="C31" s="506"/>
      <c r="D31" s="506"/>
      <c r="E31" s="506"/>
      <c r="F31" s="506"/>
      <c r="G31" s="506"/>
      <c r="H31" s="506"/>
      <c r="I31" s="506"/>
      <c r="J31" s="506"/>
      <c r="K31" s="506"/>
      <c r="L31" s="506"/>
      <c r="M31" s="506"/>
      <c r="N31" s="506"/>
      <c r="O31" s="506"/>
      <c r="P31" s="506"/>
      <c r="Q31" s="506"/>
      <c r="R31" s="506"/>
      <c r="S31" s="506"/>
      <c r="T31" s="506"/>
      <c r="U31" s="506"/>
      <c r="V31" s="506"/>
      <c r="W31" s="506"/>
      <c r="X31" s="506"/>
      <c r="Y31" s="506"/>
      <c r="Z31" s="506"/>
      <c r="AA31" s="506"/>
      <c r="AB31" s="343"/>
      <c r="AC31" s="4811"/>
      <c r="AD31" s="4812"/>
      <c r="AE31" s="4812"/>
      <c r="AF31" s="4812"/>
      <c r="AG31" s="4812"/>
      <c r="AH31" s="4812"/>
      <c r="AI31" s="4812"/>
      <c r="AJ31" s="4812"/>
      <c r="AK31" s="4812"/>
      <c r="AL31" s="4812"/>
      <c r="AM31" s="4812"/>
      <c r="AN31" s="4812"/>
      <c r="AO31" s="4812"/>
      <c r="AP31" s="4812"/>
      <c r="AQ31" s="4812"/>
      <c r="AR31" s="4812"/>
      <c r="AS31" s="4812"/>
      <c r="AT31" s="4812"/>
      <c r="AU31" s="4812"/>
      <c r="AV31" s="4812"/>
      <c r="AW31" s="4812"/>
      <c r="AX31" s="4812"/>
      <c r="AY31" s="4812"/>
      <c r="AZ31" s="4812"/>
      <c r="BA31" s="4812"/>
      <c r="BB31" s="4812"/>
      <c r="BC31" s="4812"/>
      <c r="BD31" s="4812"/>
      <c r="BE31" s="4812"/>
      <c r="BF31" s="4812"/>
      <c r="BG31" s="4812"/>
      <c r="BH31" s="4812"/>
      <c r="BI31" s="4812"/>
      <c r="BJ31" s="4812"/>
      <c r="BK31" s="4812"/>
      <c r="BL31" s="4812"/>
      <c r="BM31" s="4812"/>
      <c r="BN31" s="4812"/>
      <c r="BO31" s="4812"/>
      <c r="BP31" s="4813"/>
      <c r="BQ31" s="24"/>
    </row>
    <row r="32" spans="1:69" s="499" customFormat="1" ht="15.95" customHeight="1">
      <c r="A32" s="17"/>
      <c r="B32" s="97"/>
      <c r="C32" s="506"/>
      <c r="D32" s="506"/>
      <c r="E32" s="506"/>
      <c r="F32" s="506"/>
      <c r="G32" s="506"/>
      <c r="H32" s="506"/>
      <c r="I32" s="506"/>
      <c r="J32" s="506"/>
      <c r="K32" s="506"/>
      <c r="L32" s="506"/>
      <c r="M32" s="506"/>
      <c r="N32" s="506"/>
      <c r="O32" s="506"/>
      <c r="P32" s="506"/>
      <c r="Q32" s="506"/>
      <c r="R32" s="506"/>
      <c r="S32" s="506"/>
      <c r="T32" s="506"/>
      <c r="U32" s="506"/>
      <c r="V32" s="506"/>
      <c r="W32" s="506"/>
      <c r="X32" s="506"/>
      <c r="Y32" s="506"/>
      <c r="Z32" s="506"/>
      <c r="AA32" s="506"/>
      <c r="AB32" s="343"/>
      <c r="AC32" s="4811"/>
      <c r="AD32" s="4812"/>
      <c r="AE32" s="4812"/>
      <c r="AF32" s="4812"/>
      <c r="AG32" s="4812"/>
      <c r="AH32" s="4812"/>
      <c r="AI32" s="4812"/>
      <c r="AJ32" s="4812"/>
      <c r="AK32" s="4812"/>
      <c r="AL32" s="4812"/>
      <c r="AM32" s="4812"/>
      <c r="AN32" s="4812"/>
      <c r="AO32" s="4812"/>
      <c r="AP32" s="4812"/>
      <c r="AQ32" s="4812"/>
      <c r="AR32" s="4812"/>
      <c r="AS32" s="4812"/>
      <c r="AT32" s="4812"/>
      <c r="AU32" s="4812"/>
      <c r="AV32" s="4812"/>
      <c r="AW32" s="4812"/>
      <c r="AX32" s="4812"/>
      <c r="AY32" s="4812"/>
      <c r="AZ32" s="4812"/>
      <c r="BA32" s="4812"/>
      <c r="BB32" s="4812"/>
      <c r="BC32" s="4812"/>
      <c r="BD32" s="4812"/>
      <c r="BE32" s="4812"/>
      <c r="BF32" s="4812"/>
      <c r="BG32" s="4812"/>
      <c r="BH32" s="4812"/>
      <c r="BI32" s="4812"/>
      <c r="BJ32" s="4812"/>
      <c r="BK32" s="4812"/>
      <c r="BL32" s="4812"/>
      <c r="BM32" s="4812"/>
      <c r="BN32" s="4812"/>
      <c r="BO32" s="4812"/>
      <c r="BP32" s="4813"/>
      <c r="BQ32" s="24"/>
    </row>
    <row r="33" spans="1:69" s="499" customFormat="1" ht="15.95" customHeight="1">
      <c r="A33" s="17"/>
      <c r="B33" s="97"/>
      <c r="C33" s="506"/>
      <c r="D33" s="506"/>
      <c r="E33" s="506"/>
      <c r="F33" s="506"/>
      <c r="G33" s="506"/>
      <c r="H33" s="506"/>
      <c r="I33" s="506"/>
      <c r="J33" s="506"/>
      <c r="K33" s="506"/>
      <c r="L33" s="506"/>
      <c r="M33" s="506"/>
      <c r="N33" s="506"/>
      <c r="O33" s="506"/>
      <c r="P33" s="506"/>
      <c r="Q33" s="506"/>
      <c r="R33" s="506"/>
      <c r="S33" s="506"/>
      <c r="T33" s="506"/>
      <c r="U33" s="506"/>
      <c r="V33" s="506"/>
      <c r="W33" s="506"/>
      <c r="X33" s="506"/>
      <c r="Y33" s="506"/>
      <c r="Z33" s="506"/>
      <c r="AA33" s="506"/>
      <c r="AB33" s="343"/>
      <c r="AC33" s="4811"/>
      <c r="AD33" s="4812"/>
      <c r="AE33" s="4812"/>
      <c r="AF33" s="4812"/>
      <c r="AG33" s="4812"/>
      <c r="AH33" s="4812"/>
      <c r="AI33" s="4812"/>
      <c r="AJ33" s="4812"/>
      <c r="AK33" s="4812"/>
      <c r="AL33" s="4812"/>
      <c r="AM33" s="4812"/>
      <c r="AN33" s="4812"/>
      <c r="AO33" s="4812"/>
      <c r="AP33" s="4812"/>
      <c r="AQ33" s="4812"/>
      <c r="AR33" s="4812"/>
      <c r="AS33" s="4812"/>
      <c r="AT33" s="4812"/>
      <c r="AU33" s="4812"/>
      <c r="AV33" s="4812"/>
      <c r="AW33" s="4812"/>
      <c r="AX33" s="4812"/>
      <c r="AY33" s="4812"/>
      <c r="AZ33" s="4812"/>
      <c r="BA33" s="4812"/>
      <c r="BB33" s="4812"/>
      <c r="BC33" s="4812"/>
      <c r="BD33" s="4812"/>
      <c r="BE33" s="4812"/>
      <c r="BF33" s="4812"/>
      <c r="BG33" s="4812"/>
      <c r="BH33" s="4812"/>
      <c r="BI33" s="4812"/>
      <c r="BJ33" s="4812"/>
      <c r="BK33" s="4812"/>
      <c r="BL33" s="4812"/>
      <c r="BM33" s="4812"/>
      <c r="BN33" s="4812"/>
      <c r="BO33" s="4812"/>
      <c r="BP33" s="4813"/>
      <c r="BQ33" s="24"/>
    </row>
    <row r="34" spans="1:69" s="499" customFormat="1" ht="15.95" customHeight="1">
      <c r="A34" s="17"/>
      <c r="B34" s="97"/>
      <c r="C34" s="506"/>
      <c r="D34" s="506"/>
      <c r="E34" s="506"/>
      <c r="F34" s="506"/>
      <c r="G34" s="506"/>
      <c r="H34" s="506"/>
      <c r="I34" s="506"/>
      <c r="J34" s="506"/>
      <c r="K34" s="506"/>
      <c r="L34" s="506"/>
      <c r="M34" s="506"/>
      <c r="N34" s="506"/>
      <c r="O34" s="506"/>
      <c r="P34" s="506"/>
      <c r="Q34" s="506"/>
      <c r="R34" s="506"/>
      <c r="S34" s="506"/>
      <c r="T34" s="506"/>
      <c r="U34" s="506"/>
      <c r="V34" s="506"/>
      <c r="W34" s="506"/>
      <c r="X34" s="506"/>
      <c r="Y34" s="506"/>
      <c r="Z34" s="506"/>
      <c r="AA34" s="506"/>
      <c r="AB34" s="343"/>
      <c r="AC34" s="4811"/>
      <c r="AD34" s="4812"/>
      <c r="AE34" s="4812"/>
      <c r="AF34" s="4812"/>
      <c r="AG34" s="4812"/>
      <c r="AH34" s="4812"/>
      <c r="AI34" s="4812"/>
      <c r="AJ34" s="4812"/>
      <c r="AK34" s="4812"/>
      <c r="AL34" s="4812"/>
      <c r="AM34" s="4812"/>
      <c r="AN34" s="4812"/>
      <c r="AO34" s="4812"/>
      <c r="AP34" s="4812"/>
      <c r="AQ34" s="4812"/>
      <c r="AR34" s="4812"/>
      <c r="AS34" s="4812"/>
      <c r="AT34" s="4812"/>
      <c r="AU34" s="4812"/>
      <c r="AV34" s="4812"/>
      <c r="AW34" s="4812"/>
      <c r="AX34" s="4812"/>
      <c r="AY34" s="4812"/>
      <c r="AZ34" s="4812"/>
      <c r="BA34" s="4812"/>
      <c r="BB34" s="4812"/>
      <c r="BC34" s="4812"/>
      <c r="BD34" s="4812"/>
      <c r="BE34" s="4812"/>
      <c r="BF34" s="4812"/>
      <c r="BG34" s="4812"/>
      <c r="BH34" s="4812"/>
      <c r="BI34" s="4812"/>
      <c r="BJ34" s="4812"/>
      <c r="BK34" s="4812"/>
      <c r="BL34" s="4812"/>
      <c r="BM34" s="4812"/>
      <c r="BN34" s="4812"/>
      <c r="BO34" s="4812"/>
      <c r="BP34" s="4813"/>
      <c r="BQ34" s="24"/>
    </row>
    <row r="35" spans="1:69" s="499" customFormat="1" ht="15.95" customHeight="1">
      <c r="A35" s="17"/>
      <c r="B35" s="97"/>
      <c r="C35" s="506"/>
      <c r="D35" s="506"/>
      <c r="E35" s="506"/>
      <c r="F35" s="506"/>
      <c r="G35" s="506"/>
      <c r="H35" s="506"/>
      <c r="I35" s="506"/>
      <c r="J35" s="506"/>
      <c r="K35" s="506"/>
      <c r="L35" s="506"/>
      <c r="M35" s="506"/>
      <c r="N35" s="506"/>
      <c r="O35" s="506"/>
      <c r="P35" s="506"/>
      <c r="Q35" s="506"/>
      <c r="R35" s="506"/>
      <c r="S35" s="506"/>
      <c r="T35" s="506"/>
      <c r="U35" s="506"/>
      <c r="V35" s="506"/>
      <c r="W35" s="506"/>
      <c r="X35" s="506"/>
      <c r="Y35" s="506"/>
      <c r="Z35" s="506"/>
      <c r="AA35" s="506"/>
      <c r="AB35" s="343"/>
      <c r="AC35" s="4811"/>
      <c r="AD35" s="4812"/>
      <c r="AE35" s="4812"/>
      <c r="AF35" s="4812"/>
      <c r="AG35" s="4812"/>
      <c r="AH35" s="4812"/>
      <c r="AI35" s="4812"/>
      <c r="AJ35" s="4812"/>
      <c r="AK35" s="4812"/>
      <c r="AL35" s="4812"/>
      <c r="AM35" s="4812"/>
      <c r="AN35" s="4812"/>
      <c r="AO35" s="4812"/>
      <c r="AP35" s="4812"/>
      <c r="AQ35" s="4812"/>
      <c r="AR35" s="4812"/>
      <c r="AS35" s="4812"/>
      <c r="AT35" s="4812"/>
      <c r="AU35" s="4812"/>
      <c r="AV35" s="4812"/>
      <c r="AW35" s="4812"/>
      <c r="AX35" s="4812"/>
      <c r="AY35" s="4812"/>
      <c r="AZ35" s="4812"/>
      <c r="BA35" s="4812"/>
      <c r="BB35" s="4812"/>
      <c r="BC35" s="4812"/>
      <c r="BD35" s="4812"/>
      <c r="BE35" s="4812"/>
      <c r="BF35" s="4812"/>
      <c r="BG35" s="4812"/>
      <c r="BH35" s="4812"/>
      <c r="BI35" s="4812"/>
      <c r="BJ35" s="4812"/>
      <c r="BK35" s="4812"/>
      <c r="BL35" s="4812"/>
      <c r="BM35" s="4812"/>
      <c r="BN35" s="4812"/>
      <c r="BO35" s="4812"/>
      <c r="BP35" s="4813"/>
      <c r="BQ35" s="24"/>
    </row>
    <row r="36" spans="1:69" s="499" customFormat="1" ht="15.95" customHeight="1">
      <c r="A36" s="17"/>
      <c r="B36" s="97"/>
      <c r="C36" s="506"/>
      <c r="D36" s="506"/>
      <c r="E36" s="506"/>
      <c r="F36" s="506"/>
      <c r="G36" s="506"/>
      <c r="H36" s="506"/>
      <c r="I36" s="506"/>
      <c r="J36" s="506"/>
      <c r="K36" s="506"/>
      <c r="L36" s="506"/>
      <c r="M36" s="506"/>
      <c r="N36" s="506"/>
      <c r="O36" s="506"/>
      <c r="P36" s="506"/>
      <c r="Q36" s="506"/>
      <c r="R36" s="506"/>
      <c r="S36" s="506"/>
      <c r="T36" s="506"/>
      <c r="U36" s="506"/>
      <c r="V36" s="506"/>
      <c r="W36" s="506"/>
      <c r="X36" s="506"/>
      <c r="Y36" s="506"/>
      <c r="Z36" s="506"/>
      <c r="AA36" s="506"/>
      <c r="AB36" s="343"/>
      <c r="AC36" s="4811"/>
      <c r="AD36" s="4812"/>
      <c r="AE36" s="4812"/>
      <c r="AF36" s="4812"/>
      <c r="AG36" s="4812"/>
      <c r="AH36" s="4812"/>
      <c r="AI36" s="4812"/>
      <c r="AJ36" s="4812"/>
      <c r="AK36" s="4812"/>
      <c r="AL36" s="4812"/>
      <c r="AM36" s="4812"/>
      <c r="AN36" s="4812"/>
      <c r="AO36" s="4812"/>
      <c r="AP36" s="4812"/>
      <c r="AQ36" s="4812"/>
      <c r="AR36" s="4812"/>
      <c r="AS36" s="4812"/>
      <c r="AT36" s="4812"/>
      <c r="AU36" s="4812"/>
      <c r="AV36" s="4812"/>
      <c r="AW36" s="4812"/>
      <c r="AX36" s="4812"/>
      <c r="AY36" s="4812"/>
      <c r="AZ36" s="4812"/>
      <c r="BA36" s="4812"/>
      <c r="BB36" s="4812"/>
      <c r="BC36" s="4812"/>
      <c r="BD36" s="4812"/>
      <c r="BE36" s="4812"/>
      <c r="BF36" s="4812"/>
      <c r="BG36" s="4812"/>
      <c r="BH36" s="4812"/>
      <c r="BI36" s="4812"/>
      <c r="BJ36" s="4812"/>
      <c r="BK36" s="4812"/>
      <c r="BL36" s="4812"/>
      <c r="BM36" s="4812"/>
      <c r="BN36" s="4812"/>
      <c r="BO36" s="4812"/>
      <c r="BP36" s="4813"/>
      <c r="BQ36" s="24"/>
    </row>
    <row r="37" spans="1:69" s="499" customFormat="1" ht="15.95" customHeight="1">
      <c r="A37" s="17"/>
      <c r="B37" s="97"/>
      <c r="C37" s="506"/>
      <c r="D37" s="506"/>
      <c r="E37" s="506"/>
      <c r="F37" s="506"/>
      <c r="G37" s="506"/>
      <c r="H37" s="506"/>
      <c r="I37" s="506"/>
      <c r="J37" s="506"/>
      <c r="K37" s="506"/>
      <c r="L37" s="506"/>
      <c r="M37" s="506"/>
      <c r="N37" s="506"/>
      <c r="O37" s="506"/>
      <c r="P37" s="506"/>
      <c r="Q37" s="506"/>
      <c r="R37" s="506"/>
      <c r="S37" s="506"/>
      <c r="T37" s="506"/>
      <c r="U37" s="506"/>
      <c r="V37" s="506"/>
      <c r="W37" s="506"/>
      <c r="X37" s="506"/>
      <c r="Y37" s="506"/>
      <c r="Z37" s="506"/>
      <c r="AA37" s="506"/>
      <c r="AB37" s="343"/>
      <c r="AC37" s="4811"/>
      <c r="AD37" s="4812"/>
      <c r="AE37" s="4812"/>
      <c r="AF37" s="4812"/>
      <c r="AG37" s="4812"/>
      <c r="AH37" s="4812"/>
      <c r="AI37" s="4812"/>
      <c r="AJ37" s="4812"/>
      <c r="AK37" s="4812"/>
      <c r="AL37" s="4812"/>
      <c r="AM37" s="4812"/>
      <c r="AN37" s="4812"/>
      <c r="AO37" s="4812"/>
      <c r="AP37" s="4812"/>
      <c r="AQ37" s="4812"/>
      <c r="AR37" s="4812"/>
      <c r="AS37" s="4812"/>
      <c r="AT37" s="4812"/>
      <c r="AU37" s="4812"/>
      <c r="AV37" s="4812"/>
      <c r="AW37" s="4812"/>
      <c r="AX37" s="4812"/>
      <c r="AY37" s="4812"/>
      <c r="AZ37" s="4812"/>
      <c r="BA37" s="4812"/>
      <c r="BB37" s="4812"/>
      <c r="BC37" s="4812"/>
      <c r="BD37" s="4812"/>
      <c r="BE37" s="4812"/>
      <c r="BF37" s="4812"/>
      <c r="BG37" s="4812"/>
      <c r="BH37" s="4812"/>
      <c r="BI37" s="4812"/>
      <c r="BJ37" s="4812"/>
      <c r="BK37" s="4812"/>
      <c r="BL37" s="4812"/>
      <c r="BM37" s="4812"/>
      <c r="BN37" s="4812"/>
      <c r="BO37" s="4812"/>
      <c r="BP37" s="4813"/>
      <c r="BQ37" s="24"/>
    </row>
    <row r="38" spans="1:69" s="499" customFormat="1" ht="15.95" customHeight="1">
      <c r="A38" s="17"/>
      <c r="B38" s="97"/>
      <c r="C38" s="506"/>
      <c r="D38" s="506"/>
      <c r="E38" s="506"/>
      <c r="F38" s="506"/>
      <c r="G38" s="506"/>
      <c r="H38" s="506"/>
      <c r="I38" s="506"/>
      <c r="J38" s="506"/>
      <c r="K38" s="506"/>
      <c r="L38" s="506"/>
      <c r="M38" s="506"/>
      <c r="N38" s="506"/>
      <c r="O38" s="506"/>
      <c r="P38" s="506"/>
      <c r="Q38" s="506"/>
      <c r="R38" s="506"/>
      <c r="S38" s="506"/>
      <c r="T38" s="506"/>
      <c r="U38" s="506"/>
      <c r="V38" s="506"/>
      <c r="W38" s="506"/>
      <c r="X38" s="506"/>
      <c r="Y38" s="506"/>
      <c r="Z38" s="506"/>
      <c r="AA38" s="506"/>
      <c r="AB38" s="343"/>
      <c r="AC38" s="4811"/>
      <c r="AD38" s="4812"/>
      <c r="AE38" s="4812"/>
      <c r="AF38" s="4812"/>
      <c r="AG38" s="4812"/>
      <c r="AH38" s="4812"/>
      <c r="AI38" s="4812"/>
      <c r="AJ38" s="4812"/>
      <c r="AK38" s="4812"/>
      <c r="AL38" s="4812"/>
      <c r="AM38" s="4812"/>
      <c r="AN38" s="4812"/>
      <c r="AO38" s="4812"/>
      <c r="AP38" s="4812"/>
      <c r="AQ38" s="4812"/>
      <c r="AR38" s="4812"/>
      <c r="AS38" s="4812"/>
      <c r="AT38" s="4812"/>
      <c r="AU38" s="4812"/>
      <c r="AV38" s="4812"/>
      <c r="AW38" s="4812"/>
      <c r="AX38" s="4812"/>
      <c r="AY38" s="4812"/>
      <c r="AZ38" s="4812"/>
      <c r="BA38" s="4812"/>
      <c r="BB38" s="4812"/>
      <c r="BC38" s="4812"/>
      <c r="BD38" s="4812"/>
      <c r="BE38" s="4812"/>
      <c r="BF38" s="4812"/>
      <c r="BG38" s="4812"/>
      <c r="BH38" s="4812"/>
      <c r="BI38" s="4812"/>
      <c r="BJ38" s="4812"/>
      <c r="BK38" s="4812"/>
      <c r="BL38" s="4812"/>
      <c r="BM38" s="4812"/>
      <c r="BN38" s="4812"/>
      <c r="BO38" s="4812"/>
      <c r="BP38" s="4813"/>
      <c r="BQ38" s="24"/>
    </row>
    <row r="39" spans="1:69" s="499" customFormat="1" ht="15.95" customHeight="1">
      <c r="A39" s="17"/>
      <c r="B39" s="97"/>
      <c r="C39" s="506"/>
      <c r="D39" s="506"/>
      <c r="E39" s="506"/>
      <c r="F39" s="506"/>
      <c r="G39" s="506"/>
      <c r="H39" s="506"/>
      <c r="I39" s="506"/>
      <c r="J39" s="506"/>
      <c r="K39" s="506"/>
      <c r="L39" s="506"/>
      <c r="M39" s="506"/>
      <c r="N39" s="506"/>
      <c r="O39" s="506"/>
      <c r="P39" s="506"/>
      <c r="Q39" s="506"/>
      <c r="R39" s="506"/>
      <c r="S39" s="506"/>
      <c r="T39" s="506"/>
      <c r="U39" s="506"/>
      <c r="V39" s="506"/>
      <c r="W39" s="506"/>
      <c r="X39" s="506"/>
      <c r="Y39" s="506"/>
      <c r="Z39" s="506"/>
      <c r="AA39" s="506"/>
      <c r="AB39" s="343"/>
      <c r="AC39" s="4811"/>
      <c r="AD39" s="4812"/>
      <c r="AE39" s="4812"/>
      <c r="AF39" s="4812"/>
      <c r="AG39" s="4812"/>
      <c r="AH39" s="4812"/>
      <c r="AI39" s="4812"/>
      <c r="AJ39" s="4812"/>
      <c r="AK39" s="4812"/>
      <c r="AL39" s="4812"/>
      <c r="AM39" s="4812"/>
      <c r="AN39" s="4812"/>
      <c r="AO39" s="4812"/>
      <c r="AP39" s="4812"/>
      <c r="AQ39" s="4812"/>
      <c r="AR39" s="4812"/>
      <c r="AS39" s="4812"/>
      <c r="AT39" s="4812"/>
      <c r="AU39" s="4812"/>
      <c r="AV39" s="4812"/>
      <c r="AW39" s="4812"/>
      <c r="AX39" s="4812"/>
      <c r="AY39" s="4812"/>
      <c r="AZ39" s="4812"/>
      <c r="BA39" s="4812"/>
      <c r="BB39" s="4812"/>
      <c r="BC39" s="4812"/>
      <c r="BD39" s="4812"/>
      <c r="BE39" s="4812"/>
      <c r="BF39" s="4812"/>
      <c r="BG39" s="4812"/>
      <c r="BH39" s="4812"/>
      <c r="BI39" s="4812"/>
      <c r="BJ39" s="4812"/>
      <c r="BK39" s="4812"/>
      <c r="BL39" s="4812"/>
      <c r="BM39" s="4812"/>
      <c r="BN39" s="4812"/>
      <c r="BO39" s="4812"/>
      <c r="BP39" s="4813"/>
      <c r="BQ39" s="24"/>
    </row>
    <row r="40" spans="1:69" s="499" customFormat="1" ht="26.25" customHeight="1">
      <c r="A40" s="17"/>
      <c r="B40" s="97"/>
      <c r="C40" s="506"/>
      <c r="D40" s="506"/>
      <c r="E40" s="506"/>
      <c r="F40" s="506"/>
      <c r="G40" s="506"/>
      <c r="H40" s="506"/>
      <c r="I40" s="506"/>
      <c r="J40" s="506"/>
      <c r="K40" s="506"/>
      <c r="L40" s="506"/>
      <c r="M40" s="506"/>
      <c r="N40" s="506"/>
      <c r="O40" s="506"/>
      <c r="P40" s="506"/>
      <c r="Q40" s="506"/>
      <c r="R40" s="506"/>
      <c r="S40" s="506"/>
      <c r="T40" s="506"/>
      <c r="U40" s="506"/>
      <c r="V40" s="506"/>
      <c r="W40" s="506"/>
      <c r="X40" s="506"/>
      <c r="Y40" s="506"/>
      <c r="Z40" s="506"/>
      <c r="AA40" s="506"/>
      <c r="AB40" s="343"/>
      <c r="AC40" s="4811"/>
      <c r="AD40" s="4812"/>
      <c r="AE40" s="4812"/>
      <c r="AF40" s="4812"/>
      <c r="AG40" s="4812"/>
      <c r="AH40" s="4812"/>
      <c r="AI40" s="4812"/>
      <c r="AJ40" s="4812"/>
      <c r="AK40" s="4812"/>
      <c r="AL40" s="4812"/>
      <c r="AM40" s="4812"/>
      <c r="AN40" s="4812"/>
      <c r="AO40" s="4812"/>
      <c r="AP40" s="4812"/>
      <c r="AQ40" s="4812"/>
      <c r="AR40" s="4812"/>
      <c r="AS40" s="4812"/>
      <c r="AT40" s="4812"/>
      <c r="AU40" s="4812"/>
      <c r="AV40" s="4812"/>
      <c r="AW40" s="4812"/>
      <c r="AX40" s="4812"/>
      <c r="AY40" s="4812"/>
      <c r="AZ40" s="4812"/>
      <c r="BA40" s="4812"/>
      <c r="BB40" s="4812"/>
      <c r="BC40" s="4812"/>
      <c r="BD40" s="4812"/>
      <c r="BE40" s="4812"/>
      <c r="BF40" s="4812"/>
      <c r="BG40" s="4812"/>
      <c r="BH40" s="4812"/>
      <c r="BI40" s="4812"/>
      <c r="BJ40" s="4812"/>
      <c r="BK40" s="4812"/>
      <c r="BL40" s="4812"/>
      <c r="BM40" s="4812"/>
      <c r="BN40" s="4812"/>
      <c r="BO40" s="4812"/>
      <c r="BP40" s="4813"/>
      <c r="BQ40" s="24"/>
    </row>
    <row r="41" spans="1:69" s="499" customFormat="1" ht="15.95" customHeight="1" thickBot="1">
      <c r="A41" s="38"/>
      <c r="B41" s="506"/>
      <c r="C41" s="506"/>
      <c r="D41" s="506"/>
      <c r="E41" s="506"/>
      <c r="F41" s="506"/>
      <c r="G41" s="506"/>
      <c r="H41" s="506"/>
      <c r="I41" s="506"/>
      <c r="J41" s="506"/>
      <c r="K41" s="506"/>
      <c r="L41" s="506"/>
      <c r="M41" s="506"/>
      <c r="N41" s="506"/>
      <c r="O41" s="506"/>
      <c r="P41" s="506"/>
      <c r="Q41" s="506"/>
      <c r="R41" s="506"/>
      <c r="S41" s="506"/>
      <c r="T41" s="506"/>
      <c r="U41" s="506"/>
      <c r="V41" s="506"/>
      <c r="W41" s="506"/>
      <c r="X41" s="506"/>
      <c r="Y41" s="506"/>
      <c r="Z41" s="506"/>
      <c r="AA41" s="506"/>
      <c r="AB41" s="343"/>
      <c r="AC41" s="4814"/>
      <c r="AD41" s="4815"/>
      <c r="AE41" s="4815"/>
      <c r="AF41" s="4815"/>
      <c r="AG41" s="4815"/>
      <c r="AH41" s="4815"/>
      <c r="AI41" s="4815"/>
      <c r="AJ41" s="4815"/>
      <c r="AK41" s="4815"/>
      <c r="AL41" s="4815"/>
      <c r="AM41" s="4815"/>
      <c r="AN41" s="4815"/>
      <c r="AO41" s="4815"/>
      <c r="AP41" s="4815"/>
      <c r="AQ41" s="4815"/>
      <c r="AR41" s="4815"/>
      <c r="AS41" s="4815"/>
      <c r="AT41" s="4815"/>
      <c r="AU41" s="4815"/>
      <c r="AV41" s="4815"/>
      <c r="AW41" s="4815"/>
      <c r="AX41" s="4815"/>
      <c r="AY41" s="4815"/>
      <c r="AZ41" s="4815"/>
      <c r="BA41" s="4815"/>
      <c r="BB41" s="4815"/>
      <c r="BC41" s="4815"/>
      <c r="BD41" s="4815"/>
      <c r="BE41" s="4815"/>
      <c r="BF41" s="4815"/>
      <c r="BG41" s="4815"/>
      <c r="BH41" s="4815"/>
      <c r="BI41" s="4815"/>
      <c r="BJ41" s="4815"/>
      <c r="BK41" s="4815"/>
      <c r="BL41" s="4815"/>
      <c r="BM41" s="4815"/>
      <c r="BN41" s="4815"/>
      <c r="BO41" s="4815"/>
      <c r="BP41" s="4816"/>
      <c r="BQ41" s="24"/>
    </row>
    <row r="42" spans="1:69" s="353" customFormat="1" ht="15.95" customHeight="1" thickBot="1">
      <c r="A42" s="1103"/>
      <c r="B42" s="220" t="s">
        <v>101</v>
      </c>
      <c r="C42" s="220"/>
      <c r="D42" s="220"/>
      <c r="E42" s="220"/>
      <c r="F42" s="220"/>
      <c r="G42" s="125"/>
      <c r="H42" s="220"/>
      <c r="I42" s="220"/>
      <c r="J42" s="220"/>
      <c r="K42" s="220"/>
      <c r="L42" s="220"/>
      <c r="M42" s="220"/>
      <c r="N42" s="220"/>
      <c r="O42" s="220"/>
      <c r="P42" s="220"/>
      <c r="Q42" s="220"/>
      <c r="R42" s="220"/>
      <c r="S42" s="220"/>
      <c r="T42" s="220"/>
      <c r="U42" s="125"/>
      <c r="V42" s="220"/>
      <c r="W42" s="125"/>
      <c r="X42" s="220"/>
      <c r="Y42" s="125"/>
      <c r="Z42" s="220"/>
      <c r="AA42" s="220"/>
      <c r="AB42" s="220"/>
      <c r="AC42" s="220"/>
      <c r="AD42" s="220"/>
      <c r="AE42" s="220"/>
      <c r="AF42" s="234" t="s">
        <v>102</v>
      </c>
      <c r="AG42" s="234"/>
      <c r="AH42" s="220"/>
      <c r="AI42" s="234"/>
      <c r="AJ42" s="220"/>
      <c r="AK42" s="220"/>
      <c r="AL42" s="234"/>
      <c r="AM42" s="220"/>
      <c r="AN42" s="220"/>
      <c r="AO42" s="220"/>
      <c r="AP42" s="220"/>
      <c r="AQ42" s="220"/>
      <c r="AR42" s="220"/>
      <c r="AS42" s="220"/>
      <c r="AT42" s="220"/>
      <c r="AU42" s="220"/>
      <c r="AV42" s="220"/>
      <c r="AW42" s="220"/>
      <c r="AX42" s="220"/>
      <c r="AY42" s="220"/>
      <c r="AZ42" s="220"/>
      <c r="BA42" s="220"/>
      <c r="BB42" s="220"/>
      <c r="BC42" s="220"/>
      <c r="BD42" s="234"/>
      <c r="BE42" s="220"/>
      <c r="BF42" s="234"/>
      <c r="BG42" s="271"/>
      <c r="BH42" s="271" t="str">
        <f>Index!BE44</f>
        <v>COMPILER: LIÊN/A-KT-WQ826</v>
      </c>
      <c r="BI42" s="271"/>
      <c r="BJ42" s="271"/>
      <c r="BK42" s="271"/>
      <c r="BL42" s="271"/>
      <c r="BM42" s="271"/>
      <c r="BN42" s="271"/>
      <c r="BO42" s="57"/>
      <c r="BP42" s="57"/>
      <c r="BQ42" s="255"/>
    </row>
  </sheetData>
  <mergeCells count="14">
    <mergeCell ref="AC25:BP41"/>
    <mergeCell ref="B1:P1"/>
    <mergeCell ref="B22:N23"/>
    <mergeCell ref="O22:BP23"/>
    <mergeCell ref="B24:AB24"/>
    <mergeCell ref="AC24:BP24"/>
    <mergeCell ref="BK2:BM3"/>
    <mergeCell ref="BN2:BP3"/>
    <mergeCell ref="B4:N5"/>
    <mergeCell ref="O4:BP5"/>
    <mergeCell ref="B6:AB6"/>
    <mergeCell ref="AC6:BP6"/>
    <mergeCell ref="AC7:BI21"/>
    <mergeCell ref="T1:AZ3"/>
  </mergeCells>
  <phoneticPr fontId="53" type="noConversion"/>
  <printOptions horizontalCentered="1" verticalCentered="1"/>
  <pageMargins left="0.19685039370078741" right="0.19685039370078741" top="0.59055118110236227" bottom="0.51181102362204722" header="0.19685039370078741" footer="0.19685039370078741"/>
  <pageSetup paperSize="9" scale="70" orientation="landscape" r:id="rId1"/>
  <headerFooter alignWithMargins="0">
    <oddHeader>&amp;L&amp;12NIKE-CONVERSE, INC. Confidential&amp;RVer.16.0
PB:1-0</oddHeader>
    <oddFooter>&amp;C&amp;"Arial,??"&amp;A</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rgb="FF92D050"/>
  </sheetPr>
  <dimension ref="A1:BT47"/>
  <sheetViews>
    <sheetView showGridLines="0" view="pageBreakPreview" topLeftCell="A10" zoomScale="82" zoomScaleNormal="60" zoomScaleSheetLayoutView="82" workbookViewId="0">
      <selection activeCell="AF22" sqref="AF22"/>
    </sheetView>
  </sheetViews>
  <sheetFormatPr defaultColWidth="2.625" defaultRowHeight="14.25"/>
  <cols>
    <col min="1" max="12" width="2.625" style="77"/>
    <col min="13" max="13" width="2.625" style="77" customWidth="1"/>
    <col min="14" max="15" width="2.625" style="77"/>
    <col min="16" max="16" width="3.625" style="77" customWidth="1"/>
    <col min="17" max="57" width="2.625" style="77"/>
    <col min="58" max="58" width="2.625" style="77" customWidth="1"/>
    <col min="59" max="16384" width="2.625" style="77"/>
  </cols>
  <sheetData>
    <row r="1" spans="1:69" s="499" customFormat="1" ht="18.75" customHeight="1" thickBot="1">
      <c r="A1" s="30"/>
      <c r="B1" s="3888" t="str">
        <f>Index!B1</f>
        <v>PRODUCTION CONFIRMATION</v>
      </c>
      <c r="C1" s="3889"/>
      <c r="D1" s="3889"/>
      <c r="E1" s="3889"/>
      <c r="F1" s="3889"/>
      <c r="G1" s="3889"/>
      <c r="H1" s="3889"/>
      <c r="I1" s="3889"/>
      <c r="J1" s="3889"/>
      <c r="K1" s="3889"/>
      <c r="L1" s="3889"/>
      <c r="M1" s="3889"/>
      <c r="N1" s="3889"/>
      <c r="O1" s="3889"/>
      <c r="P1" s="3889"/>
      <c r="Q1" s="3890"/>
      <c r="R1" s="36"/>
      <c r="S1" s="1167"/>
      <c r="T1" s="1171"/>
      <c r="U1" s="1171"/>
      <c r="V1" s="1171"/>
      <c r="W1" s="4807" t="s">
        <v>748</v>
      </c>
      <c r="X1" s="4856"/>
      <c r="Y1" s="4856"/>
      <c r="Z1" s="4856"/>
      <c r="AA1" s="4856"/>
      <c r="AB1" s="4856"/>
      <c r="AC1" s="4856"/>
      <c r="AD1" s="4856"/>
      <c r="AE1" s="4856"/>
      <c r="AF1" s="4856"/>
      <c r="AG1" s="4856"/>
      <c r="AH1" s="4856"/>
      <c r="AI1" s="4856"/>
      <c r="AJ1" s="4856"/>
      <c r="AK1" s="4856"/>
      <c r="AL1" s="4856"/>
      <c r="AM1" s="4856"/>
      <c r="AN1" s="4856"/>
      <c r="AO1" s="4856"/>
      <c r="AP1" s="4856"/>
      <c r="AQ1" s="4856"/>
      <c r="AR1" s="4856"/>
      <c r="AS1" s="4856"/>
      <c r="AT1" s="4856"/>
      <c r="AU1" s="4856"/>
      <c r="AV1" s="1171"/>
      <c r="AW1" s="1171"/>
      <c r="AX1" s="1171"/>
      <c r="AY1" s="1171"/>
      <c r="AZ1" s="1171"/>
      <c r="BA1" s="1171"/>
      <c r="BB1" s="1171"/>
      <c r="BC1" s="1171"/>
      <c r="BD1" s="1171"/>
      <c r="BE1" s="1171"/>
      <c r="BF1" s="1171"/>
      <c r="BG1" s="1171"/>
      <c r="BH1" s="36"/>
      <c r="BI1" s="36"/>
      <c r="BJ1" s="36"/>
      <c r="BK1" s="36"/>
      <c r="BL1" s="36"/>
      <c r="BM1" s="101"/>
      <c r="BN1" s="36"/>
      <c r="BO1" s="36"/>
      <c r="BP1" s="36"/>
      <c r="BQ1" s="37"/>
    </row>
    <row r="2" spans="1:69" s="499" customFormat="1" ht="18.75" customHeight="1">
      <c r="A2" s="17"/>
      <c r="B2" s="863" t="s">
        <v>19</v>
      </c>
      <c r="C2" s="864"/>
      <c r="D2" s="864"/>
      <c r="E2" s="864"/>
      <c r="F2" s="864"/>
      <c r="G2" s="864" t="str">
        <f>Index!G2</f>
        <v>Chuck Taylor All Star Street</v>
      </c>
      <c r="H2" s="865"/>
      <c r="I2" s="865"/>
      <c r="J2" s="865"/>
      <c r="K2" s="865"/>
      <c r="L2" s="865"/>
      <c r="M2" s="865"/>
      <c r="N2" s="865"/>
      <c r="O2" s="865"/>
      <c r="P2" s="865"/>
      <c r="Q2" s="866"/>
      <c r="R2" s="500"/>
      <c r="S2" s="150"/>
      <c r="T2" s="150"/>
      <c r="U2" s="150"/>
      <c r="V2" s="150"/>
      <c r="W2" s="2406"/>
      <c r="X2" s="2406"/>
      <c r="Y2" s="2406"/>
      <c r="Z2" s="2406"/>
      <c r="AA2" s="2406"/>
      <c r="AB2" s="2406"/>
      <c r="AC2" s="2406"/>
      <c r="AD2" s="2406"/>
      <c r="AE2" s="2406"/>
      <c r="AF2" s="2406"/>
      <c r="AG2" s="2406"/>
      <c r="AH2" s="2406"/>
      <c r="AI2" s="2406"/>
      <c r="AJ2" s="2406"/>
      <c r="AK2" s="2406"/>
      <c r="AL2" s="2406"/>
      <c r="AM2" s="2406"/>
      <c r="AN2" s="2406"/>
      <c r="AO2" s="2406"/>
      <c r="AP2" s="2406"/>
      <c r="AQ2" s="2406"/>
      <c r="AR2" s="2406"/>
      <c r="AS2" s="2406"/>
      <c r="AT2" s="2406"/>
      <c r="AU2" s="2406"/>
      <c r="AV2" s="150"/>
      <c r="AW2" s="150"/>
      <c r="AX2" s="150"/>
      <c r="AY2" s="150"/>
      <c r="AZ2" s="150"/>
      <c r="BA2" s="150"/>
      <c r="BB2" s="150"/>
      <c r="BC2" s="150"/>
      <c r="BD2" s="150"/>
      <c r="BE2" s="150"/>
      <c r="BF2" s="150"/>
      <c r="BG2" s="150"/>
      <c r="BH2" s="20"/>
      <c r="BI2" s="23"/>
      <c r="BJ2" s="2478" t="s">
        <v>21</v>
      </c>
      <c r="BK2" s="1920"/>
      <c r="BL2" s="1920"/>
      <c r="BM2" s="1920"/>
      <c r="BN2" s="2475">
        <f>'Key Manufacturing Details'!BN2+1</f>
        <v>37</v>
      </c>
      <c r="BO2" s="1834"/>
      <c r="BP2" s="2622"/>
      <c r="BQ2" s="24"/>
    </row>
    <row r="3" spans="1:69" s="499" customFormat="1" ht="18.75" customHeight="1" thickBot="1">
      <c r="A3" s="17"/>
      <c r="B3" s="867" t="s">
        <v>96</v>
      </c>
      <c r="C3" s="868"/>
      <c r="D3" s="868"/>
      <c r="E3" s="868"/>
      <c r="F3" s="868"/>
      <c r="G3" s="868"/>
      <c r="H3" s="868"/>
      <c r="I3" s="868"/>
      <c r="J3" s="868"/>
      <c r="K3" s="868" t="str">
        <f>Index!I3</f>
        <v>669288C/F</v>
      </c>
      <c r="L3" s="868"/>
      <c r="M3" s="1170"/>
      <c r="N3" s="868"/>
      <c r="O3" s="868"/>
      <c r="P3" s="868"/>
      <c r="Q3" s="869"/>
      <c r="R3" s="500"/>
      <c r="S3" s="1172"/>
      <c r="T3" s="1172"/>
      <c r="U3" s="1172"/>
      <c r="V3" s="1172"/>
      <c r="W3" s="4857"/>
      <c r="X3" s="4857"/>
      <c r="Y3" s="4857"/>
      <c r="Z3" s="4857"/>
      <c r="AA3" s="4857"/>
      <c r="AB3" s="4857"/>
      <c r="AC3" s="4857"/>
      <c r="AD3" s="4857"/>
      <c r="AE3" s="4857"/>
      <c r="AF3" s="4857"/>
      <c r="AG3" s="4857"/>
      <c r="AH3" s="4857"/>
      <c r="AI3" s="4857"/>
      <c r="AJ3" s="4857"/>
      <c r="AK3" s="4857"/>
      <c r="AL3" s="4857"/>
      <c r="AM3" s="4857"/>
      <c r="AN3" s="4857"/>
      <c r="AO3" s="4857"/>
      <c r="AP3" s="4857"/>
      <c r="AQ3" s="4857"/>
      <c r="AR3" s="4857"/>
      <c r="AS3" s="4857"/>
      <c r="AT3" s="4857"/>
      <c r="AU3" s="4857"/>
      <c r="AV3" s="1172"/>
      <c r="AW3" s="1172"/>
      <c r="AX3" s="1172"/>
      <c r="AY3" s="1172"/>
      <c r="AZ3" s="1172"/>
      <c r="BA3" s="1172"/>
      <c r="BB3" s="1172"/>
      <c r="BC3" s="1172"/>
      <c r="BD3" s="1172"/>
      <c r="BE3" s="1172"/>
      <c r="BF3" s="1172"/>
      <c r="BG3" s="1172"/>
      <c r="BH3" s="500"/>
      <c r="BI3" s="24"/>
      <c r="BJ3" s="4846"/>
      <c r="BK3" s="4652"/>
      <c r="BL3" s="4652"/>
      <c r="BM3" s="4652"/>
      <c r="BN3" s="3983"/>
      <c r="BO3" s="3983"/>
      <c r="BP3" s="3984"/>
      <c r="BQ3" s="24"/>
    </row>
    <row r="4" spans="1:69" s="499" customFormat="1" ht="15.95" customHeight="1">
      <c r="A4" s="17"/>
      <c r="B4" s="97"/>
      <c r="C4" s="506"/>
      <c r="D4" s="506"/>
      <c r="E4" s="506"/>
      <c r="F4" s="506"/>
      <c r="G4" s="506"/>
      <c r="H4" s="506"/>
      <c r="I4" s="506"/>
      <c r="J4" s="506"/>
      <c r="K4" s="506"/>
      <c r="L4" s="506"/>
      <c r="M4" s="506"/>
      <c r="N4" s="506"/>
      <c r="O4" s="506"/>
      <c r="P4" s="506"/>
      <c r="Q4" s="506"/>
      <c r="R4" s="405"/>
      <c r="S4" s="405"/>
      <c r="T4" s="406"/>
      <c r="U4" s="406"/>
      <c r="V4" s="406"/>
      <c r="W4" s="405"/>
      <c r="X4" s="405"/>
      <c r="Y4" s="405"/>
      <c r="Z4" s="405"/>
      <c r="AA4" s="405"/>
      <c r="AB4" s="405"/>
      <c r="AC4" s="405"/>
      <c r="AD4" s="405"/>
      <c r="AE4" s="405"/>
      <c r="AF4" s="405"/>
      <c r="AG4" s="405"/>
      <c r="AH4" s="405"/>
      <c r="AI4" s="406"/>
      <c r="AJ4" s="405"/>
      <c r="AK4" s="405"/>
      <c r="AL4" s="405"/>
      <c r="AM4" s="405"/>
      <c r="AN4" s="405"/>
      <c r="AO4" s="405"/>
      <c r="AP4" s="405"/>
      <c r="AQ4" s="405"/>
      <c r="AR4" s="405"/>
      <c r="AS4" s="405"/>
      <c r="AT4" s="406"/>
      <c r="AU4" s="405"/>
      <c r="AV4" s="405"/>
      <c r="AW4" s="405"/>
      <c r="AX4" s="405"/>
      <c r="AY4" s="405"/>
      <c r="AZ4" s="405"/>
      <c r="BA4" s="405"/>
      <c r="BB4" s="405"/>
      <c r="BC4" s="406"/>
      <c r="BD4" s="406"/>
      <c r="BE4" s="406"/>
      <c r="BF4" s="405"/>
      <c r="BG4" s="405"/>
      <c r="BH4" s="405"/>
      <c r="BI4" s="405"/>
      <c r="BJ4" s="506"/>
      <c r="BK4" s="506"/>
      <c r="BL4" s="506"/>
      <c r="BM4" s="506"/>
      <c r="BN4" s="506"/>
      <c r="BO4" s="506"/>
      <c r="BP4" s="98"/>
      <c r="BQ4" s="24"/>
    </row>
    <row r="5" spans="1:69" s="499" customFormat="1" ht="15.95" customHeight="1">
      <c r="A5" s="17"/>
      <c r="B5" s="97"/>
      <c r="C5" s="506"/>
      <c r="D5" s="506"/>
      <c r="E5" s="506"/>
      <c r="F5" s="506"/>
      <c r="G5" s="506"/>
      <c r="H5" s="506"/>
      <c r="I5" s="506"/>
      <c r="J5" s="506"/>
      <c r="K5" s="506"/>
      <c r="L5" s="506"/>
      <c r="M5" s="506"/>
      <c r="N5" s="506"/>
      <c r="O5" s="506"/>
      <c r="P5" s="506"/>
      <c r="Q5" s="506"/>
      <c r="R5" s="506"/>
      <c r="S5" s="506"/>
      <c r="T5" s="506"/>
      <c r="U5" s="506"/>
      <c r="V5" s="506"/>
      <c r="W5" s="506"/>
      <c r="X5" s="506"/>
      <c r="Y5" s="506"/>
      <c r="Z5" s="506"/>
      <c r="AA5" s="506"/>
      <c r="AB5" s="506"/>
      <c r="AC5" s="506"/>
      <c r="AD5" s="506"/>
      <c r="AE5" s="506"/>
      <c r="AF5" s="506"/>
      <c r="AG5" s="506"/>
      <c r="AH5" s="506"/>
      <c r="AI5" s="506"/>
      <c r="AJ5" s="506"/>
      <c r="AK5" s="506"/>
      <c r="AL5" s="506"/>
      <c r="AM5" s="506"/>
      <c r="AN5" s="506"/>
      <c r="AO5" s="506"/>
      <c r="AP5" s="506"/>
      <c r="AQ5" s="506"/>
      <c r="AR5" s="506"/>
      <c r="AS5" s="506"/>
      <c r="AT5" s="506"/>
      <c r="AU5" s="506"/>
      <c r="AV5" s="506"/>
      <c r="AW5" s="506"/>
      <c r="AX5" s="506"/>
      <c r="AY5" s="506"/>
      <c r="AZ5" s="506"/>
      <c r="BA5" s="1155"/>
      <c r="BB5" s="506"/>
      <c r="BC5" s="506"/>
      <c r="BD5" s="506"/>
      <c r="BE5" s="506"/>
      <c r="BF5" s="506"/>
      <c r="BG5" s="506"/>
      <c r="BH5" s="506"/>
      <c r="BI5" s="506"/>
      <c r="BJ5" s="1156"/>
      <c r="BK5" s="506"/>
      <c r="BL5" s="506"/>
      <c r="BM5" s="506"/>
      <c r="BN5" s="506"/>
      <c r="BO5" s="506"/>
      <c r="BP5" s="98"/>
      <c r="BQ5" s="24"/>
    </row>
    <row r="6" spans="1:69" s="499" customFormat="1" ht="15.95" customHeight="1">
      <c r="A6" s="17"/>
      <c r="B6" s="97"/>
      <c r="C6" s="506"/>
      <c r="D6" s="506"/>
      <c r="E6" s="506"/>
      <c r="F6" s="506"/>
      <c r="G6" s="506"/>
      <c r="H6" s="506"/>
      <c r="I6" s="506"/>
      <c r="J6" s="506"/>
      <c r="K6" s="506"/>
      <c r="L6" s="506"/>
      <c r="M6" s="506"/>
      <c r="N6" s="506"/>
      <c r="O6" s="506"/>
      <c r="P6" s="506"/>
      <c r="Q6" s="506"/>
      <c r="R6" s="506"/>
      <c r="S6" s="506"/>
      <c r="T6" s="506"/>
      <c r="U6" s="506"/>
      <c r="V6" s="506"/>
      <c r="W6" s="506"/>
      <c r="X6" s="506"/>
      <c r="Y6" s="506"/>
      <c r="Z6" s="506"/>
      <c r="AA6" s="506"/>
      <c r="AB6" s="506"/>
      <c r="AC6" s="506"/>
      <c r="AD6" s="506"/>
      <c r="AE6" s="506"/>
      <c r="AF6" s="506"/>
      <c r="AG6" s="506"/>
      <c r="AH6" s="506"/>
      <c r="AI6" s="506"/>
      <c r="AJ6" s="506"/>
      <c r="AK6" s="506"/>
      <c r="AL6" s="506"/>
      <c r="AM6" s="506"/>
      <c r="AN6" s="506"/>
      <c r="AO6" s="506"/>
      <c r="AP6" s="506"/>
      <c r="AQ6" s="506"/>
      <c r="AR6" s="506"/>
      <c r="AS6" s="506"/>
      <c r="AT6" s="506"/>
      <c r="AU6" s="506"/>
      <c r="AV6" s="506"/>
      <c r="AW6" s="506"/>
      <c r="AX6" s="506"/>
      <c r="AY6" s="506"/>
      <c r="AZ6" s="506"/>
      <c r="BA6" s="99"/>
      <c r="BB6" s="506"/>
      <c r="BC6" s="506"/>
      <c r="BD6" s="506"/>
      <c r="BE6" s="506"/>
      <c r="BF6" s="506"/>
      <c r="BG6" s="506"/>
      <c r="BH6" s="506"/>
      <c r="BI6" s="506"/>
      <c r="BJ6" s="353"/>
      <c r="BK6" s="506"/>
      <c r="BL6" s="506"/>
      <c r="BM6" s="506"/>
      <c r="BN6" s="506"/>
      <c r="BO6" s="506"/>
      <c r="BP6" s="98"/>
      <c r="BQ6" s="24"/>
    </row>
    <row r="7" spans="1:69" s="499" customFormat="1" ht="15.95" customHeight="1">
      <c r="A7" s="17"/>
      <c r="B7" s="97"/>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506"/>
      <c r="AF7" s="506"/>
      <c r="AG7" s="506"/>
      <c r="AH7" s="506"/>
      <c r="AI7" s="506"/>
      <c r="AJ7" s="506"/>
      <c r="AK7" s="506"/>
      <c r="AL7" s="506"/>
      <c r="AM7" s="506"/>
      <c r="AN7" s="506"/>
      <c r="AO7" s="506"/>
      <c r="AP7" s="506"/>
      <c r="AQ7" s="506"/>
      <c r="AR7" s="506"/>
      <c r="AS7" s="506"/>
      <c r="AT7" s="506"/>
      <c r="AU7" s="506"/>
      <c r="AV7" s="506"/>
      <c r="AW7" s="506"/>
      <c r="AX7" s="506"/>
      <c r="AY7" s="506"/>
      <c r="AZ7" s="506"/>
      <c r="BA7" s="506"/>
      <c r="BB7" s="506"/>
      <c r="BC7" s="506"/>
      <c r="BD7" s="506"/>
      <c r="BE7" s="506"/>
      <c r="BF7" s="506"/>
      <c r="BG7" s="506"/>
      <c r="BH7" s="506"/>
      <c r="BI7" s="506"/>
      <c r="BJ7" s="353" t="s">
        <v>18</v>
      </c>
      <c r="BK7" s="506"/>
      <c r="BL7" s="506"/>
      <c r="BM7" s="506"/>
      <c r="BN7" s="506"/>
      <c r="BO7" s="506"/>
      <c r="BP7" s="98"/>
      <c r="BQ7" s="24"/>
    </row>
    <row r="8" spans="1:69" s="499" customFormat="1" ht="15.95" customHeight="1">
      <c r="A8" s="17"/>
      <c r="B8" s="97"/>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506"/>
      <c r="AF8" s="506"/>
      <c r="AG8" s="506"/>
      <c r="AH8" s="506"/>
      <c r="AI8" s="506"/>
      <c r="AJ8" s="506"/>
      <c r="AK8" s="506"/>
      <c r="AL8" s="506"/>
      <c r="AM8" s="506"/>
      <c r="AN8" s="506"/>
      <c r="AO8" s="506"/>
      <c r="AP8" s="506"/>
      <c r="AQ8" s="506"/>
      <c r="AR8" s="506"/>
      <c r="AS8" s="506"/>
      <c r="AT8" s="506"/>
      <c r="AU8" s="506"/>
      <c r="AV8" s="506"/>
      <c r="AW8" s="506"/>
      <c r="AX8" s="506"/>
      <c r="AY8" s="506"/>
      <c r="AZ8" s="506"/>
      <c r="BA8" s="506"/>
      <c r="BB8" s="506"/>
      <c r="BC8" s="506"/>
      <c r="BD8" s="506"/>
      <c r="BE8" s="506"/>
      <c r="BF8" s="506"/>
      <c r="BG8" s="506"/>
      <c r="BH8" s="506"/>
      <c r="BI8" s="506"/>
      <c r="BJ8" s="506"/>
      <c r="BK8" s="506"/>
      <c r="BL8" s="506"/>
      <c r="BM8" s="506"/>
      <c r="BN8" s="506"/>
      <c r="BO8" s="506"/>
      <c r="BP8" s="98"/>
      <c r="BQ8" s="24"/>
    </row>
    <row r="9" spans="1:69" s="499" customFormat="1" ht="15.95" customHeight="1">
      <c r="A9" s="17"/>
      <c r="B9" s="97"/>
      <c r="C9" s="506"/>
      <c r="D9" s="506"/>
      <c r="E9" s="506"/>
      <c r="F9" s="506"/>
      <c r="G9" s="506"/>
      <c r="H9" s="506"/>
      <c r="I9" s="506"/>
      <c r="J9" s="506"/>
      <c r="K9" s="506"/>
      <c r="L9" s="506"/>
      <c r="M9" s="506"/>
      <c r="N9" s="506"/>
      <c r="O9" s="506"/>
      <c r="P9" s="506"/>
      <c r="Q9" s="506"/>
      <c r="R9" s="506"/>
      <c r="S9" s="506"/>
      <c r="T9" s="506"/>
      <c r="U9" s="506"/>
      <c r="V9" s="506"/>
      <c r="W9" s="506"/>
      <c r="X9" s="506"/>
      <c r="Y9" s="506"/>
      <c r="Z9" s="506"/>
      <c r="AA9" s="506"/>
      <c r="AB9" s="506"/>
      <c r="AC9" s="506"/>
      <c r="AD9" s="506"/>
      <c r="AE9" s="506"/>
      <c r="AF9" s="506"/>
      <c r="AG9" s="506"/>
      <c r="AH9" s="506"/>
      <c r="AI9" s="506"/>
      <c r="AJ9" s="506"/>
      <c r="AK9" s="506"/>
      <c r="AL9" s="506"/>
      <c r="AM9" s="506"/>
      <c r="AN9" s="506"/>
      <c r="AO9" s="506"/>
      <c r="AP9" s="506"/>
      <c r="AQ9" s="506"/>
      <c r="AR9" s="506"/>
      <c r="AS9" s="506"/>
      <c r="AT9" s="506"/>
      <c r="AU9" s="506"/>
      <c r="AV9" s="506"/>
      <c r="AW9" s="506"/>
      <c r="AX9" s="506"/>
      <c r="AY9" s="506"/>
      <c r="AZ9" s="506"/>
      <c r="BA9" s="506"/>
      <c r="BB9" s="506"/>
      <c r="BC9" s="506"/>
      <c r="BD9" s="506"/>
      <c r="BE9" s="506"/>
      <c r="BF9" s="506"/>
      <c r="BG9" s="506"/>
      <c r="BH9" s="506"/>
      <c r="BI9" s="506"/>
      <c r="BJ9" s="506"/>
      <c r="BK9" s="506"/>
      <c r="BL9" s="506"/>
      <c r="BM9" s="506"/>
      <c r="BN9" s="506"/>
      <c r="BO9" s="506"/>
      <c r="BP9" s="98"/>
      <c r="BQ9" s="24"/>
    </row>
    <row r="10" spans="1:69" s="499" customFormat="1" ht="15.95" customHeight="1">
      <c r="A10" s="17"/>
      <c r="B10" s="97"/>
      <c r="C10" s="506"/>
      <c r="D10" s="506"/>
      <c r="E10" s="506"/>
      <c r="F10" s="506"/>
      <c r="G10" s="506"/>
      <c r="H10" s="506"/>
      <c r="I10" s="506"/>
      <c r="J10" s="506"/>
      <c r="K10" s="506"/>
      <c r="L10" s="506"/>
      <c r="M10" s="506"/>
      <c r="N10" s="506"/>
      <c r="O10" s="506"/>
      <c r="P10" s="506"/>
      <c r="Q10" s="506"/>
      <c r="R10" s="506"/>
      <c r="S10" s="506"/>
      <c r="T10" s="506"/>
      <c r="U10" s="506"/>
      <c r="V10" s="506"/>
      <c r="W10" s="506"/>
      <c r="X10" s="506"/>
      <c r="Y10" s="506"/>
      <c r="Z10" s="506"/>
      <c r="AA10" s="506"/>
      <c r="AB10" s="506"/>
      <c r="AC10" s="506"/>
      <c r="AD10" s="506"/>
      <c r="AE10" s="506"/>
      <c r="AF10" s="506"/>
      <c r="AG10" s="506"/>
      <c r="AH10" s="506"/>
      <c r="AI10" s="506"/>
      <c r="AJ10" s="506"/>
      <c r="AK10" s="506"/>
      <c r="AL10" s="506"/>
      <c r="AM10" s="506"/>
      <c r="AN10" s="506"/>
      <c r="AO10" s="506"/>
      <c r="AP10" s="506"/>
      <c r="AQ10" s="506"/>
      <c r="AR10" s="506"/>
      <c r="AS10" s="506"/>
      <c r="AT10" s="506"/>
      <c r="AU10" s="506"/>
      <c r="AV10" s="506"/>
      <c r="AW10" s="506"/>
      <c r="AX10" s="506"/>
      <c r="AY10" s="506"/>
      <c r="AZ10" s="506"/>
      <c r="BA10" s="506"/>
      <c r="BB10" s="506"/>
      <c r="BC10" s="506"/>
      <c r="BD10" s="506"/>
      <c r="BE10" s="506"/>
      <c r="BF10" s="506"/>
      <c r="BG10" s="506"/>
      <c r="BH10" s="506"/>
      <c r="BI10" s="506"/>
      <c r="BJ10" s="506"/>
      <c r="BK10" s="506"/>
      <c r="BL10" s="506"/>
      <c r="BM10" s="506"/>
      <c r="BN10" s="506"/>
      <c r="BO10" s="506"/>
      <c r="BP10" s="98"/>
      <c r="BQ10" s="24"/>
    </row>
    <row r="11" spans="1:69" s="499" customFormat="1" ht="15.95" customHeight="1">
      <c r="A11" s="17"/>
      <c r="B11" s="97"/>
      <c r="C11" s="506"/>
      <c r="D11" s="506"/>
      <c r="E11" s="506"/>
      <c r="F11" s="506"/>
      <c r="G11" s="506"/>
      <c r="H11" s="506"/>
      <c r="I11" s="506"/>
      <c r="J11" s="506"/>
      <c r="K11" s="506"/>
      <c r="L11" s="506"/>
      <c r="M11" s="506"/>
      <c r="N11" s="506"/>
      <c r="O11" s="506"/>
      <c r="P11" s="506"/>
      <c r="Q11" s="506"/>
      <c r="R11" s="506"/>
      <c r="S11" s="506"/>
      <c r="T11" s="506"/>
      <c r="U11" s="506"/>
      <c r="V11" s="506"/>
      <c r="W11" s="506"/>
      <c r="X11" s="506"/>
      <c r="Y11" s="506"/>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98"/>
      <c r="BQ11" s="24"/>
    </row>
    <row r="12" spans="1:69" s="499" customFormat="1" ht="15.95" customHeight="1">
      <c r="A12" s="17"/>
      <c r="B12" s="97"/>
      <c r="C12" s="506"/>
      <c r="D12" s="506"/>
      <c r="E12" s="506"/>
      <c r="F12" s="506"/>
      <c r="G12" s="506"/>
      <c r="H12" s="506"/>
      <c r="I12" s="506"/>
      <c r="J12" s="506"/>
      <c r="K12" s="506"/>
      <c r="L12" s="506"/>
      <c r="M12" s="506"/>
      <c r="N12" s="506"/>
      <c r="O12" s="506"/>
      <c r="P12" s="506"/>
      <c r="Q12" s="506"/>
      <c r="R12" s="506"/>
      <c r="S12" s="506"/>
      <c r="T12" s="506"/>
      <c r="U12" s="506"/>
      <c r="V12" s="506"/>
      <c r="W12" s="506"/>
      <c r="X12" s="506"/>
      <c r="Y12" s="506"/>
      <c r="Z12" s="506"/>
      <c r="AA12" s="506"/>
      <c r="AB12" s="506"/>
      <c r="AC12" s="506"/>
      <c r="AD12" s="506"/>
      <c r="AE12" s="506"/>
      <c r="AF12" s="506"/>
      <c r="AG12" s="506"/>
      <c r="AH12" s="506"/>
      <c r="AI12" s="506"/>
      <c r="AJ12" s="506"/>
      <c r="AK12" s="506"/>
      <c r="AL12" s="506"/>
      <c r="AM12" s="506"/>
      <c r="AN12" s="506"/>
      <c r="AO12" s="506"/>
      <c r="AP12" s="506"/>
      <c r="AQ12" s="506"/>
      <c r="AR12" s="506"/>
      <c r="AS12" s="506"/>
      <c r="AT12" s="506"/>
      <c r="AU12" s="506"/>
      <c r="AV12" s="506"/>
      <c r="AW12" s="506"/>
      <c r="AX12" s="506"/>
      <c r="AY12" s="506"/>
      <c r="AZ12" s="506"/>
      <c r="BA12" s="506"/>
      <c r="BB12" s="506"/>
      <c r="BC12" s="506"/>
      <c r="BD12" s="506"/>
      <c r="BE12" s="506"/>
      <c r="BF12" s="506"/>
      <c r="BG12" s="506"/>
      <c r="BH12" s="506"/>
      <c r="BI12" s="506"/>
      <c r="BJ12" s="506"/>
      <c r="BK12" s="506"/>
      <c r="BL12" s="506"/>
      <c r="BM12" s="506"/>
      <c r="BN12" s="506"/>
      <c r="BO12" s="506"/>
      <c r="BP12" s="98"/>
      <c r="BQ12" s="24"/>
    </row>
    <row r="13" spans="1:69" s="499" customFormat="1" ht="15.95" customHeight="1">
      <c r="A13" s="17"/>
      <c r="B13" s="97"/>
      <c r="C13" s="506"/>
      <c r="D13" s="506"/>
      <c r="E13" s="506"/>
      <c r="F13" s="506"/>
      <c r="G13" s="506"/>
      <c r="H13" s="506"/>
      <c r="I13" s="506"/>
      <c r="J13" s="506"/>
      <c r="K13" s="506"/>
      <c r="L13" s="506"/>
      <c r="M13" s="506"/>
      <c r="N13" s="506"/>
      <c r="O13" s="506"/>
      <c r="P13" s="506"/>
      <c r="Q13" s="506"/>
      <c r="R13" s="506"/>
      <c r="S13" s="506"/>
      <c r="T13" s="506"/>
      <c r="U13" s="506"/>
      <c r="V13" s="506"/>
      <c r="W13" s="506"/>
      <c r="X13" s="506"/>
      <c r="Y13" s="506"/>
      <c r="Z13" s="506"/>
      <c r="AA13" s="506"/>
      <c r="AB13" s="506"/>
      <c r="AC13" s="506"/>
      <c r="AD13" s="506"/>
      <c r="AE13" s="506"/>
      <c r="AF13" s="506"/>
      <c r="AG13" s="506"/>
      <c r="AH13" s="506"/>
      <c r="AI13" s="506"/>
      <c r="AJ13" s="506"/>
      <c r="AK13" s="506"/>
      <c r="AL13" s="506"/>
      <c r="AM13" s="506"/>
      <c r="AN13" s="506"/>
      <c r="AO13" s="506"/>
      <c r="AP13" s="506"/>
      <c r="AQ13" s="506"/>
      <c r="AR13" s="506"/>
      <c r="AS13" s="506"/>
      <c r="AT13" s="506"/>
      <c r="AU13" s="506"/>
      <c r="AV13" s="506"/>
      <c r="AW13" s="506"/>
      <c r="AX13" s="506"/>
      <c r="AZ13" s="627"/>
      <c r="BA13" s="627"/>
      <c r="BB13" s="627"/>
      <c r="BC13" s="627"/>
      <c r="BD13" s="627"/>
      <c r="BE13" s="627"/>
      <c r="BF13" s="627"/>
      <c r="BG13" s="627"/>
      <c r="BH13" s="627"/>
      <c r="BI13" s="627"/>
      <c r="BJ13" s="627"/>
      <c r="BK13" s="627"/>
      <c r="BL13" s="627"/>
      <c r="BM13" s="627"/>
      <c r="BN13" s="627"/>
      <c r="BO13" s="627"/>
      <c r="BP13" s="98"/>
      <c r="BQ13" s="24"/>
    </row>
    <row r="14" spans="1:69" s="499" customFormat="1" ht="15.95" customHeight="1">
      <c r="A14" s="17"/>
      <c r="B14" s="97"/>
      <c r="C14" s="506"/>
      <c r="D14" s="506"/>
      <c r="E14" s="506"/>
      <c r="F14" s="506"/>
      <c r="G14" s="506"/>
      <c r="H14" s="506"/>
      <c r="I14" s="506"/>
      <c r="J14" s="506"/>
      <c r="K14" s="506"/>
      <c r="L14" s="506"/>
      <c r="M14" s="506"/>
      <c r="N14" s="506"/>
      <c r="O14" s="506"/>
      <c r="P14" s="506"/>
      <c r="Q14" s="506"/>
      <c r="R14" s="506"/>
      <c r="S14" s="506"/>
      <c r="T14" s="506"/>
      <c r="U14" s="506"/>
      <c r="V14" s="506"/>
      <c r="W14" s="506"/>
      <c r="X14" s="506"/>
      <c r="Y14" s="506"/>
      <c r="Z14" s="506"/>
      <c r="AA14" s="506"/>
      <c r="AB14" s="506"/>
      <c r="AC14" s="506"/>
      <c r="AD14" s="506"/>
      <c r="AE14" s="506"/>
      <c r="AF14" s="506"/>
      <c r="AG14" s="506"/>
      <c r="AH14" s="506"/>
      <c r="AI14" s="506"/>
      <c r="AJ14" s="506"/>
      <c r="AK14" s="506"/>
      <c r="AL14" s="506"/>
      <c r="AM14" s="506"/>
      <c r="AN14" s="506"/>
      <c r="AO14" s="506"/>
      <c r="AP14" s="506"/>
      <c r="AQ14" s="506"/>
      <c r="AR14" s="506"/>
      <c r="AS14" s="506"/>
      <c r="AT14" s="506"/>
      <c r="AU14" s="506"/>
      <c r="AV14" s="506"/>
      <c r="AW14" s="506"/>
      <c r="AX14" s="506"/>
      <c r="AY14" s="627"/>
      <c r="AZ14" s="627"/>
      <c r="BA14" s="627"/>
      <c r="BB14" s="627"/>
      <c r="BC14" s="627"/>
      <c r="BD14" s="627"/>
      <c r="BE14" s="627"/>
      <c r="BF14" s="627"/>
      <c r="BG14" s="627"/>
      <c r="BH14" s="627"/>
      <c r="BI14" s="627"/>
      <c r="BJ14" s="627"/>
      <c r="BK14" s="627"/>
      <c r="BL14" s="627"/>
      <c r="BM14" s="627"/>
      <c r="BN14" s="627"/>
      <c r="BO14" s="627"/>
      <c r="BP14" s="98"/>
      <c r="BQ14" s="24"/>
    </row>
    <row r="15" spans="1:69" s="411" customFormat="1" ht="15.75" customHeight="1">
      <c r="A15" s="407"/>
      <c r="B15" s="408"/>
      <c r="C15" s="4844" t="s">
        <v>945</v>
      </c>
      <c r="D15" s="4844"/>
      <c r="E15" s="4844"/>
      <c r="F15" s="4844"/>
      <c r="G15" s="4844"/>
      <c r="H15" s="4844"/>
      <c r="I15" s="4844"/>
      <c r="J15" s="4844"/>
      <c r="K15" s="4844"/>
      <c r="L15" s="4844"/>
      <c r="M15" s="4844"/>
      <c r="N15" s="4844"/>
      <c r="O15" s="4844"/>
      <c r="P15" s="409"/>
      <c r="Q15" s="409"/>
      <c r="R15" s="409"/>
      <c r="S15" s="4844" t="s">
        <v>745</v>
      </c>
      <c r="T15" s="4845"/>
      <c r="U15" s="4845"/>
      <c r="V15" s="4845"/>
      <c r="W15" s="4845"/>
      <c r="X15" s="4845"/>
      <c r="Y15" s="4845"/>
      <c r="Z15" s="4845"/>
      <c r="AA15" s="4845"/>
      <c r="AB15" s="4845"/>
      <c r="AC15" s="4845"/>
      <c r="AD15" s="4845"/>
      <c r="AE15" s="4845"/>
      <c r="AF15" s="409"/>
      <c r="AG15" s="409"/>
      <c r="AH15" s="409"/>
      <c r="AI15" s="409"/>
      <c r="AJ15" s="4844" t="s">
        <v>746</v>
      </c>
      <c r="AK15" s="4844"/>
      <c r="AL15" s="4844"/>
      <c r="AM15" s="4844"/>
      <c r="AN15" s="4844"/>
      <c r="AO15" s="4844"/>
      <c r="AP15" s="4844"/>
      <c r="AQ15" s="4844"/>
      <c r="AR15" s="4844"/>
      <c r="AS15" s="4844"/>
      <c r="AT15" s="4844"/>
      <c r="AU15" s="409"/>
      <c r="AV15" s="409"/>
      <c r="AW15" s="409"/>
      <c r="AX15" s="409"/>
      <c r="AY15" s="4844" t="s">
        <v>747</v>
      </c>
      <c r="AZ15" s="4844"/>
      <c r="BA15" s="4844"/>
      <c r="BB15" s="4844"/>
      <c r="BC15" s="4844"/>
      <c r="BD15" s="4844"/>
      <c r="BE15" s="4844"/>
      <c r="BF15" s="4844"/>
      <c r="BG15" s="4844"/>
      <c r="BH15" s="4844"/>
      <c r="BI15" s="4844"/>
      <c r="BJ15" s="4844"/>
      <c r="BK15" s="4844"/>
      <c r="BL15" s="4844"/>
      <c r="BM15" s="4844"/>
      <c r="BN15" s="4844"/>
      <c r="BO15" s="4844"/>
      <c r="BP15" s="2790"/>
      <c r="BQ15" s="410"/>
    </row>
    <row r="16" spans="1:69" s="411" customFormat="1" ht="15.95" customHeight="1">
      <c r="A16" s="407"/>
      <c r="B16" s="408"/>
      <c r="C16" s="4844"/>
      <c r="D16" s="4844"/>
      <c r="E16" s="4844"/>
      <c r="F16" s="4844"/>
      <c r="G16" s="4844"/>
      <c r="H16" s="4844"/>
      <c r="I16" s="4844"/>
      <c r="J16" s="4844"/>
      <c r="K16" s="4844"/>
      <c r="L16" s="4844"/>
      <c r="M16" s="4844"/>
      <c r="N16" s="4844"/>
      <c r="O16" s="4844"/>
      <c r="P16" s="409"/>
      <c r="Q16" s="409"/>
      <c r="R16" s="409"/>
      <c r="S16" s="4845"/>
      <c r="T16" s="4845"/>
      <c r="U16" s="4845"/>
      <c r="V16" s="4845"/>
      <c r="W16" s="4845"/>
      <c r="X16" s="4845"/>
      <c r="Y16" s="4845"/>
      <c r="Z16" s="4845"/>
      <c r="AA16" s="4845"/>
      <c r="AB16" s="4845"/>
      <c r="AC16" s="4845"/>
      <c r="AD16" s="4845"/>
      <c r="AE16" s="4845"/>
      <c r="AF16" s="409"/>
      <c r="AG16" s="409"/>
      <c r="AH16" s="409"/>
      <c r="AI16" s="409"/>
      <c r="AJ16" s="4844"/>
      <c r="AK16" s="4844"/>
      <c r="AL16" s="4844"/>
      <c r="AM16" s="4844"/>
      <c r="AN16" s="4844"/>
      <c r="AO16" s="4844"/>
      <c r="AP16" s="4844"/>
      <c r="AQ16" s="4844"/>
      <c r="AR16" s="4844"/>
      <c r="AS16" s="4844"/>
      <c r="AT16" s="4844"/>
      <c r="AU16" s="409"/>
      <c r="AV16" s="409"/>
      <c r="AW16" s="409"/>
      <c r="AX16" s="409"/>
      <c r="AY16" s="4844"/>
      <c r="AZ16" s="4844"/>
      <c r="BA16" s="4844"/>
      <c r="BB16" s="4844"/>
      <c r="BC16" s="4844"/>
      <c r="BD16" s="4844"/>
      <c r="BE16" s="4844"/>
      <c r="BF16" s="4844"/>
      <c r="BG16" s="4844"/>
      <c r="BH16" s="4844"/>
      <c r="BI16" s="4844"/>
      <c r="BJ16" s="4844"/>
      <c r="BK16" s="4844"/>
      <c r="BL16" s="4844"/>
      <c r="BM16" s="4844"/>
      <c r="BN16" s="4844"/>
      <c r="BO16" s="4844"/>
      <c r="BP16" s="2790"/>
      <c r="BQ16" s="410"/>
    </row>
    <row r="17" spans="1:72" s="411" customFormat="1" ht="15.95" customHeight="1">
      <c r="A17" s="407"/>
      <c r="B17" s="408"/>
      <c r="C17" s="4844"/>
      <c r="D17" s="4844"/>
      <c r="E17" s="4844"/>
      <c r="F17" s="4844"/>
      <c r="G17" s="4844"/>
      <c r="H17" s="4844"/>
      <c r="I17" s="4844"/>
      <c r="J17" s="4844"/>
      <c r="K17" s="4844"/>
      <c r="L17" s="4844"/>
      <c r="M17" s="4844"/>
      <c r="N17" s="4844"/>
      <c r="O17" s="4844"/>
      <c r="P17" s="627"/>
      <c r="Q17" s="627"/>
      <c r="R17" s="627"/>
      <c r="S17" s="4845"/>
      <c r="T17" s="4845"/>
      <c r="U17" s="4845"/>
      <c r="V17" s="4845"/>
      <c r="W17" s="4845"/>
      <c r="X17" s="4845"/>
      <c r="Y17" s="4845"/>
      <c r="Z17" s="4845"/>
      <c r="AA17" s="4845"/>
      <c r="AB17" s="4845"/>
      <c r="AC17" s="4845"/>
      <c r="AD17" s="4845"/>
      <c r="AE17" s="4845"/>
      <c r="AF17" s="409"/>
      <c r="AG17" s="409"/>
      <c r="AH17" s="409"/>
      <c r="AI17" s="409"/>
      <c r="AJ17" s="4844"/>
      <c r="AK17" s="4844"/>
      <c r="AL17" s="4844"/>
      <c r="AM17" s="4844"/>
      <c r="AN17" s="4844"/>
      <c r="AO17" s="4844"/>
      <c r="AP17" s="4844"/>
      <c r="AQ17" s="4844"/>
      <c r="AR17" s="4844"/>
      <c r="AS17" s="4844"/>
      <c r="AT17" s="4844"/>
      <c r="AU17" s="409"/>
      <c r="AV17" s="409"/>
      <c r="AW17" s="409"/>
      <c r="AX17" s="409"/>
      <c r="AY17" s="4844"/>
      <c r="AZ17" s="4844"/>
      <c r="BA17" s="4844"/>
      <c r="BB17" s="4844"/>
      <c r="BC17" s="4844"/>
      <c r="BD17" s="4844"/>
      <c r="BE17" s="4844"/>
      <c r="BF17" s="4844"/>
      <c r="BG17" s="4844"/>
      <c r="BH17" s="4844"/>
      <c r="BI17" s="4844"/>
      <c r="BJ17" s="4844"/>
      <c r="BK17" s="4844"/>
      <c r="BL17" s="4844"/>
      <c r="BM17" s="4844"/>
      <c r="BN17" s="4844"/>
      <c r="BO17" s="4844"/>
      <c r="BP17" s="2790"/>
      <c r="BQ17" s="410"/>
    </row>
    <row r="18" spans="1:72" s="411" customFormat="1" ht="15.95" customHeight="1">
      <c r="A18" s="407"/>
      <c r="B18" s="408"/>
      <c r="C18" s="4844"/>
      <c r="D18" s="4844"/>
      <c r="E18" s="4844"/>
      <c r="F18" s="4844"/>
      <c r="G18" s="4844"/>
      <c r="H18" s="4844"/>
      <c r="I18" s="4844"/>
      <c r="J18" s="4844"/>
      <c r="K18" s="4844"/>
      <c r="L18" s="4844"/>
      <c r="M18" s="4844"/>
      <c r="N18" s="4844"/>
      <c r="O18" s="4844"/>
      <c r="P18" s="627"/>
      <c r="Q18" s="627"/>
      <c r="R18" s="627"/>
      <c r="S18" s="4845"/>
      <c r="T18" s="4845"/>
      <c r="U18" s="4845"/>
      <c r="V18" s="4845"/>
      <c r="W18" s="4845"/>
      <c r="X18" s="4845"/>
      <c r="Y18" s="4845"/>
      <c r="Z18" s="4845"/>
      <c r="AA18" s="4845"/>
      <c r="AB18" s="4845"/>
      <c r="AC18" s="4845"/>
      <c r="AD18" s="4845"/>
      <c r="AE18" s="4845"/>
      <c r="AF18" s="409"/>
      <c r="AG18" s="409"/>
      <c r="AH18" s="409"/>
      <c r="AI18" s="409"/>
      <c r="AJ18" s="4844"/>
      <c r="AK18" s="4844"/>
      <c r="AL18" s="4844"/>
      <c r="AM18" s="4844"/>
      <c r="AN18" s="4844"/>
      <c r="AO18" s="4844"/>
      <c r="AP18" s="4844"/>
      <c r="AQ18" s="4844"/>
      <c r="AR18" s="4844"/>
      <c r="AS18" s="4844"/>
      <c r="AT18" s="4844"/>
      <c r="AU18" s="409"/>
      <c r="AV18" s="409"/>
      <c r="AW18" s="409"/>
      <c r="AX18" s="409"/>
      <c r="AY18" s="4844"/>
      <c r="AZ18" s="4844"/>
      <c r="BA18" s="4844"/>
      <c r="BB18" s="4844"/>
      <c r="BC18" s="4844"/>
      <c r="BD18" s="4844"/>
      <c r="BE18" s="4844"/>
      <c r="BF18" s="4844"/>
      <c r="BG18" s="4844"/>
      <c r="BH18" s="4844"/>
      <c r="BI18" s="4844"/>
      <c r="BJ18" s="4844"/>
      <c r="BK18" s="4844"/>
      <c r="BL18" s="4844"/>
      <c r="BM18" s="4844"/>
      <c r="BN18" s="4844"/>
      <c r="BO18" s="4844"/>
      <c r="BP18" s="2790"/>
      <c r="BQ18" s="410"/>
    </row>
    <row r="19" spans="1:72" s="411" customFormat="1" ht="15.95" customHeight="1">
      <c r="A19" s="407"/>
      <c r="B19" s="408"/>
      <c r="C19" s="4844"/>
      <c r="D19" s="4844"/>
      <c r="E19" s="4844"/>
      <c r="F19" s="4844"/>
      <c r="G19" s="4844"/>
      <c r="H19" s="4844"/>
      <c r="I19" s="4844"/>
      <c r="J19" s="4844"/>
      <c r="K19" s="4844"/>
      <c r="L19" s="4844"/>
      <c r="M19" s="4844"/>
      <c r="N19" s="4844"/>
      <c r="O19" s="4844"/>
      <c r="P19" s="627"/>
      <c r="Q19" s="627"/>
      <c r="R19" s="627"/>
      <c r="S19" s="4845"/>
      <c r="T19" s="4845"/>
      <c r="U19" s="4845"/>
      <c r="V19" s="4845"/>
      <c r="W19" s="4845"/>
      <c r="X19" s="4845"/>
      <c r="Y19" s="4845"/>
      <c r="Z19" s="4845"/>
      <c r="AA19" s="4845"/>
      <c r="AB19" s="4845"/>
      <c r="AC19" s="4845"/>
      <c r="AD19" s="4845"/>
      <c r="AE19" s="4845"/>
      <c r="AF19" s="409"/>
      <c r="AG19" s="409"/>
      <c r="AH19" s="409"/>
      <c r="AI19" s="409"/>
      <c r="AJ19" s="4844"/>
      <c r="AK19" s="4844"/>
      <c r="AL19" s="4844"/>
      <c r="AM19" s="4844"/>
      <c r="AN19" s="4844"/>
      <c r="AO19" s="4844"/>
      <c r="AP19" s="4844"/>
      <c r="AQ19" s="4844"/>
      <c r="AR19" s="4844"/>
      <c r="AS19" s="4844"/>
      <c r="AT19" s="4844"/>
      <c r="AU19" s="409"/>
      <c r="AV19" s="409"/>
      <c r="AW19" s="409"/>
      <c r="AX19" s="409"/>
      <c r="AY19" s="4844"/>
      <c r="AZ19" s="4844"/>
      <c r="BA19" s="4844"/>
      <c r="BB19" s="4844"/>
      <c r="BC19" s="4844"/>
      <c r="BD19" s="4844"/>
      <c r="BE19" s="4844"/>
      <c r="BF19" s="4844"/>
      <c r="BG19" s="4844"/>
      <c r="BH19" s="4844"/>
      <c r="BI19" s="4844"/>
      <c r="BJ19" s="4844"/>
      <c r="BK19" s="4844"/>
      <c r="BL19" s="4844"/>
      <c r="BM19" s="4844"/>
      <c r="BN19" s="4844"/>
      <c r="BO19" s="4844"/>
      <c r="BP19" s="2790"/>
      <c r="BQ19" s="410"/>
    </row>
    <row r="20" spans="1:72" s="411" customFormat="1" ht="41.25" customHeight="1">
      <c r="A20" s="407"/>
      <c r="B20" s="408"/>
      <c r="C20" s="4844"/>
      <c r="D20" s="4844"/>
      <c r="E20" s="4844"/>
      <c r="F20" s="4844"/>
      <c r="G20" s="4844"/>
      <c r="H20" s="4844"/>
      <c r="I20" s="4844"/>
      <c r="J20" s="4844"/>
      <c r="K20" s="4844"/>
      <c r="L20" s="4844"/>
      <c r="M20" s="4844"/>
      <c r="N20" s="4844"/>
      <c r="O20" s="4844"/>
      <c r="P20" s="627"/>
      <c r="Q20" s="627"/>
      <c r="R20" s="627"/>
      <c r="S20" s="4845"/>
      <c r="T20" s="4845"/>
      <c r="U20" s="4845"/>
      <c r="V20" s="4845"/>
      <c r="W20" s="4845"/>
      <c r="X20" s="4845"/>
      <c r="Y20" s="4845"/>
      <c r="Z20" s="4845"/>
      <c r="AA20" s="4845"/>
      <c r="AB20" s="4845"/>
      <c r="AC20" s="4845"/>
      <c r="AD20" s="4845"/>
      <c r="AE20" s="4845"/>
      <c r="AF20" s="409"/>
      <c r="AG20" s="409"/>
      <c r="AH20" s="409"/>
      <c r="AI20" s="409"/>
      <c r="AJ20" s="4844"/>
      <c r="AK20" s="4844"/>
      <c r="AL20" s="4844"/>
      <c r="AM20" s="4844"/>
      <c r="AN20" s="4844"/>
      <c r="AO20" s="4844"/>
      <c r="AP20" s="4844"/>
      <c r="AQ20" s="4844"/>
      <c r="AR20" s="4844"/>
      <c r="AS20" s="4844"/>
      <c r="AT20" s="4844"/>
      <c r="AU20" s="409"/>
      <c r="AV20" s="409"/>
      <c r="AW20" s="409"/>
      <c r="AX20" s="409"/>
      <c r="AY20" s="4844"/>
      <c r="AZ20" s="4844"/>
      <c r="BA20" s="4844"/>
      <c r="BB20" s="4844"/>
      <c r="BC20" s="4844"/>
      <c r="BD20" s="4844"/>
      <c r="BE20" s="4844"/>
      <c r="BF20" s="4844"/>
      <c r="BG20" s="4844"/>
      <c r="BH20" s="4844"/>
      <c r="BI20" s="4844"/>
      <c r="BJ20" s="4844"/>
      <c r="BK20" s="4844"/>
      <c r="BL20" s="4844"/>
      <c r="BM20" s="4844"/>
      <c r="BN20" s="4844"/>
      <c r="BO20" s="4844"/>
      <c r="BP20" s="2790"/>
      <c r="BQ20" s="410"/>
    </row>
    <row r="21" spans="1:72" s="411" customFormat="1" ht="15.95" customHeight="1">
      <c r="A21" s="407"/>
      <c r="B21" s="408"/>
      <c r="C21" s="4844"/>
      <c r="D21" s="4844"/>
      <c r="E21" s="4844"/>
      <c r="F21" s="4844"/>
      <c r="G21" s="4844"/>
      <c r="H21" s="4844"/>
      <c r="I21" s="4844"/>
      <c r="J21" s="4844"/>
      <c r="K21" s="4844"/>
      <c r="L21" s="4844"/>
      <c r="M21" s="4844"/>
      <c r="N21" s="4844"/>
      <c r="O21" s="4844"/>
      <c r="P21" s="627"/>
      <c r="Q21" s="627"/>
      <c r="R21" s="627"/>
      <c r="S21" s="4845"/>
      <c r="T21" s="4845"/>
      <c r="U21" s="4845"/>
      <c r="V21" s="4845"/>
      <c r="W21" s="4845"/>
      <c r="X21" s="4845"/>
      <c r="Y21" s="4845"/>
      <c r="Z21" s="4845"/>
      <c r="AA21" s="4845"/>
      <c r="AB21" s="4845"/>
      <c r="AC21" s="4845"/>
      <c r="AD21" s="4845"/>
      <c r="AE21" s="4845"/>
      <c r="AF21" s="409"/>
      <c r="AG21" s="409"/>
      <c r="AH21" s="409"/>
      <c r="AI21" s="409"/>
      <c r="AJ21" s="4844"/>
      <c r="AK21" s="4844"/>
      <c r="AL21" s="4844"/>
      <c r="AM21" s="4844"/>
      <c r="AN21" s="4844"/>
      <c r="AO21" s="4844"/>
      <c r="AP21" s="4844"/>
      <c r="AQ21" s="4844"/>
      <c r="AR21" s="4844"/>
      <c r="AS21" s="4844"/>
      <c r="AT21" s="4844"/>
      <c r="AU21" s="409"/>
      <c r="AV21" s="409"/>
      <c r="AW21" s="409"/>
      <c r="AX21" s="409"/>
      <c r="AY21" s="4844"/>
      <c r="AZ21" s="4844"/>
      <c r="BA21" s="4844"/>
      <c r="BB21" s="4844"/>
      <c r="BC21" s="4844"/>
      <c r="BD21" s="4844"/>
      <c r="BE21" s="4844"/>
      <c r="BF21" s="4844"/>
      <c r="BG21" s="4844"/>
      <c r="BH21" s="4844"/>
      <c r="BI21" s="4844"/>
      <c r="BJ21" s="4844"/>
      <c r="BK21" s="4844"/>
      <c r="BL21" s="4844"/>
      <c r="BM21" s="4844"/>
      <c r="BN21" s="4844"/>
      <c r="BO21" s="4844"/>
      <c r="BP21" s="2790"/>
      <c r="BQ21" s="410"/>
    </row>
    <row r="22" spans="1:72" s="411" customFormat="1" ht="15.95" customHeight="1">
      <c r="A22" s="407"/>
      <c r="B22" s="408"/>
      <c r="C22" s="4844"/>
      <c r="D22" s="4844"/>
      <c r="E22" s="4844"/>
      <c r="F22" s="4844"/>
      <c r="G22" s="4844"/>
      <c r="H22" s="4844"/>
      <c r="I22" s="4844"/>
      <c r="J22" s="4844"/>
      <c r="K22" s="4844"/>
      <c r="L22" s="4844"/>
      <c r="M22" s="4844"/>
      <c r="N22" s="4844"/>
      <c r="O22" s="4844"/>
      <c r="P22" s="627"/>
      <c r="Q22" s="627"/>
      <c r="R22" s="627"/>
      <c r="S22" s="4845"/>
      <c r="T22" s="4845"/>
      <c r="U22" s="4845"/>
      <c r="V22" s="4845"/>
      <c r="W22" s="4845"/>
      <c r="X22" s="4845"/>
      <c r="Y22" s="4845"/>
      <c r="Z22" s="4845"/>
      <c r="AA22" s="4845"/>
      <c r="AB22" s="4845"/>
      <c r="AC22" s="4845"/>
      <c r="AD22" s="4845"/>
      <c r="AE22" s="4845"/>
      <c r="AF22" s="409"/>
      <c r="AG22" s="409"/>
      <c r="AH22" s="409"/>
      <c r="AI22" s="409"/>
      <c r="AJ22" s="409"/>
      <c r="AK22" s="409"/>
      <c r="AL22" s="409"/>
      <c r="AM22" s="409"/>
      <c r="AN22" s="409"/>
      <c r="AO22" s="409"/>
      <c r="AP22" s="409"/>
      <c r="AQ22" s="409"/>
      <c r="AR22" s="409"/>
      <c r="AS22" s="409"/>
      <c r="AT22" s="409"/>
      <c r="AU22" s="409"/>
      <c r="AV22" s="409"/>
      <c r="AW22" s="409"/>
      <c r="AX22" s="409"/>
      <c r="AY22" s="4844"/>
      <c r="AZ22" s="4844"/>
      <c r="BA22" s="4844"/>
      <c r="BB22" s="4844"/>
      <c r="BC22" s="4844"/>
      <c r="BD22" s="4844"/>
      <c r="BE22" s="4844"/>
      <c r="BF22" s="4844"/>
      <c r="BG22" s="4844"/>
      <c r="BH22" s="4844"/>
      <c r="BI22" s="4844"/>
      <c r="BJ22" s="4844"/>
      <c r="BK22" s="4844"/>
      <c r="BL22" s="4844"/>
      <c r="BM22" s="4844"/>
      <c r="BN22" s="4844"/>
      <c r="BO22" s="4844"/>
      <c r="BP22" s="2790"/>
      <c r="BQ22" s="410"/>
    </row>
    <row r="23" spans="1:72" s="411" customFormat="1" ht="15.95" customHeight="1">
      <c r="A23" s="407"/>
      <c r="B23" s="408"/>
      <c r="C23" s="627"/>
      <c r="D23" s="627"/>
      <c r="E23" s="627"/>
      <c r="F23" s="627"/>
      <c r="G23" s="627"/>
      <c r="H23" s="627"/>
      <c r="I23" s="627"/>
      <c r="J23" s="627"/>
      <c r="K23" s="627"/>
      <c r="L23" s="627"/>
      <c r="M23" s="627"/>
      <c r="N23" s="627"/>
      <c r="O23" s="627"/>
      <c r="P23" s="627"/>
      <c r="Q23" s="627"/>
      <c r="R23" s="627"/>
      <c r="S23" s="409"/>
      <c r="T23" s="409"/>
      <c r="U23" s="409"/>
      <c r="V23" s="409"/>
      <c r="W23" s="409"/>
      <c r="X23" s="409"/>
      <c r="Y23" s="409"/>
      <c r="Z23" s="409"/>
      <c r="AA23" s="409"/>
      <c r="AB23" s="409"/>
      <c r="AC23" s="409"/>
      <c r="AD23" s="409"/>
      <c r="AE23" s="409"/>
      <c r="AF23" s="409"/>
      <c r="AG23" s="409"/>
      <c r="AH23" s="409"/>
      <c r="AI23" s="409"/>
      <c r="AJ23" s="409"/>
      <c r="AK23" s="409"/>
      <c r="AL23" s="409"/>
      <c r="AM23" s="409"/>
      <c r="AN23" s="409"/>
      <c r="AO23" s="409"/>
      <c r="AP23" s="409"/>
      <c r="AQ23" s="409"/>
      <c r="AR23" s="409"/>
      <c r="AS23" s="409"/>
      <c r="AT23" s="409"/>
      <c r="AU23" s="409"/>
      <c r="AV23" s="409"/>
      <c r="AW23" s="409"/>
      <c r="AX23" s="409"/>
      <c r="AY23" s="4844"/>
      <c r="AZ23" s="4844"/>
      <c r="BA23" s="4844"/>
      <c r="BB23" s="4844"/>
      <c r="BC23" s="4844"/>
      <c r="BD23" s="4844"/>
      <c r="BE23" s="4844"/>
      <c r="BF23" s="4844"/>
      <c r="BG23" s="4844"/>
      <c r="BH23" s="4844"/>
      <c r="BI23" s="4844"/>
      <c r="BJ23" s="4844"/>
      <c r="BK23" s="4844"/>
      <c r="BL23" s="4844"/>
      <c r="BM23" s="4844"/>
      <c r="BN23" s="4844"/>
      <c r="BO23" s="4844"/>
      <c r="BP23" s="2790"/>
      <c r="BQ23" s="410"/>
    </row>
    <row r="24" spans="1:72" s="499" customFormat="1" ht="15.95" customHeight="1">
      <c r="A24" s="17"/>
      <c r="B24" s="97"/>
      <c r="C24" s="1090"/>
      <c r="D24" s="1090"/>
      <c r="E24" s="1090"/>
      <c r="F24" s="1090"/>
      <c r="G24" s="1090"/>
      <c r="H24" s="1090"/>
      <c r="I24" s="1090"/>
      <c r="J24" s="1090"/>
      <c r="K24" s="1090"/>
      <c r="L24" s="1090"/>
      <c r="M24" s="1090"/>
      <c r="N24" s="1090"/>
      <c r="O24" s="1090"/>
      <c r="P24" s="1090"/>
      <c r="Q24" s="1090"/>
      <c r="R24" s="1090"/>
      <c r="S24" s="506"/>
      <c r="T24" s="506"/>
      <c r="U24" s="506"/>
      <c r="V24" s="506"/>
      <c r="W24" s="506"/>
      <c r="X24" s="297"/>
      <c r="Y24" s="297"/>
      <c r="Z24" s="297"/>
      <c r="AA24" s="297"/>
      <c r="AB24" s="297"/>
      <c r="AC24" s="297"/>
      <c r="AD24" s="297"/>
      <c r="AE24" s="297"/>
      <c r="AF24" s="297"/>
      <c r="AG24" s="297"/>
      <c r="AH24" s="297"/>
      <c r="AI24" s="297"/>
      <c r="AJ24" s="297"/>
      <c r="AK24" s="297"/>
      <c r="AL24" s="297"/>
      <c r="AM24" s="297"/>
      <c r="AN24" s="506"/>
      <c r="AO24" s="506"/>
      <c r="AP24" s="506"/>
      <c r="AQ24" s="506"/>
      <c r="AR24" s="506"/>
      <c r="AS24" s="506"/>
      <c r="AT24" s="506"/>
      <c r="AU24" s="506"/>
      <c r="AV24" s="506"/>
      <c r="AW24" s="506"/>
      <c r="AX24" s="506"/>
      <c r="AY24" s="506"/>
      <c r="AZ24" s="506"/>
      <c r="BA24" s="506"/>
      <c r="BB24" s="506"/>
      <c r="BC24" s="506"/>
      <c r="BD24" s="506"/>
      <c r="BE24" s="506"/>
      <c r="BF24" s="506"/>
      <c r="BG24" s="506"/>
      <c r="BH24" s="506"/>
      <c r="BI24" s="506"/>
      <c r="BJ24" s="506"/>
      <c r="BK24" s="506"/>
      <c r="BL24" s="506"/>
      <c r="BM24" s="506"/>
      <c r="BN24" s="506"/>
      <c r="BO24" s="506"/>
      <c r="BP24" s="98"/>
      <c r="BQ24" s="24"/>
    </row>
    <row r="25" spans="1:72" s="499" customFormat="1" ht="15.95" customHeight="1">
      <c r="A25" s="17"/>
      <c r="B25" s="97"/>
      <c r="C25" s="506"/>
      <c r="D25" s="506"/>
      <c r="E25" s="506"/>
      <c r="F25" s="506"/>
      <c r="G25" s="506"/>
      <c r="H25" s="506"/>
      <c r="I25" s="506"/>
      <c r="J25" s="506"/>
      <c r="K25" s="506"/>
      <c r="L25" s="506"/>
      <c r="M25" s="506"/>
      <c r="N25" s="506"/>
      <c r="O25" s="506"/>
      <c r="P25" s="506"/>
      <c r="Q25" s="506"/>
      <c r="R25" s="506"/>
      <c r="S25" s="506"/>
      <c r="T25" s="506"/>
      <c r="U25" s="506"/>
      <c r="V25" s="506"/>
      <c r="W25" s="506"/>
      <c r="X25" s="506"/>
      <c r="Y25" s="506"/>
      <c r="Z25" s="506"/>
      <c r="AA25" s="506"/>
      <c r="AB25" s="506"/>
      <c r="AC25" s="506"/>
      <c r="AD25" s="506"/>
      <c r="AE25" s="506"/>
      <c r="AF25" s="506"/>
      <c r="AG25" s="506"/>
      <c r="AH25" s="506"/>
      <c r="AI25" s="506"/>
      <c r="AJ25" s="506"/>
      <c r="AK25" s="506"/>
      <c r="AL25" s="506"/>
      <c r="AM25" s="506"/>
      <c r="AN25" s="506"/>
      <c r="AO25" s="506"/>
      <c r="AP25" s="506"/>
      <c r="AQ25" s="506"/>
      <c r="AR25" s="506"/>
      <c r="AS25" s="506"/>
      <c r="AT25" s="506"/>
      <c r="AU25" s="506"/>
      <c r="AV25" s="506"/>
      <c r="AW25" s="506"/>
      <c r="AX25" s="506"/>
      <c r="AY25" s="506"/>
      <c r="AZ25" s="506"/>
      <c r="BA25" s="506"/>
      <c r="BB25" s="506"/>
      <c r="BC25" s="506"/>
      <c r="BD25" s="506"/>
      <c r="BE25" s="506"/>
      <c r="BF25" s="506"/>
      <c r="BG25" s="506"/>
      <c r="BH25" s="506"/>
      <c r="BI25" s="506"/>
      <c r="BJ25" s="506"/>
      <c r="BK25" s="506"/>
      <c r="BL25" s="506"/>
      <c r="BM25" s="506"/>
      <c r="BN25" s="506"/>
      <c r="BO25" s="506"/>
      <c r="BP25" s="98"/>
      <c r="BQ25" s="24"/>
    </row>
    <row r="26" spans="1:72" s="499" customFormat="1" ht="15.95" customHeight="1" thickBot="1">
      <c r="A26" s="17"/>
      <c r="B26" s="97"/>
      <c r="C26" s="506"/>
      <c r="D26" s="506"/>
      <c r="E26" s="506"/>
      <c r="F26" s="506"/>
      <c r="H26" s="506"/>
      <c r="I26" s="506"/>
      <c r="J26" s="506"/>
      <c r="K26" s="506"/>
      <c r="L26" s="506"/>
      <c r="M26" s="506"/>
      <c r="N26" s="506"/>
      <c r="O26" s="506"/>
      <c r="P26" s="506"/>
      <c r="Q26" s="506"/>
      <c r="R26" s="506"/>
      <c r="S26" s="506"/>
      <c r="T26" s="506"/>
      <c r="U26" s="506"/>
      <c r="V26" s="506"/>
      <c r="W26" s="506"/>
      <c r="X26" s="506"/>
      <c r="Y26" s="506"/>
      <c r="Z26" s="506"/>
      <c r="AA26" s="506"/>
      <c r="AB26" s="506"/>
      <c r="AC26" s="506"/>
      <c r="AD26" s="506"/>
      <c r="AE26" s="506"/>
      <c r="AF26" s="506"/>
      <c r="AG26" s="506"/>
      <c r="AH26" s="506"/>
      <c r="AI26" s="506"/>
      <c r="AJ26" s="506"/>
      <c r="AK26" s="506"/>
      <c r="AL26" s="506"/>
      <c r="AM26" s="506"/>
      <c r="AN26" s="506"/>
      <c r="AO26" s="506"/>
      <c r="AP26" s="506"/>
      <c r="AQ26" s="506"/>
      <c r="AR26" s="506"/>
      <c r="AS26" s="506"/>
      <c r="AT26" s="506"/>
      <c r="AU26" s="506"/>
      <c r="AV26" s="506"/>
      <c r="AW26" s="506"/>
      <c r="AX26" s="506"/>
      <c r="AY26" s="506"/>
      <c r="AZ26" s="506"/>
      <c r="BA26" s="506"/>
      <c r="BB26" s="506"/>
      <c r="BC26" s="506"/>
      <c r="BD26" s="506"/>
      <c r="BE26" s="506"/>
      <c r="BF26" s="506"/>
      <c r="BG26" s="506"/>
      <c r="BH26" s="506"/>
      <c r="BI26" s="506"/>
      <c r="BJ26" s="506"/>
      <c r="BK26" s="506"/>
      <c r="BL26" s="506"/>
      <c r="BM26" s="506"/>
      <c r="BN26" s="506"/>
      <c r="BO26" s="506"/>
      <c r="BP26" s="98"/>
      <c r="BQ26" s="24"/>
      <c r="BT26" s="499" t="s">
        <v>18</v>
      </c>
    </row>
    <row r="27" spans="1:72" s="499" customFormat="1" ht="15.95" customHeight="1">
      <c r="A27" s="17"/>
      <c r="B27" s="97"/>
      <c r="C27" s="4847" t="s">
        <v>749</v>
      </c>
      <c r="D27" s="4848"/>
      <c r="E27" s="4848"/>
      <c r="F27" s="4848"/>
      <c r="G27" s="4848"/>
      <c r="H27" s="4848"/>
      <c r="I27" s="4848"/>
      <c r="J27" s="4848"/>
      <c r="K27" s="4848"/>
      <c r="L27" s="4848"/>
      <c r="M27" s="4848"/>
      <c r="N27" s="4848"/>
      <c r="O27" s="4848"/>
      <c r="P27" s="4848"/>
      <c r="Q27" s="4849"/>
      <c r="R27" s="506"/>
      <c r="S27" s="506"/>
      <c r="T27" s="506"/>
      <c r="U27" s="506"/>
      <c r="V27" s="506"/>
      <c r="W27" s="506"/>
      <c r="X27" s="506"/>
      <c r="Y27" s="506"/>
      <c r="Z27" s="506"/>
      <c r="AA27" s="506"/>
      <c r="AB27" s="506"/>
      <c r="AC27" s="506"/>
      <c r="AD27" s="506"/>
      <c r="AE27" s="506"/>
      <c r="AF27" s="506"/>
      <c r="AG27" s="506"/>
      <c r="AH27" s="506"/>
      <c r="AI27" s="506"/>
      <c r="AJ27" s="506"/>
      <c r="AK27" s="506"/>
      <c r="AL27" s="506"/>
      <c r="AM27" s="506"/>
      <c r="AN27" s="506"/>
      <c r="AO27" s="506"/>
      <c r="AP27" s="506"/>
      <c r="AQ27" s="506"/>
      <c r="AR27" s="506"/>
      <c r="AS27" s="506"/>
      <c r="AT27" s="506"/>
      <c r="AU27" s="506"/>
      <c r="AV27" s="506"/>
      <c r="AW27" s="506"/>
      <c r="AX27" s="506"/>
      <c r="AY27" s="506"/>
      <c r="AZ27" s="506"/>
      <c r="BA27" s="506"/>
      <c r="BB27" s="506"/>
      <c r="BC27" s="506"/>
      <c r="BD27" s="506"/>
      <c r="BE27" s="506"/>
      <c r="BF27" s="506"/>
      <c r="BG27" s="506"/>
      <c r="BH27" s="506"/>
      <c r="BI27" s="506"/>
      <c r="BJ27" s="506"/>
      <c r="BK27" s="506"/>
      <c r="BL27" s="506"/>
      <c r="BM27" s="506"/>
      <c r="BN27" s="506"/>
      <c r="BO27" s="506"/>
      <c r="BP27" s="98"/>
      <c r="BQ27" s="24"/>
    </row>
    <row r="28" spans="1:72" s="499" customFormat="1" ht="15.95" customHeight="1">
      <c r="A28" s="17"/>
      <c r="B28" s="97"/>
      <c r="C28" s="4850"/>
      <c r="D28" s="4851"/>
      <c r="E28" s="4851"/>
      <c r="F28" s="4851"/>
      <c r="G28" s="4851"/>
      <c r="H28" s="4851"/>
      <c r="I28" s="4851"/>
      <c r="J28" s="4851"/>
      <c r="K28" s="4851"/>
      <c r="L28" s="4851"/>
      <c r="M28" s="4851"/>
      <c r="N28" s="4851"/>
      <c r="O28" s="4851"/>
      <c r="P28" s="4851"/>
      <c r="Q28" s="4852"/>
      <c r="R28" s="506"/>
      <c r="S28" s="506"/>
      <c r="T28" s="506"/>
      <c r="U28" s="506"/>
      <c r="V28" s="506"/>
      <c r="W28" s="506"/>
      <c r="X28" s="506"/>
      <c r="Y28" s="506"/>
      <c r="Z28" s="506"/>
      <c r="AA28" s="506"/>
      <c r="AB28" s="506"/>
      <c r="AC28" s="506"/>
      <c r="AD28" s="506"/>
      <c r="AE28" s="506"/>
      <c r="AF28" s="506"/>
      <c r="AG28" s="506"/>
      <c r="AH28" s="506"/>
      <c r="AI28" s="506"/>
      <c r="AJ28" s="506"/>
      <c r="AK28" s="506"/>
      <c r="AL28" s="506"/>
      <c r="AM28" s="506"/>
      <c r="AN28" s="506"/>
      <c r="AO28" s="506"/>
      <c r="AP28" s="506"/>
      <c r="AQ28" s="506"/>
      <c r="AR28" s="506"/>
      <c r="AS28" s="506"/>
      <c r="AT28" s="506"/>
      <c r="AU28" s="506"/>
      <c r="AV28" s="506"/>
      <c r="AW28" s="506"/>
      <c r="AX28" s="506"/>
      <c r="AY28" s="506"/>
      <c r="AZ28" s="506"/>
      <c r="BA28" s="506"/>
      <c r="BB28" s="506"/>
      <c r="BC28" s="506"/>
      <c r="BD28" s="506"/>
      <c r="BE28" s="506"/>
      <c r="BF28" s="506"/>
      <c r="BG28" s="506"/>
      <c r="BH28" s="506"/>
      <c r="BI28" s="506"/>
      <c r="BJ28" s="506"/>
      <c r="BK28" s="506"/>
      <c r="BL28" s="506"/>
      <c r="BM28" s="506"/>
      <c r="BN28" s="506"/>
      <c r="BO28" s="506"/>
      <c r="BP28" s="98"/>
      <c r="BQ28" s="24"/>
    </row>
    <row r="29" spans="1:72" s="499" customFormat="1" ht="15.95" customHeight="1">
      <c r="A29" s="17"/>
      <c r="B29" s="97"/>
      <c r="C29" s="4850"/>
      <c r="D29" s="4851"/>
      <c r="E29" s="4851"/>
      <c r="F29" s="4851"/>
      <c r="G29" s="4851"/>
      <c r="H29" s="4851"/>
      <c r="I29" s="4851"/>
      <c r="J29" s="4851"/>
      <c r="K29" s="4851"/>
      <c r="L29" s="4851"/>
      <c r="M29" s="4851"/>
      <c r="N29" s="4851"/>
      <c r="O29" s="4851"/>
      <c r="P29" s="4851"/>
      <c r="Q29" s="4852"/>
      <c r="R29" s="506"/>
      <c r="S29" s="506"/>
      <c r="T29" s="506"/>
      <c r="U29" s="506"/>
      <c r="V29" s="506"/>
      <c r="W29" s="506"/>
      <c r="X29" s="506"/>
      <c r="Y29" s="506"/>
      <c r="Z29" s="506"/>
      <c r="AA29" s="506"/>
      <c r="AB29" s="506"/>
      <c r="AC29" s="506"/>
      <c r="AD29" s="506"/>
      <c r="AE29" s="506"/>
      <c r="AF29" s="506"/>
      <c r="AG29" s="506"/>
      <c r="AH29" s="506"/>
      <c r="AI29" s="506"/>
      <c r="AJ29" s="506"/>
      <c r="AK29" s="506"/>
      <c r="AL29" s="506"/>
      <c r="AM29" s="506"/>
      <c r="AN29" s="506"/>
      <c r="AO29" s="506"/>
      <c r="AP29" s="506"/>
      <c r="AQ29" s="506"/>
      <c r="AR29" s="506"/>
      <c r="AS29" s="506"/>
      <c r="AT29" s="506"/>
      <c r="AU29" s="506"/>
      <c r="AV29" s="506"/>
      <c r="AW29" s="506"/>
      <c r="AX29" s="506"/>
      <c r="AY29" s="506"/>
      <c r="AZ29" s="506"/>
      <c r="BA29" s="506"/>
      <c r="BB29" s="506"/>
      <c r="BC29" s="506"/>
      <c r="BD29" s="506"/>
      <c r="BE29" s="506"/>
      <c r="BF29" s="506"/>
      <c r="BG29" s="506"/>
      <c r="BH29" s="506"/>
      <c r="BI29" s="506"/>
      <c r="BJ29" s="506"/>
      <c r="BK29" s="506"/>
      <c r="BL29" s="506"/>
      <c r="BM29" s="506"/>
      <c r="BN29" s="506"/>
      <c r="BO29" s="506"/>
      <c r="BP29" s="98"/>
      <c r="BQ29" s="24"/>
    </row>
    <row r="30" spans="1:72" s="499" customFormat="1" ht="15.95" customHeight="1">
      <c r="A30" s="17"/>
      <c r="B30" s="97"/>
      <c r="C30" s="4850"/>
      <c r="D30" s="4851"/>
      <c r="E30" s="4851"/>
      <c r="F30" s="4851"/>
      <c r="G30" s="4851"/>
      <c r="H30" s="4851"/>
      <c r="I30" s="4851"/>
      <c r="J30" s="4851"/>
      <c r="K30" s="4851"/>
      <c r="L30" s="4851"/>
      <c r="M30" s="4851"/>
      <c r="N30" s="4851"/>
      <c r="O30" s="4851"/>
      <c r="P30" s="4851"/>
      <c r="Q30" s="4852"/>
      <c r="R30" s="506"/>
      <c r="S30" s="506"/>
      <c r="T30" s="506"/>
      <c r="U30" s="506"/>
      <c r="V30" s="506"/>
      <c r="W30" s="506"/>
      <c r="X30" s="506"/>
      <c r="Y30" s="506"/>
      <c r="Z30" s="506"/>
      <c r="AA30" s="506"/>
      <c r="AB30" s="506"/>
      <c r="AC30" s="506"/>
      <c r="AD30" s="506"/>
      <c r="AE30" s="506"/>
      <c r="AF30" s="506"/>
      <c r="AG30" s="506"/>
      <c r="AH30" s="506"/>
      <c r="AI30" s="506"/>
      <c r="AJ30" s="506"/>
      <c r="AK30" s="506"/>
      <c r="AL30" s="506"/>
      <c r="AM30" s="506"/>
      <c r="AN30" s="506"/>
      <c r="AO30" s="506"/>
      <c r="AP30" s="506"/>
      <c r="AQ30" s="506"/>
      <c r="AR30" s="506"/>
      <c r="AS30" s="506"/>
      <c r="AT30" s="506"/>
      <c r="AU30" s="506"/>
      <c r="AV30" s="506"/>
      <c r="AW30" s="506"/>
      <c r="AX30" s="506"/>
      <c r="AY30" s="506"/>
      <c r="AZ30" s="506"/>
      <c r="BA30" s="506"/>
      <c r="BB30" s="506"/>
      <c r="BC30" s="506"/>
      <c r="BD30" s="506"/>
      <c r="BE30" s="506"/>
      <c r="BF30" s="506"/>
      <c r="BG30" s="506"/>
      <c r="BH30" s="506"/>
      <c r="BI30" s="506"/>
      <c r="BJ30" s="506"/>
      <c r="BK30" s="506"/>
      <c r="BL30" s="506"/>
      <c r="BM30" s="506"/>
      <c r="BN30" s="506"/>
      <c r="BO30" s="506"/>
      <c r="BP30" s="98"/>
      <c r="BQ30" s="24"/>
    </row>
    <row r="31" spans="1:72" s="499" customFormat="1" ht="15.95" customHeight="1">
      <c r="A31" s="17"/>
      <c r="B31" s="97"/>
      <c r="C31" s="4850"/>
      <c r="D31" s="4851"/>
      <c r="E31" s="4851"/>
      <c r="F31" s="4851"/>
      <c r="G31" s="4851"/>
      <c r="H31" s="4851"/>
      <c r="I31" s="4851"/>
      <c r="J31" s="4851"/>
      <c r="K31" s="4851"/>
      <c r="L31" s="4851"/>
      <c r="M31" s="4851"/>
      <c r="N31" s="4851"/>
      <c r="O31" s="4851"/>
      <c r="P31" s="4851"/>
      <c r="Q31" s="4852"/>
      <c r="R31" s="506"/>
      <c r="S31" s="506"/>
      <c r="T31" s="506"/>
      <c r="U31" s="506"/>
      <c r="V31" s="506"/>
      <c r="W31" s="506"/>
      <c r="X31" s="506"/>
      <c r="Y31" s="506"/>
      <c r="Z31" s="506"/>
      <c r="AA31" s="506"/>
      <c r="AB31" s="506"/>
      <c r="AC31" s="506"/>
      <c r="AD31" s="506"/>
      <c r="AE31" s="506"/>
      <c r="AF31" s="506"/>
      <c r="AG31" s="506"/>
      <c r="AH31" s="506"/>
      <c r="AI31" s="506"/>
      <c r="AJ31" s="506"/>
      <c r="AK31" s="506"/>
      <c r="AL31" s="506"/>
      <c r="AM31" s="506"/>
      <c r="AN31" s="506"/>
      <c r="AO31" s="506"/>
      <c r="AP31" s="506"/>
      <c r="AQ31" s="506"/>
      <c r="AR31" s="506"/>
      <c r="AS31" s="506"/>
      <c r="AT31" s="506"/>
      <c r="AU31" s="506"/>
      <c r="AV31" s="506"/>
      <c r="AW31" s="506"/>
      <c r="AX31" s="506"/>
      <c r="AY31" s="506"/>
      <c r="AZ31" s="506"/>
      <c r="BA31" s="506"/>
      <c r="BB31" s="506"/>
      <c r="BC31" s="506"/>
      <c r="BD31" s="506"/>
      <c r="BE31" s="506"/>
      <c r="BF31" s="506"/>
      <c r="BG31" s="506"/>
      <c r="BH31" s="506"/>
      <c r="BI31" s="506"/>
      <c r="BJ31" s="506"/>
      <c r="BK31" s="506"/>
      <c r="BL31" s="506"/>
      <c r="BM31" s="506"/>
      <c r="BN31" s="506"/>
      <c r="BO31" s="506"/>
      <c r="BP31" s="98"/>
      <c r="BQ31" s="24"/>
    </row>
    <row r="32" spans="1:72" s="499" customFormat="1" ht="15.95" customHeight="1">
      <c r="A32" s="17"/>
      <c r="B32" s="97"/>
      <c r="C32" s="4850"/>
      <c r="D32" s="4851"/>
      <c r="E32" s="4851"/>
      <c r="F32" s="4851"/>
      <c r="G32" s="4851"/>
      <c r="H32" s="4851"/>
      <c r="I32" s="4851"/>
      <c r="J32" s="4851"/>
      <c r="K32" s="4851"/>
      <c r="L32" s="4851"/>
      <c r="M32" s="4851"/>
      <c r="N32" s="4851"/>
      <c r="O32" s="4851"/>
      <c r="P32" s="4851"/>
      <c r="Q32" s="4852"/>
      <c r="R32" s="506"/>
      <c r="S32" s="506"/>
      <c r="T32" s="506"/>
      <c r="U32" s="506"/>
      <c r="V32" s="506"/>
      <c r="W32" s="506"/>
      <c r="X32" s="506"/>
      <c r="Y32" s="506"/>
      <c r="Z32" s="506"/>
      <c r="AA32" s="506"/>
      <c r="AB32" s="506"/>
      <c r="AC32" s="506"/>
      <c r="AD32" s="506"/>
      <c r="AE32" s="506"/>
      <c r="AF32" s="506"/>
      <c r="AG32" s="506"/>
      <c r="AH32" s="506"/>
      <c r="AI32" s="506"/>
      <c r="AJ32" s="506"/>
      <c r="AK32" s="506"/>
      <c r="AL32" s="506"/>
      <c r="AM32" s="506"/>
      <c r="AN32" s="506"/>
      <c r="AO32" s="506"/>
      <c r="AP32" s="506"/>
      <c r="AQ32" s="506"/>
      <c r="AR32" s="506"/>
      <c r="AS32" s="506"/>
      <c r="AT32" s="506"/>
      <c r="AU32" s="506"/>
      <c r="AV32" s="506"/>
      <c r="AW32" s="506"/>
      <c r="AX32" s="506"/>
      <c r="AY32" s="506"/>
      <c r="AZ32" s="506"/>
      <c r="BA32" s="506"/>
      <c r="BB32" s="506"/>
      <c r="BC32" s="506"/>
      <c r="BD32" s="506"/>
      <c r="BE32" s="506"/>
      <c r="BF32" s="506"/>
      <c r="BG32" s="506"/>
      <c r="BH32" s="506"/>
      <c r="BI32" s="506"/>
      <c r="BJ32" s="506"/>
      <c r="BK32" s="506"/>
      <c r="BL32" s="506"/>
      <c r="BM32" s="506"/>
      <c r="BN32" s="506"/>
      <c r="BO32" s="506"/>
      <c r="BP32" s="98"/>
      <c r="BQ32" s="24"/>
    </row>
    <row r="33" spans="1:69" s="499" customFormat="1" ht="15.95" customHeight="1">
      <c r="A33" s="17"/>
      <c r="B33" s="97"/>
      <c r="C33" s="4850"/>
      <c r="D33" s="4851"/>
      <c r="E33" s="4851"/>
      <c r="F33" s="4851"/>
      <c r="G33" s="4851"/>
      <c r="H33" s="4851"/>
      <c r="I33" s="4851"/>
      <c r="J33" s="4851"/>
      <c r="K33" s="4851"/>
      <c r="L33" s="4851"/>
      <c r="M33" s="4851"/>
      <c r="N33" s="4851"/>
      <c r="O33" s="4851"/>
      <c r="P33" s="4851"/>
      <c r="Q33" s="4852"/>
      <c r="R33" s="506"/>
      <c r="S33" s="506"/>
      <c r="T33" s="506"/>
      <c r="U33" s="506"/>
      <c r="V33" s="506"/>
      <c r="W33" s="506"/>
      <c r="X33" s="506"/>
      <c r="Y33" s="506"/>
      <c r="Z33" s="506"/>
      <c r="AA33" s="506"/>
      <c r="AB33" s="506"/>
      <c r="AC33" s="506"/>
      <c r="AD33" s="506"/>
      <c r="AE33" s="506"/>
      <c r="AF33" s="506"/>
      <c r="AG33" s="506"/>
      <c r="AH33" s="506"/>
      <c r="AI33" s="506"/>
      <c r="AJ33" s="506"/>
      <c r="AK33" s="506"/>
      <c r="AL33" s="506"/>
      <c r="AM33" s="506"/>
      <c r="AN33" s="506"/>
      <c r="AO33" s="506"/>
      <c r="AP33" s="506"/>
      <c r="AQ33" s="506"/>
      <c r="AR33" s="506"/>
      <c r="AS33" s="506"/>
      <c r="AT33" s="506"/>
      <c r="AU33" s="506"/>
      <c r="AV33" s="506"/>
      <c r="AW33" s="506"/>
      <c r="AX33" s="506"/>
      <c r="AY33" s="506"/>
      <c r="AZ33" s="506"/>
      <c r="BA33" s="506"/>
      <c r="BB33" s="506"/>
      <c r="BC33" s="506"/>
      <c r="BD33" s="506"/>
      <c r="BE33" s="506"/>
      <c r="BF33" s="506"/>
      <c r="BG33" s="506"/>
      <c r="BH33" s="506"/>
      <c r="BI33" s="506"/>
      <c r="BJ33" s="506"/>
      <c r="BK33" s="506"/>
      <c r="BL33" s="506"/>
      <c r="BM33" s="506"/>
      <c r="BN33" s="506"/>
      <c r="BO33" s="506"/>
      <c r="BP33" s="98"/>
      <c r="BQ33" s="24"/>
    </row>
    <row r="34" spans="1:69" s="499" customFormat="1" ht="15.95" customHeight="1">
      <c r="A34" s="17"/>
      <c r="B34" s="97"/>
      <c r="C34" s="4850"/>
      <c r="D34" s="4851"/>
      <c r="E34" s="4851"/>
      <c r="F34" s="4851"/>
      <c r="G34" s="4851"/>
      <c r="H34" s="4851"/>
      <c r="I34" s="4851"/>
      <c r="J34" s="4851"/>
      <c r="K34" s="4851"/>
      <c r="L34" s="4851"/>
      <c r="M34" s="4851"/>
      <c r="N34" s="4851"/>
      <c r="O34" s="4851"/>
      <c r="P34" s="4851"/>
      <c r="Q34" s="4852"/>
      <c r="R34" s="506"/>
      <c r="S34" s="297"/>
      <c r="T34" s="297"/>
      <c r="U34" s="297"/>
      <c r="V34" s="297"/>
      <c r="W34" s="297"/>
      <c r="X34" s="297"/>
      <c r="Y34" s="297"/>
      <c r="Z34" s="297"/>
      <c r="AA34" s="297"/>
      <c r="AB34" s="297"/>
      <c r="AC34" s="297"/>
      <c r="AD34" s="297"/>
      <c r="AE34" s="297"/>
      <c r="AF34" s="297"/>
      <c r="AG34" s="506"/>
      <c r="AH34" s="506"/>
      <c r="AI34" s="506"/>
      <c r="AJ34" s="506"/>
      <c r="AK34" s="506"/>
      <c r="AL34" s="506"/>
      <c r="AM34" s="506"/>
      <c r="AN34" s="506"/>
      <c r="AO34" s="506"/>
      <c r="AP34" s="506"/>
      <c r="AQ34" s="506"/>
      <c r="AR34" s="506"/>
      <c r="AS34" s="506"/>
      <c r="AT34" s="506"/>
      <c r="AU34" s="506"/>
      <c r="AV34" s="506"/>
      <c r="AW34" s="506"/>
      <c r="AX34" s="506"/>
      <c r="AY34" s="506"/>
      <c r="AZ34" s="506"/>
      <c r="BA34" s="506"/>
      <c r="BB34" s="506"/>
      <c r="BC34" s="506"/>
      <c r="BD34" s="506"/>
      <c r="BE34" s="506"/>
      <c r="BF34" s="506"/>
      <c r="BG34" s="506"/>
      <c r="BH34" s="506"/>
      <c r="BI34" s="506"/>
      <c r="BJ34" s="506"/>
      <c r="BK34" s="506"/>
      <c r="BL34" s="506"/>
      <c r="BM34" s="506"/>
      <c r="BN34" s="506"/>
      <c r="BO34" s="506"/>
      <c r="BP34" s="98"/>
      <c r="BQ34" s="24"/>
    </row>
    <row r="35" spans="1:69" s="499" customFormat="1" ht="15.95" customHeight="1" thickBot="1">
      <c r="A35" s="17"/>
      <c r="B35" s="97"/>
      <c r="C35" s="4853"/>
      <c r="D35" s="4854"/>
      <c r="E35" s="4854"/>
      <c r="F35" s="4854"/>
      <c r="G35" s="4854"/>
      <c r="H35" s="4854"/>
      <c r="I35" s="4854"/>
      <c r="J35" s="4854"/>
      <c r="K35" s="4854"/>
      <c r="L35" s="4854"/>
      <c r="M35" s="4854"/>
      <c r="N35" s="4854"/>
      <c r="O35" s="4854"/>
      <c r="P35" s="4854"/>
      <c r="Q35" s="4855"/>
      <c r="R35" s="506"/>
      <c r="S35" s="297"/>
      <c r="T35" s="297"/>
      <c r="U35" s="297"/>
      <c r="V35" s="297"/>
      <c r="W35" s="297"/>
      <c r="X35" s="297"/>
      <c r="Y35" s="297"/>
      <c r="Z35" s="297"/>
      <c r="AA35" s="297"/>
      <c r="AB35" s="297"/>
      <c r="AC35" s="297"/>
      <c r="AD35" s="297"/>
      <c r="AE35" s="297"/>
      <c r="AF35" s="297"/>
      <c r="AG35" s="506"/>
      <c r="AH35" s="506"/>
      <c r="AI35" s="506"/>
      <c r="AJ35" s="506"/>
      <c r="AK35" s="297"/>
      <c r="AL35" s="297"/>
      <c r="AM35" s="297"/>
      <c r="AN35" s="297"/>
      <c r="AO35" s="297"/>
      <c r="AP35" s="297"/>
      <c r="AQ35" s="297"/>
      <c r="AR35" s="297"/>
      <c r="AS35" s="297"/>
      <c r="AT35" s="297"/>
      <c r="AU35" s="297"/>
      <c r="AV35" s="297"/>
      <c r="AW35" s="297"/>
      <c r="AX35" s="506"/>
      <c r="AY35" s="506"/>
      <c r="AZ35" s="506"/>
      <c r="BA35" s="506"/>
      <c r="BB35" s="297"/>
      <c r="BC35" s="297"/>
      <c r="BD35" s="297"/>
      <c r="BE35" s="297"/>
      <c r="BF35" s="297"/>
      <c r="BG35" s="297"/>
      <c r="BH35" s="297"/>
      <c r="BI35" s="297"/>
      <c r="BJ35" s="297"/>
      <c r="BK35" s="297"/>
      <c r="BL35" s="297"/>
      <c r="BM35" s="297"/>
      <c r="BN35" s="297"/>
      <c r="BO35" s="297"/>
      <c r="BP35" s="98"/>
      <c r="BQ35" s="24"/>
    </row>
    <row r="36" spans="1:69" s="499" customFormat="1" ht="15.95" customHeight="1">
      <c r="A36" s="17"/>
      <c r="B36" s="97"/>
      <c r="C36" s="506"/>
      <c r="D36" s="506"/>
      <c r="E36" s="506"/>
      <c r="F36" s="506"/>
      <c r="G36" s="506"/>
      <c r="H36" s="506"/>
      <c r="I36" s="506"/>
      <c r="J36" s="506"/>
      <c r="K36" s="506"/>
      <c r="L36" s="506"/>
      <c r="M36" s="506"/>
      <c r="N36" s="506"/>
      <c r="O36" s="506"/>
      <c r="P36" s="506"/>
      <c r="Q36" s="506"/>
      <c r="R36" s="506"/>
      <c r="S36" s="297"/>
      <c r="T36" s="297"/>
      <c r="U36" s="297"/>
      <c r="V36" s="297"/>
      <c r="W36" s="297"/>
      <c r="X36" s="297"/>
      <c r="Y36" s="297"/>
      <c r="Z36" s="297"/>
      <c r="AA36" s="297"/>
      <c r="AB36" s="297"/>
      <c r="AC36" s="297"/>
      <c r="AD36" s="297"/>
      <c r="AE36" s="297"/>
      <c r="AF36" s="297"/>
      <c r="AG36" s="506"/>
      <c r="AH36" s="506"/>
      <c r="AI36" s="506"/>
      <c r="AJ36" s="506"/>
      <c r="AK36" s="297"/>
      <c r="AL36" s="297"/>
      <c r="AM36" s="297"/>
      <c r="AN36" s="297"/>
      <c r="AO36" s="297"/>
      <c r="AP36" s="297"/>
      <c r="AQ36" s="297"/>
      <c r="AR36" s="297"/>
      <c r="AS36" s="297"/>
      <c r="AT36" s="297"/>
      <c r="AU36" s="297"/>
      <c r="AV36" s="297"/>
      <c r="AW36" s="297"/>
      <c r="AX36" s="506"/>
      <c r="AY36" s="506"/>
      <c r="AZ36" s="506"/>
      <c r="BA36" s="506"/>
      <c r="BB36" s="297"/>
      <c r="BC36" s="297"/>
      <c r="BD36" s="297"/>
      <c r="BE36" s="297"/>
      <c r="BF36" s="297"/>
      <c r="BG36" s="297"/>
      <c r="BH36" s="297"/>
      <c r="BI36" s="297"/>
      <c r="BJ36" s="297"/>
      <c r="BK36" s="297"/>
      <c r="BL36" s="297"/>
      <c r="BM36" s="297"/>
      <c r="BN36" s="297"/>
      <c r="BO36" s="297"/>
      <c r="BP36" s="98"/>
      <c r="BQ36" s="24"/>
    </row>
    <row r="37" spans="1:69" s="499" customFormat="1" ht="15.95" customHeight="1">
      <c r="A37" s="17"/>
      <c r="B37" s="97"/>
      <c r="C37" s="506"/>
      <c r="D37" s="506"/>
      <c r="E37" s="506"/>
      <c r="F37" s="506"/>
      <c r="G37" s="506"/>
      <c r="H37" s="506"/>
      <c r="I37" s="506"/>
      <c r="J37" s="506"/>
      <c r="K37" s="506"/>
      <c r="L37" s="506"/>
      <c r="M37" s="506"/>
      <c r="N37" s="506"/>
      <c r="O37" s="506"/>
      <c r="P37" s="506"/>
      <c r="Q37" s="506"/>
      <c r="R37" s="506"/>
      <c r="S37" s="4844" t="s">
        <v>744</v>
      </c>
      <c r="T37" s="4845"/>
      <c r="U37" s="4845"/>
      <c r="V37" s="4845"/>
      <c r="W37" s="4845"/>
      <c r="X37" s="4845"/>
      <c r="Y37" s="4845"/>
      <c r="Z37" s="4845"/>
      <c r="AA37" s="4845"/>
      <c r="AB37" s="4845"/>
      <c r="AC37" s="4845"/>
      <c r="AD37" s="4845"/>
      <c r="AE37" s="4845"/>
      <c r="AF37" s="409"/>
      <c r="AG37" s="409"/>
      <c r="AH37" s="409"/>
      <c r="AI37" s="4844" t="s">
        <v>743</v>
      </c>
      <c r="AJ37" s="4844"/>
      <c r="AK37" s="4844"/>
      <c r="AL37" s="4844"/>
      <c r="AM37" s="4844"/>
      <c r="AN37" s="4844"/>
      <c r="AO37" s="4844"/>
      <c r="AP37" s="4844"/>
      <c r="AQ37" s="4844"/>
      <c r="AR37" s="4844"/>
      <c r="AS37" s="4844"/>
      <c r="AT37" s="4844"/>
      <c r="AU37" s="4844"/>
      <c r="AV37" s="4844"/>
      <c r="AW37" s="627"/>
      <c r="AX37" s="409"/>
      <c r="AY37" s="409"/>
      <c r="AZ37" s="409"/>
      <c r="BA37" s="4844" t="s">
        <v>742</v>
      </c>
      <c r="BB37" s="4844"/>
      <c r="BC37" s="4844"/>
      <c r="BD37" s="4844"/>
      <c r="BE37" s="4844"/>
      <c r="BF37" s="4844"/>
      <c r="BG37" s="4844"/>
      <c r="BH37" s="4844"/>
      <c r="BI37" s="4844"/>
      <c r="BJ37" s="4844"/>
      <c r="BK37" s="4844"/>
      <c r="BL37" s="4844"/>
      <c r="BM37" s="4844"/>
      <c r="BN37" s="4844"/>
      <c r="BO37" s="4844"/>
      <c r="BP37" s="98"/>
      <c r="BQ37" s="24"/>
    </row>
    <row r="38" spans="1:69" s="499" customFormat="1" ht="15.95" customHeight="1">
      <c r="A38" s="17"/>
      <c r="B38" s="97"/>
      <c r="C38" s="506"/>
      <c r="D38" s="506"/>
      <c r="E38" s="506"/>
      <c r="F38" s="506"/>
      <c r="G38" s="506"/>
      <c r="H38" s="506"/>
      <c r="I38" s="506"/>
      <c r="J38" s="506"/>
      <c r="K38" s="506"/>
      <c r="L38" s="506"/>
      <c r="M38" s="506"/>
      <c r="N38" s="506"/>
      <c r="O38" s="506"/>
      <c r="P38" s="506"/>
      <c r="Q38" s="506"/>
      <c r="R38" s="506"/>
      <c r="S38" s="4845"/>
      <c r="T38" s="4845"/>
      <c r="U38" s="4845"/>
      <c r="V38" s="4845"/>
      <c r="W38" s="4845"/>
      <c r="X38" s="4845"/>
      <c r="Y38" s="4845"/>
      <c r="Z38" s="4845"/>
      <c r="AA38" s="4845"/>
      <c r="AB38" s="4845"/>
      <c r="AC38" s="4845"/>
      <c r="AD38" s="4845"/>
      <c r="AE38" s="4845"/>
      <c r="AF38" s="409"/>
      <c r="AG38" s="409"/>
      <c r="AH38" s="409"/>
      <c r="AI38" s="4844"/>
      <c r="AJ38" s="4844"/>
      <c r="AK38" s="4844"/>
      <c r="AL38" s="4844"/>
      <c r="AM38" s="4844"/>
      <c r="AN38" s="4844"/>
      <c r="AO38" s="4844"/>
      <c r="AP38" s="4844"/>
      <c r="AQ38" s="4844"/>
      <c r="AR38" s="4844"/>
      <c r="AS38" s="4844"/>
      <c r="AT38" s="4844"/>
      <c r="AU38" s="4844"/>
      <c r="AV38" s="4844"/>
      <c r="AW38" s="627"/>
      <c r="AX38" s="409"/>
      <c r="AY38" s="409"/>
      <c r="AZ38" s="409"/>
      <c r="BA38" s="4844"/>
      <c r="BB38" s="4844"/>
      <c r="BC38" s="4844"/>
      <c r="BD38" s="4844"/>
      <c r="BE38" s="4844"/>
      <c r="BF38" s="4844"/>
      <c r="BG38" s="4844"/>
      <c r="BH38" s="4844"/>
      <c r="BI38" s="4844"/>
      <c r="BJ38" s="4844"/>
      <c r="BK38" s="4844"/>
      <c r="BL38" s="4844"/>
      <c r="BM38" s="4844"/>
      <c r="BN38" s="4844"/>
      <c r="BO38" s="4844"/>
      <c r="BP38" s="98"/>
      <c r="BQ38" s="24"/>
    </row>
    <row r="39" spans="1:69" s="499" customFormat="1" ht="15.95" customHeight="1">
      <c r="A39" s="17"/>
      <c r="B39" s="97"/>
      <c r="C39" s="506"/>
      <c r="D39" s="506"/>
      <c r="E39" s="506"/>
      <c r="F39" s="506"/>
      <c r="G39" s="506"/>
      <c r="H39" s="506"/>
      <c r="I39" s="506"/>
      <c r="J39" s="506"/>
      <c r="K39" s="506"/>
      <c r="L39" s="506"/>
      <c r="M39" s="506"/>
      <c r="N39" s="506"/>
      <c r="O39" s="506"/>
      <c r="P39" s="506"/>
      <c r="Q39" s="506"/>
      <c r="R39" s="506"/>
      <c r="S39" s="4845"/>
      <c r="T39" s="4845"/>
      <c r="U39" s="4845"/>
      <c r="V39" s="4845"/>
      <c r="W39" s="4845"/>
      <c r="X39" s="4845"/>
      <c r="Y39" s="4845"/>
      <c r="Z39" s="4845"/>
      <c r="AA39" s="4845"/>
      <c r="AB39" s="4845"/>
      <c r="AC39" s="4845"/>
      <c r="AD39" s="4845"/>
      <c r="AE39" s="4845"/>
      <c r="AF39" s="409"/>
      <c r="AG39" s="409"/>
      <c r="AH39" s="409"/>
      <c r="AI39" s="4844"/>
      <c r="AJ39" s="4844"/>
      <c r="AK39" s="4844"/>
      <c r="AL39" s="4844"/>
      <c r="AM39" s="4844"/>
      <c r="AN39" s="4844"/>
      <c r="AO39" s="4844"/>
      <c r="AP39" s="4844"/>
      <c r="AQ39" s="4844"/>
      <c r="AR39" s="4844"/>
      <c r="AS39" s="4844"/>
      <c r="AT39" s="4844"/>
      <c r="AU39" s="4844"/>
      <c r="AV39" s="4844"/>
      <c r="AW39" s="627"/>
      <c r="AX39" s="409"/>
      <c r="AY39" s="409"/>
      <c r="AZ39" s="409"/>
      <c r="BA39" s="4844"/>
      <c r="BB39" s="4844"/>
      <c r="BC39" s="4844"/>
      <c r="BD39" s="4844"/>
      <c r="BE39" s="4844"/>
      <c r="BF39" s="4844"/>
      <c r="BG39" s="4844"/>
      <c r="BH39" s="4844"/>
      <c r="BI39" s="4844"/>
      <c r="BJ39" s="4844"/>
      <c r="BK39" s="4844"/>
      <c r="BL39" s="4844"/>
      <c r="BM39" s="4844"/>
      <c r="BN39" s="4844"/>
      <c r="BO39" s="4844"/>
      <c r="BP39" s="98"/>
      <c r="BQ39" s="24"/>
    </row>
    <row r="40" spans="1:69" s="499" customFormat="1" ht="15.95" customHeight="1">
      <c r="A40" s="17"/>
      <c r="B40" s="97"/>
      <c r="C40" s="506"/>
      <c r="D40" s="506"/>
      <c r="E40" s="506"/>
      <c r="F40" s="506"/>
      <c r="G40" s="506"/>
      <c r="H40" s="506"/>
      <c r="I40" s="506"/>
      <c r="J40" s="506"/>
      <c r="K40" s="506"/>
      <c r="L40" s="506"/>
      <c r="M40" s="506"/>
      <c r="N40" s="506"/>
      <c r="O40" s="506"/>
      <c r="P40" s="506"/>
      <c r="Q40" s="506"/>
      <c r="R40" s="506"/>
      <c r="S40" s="4845"/>
      <c r="T40" s="4845"/>
      <c r="U40" s="4845"/>
      <c r="V40" s="4845"/>
      <c r="W40" s="4845"/>
      <c r="X40" s="4845"/>
      <c r="Y40" s="4845"/>
      <c r="Z40" s="4845"/>
      <c r="AA40" s="4845"/>
      <c r="AB40" s="4845"/>
      <c r="AC40" s="4845"/>
      <c r="AD40" s="4845"/>
      <c r="AE40" s="4845"/>
      <c r="AF40" s="409"/>
      <c r="AG40" s="409"/>
      <c r="AH40" s="409"/>
      <c r="AI40" s="4844"/>
      <c r="AJ40" s="4844"/>
      <c r="AK40" s="4844"/>
      <c r="AL40" s="4844"/>
      <c r="AM40" s="4844"/>
      <c r="AN40" s="4844"/>
      <c r="AO40" s="4844"/>
      <c r="AP40" s="4844"/>
      <c r="AQ40" s="4844"/>
      <c r="AR40" s="4844"/>
      <c r="AS40" s="4844"/>
      <c r="AT40" s="4844"/>
      <c r="AU40" s="4844"/>
      <c r="AV40" s="4844"/>
      <c r="AW40" s="627"/>
      <c r="AX40" s="409"/>
      <c r="AY40" s="409"/>
      <c r="AZ40" s="409"/>
      <c r="BA40" s="4844"/>
      <c r="BB40" s="4844"/>
      <c r="BC40" s="4844"/>
      <c r="BD40" s="4844"/>
      <c r="BE40" s="4844"/>
      <c r="BF40" s="4844"/>
      <c r="BG40" s="4844"/>
      <c r="BH40" s="4844"/>
      <c r="BI40" s="4844"/>
      <c r="BJ40" s="4844"/>
      <c r="BK40" s="4844"/>
      <c r="BL40" s="4844"/>
      <c r="BM40" s="4844"/>
      <c r="BN40" s="4844"/>
      <c r="BO40" s="4844"/>
      <c r="BP40" s="98"/>
      <c r="BQ40" s="24"/>
    </row>
    <row r="41" spans="1:69" s="499" customFormat="1" ht="15.95" customHeight="1">
      <c r="A41" s="17"/>
      <c r="B41" s="97"/>
      <c r="C41" s="506"/>
      <c r="D41" s="506"/>
      <c r="E41" s="506"/>
      <c r="F41" s="506"/>
      <c r="G41" s="506"/>
      <c r="H41" s="506"/>
      <c r="I41" s="506"/>
      <c r="J41" s="506"/>
      <c r="K41" s="506"/>
      <c r="L41" s="506"/>
      <c r="M41" s="506"/>
      <c r="N41" s="506"/>
      <c r="O41" s="506"/>
      <c r="P41" s="506"/>
      <c r="Q41" s="506"/>
      <c r="R41" s="506"/>
      <c r="S41" s="4845"/>
      <c r="T41" s="4845"/>
      <c r="U41" s="4845"/>
      <c r="V41" s="4845"/>
      <c r="W41" s="4845"/>
      <c r="X41" s="4845"/>
      <c r="Y41" s="4845"/>
      <c r="Z41" s="4845"/>
      <c r="AA41" s="4845"/>
      <c r="AB41" s="4845"/>
      <c r="AC41" s="4845"/>
      <c r="AD41" s="4845"/>
      <c r="AE41" s="4845"/>
      <c r="AF41" s="409"/>
      <c r="AG41" s="409"/>
      <c r="AH41" s="409"/>
      <c r="AI41" s="4844"/>
      <c r="AJ41" s="4844"/>
      <c r="AK41" s="4844"/>
      <c r="AL41" s="4844"/>
      <c r="AM41" s="4844"/>
      <c r="AN41" s="4844"/>
      <c r="AO41" s="4844"/>
      <c r="AP41" s="4844"/>
      <c r="AQ41" s="4844"/>
      <c r="AR41" s="4844"/>
      <c r="AS41" s="4844"/>
      <c r="AT41" s="4844"/>
      <c r="AU41" s="4844"/>
      <c r="AV41" s="4844"/>
      <c r="AW41" s="627"/>
      <c r="AX41" s="409"/>
      <c r="AY41" s="409"/>
      <c r="AZ41" s="409"/>
      <c r="BA41" s="4844"/>
      <c r="BB41" s="4844"/>
      <c r="BC41" s="4844"/>
      <c r="BD41" s="4844"/>
      <c r="BE41" s="4844"/>
      <c r="BF41" s="4844"/>
      <c r="BG41" s="4844"/>
      <c r="BH41" s="4844"/>
      <c r="BI41" s="4844"/>
      <c r="BJ41" s="4844"/>
      <c r="BK41" s="4844"/>
      <c r="BL41" s="4844"/>
      <c r="BM41" s="4844"/>
      <c r="BN41" s="4844"/>
      <c r="BO41" s="4844"/>
      <c r="BP41" s="98"/>
      <c r="BQ41" s="24"/>
    </row>
    <row r="42" spans="1:69" s="499" customFormat="1" ht="15.95" customHeight="1">
      <c r="A42" s="17"/>
      <c r="B42" s="97"/>
      <c r="C42" s="506"/>
      <c r="D42" s="506"/>
      <c r="E42" s="506"/>
      <c r="F42" s="506"/>
      <c r="G42" s="506"/>
      <c r="H42" s="506"/>
      <c r="I42" s="506"/>
      <c r="J42" s="506"/>
      <c r="K42" s="506"/>
      <c r="L42" s="506"/>
      <c r="M42" s="506"/>
      <c r="N42" s="506"/>
      <c r="O42" s="506"/>
      <c r="P42" s="506"/>
      <c r="Q42" s="506"/>
      <c r="R42" s="506"/>
      <c r="S42" s="4845"/>
      <c r="T42" s="4845"/>
      <c r="U42" s="4845"/>
      <c r="V42" s="4845"/>
      <c r="W42" s="4845"/>
      <c r="X42" s="4845"/>
      <c r="Y42" s="4845"/>
      <c r="Z42" s="4845"/>
      <c r="AA42" s="4845"/>
      <c r="AB42" s="4845"/>
      <c r="AC42" s="4845"/>
      <c r="AD42" s="4845"/>
      <c r="AE42" s="4845"/>
      <c r="AF42" s="409"/>
      <c r="AG42" s="409"/>
      <c r="AH42" s="409"/>
      <c r="AI42" s="4844"/>
      <c r="AJ42" s="4844"/>
      <c r="AK42" s="4844"/>
      <c r="AL42" s="4844"/>
      <c r="AM42" s="4844"/>
      <c r="AN42" s="4844"/>
      <c r="AO42" s="4844"/>
      <c r="AP42" s="4844"/>
      <c r="AQ42" s="4844"/>
      <c r="AR42" s="4844"/>
      <c r="AS42" s="4844"/>
      <c r="AT42" s="4844"/>
      <c r="AU42" s="4844"/>
      <c r="AV42" s="4844"/>
      <c r="AW42" s="627"/>
      <c r="AX42" s="409"/>
      <c r="AY42" s="409"/>
      <c r="AZ42" s="409"/>
      <c r="BA42" s="4844"/>
      <c r="BB42" s="4844"/>
      <c r="BC42" s="4844"/>
      <c r="BD42" s="4844"/>
      <c r="BE42" s="4844"/>
      <c r="BF42" s="4844"/>
      <c r="BG42" s="4844"/>
      <c r="BH42" s="4844"/>
      <c r="BI42" s="4844"/>
      <c r="BJ42" s="4844"/>
      <c r="BK42" s="4844"/>
      <c r="BL42" s="4844"/>
      <c r="BM42" s="4844"/>
      <c r="BN42" s="4844"/>
      <c r="BO42" s="4844"/>
      <c r="BP42" s="98"/>
      <c r="BQ42" s="24"/>
    </row>
    <row r="43" spans="1:69" s="499" customFormat="1" ht="15.95" customHeight="1">
      <c r="A43" s="17"/>
      <c r="B43" s="97"/>
      <c r="C43" s="506"/>
      <c r="D43" s="506"/>
      <c r="E43" s="506"/>
      <c r="F43" s="506"/>
      <c r="G43" s="506"/>
      <c r="H43" s="506"/>
      <c r="I43" s="506"/>
      <c r="J43" s="506"/>
      <c r="K43" s="506"/>
      <c r="L43" s="506"/>
      <c r="M43" s="506"/>
      <c r="N43" s="506"/>
      <c r="O43" s="506"/>
      <c r="P43" s="506"/>
      <c r="Q43" s="506"/>
      <c r="R43" s="506"/>
      <c r="S43" s="4845"/>
      <c r="T43" s="4845"/>
      <c r="U43" s="4845"/>
      <c r="V43" s="4845"/>
      <c r="W43" s="4845"/>
      <c r="X43" s="4845"/>
      <c r="Y43" s="4845"/>
      <c r="Z43" s="4845"/>
      <c r="AA43" s="4845"/>
      <c r="AB43" s="4845"/>
      <c r="AC43" s="4845"/>
      <c r="AD43" s="4845"/>
      <c r="AE43" s="4845"/>
      <c r="AF43" s="409"/>
      <c r="AG43" s="409"/>
      <c r="AH43" s="409"/>
      <c r="AI43" s="4844"/>
      <c r="AJ43" s="4844"/>
      <c r="AK43" s="4844"/>
      <c r="AL43" s="4844"/>
      <c r="AM43" s="4844"/>
      <c r="AN43" s="4844"/>
      <c r="AO43" s="4844"/>
      <c r="AP43" s="4844"/>
      <c r="AQ43" s="4844"/>
      <c r="AR43" s="4844"/>
      <c r="AS43" s="4844"/>
      <c r="AT43" s="4844"/>
      <c r="AU43" s="4844"/>
      <c r="AV43" s="4844"/>
      <c r="AW43" s="627"/>
      <c r="AX43" s="409"/>
      <c r="AY43" s="409"/>
      <c r="AZ43" s="409"/>
      <c r="BA43" s="4844"/>
      <c r="BB43" s="4844"/>
      <c r="BC43" s="4844"/>
      <c r="BD43" s="4844"/>
      <c r="BE43" s="4844"/>
      <c r="BF43" s="4844"/>
      <c r="BG43" s="4844"/>
      <c r="BH43" s="4844"/>
      <c r="BI43" s="4844"/>
      <c r="BJ43" s="4844"/>
      <c r="BK43" s="4844"/>
      <c r="BL43" s="4844"/>
      <c r="BM43" s="4844"/>
      <c r="BN43" s="4844"/>
      <c r="BO43" s="4844"/>
      <c r="BP43" s="98"/>
      <c r="BQ43" s="24"/>
    </row>
    <row r="44" spans="1:69" s="499" customFormat="1" ht="15.95" customHeight="1">
      <c r="A44" s="17"/>
      <c r="B44" s="97"/>
      <c r="C44" s="506"/>
      <c r="D44" s="506"/>
      <c r="E44" s="506"/>
      <c r="F44" s="506"/>
      <c r="G44" s="506"/>
      <c r="H44" s="506"/>
      <c r="I44" s="506"/>
      <c r="J44" s="506"/>
      <c r="K44" s="506"/>
      <c r="L44" s="506"/>
      <c r="M44" s="506"/>
      <c r="N44" s="506"/>
      <c r="O44" s="506"/>
      <c r="P44" s="506"/>
      <c r="Q44" s="506"/>
      <c r="R44" s="506"/>
      <c r="S44" s="4845"/>
      <c r="T44" s="4845"/>
      <c r="U44" s="4845"/>
      <c r="V44" s="4845"/>
      <c r="W44" s="4845"/>
      <c r="X44" s="4845"/>
      <c r="Y44" s="4845"/>
      <c r="Z44" s="4845"/>
      <c r="AA44" s="4845"/>
      <c r="AB44" s="4845"/>
      <c r="AC44" s="4845"/>
      <c r="AD44" s="4845"/>
      <c r="AE44" s="4845"/>
      <c r="AF44" s="409"/>
      <c r="AG44" s="409"/>
      <c r="AH44" s="409"/>
      <c r="AI44" s="4844"/>
      <c r="AJ44" s="4844"/>
      <c r="AK44" s="4844"/>
      <c r="AL44" s="4844"/>
      <c r="AM44" s="4844"/>
      <c r="AN44" s="4844"/>
      <c r="AO44" s="4844"/>
      <c r="AP44" s="4844"/>
      <c r="AQ44" s="4844"/>
      <c r="AR44" s="4844"/>
      <c r="AS44" s="4844"/>
      <c r="AT44" s="4844"/>
      <c r="AU44" s="4844"/>
      <c r="AV44" s="4844"/>
      <c r="AW44" s="627"/>
      <c r="AX44" s="409"/>
      <c r="AY44" s="409"/>
      <c r="AZ44" s="409"/>
      <c r="BA44" s="4844"/>
      <c r="BB44" s="4844"/>
      <c r="BC44" s="4844"/>
      <c r="BD44" s="4844"/>
      <c r="BE44" s="4844"/>
      <c r="BF44" s="4844"/>
      <c r="BG44" s="4844"/>
      <c r="BH44" s="4844"/>
      <c r="BI44" s="4844"/>
      <c r="BJ44" s="4844"/>
      <c r="BK44" s="4844"/>
      <c r="BL44" s="4844"/>
      <c r="BM44" s="4844"/>
      <c r="BN44" s="4844"/>
      <c r="BO44" s="4844"/>
      <c r="BP44" s="98"/>
      <c r="BQ44" s="24"/>
    </row>
    <row r="45" spans="1:69" s="499" customFormat="1" ht="9" customHeight="1">
      <c r="A45" s="17"/>
      <c r="B45" s="97"/>
      <c r="C45" s="506"/>
      <c r="D45" s="506"/>
      <c r="E45" s="506"/>
      <c r="F45" s="506"/>
      <c r="G45" s="506"/>
      <c r="H45" s="506"/>
      <c r="I45" s="506"/>
      <c r="J45" s="506"/>
      <c r="K45" s="506"/>
      <c r="L45" s="506"/>
      <c r="M45" s="506"/>
      <c r="N45" s="506"/>
      <c r="O45" s="506"/>
      <c r="P45" s="506"/>
      <c r="Q45" s="506"/>
      <c r="R45" s="506"/>
      <c r="S45" s="4845"/>
      <c r="T45" s="4845"/>
      <c r="U45" s="4845"/>
      <c r="V45" s="4845"/>
      <c r="W45" s="4845"/>
      <c r="X45" s="4845"/>
      <c r="Y45" s="4845"/>
      <c r="Z45" s="4845"/>
      <c r="AA45" s="4845"/>
      <c r="AB45" s="4845"/>
      <c r="AC45" s="4845"/>
      <c r="AD45" s="4845"/>
      <c r="AE45" s="4845"/>
      <c r="AF45" s="409"/>
      <c r="AG45" s="409"/>
      <c r="AH45" s="409"/>
      <c r="AI45" s="4844"/>
      <c r="AJ45" s="4844"/>
      <c r="AK45" s="4844"/>
      <c r="AL45" s="4844"/>
      <c r="AM45" s="4844"/>
      <c r="AN45" s="4844"/>
      <c r="AO45" s="4844"/>
      <c r="AP45" s="4844"/>
      <c r="AQ45" s="4844"/>
      <c r="AR45" s="4844"/>
      <c r="AS45" s="4844"/>
      <c r="AT45" s="4844"/>
      <c r="AU45" s="4844"/>
      <c r="AV45" s="4844"/>
      <c r="AW45" s="627"/>
      <c r="AX45" s="409"/>
      <c r="AY45" s="409"/>
      <c r="AZ45" s="409"/>
      <c r="BA45" s="4844"/>
      <c r="BB45" s="4844"/>
      <c r="BC45" s="4844"/>
      <c r="BD45" s="4844"/>
      <c r="BE45" s="4844"/>
      <c r="BF45" s="4844"/>
      <c r="BG45" s="4844"/>
      <c r="BH45" s="4844"/>
      <c r="BI45" s="4844"/>
      <c r="BJ45" s="4844"/>
      <c r="BK45" s="4844"/>
      <c r="BL45" s="4844"/>
      <c r="BM45" s="4844"/>
      <c r="BN45" s="4844"/>
      <c r="BO45" s="4844"/>
      <c r="BP45" s="98"/>
      <c r="BQ45" s="24"/>
    </row>
    <row r="46" spans="1:69" s="499" customFormat="1" ht="15.95" customHeight="1" thickBot="1">
      <c r="A46" s="38"/>
      <c r="B46" s="506"/>
      <c r="C46" s="506"/>
      <c r="D46" s="506"/>
      <c r="E46" s="506"/>
      <c r="F46" s="506"/>
      <c r="G46" s="506"/>
      <c r="H46" s="506"/>
      <c r="I46" s="506"/>
      <c r="J46" s="506"/>
      <c r="K46" s="506"/>
      <c r="L46" s="506"/>
      <c r="M46" s="506"/>
      <c r="N46" s="506"/>
      <c r="O46" s="506"/>
      <c r="P46" s="506"/>
      <c r="Q46" s="506"/>
      <c r="R46" s="506"/>
      <c r="S46" s="409"/>
      <c r="T46" s="409"/>
      <c r="U46" s="409"/>
      <c r="V46" s="409"/>
      <c r="W46" s="409"/>
      <c r="X46" s="409"/>
      <c r="Y46" s="409"/>
      <c r="Z46" s="409"/>
      <c r="AA46" s="409"/>
      <c r="AB46" s="409"/>
      <c r="AC46" s="409"/>
      <c r="AD46" s="409"/>
      <c r="AE46" s="409"/>
      <c r="AF46" s="409"/>
      <c r="AG46" s="409"/>
      <c r="AH46" s="409"/>
      <c r="AI46" s="409"/>
      <c r="AJ46" s="409"/>
      <c r="AK46" s="638"/>
      <c r="AL46" s="638"/>
      <c r="AM46" s="638"/>
      <c r="AN46" s="638"/>
      <c r="AO46" s="638"/>
      <c r="AP46" s="638"/>
      <c r="AQ46" s="638"/>
      <c r="AR46" s="638"/>
      <c r="AS46" s="638"/>
      <c r="AT46" s="638"/>
      <c r="AU46" s="638"/>
      <c r="AV46" s="638"/>
      <c r="AW46" s="638"/>
      <c r="AX46" s="409"/>
      <c r="AY46" s="409"/>
      <c r="AZ46" s="409"/>
      <c r="BA46" s="409"/>
      <c r="BB46" s="409"/>
      <c r="BC46" s="409"/>
      <c r="BD46" s="409"/>
      <c r="BE46" s="409"/>
      <c r="BF46" s="409"/>
      <c r="BG46" s="409"/>
      <c r="BH46" s="409"/>
      <c r="BI46" s="409"/>
      <c r="BJ46" s="409"/>
      <c r="BK46" s="409"/>
      <c r="BL46" s="409"/>
      <c r="BM46" s="409"/>
      <c r="BN46" s="409"/>
      <c r="BO46" s="412"/>
      <c r="BP46" s="119"/>
      <c r="BQ46" s="24"/>
    </row>
    <row r="47" spans="1:69" s="353" customFormat="1" ht="15.95" customHeight="1" thickBot="1">
      <c r="A47" s="1103"/>
      <c r="B47" s="220" t="s">
        <v>101</v>
      </c>
      <c r="C47" s="220"/>
      <c r="D47" s="220"/>
      <c r="E47" s="220"/>
      <c r="F47" s="220"/>
      <c r="G47" s="220"/>
      <c r="H47" s="220"/>
      <c r="I47" s="220"/>
      <c r="J47" s="220"/>
      <c r="K47" s="220"/>
      <c r="L47" s="220"/>
      <c r="M47" s="125"/>
      <c r="N47" s="220"/>
      <c r="O47" s="220"/>
      <c r="P47" s="220"/>
      <c r="Q47" s="220"/>
      <c r="R47" s="220"/>
      <c r="S47" s="220"/>
      <c r="T47" s="125"/>
      <c r="U47" s="220"/>
      <c r="V47" s="220"/>
      <c r="W47" s="220"/>
      <c r="X47" s="220"/>
      <c r="Y47" s="220"/>
      <c r="Z47" s="220"/>
      <c r="AA47" s="220"/>
      <c r="AB47" s="220"/>
      <c r="AC47" s="220"/>
      <c r="AD47" s="234"/>
      <c r="AE47" s="234"/>
      <c r="AF47" s="220"/>
      <c r="AG47" s="234" t="s">
        <v>133</v>
      </c>
      <c r="AH47" s="220"/>
      <c r="AI47" s="125"/>
      <c r="AJ47" s="220"/>
      <c r="AK47" s="234"/>
      <c r="AL47" s="220"/>
      <c r="AM47" s="220"/>
      <c r="AN47" s="220"/>
      <c r="AO47" s="220"/>
      <c r="AP47" s="220"/>
      <c r="AQ47" s="220"/>
      <c r="AR47" s="220"/>
      <c r="AS47" s="220"/>
      <c r="AT47" s="125"/>
      <c r="AU47" s="220"/>
      <c r="AV47" s="220"/>
      <c r="AW47" s="220"/>
      <c r="AX47" s="220"/>
      <c r="AY47" s="220"/>
      <c r="AZ47" s="220"/>
      <c r="BA47" s="220"/>
      <c r="BB47" s="220"/>
      <c r="BC47" s="220"/>
      <c r="BD47" s="234"/>
      <c r="BE47" s="220"/>
      <c r="BF47" s="234"/>
      <c r="BG47" s="271" t="str">
        <f>Index!BE44</f>
        <v>COMPILER: LIÊN/A-KT-WQ826</v>
      </c>
      <c r="BH47" s="271"/>
      <c r="BI47" s="271"/>
      <c r="BJ47" s="271"/>
      <c r="BK47" s="271"/>
      <c r="BL47" s="271"/>
      <c r="BM47" s="125"/>
      <c r="BN47" s="271"/>
      <c r="BO47" s="57"/>
      <c r="BP47" s="57"/>
      <c r="BQ47" s="255"/>
    </row>
  </sheetData>
  <mergeCells count="12">
    <mergeCell ref="S37:AE45"/>
    <mergeCell ref="BA37:BO45"/>
    <mergeCell ref="B1:Q1"/>
    <mergeCell ref="BN2:BP3"/>
    <mergeCell ref="S15:AE22"/>
    <mergeCell ref="C15:O22"/>
    <mergeCell ref="BJ2:BM3"/>
    <mergeCell ref="C27:Q35"/>
    <mergeCell ref="AY15:BP23"/>
    <mergeCell ref="AJ15:AT21"/>
    <mergeCell ref="AI37:AV45"/>
    <mergeCell ref="W1:AU3"/>
  </mergeCells>
  <phoneticPr fontId="53" type="noConversion"/>
  <printOptions horizontalCentered="1" verticalCentered="1"/>
  <pageMargins left="0.196850393700787" right="0.196850393700787" top="0.59055118110236204" bottom="0.39370078740157499" header="0.196850393700787" footer="0.196850393700787"/>
  <pageSetup paperSize="9" scale="70" orientation="landscape" r:id="rId1"/>
  <headerFooter alignWithMargins="0">
    <oddHeader>&amp;L&amp;12NIKE-CONVERSE, INC. Confidential&amp;RVer.16.0
PB:1-0</oddHeader>
    <oddFooter>&amp;C&amp;"Arial,??"&amp;A</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32</vt:i4>
      </vt:variant>
    </vt:vector>
  </HeadingPairs>
  <TitlesOfParts>
    <vt:vector size="72" baseType="lpstr">
      <vt:lpstr>Cover</vt:lpstr>
      <vt:lpstr>Index</vt:lpstr>
      <vt:lpstr>Lamination Process </vt:lpstr>
      <vt:lpstr>Common cutting process</vt:lpstr>
      <vt:lpstr>Upper Cutting Die Schedule</vt:lpstr>
      <vt:lpstr>Perforation Specification</vt:lpstr>
      <vt:lpstr>Upper Logo Specification</vt:lpstr>
      <vt:lpstr>Elastic gore Specification</vt:lpstr>
      <vt:lpstr>Upper Heating Pressing Process</vt:lpstr>
      <vt:lpstr>Upper Heating Pressing Process.</vt:lpstr>
      <vt:lpstr>Skiving Instructions</vt:lpstr>
      <vt:lpstr>Marking Location</vt:lpstr>
      <vt:lpstr>Common stitching process</vt:lpstr>
      <vt:lpstr>Reinforcement Placement </vt:lpstr>
      <vt:lpstr>Second process</vt:lpstr>
      <vt:lpstr>Computer Stitching Schedule</vt:lpstr>
      <vt:lpstr>Stitching Overview Sketch</vt:lpstr>
      <vt:lpstr>Stitching Instruction</vt:lpstr>
      <vt:lpstr>Common Stockfitting process </vt:lpstr>
      <vt:lpstr>Bottom Cutting Die Schedule</vt:lpstr>
      <vt:lpstr>Bottom Logo Specification</vt:lpstr>
      <vt:lpstr>Bottom Parts Process</vt:lpstr>
      <vt:lpstr>Bottom Silk Screen Process</vt:lpstr>
      <vt:lpstr>Outsole Specification</vt:lpstr>
      <vt:lpstr>Outsole Pressing Process</vt:lpstr>
      <vt:lpstr>Rubber Component Specificat</vt:lpstr>
      <vt:lpstr>Common Silk screen process </vt:lpstr>
      <vt:lpstr>Sockliner Specification</vt:lpstr>
      <vt:lpstr>Heel wedge Specification.</vt:lpstr>
      <vt:lpstr>Logo Application  Process</vt:lpstr>
      <vt:lpstr>Sockliner Molding Process </vt:lpstr>
      <vt:lpstr>Sockliner graphic process </vt:lpstr>
      <vt:lpstr>Outside Conveyor Process</vt:lpstr>
      <vt:lpstr>Common assembling process</vt:lpstr>
      <vt:lpstr>Assembly Process</vt:lpstr>
      <vt:lpstr>Pressing Pad Specification</vt:lpstr>
      <vt:lpstr>Production Checklist</vt:lpstr>
      <vt:lpstr>Upper Measurement Spec.</vt:lpstr>
      <vt:lpstr>Key Manufacturing Details</vt:lpstr>
      <vt:lpstr>Packing process</vt:lpstr>
      <vt:lpstr>'Assembly Process'!Print_Area</vt:lpstr>
      <vt:lpstr>'Bottom Cutting Die Schedule'!Print_Area</vt:lpstr>
      <vt:lpstr>'Bottom Parts Process'!Print_Area</vt:lpstr>
      <vt:lpstr>'Bottom Silk Screen Process'!Print_Area</vt:lpstr>
      <vt:lpstr>'Common assembling process'!Print_Area</vt:lpstr>
      <vt:lpstr>'Common stitching process'!Print_Area</vt:lpstr>
      <vt:lpstr>'Computer Stitching Schedule'!Print_Area</vt:lpstr>
      <vt:lpstr>Cover!Print_Area</vt:lpstr>
      <vt:lpstr>'Elastic gore Specification'!Print_Area</vt:lpstr>
      <vt:lpstr>'Heel wedge Specification.'!Print_Area</vt:lpstr>
      <vt:lpstr>Index!Print_Area</vt:lpstr>
      <vt:lpstr>'Lamination Process '!Print_Area</vt:lpstr>
      <vt:lpstr>'Logo Application  Process'!Print_Area</vt:lpstr>
      <vt:lpstr>'Outside Conveyor Process'!Print_Area</vt:lpstr>
      <vt:lpstr>'Outsole Pressing Process'!Print_Area</vt:lpstr>
      <vt:lpstr>'Outsole Specification'!Print_Area</vt:lpstr>
      <vt:lpstr>'Packing process'!Print_Area</vt:lpstr>
      <vt:lpstr>'Pressing Pad Specification'!Print_Area</vt:lpstr>
      <vt:lpstr>'Production Checklist'!Print_Area</vt:lpstr>
      <vt:lpstr>'Reinforcement Placement '!Print_Area</vt:lpstr>
      <vt:lpstr>'Rubber Component Specificat'!Print_Area</vt:lpstr>
      <vt:lpstr>'Second process'!Print_Area</vt:lpstr>
      <vt:lpstr>'Skiving Instructions'!Print_Area</vt:lpstr>
      <vt:lpstr>'Sockliner graphic process '!Print_Area</vt:lpstr>
      <vt:lpstr>'Sockliner Molding Process '!Print_Area</vt:lpstr>
      <vt:lpstr>'Sockliner Specification'!Print_Area</vt:lpstr>
      <vt:lpstr>'Stitching Instruction'!Print_Area</vt:lpstr>
      <vt:lpstr>'Upper Cutting Die Schedule'!Print_Area</vt:lpstr>
      <vt:lpstr>'Upper Heating Pressing Process'!Print_Area</vt:lpstr>
      <vt:lpstr>'Upper Heating Pressing Process.'!Print_Area</vt:lpstr>
      <vt:lpstr>'Upper Logo Specification'!Print_Area</vt:lpstr>
      <vt:lpstr>'Upper Measurement Spec.'!Print_Area</vt:lpstr>
    </vt:vector>
  </TitlesOfParts>
  <Manager>JinHyun Kim</Manager>
  <Company>Nike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PFC standard - Blank From</dc:title>
  <dc:creator>JinHyun Kim</dc:creator>
  <dc:description>Version 11.0</dc:description>
  <cp:lastModifiedBy>PC</cp:lastModifiedBy>
  <cp:lastPrinted>2021-04-14T06:49:38Z</cp:lastPrinted>
  <dcterms:created xsi:type="dcterms:W3CDTF">2000-11-23T01:51:12Z</dcterms:created>
  <dcterms:modified xsi:type="dcterms:W3CDTF">2025-01-21T05:35:36Z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1721141</vt:lpwstr>
  </property>
  <property fmtid="{D5CDD505-2E9C-101B-9397-08002B2CF9AE}" pid="3" name="NXPowerLiteSettings">
    <vt:lpwstr>C7000400038000</vt:lpwstr>
  </property>
  <property fmtid="{D5CDD505-2E9C-101B-9397-08002B2CF9AE}" pid="4" name="NXPowerLiteVersion">
    <vt:lpwstr>D7.1.14</vt:lpwstr>
  </property>
  <property fmtid="{D5CDD505-2E9C-101B-9397-08002B2CF9AE}" pid="5" name="NXTAG2">
    <vt:lpwstr>000800de230000000000010270200207f7000400038000</vt:lpwstr>
  </property>
  <property fmtid="{D5CDD505-2E9C-101B-9397-08002B2CF9AE}" pid="6" name="_NewReviewCycle">
    <vt:lpwstr/>
  </property>
</Properties>
</file>