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ewi\pewi3.0\coarse data unedited\"/>
    </mc:Choice>
  </mc:AlternateContent>
  <xr:revisionPtr revIDLastSave="0" documentId="13_ncr:1_{E1183386-EF66-43D9-98AE-C92285A9A6FE}" xr6:coauthVersionLast="47" xr6:coauthVersionMax="47" xr10:uidLastSave="{00000000-0000-0000-0000-000000000000}"/>
  <bookViews>
    <workbookView minimized="1" xWindow="5310" yWindow="2865" windowWidth="21600" windowHeight="13080" xr2:uid="{00D98781-7CD3-C942-A066-EE5259260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C27" i="1"/>
  <c r="F18" i="1"/>
  <c r="G26" i="1"/>
  <c r="G24" i="1"/>
  <c r="H28" i="1"/>
  <c r="F14" i="1"/>
  <c r="G28" i="1"/>
  <c r="L10" i="1"/>
  <c r="F7" i="1"/>
  <c r="F8" i="1"/>
  <c r="F9" i="1"/>
  <c r="F10" i="1"/>
  <c r="F11" i="1"/>
  <c r="F12" i="1"/>
  <c r="F13" i="1"/>
  <c r="F15" i="1"/>
  <c r="F16" i="1"/>
  <c r="F17" i="1"/>
  <c r="H26" i="1" l="1"/>
  <c r="C25" i="1"/>
  <c r="H24" i="1" s="1"/>
</calcChain>
</file>

<file path=xl/sharedStrings.xml><?xml version="1.0" encoding="utf-8"?>
<sst xmlns="http://schemas.openxmlformats.org/spreadsheetml/2006/main" count="29" uniqueCount="29">
  <si>
    <t>d</t>
  </si>
  <si>
    <t>f</t>
  </si>
  <si>
    <t>g</t>
  </si>
  <si>
    <t>m</t>
  </si>
  <si>
    <t>l</t>
  </si>
  <si>
    <t>n</t>
  </si>
  <si>
    <t>o</t>
  </si>
  <si>
    <t>p</t>
  </si>
  <si>
    <t>q</t>
  </si>
  <si>
    <t>c</t>
  </si>
  <si>
    <t>b</t>
  </si>
  <si>
    <t xml:space="preserve">Case study farms - Community Supported Agriculture (Data relates to mixed fruits and vegetables). </t>
  </si>
  <si>
    <t>Median tons per acre between categories</t>
  </si>
  <si>
    <t>Tons of produce per acre (PEWI: high, med, low)</t>
  </si>
  <si>
    <t>Selection rules for allocating net revenue</t>
  </si>
  <si>
    <t xml:space="preserve">Data: </t>
  </si>
  <si>
    <t>https://practicalfarmers.b-cdn.net/wp-content/uploads/2018/10/16_H.Whole_Farm_Financial_Project_Year_2-1.pdf</t>
  </si>
  <si>
    <t>If average per acre yields per pixel are &gt; 6.88 tons</t>
  </si>
  <si>
    <t>If average per acre yields per pixel are &lt; 6.87 tons and &gt; 4.4 tons</t>
  </si>
  <si>
    <t>If average per acre yields per pixel are &lt; 4.3 tons</t>
  </si>
  <si>
    <t>Farms*</t>
  </si>
  <si>
    <t>* Note that I manipulated the data a little bit. Still te</t>
  </si>
  <si>
    <t>Gross Rev/ acre</t>
  </si>
  <si>
    <t>Expenses/ acre</t>
  </si>
  <si>
    <t>Net Revenue/ acre</t>
  </si>
  <si>
    <t>Net revenue per acre per case study farm</t>
  </si>
  <si>
    <t>Top 6 farms in 3 categories by scale &amp; gross revenue/ acre</t>
  </si>
  <si>
    <t>Ave Net Rev per acre</t>
  </si>
  <si>
    <t>Net Revenue Per ton of fruits &amp; vegs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</si>
</sst>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141413"/>
      <name val="Helvetica"/>
      <family val="2"/>
    </font>
    <font>
      <sz val="12"/>
      <color rgb="FF141413"/>
      <name val="Helvetica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3" fontId="2" fillId="0" borderId="0" xfId="0" applyNumberFormat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1" fillId="0" borderId="0" xfId="1" applyFont="1" applyAlignment="1">
      <alignment horizontal="center"/>
    </xf>
    <xf numFmtId="8" fontId="3" fillId="0" borderId="0" xfId="0" applyNumberFormat="1" applyFont="1"/>
    <xf numFmtId="8" fontId="0" fillId="0" borderId="0" xfId="0" applyNumberFormat="1"/>
    <xf numFmtId="44" fontId="1" fillId="2" borderId="0" xfId="1" applyFont="1" applyFill="1" applyAlignment="1">
      <alignment horizontal="center"/>
    </xf>
    <xf numFmtId="44" fontId="1" fillId="3" borderId="0" xfId="1" applyFont="1" applyFill="1" applyAlignment="1">
      <alignment horizontal="center"/>
    </xf>
    <xf numFmtId="44" fontId="1" fillId="4" borderId="0" xfId="1" applyFont="1" applyFill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8" fontId="3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2"/>
    <xf numFmtId="8" fontId="3" fillId="4" borderId="0" xfId="0" applyNumberFormat="1" applyFont="1" applyFill="1"/>
    <xf numFmtId="8" fontId="3" fillId="3" borderId="0" xfId="0" applyNumberFormat="1" applyFont="1" applyFill="1"/>
    <xf numFmtId="8" fontId="3" fillId="2" borderId="0" xfId="0" applyNumberFormat="1" applyFont="1" applyFill="1"/>
    <xf numFmtId="44" fontId="3" fillId="2" borderId="0" xfId="0" applyNumberFormat="1" applyFont="1" applyFill="1"/>
    <xf numFmtId="44" fontId="0" fillId="5" borderId="5" xfId="0" applyNumberFormat="1" applyFill="1" applyBorder="1" applyAlignment="1">
      <alignment horizontal="center"/>
    </xf>
    <xf numFmtId="0" fontId="0" fillId="5" borderId="5" xfId="0" applyFill="1" applyBorder="1"/>
    <xf numFmtId="0" fontId="0" fillId="5" borderId="0" xfId="0" applyFill="1" applyBorder="1"/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4" xfId="0" applyFill="1" applyBorder="1" applyAlignment="1">
      <alignment horizontal="center" vertical="center" wrapText="1"/>
    </xf>
    <xf numFmtId="0" fontId="0" fillId="6" borderId="2" xfId="0" applyFill="1" applyBorder="1"/>
    <xf numFmtId="0" fontId="0" fillId="5" borderId="3" xfId="0" applyFill="1" applyBorder="1"/>
    <xf numFmtId="0" fontId="5" fillId="0" borderId="0" xfId="0" applyFont="1"/>
    <xf numFmtId="44" fontId="1" fillId="0" borderId="0" xfId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alfarmers.b-cdn.net/wp-content/uploads/2018/10/16_H.Whole_Farm_Financial_Project_Year_2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BA2C-FEBA-0D44-9E31-5F6AD50ABFC9}">
  <dimension ref="C2:M31"/>
  <sheetViews>
    <sheetView tabSelected="1" topLeftCell="A10" workbookViewId="0">
      <selection activeCell="I23" sqref="I23:L23"/>
    </sheetView>
  </sheetViews>
  <sheetFormatPr defaultColWidth="11" defaultRowHeight="15.75" x14ac:dyDescent="0.25"/>
  <cols>
    <col min="4" max="4" width="19.125" customWidth="1"/>
    <col min="5" max="5" width="11.625" bestFit="1" customWidth="1"/>
    <col min="6" max="6" width="12.375" bestFit="1" customWidth="1"/>
    <col min="7" max="7" width="13.375" customWidth="1"/>
  </cols>
  <sheetData>
    <row r="2" spans="3:12" ht="21" x14ac:dyDescent="0.35">
      <c r="C2" s="34" t="s">
        <v>11</v>
      </c>
    </row>
    <row r="3" spans="3:12" x14ac:dyDescent="0.25">
      <c r="C3" s="19" t="s">
        <v>15</v>
      </c>
      <c r="D3" s="20" t="s">
        <v>16</v>
      </c>
    </row>
    <row r="4" spans="3:12" x14ac:dyDescent="0.25">
      <c r="C4" s="19"/>
      <c r="D4" s="20"/>
    </row>
    <row r="5" spans="3:12" x14ac:dyDescent="0.25">
      <c r="C5" s="19"/>
      <c r="D5" s="20"/>
    </row>
    <row r="6" spans="3:12" ht="31.5" x14ac:dyDescent="0.25">
      <c r="C6" s="18" t="s">
        <v>20</v>
      </c>
      <c r="D6" s="12" t="s">
        <v>22</v>
      </c>
      <c r="E6" s="12" t="s">
        <v>23</v>
      </c>
      <c r="F6" s="12" t="s">
        <v>24</v>
      </c>
    </row>
    <row r="7" spans="3:12" x14ac:dyDescent="0.25">
      <c r="C7" s="4" t="s">
        <v>10</v>
      </c>
      <c r="D7" s="8">
        <v>26219</v>
      </c>
      <c r="E7" s="8">
        <v>23137</v>
      </c>
      <c r="F7" s="22">
        <f t="shared" ref="F7:F17" si="0">D7-E7</f>
        <v>3082</v>
      </c>
      <c r="H7" s="1"/>
    </row>
    <row r="8" spans="3:12" x14ac:dyDescent="0.25">
      <c r="C8" s="4" t="s">
        <v>9</v>
      </c>
      <c r="D8" s="4">
        <v>2237</v>
      </c>
      <c r="E8" s="4">
        <v>2765</v>
      </c>
      <c r="F8" s="5">
        <f t="shared" si="0"/>
        <v>-528</v>
      </c>
      <c r="L8">
        <v>72591</v>
      </c>
    </row>
    <row r="9" spans="3:12" x14ac:dyDescent="0.25">
      <c r="C9" s="4" t="s">
        <v>0</v>
      </c>
      <c r="D9" s="4">
        <v>3012</v>
      </c>
      <c r="E9" s="4">
        <v>2911</v>
      </c>
      <c r="F9" s="5">
        <f t="shared" si="0"/>
        <v>101</v>
      </c>
      <c r="J9">
        <v>4</v>
      </c>
      <c r="K9">
        <v>17</v>
      </c>
    </row>
    <row r="10" spans="3:12" x14ac:dyDescent="0.25">
      <c r="C10" s="4" t="s">
        <v>1</v>
      </c>
      <c r="D10" s="9">
        <v>18414</v>
      </c>
      <c r="E10" s="9">
        <v>17450</v>
      </c>
      <c r="F10" s="21">
        <f t="shared" si="0"/>
        <v>964</v>
      </c>
      <c r="J10">
        <v>17</v>
      </c>
      <c r="L10">
        <f>L8/J10</f>
        <v>4270.0588235294117</v>
      </c>
    </row>
    <row r="11" spans="3:12" x14ac:dyDescent="0.25">
      <c r="C11" s="4" t="s">
        <v>2</v>
      </c>
      <c r="D11" s="4">
        <v>3106</v>
      </c>
      <c r="E11" s="4">
        <v>5967</v>
      </c>
      <c r="F11" s="5">
        <f t="shared" si="0"/>
        <v>-2861</v>
      </c>
    </row>
    <row r="12" spans="3:12" x14ac:dyDescent="0.25">
      <c r="C12" s="4" t="s">
        <v>4</v>
      </c>
      <c r="D12" s="4">
        <v>7097</v>
      </c>
      <c r="E12" s="4">
        <v>7109</v>
      </c>
      <c r="F12" s="5">
        <f t="shared" si="0"/>
        <v>-12</v>
      </c>
    </row>
    <row r="13" spans="3:12" x14ac:dyDescent="0.25">
      <c r="C13" s="4" t="s">
        <v>3</v>
      </c>
      <c r="D13" s="7">
        <v>31100</v>
      </c>
      <c r="E13" s="7">
        <v>19990</v>
      </c>
      <c r="F13" s="23">
        <f t="shared" si="0"/>
        <v>11110</v>
      </c>
    </row>
    <row r="14" spans="3:12" x14ac:dyDescent="0.25">
      <c r="C14" s="4" t="s">
        <v>5</v>
      </c>
      <c r="D14" s="7">
        <v>30752</v>
      </c>
      <c r="E14" s="7">
        <v>27551</v>
      </c>
      <c r="F14" s="24">
        <f>D14-E14</f>
        <v>3201</v>
      </c>
    </row>
    <row r="15" spans="3:12" x14ac:dyDescent="0.25">
      <c r="C15" s="4" t="s">
        <v>6</v>
      </c>
      <c r="D15" s="8">
        <v>27954</v>
      </c>
      <c r="E15" s="8">
        <v>25847</v>
      </c>
      <c r="F15" s="22">
        <f t="shared" si="0"/>
        <v>2107</v>
      </c>
    </row>
    <row r="16" spans="3:12" x14ac:dyDescent="0.25">
      <c r="C16" s="4" t="s">
        <v>7</v>
      </c>
      <c r="D16" s="9">
        <v>7468</v>
      </c>
      <c r="E16" s="9">
        <v>7968</v>
      </c>
      <c r="F16" s="21">
        <f t="shared" si="0"/>
        <v>-500</v>
      </c>
    </row>
    <row r="17" spans="3:13" x14ac:dyDescent="0.25">
      <c r="C17" s="16" t="s">
        <v>8</v>
      </c>
      <c r="D17" s="16">
        <v>6848</v>
      </c>
      <c r="E17" s="16">
        <v>1920</v>
      </c>
      <c r="F17" s="17">
        <f t="shared" si="0"/>
        <v>4928</v>
      </c>
    </row>
    <row r="18" spans="3:13" x14ac:dyDescent="0.25">
      <c r="F18" s="6">
        <f>AVERAGE(F7:F17)</f>
        <v>1962.909090909091</v>
      </c>
    </row>
    <row r="19" spans="3:13" x14ac:dyDescent="0.25">
      <c r="C19" s="35" t="s">
        <v>21</v>
      </c>
      <c r="F19" s="6"/>
    </row>
    <row r="21" spans="3:13" x14ac:dyDescent="0.25">
      <c r="F21" s="6"/>
      <c r="G21" s="6"/>
    </row>
    <row r="23" spans="3:13" ht="101.1" customHeight="1" x14ac:dyDescent="0.25">
      <c r="C23" s="11" t="s">
        <v>12</v>
      </c>
      <c r="D23" s="12" t="s">
        <v>13</v>
      </c>
      <c r="E23" s="13" t="s">
        <v>26</v>
      </c>
      <c r="F23" s="12" t="s">
        <v>25</v>
      </c>
      <c r="G23" s="12" t="s">
        <v>27</v>
      </c>
      <c r="H23" s="31" t="s">
        <v>28</v>
      </c>
      <c r="I23" s="37" t="s">
        <v>14</v>
      </c>
      <c r="J23" s="38"/>
      <c r="K23" s="38"/>
      <c r="L23" s="38"/>
      <c r="M23" s="32"/>
    </row>
    <row r="24" spans="3:13" x14ac:dyDescent="0.25">
      <c r="D24" s="2">
        <v>7.34</v>
      </c>
      <c r="E24" s="14">
        <v>1</v>
      </c>
      <c r="F24" s="3">
        <v>11000</v>
      </c>
      <c r="G24" s="3">
        <f>AVERAGE(F24:F25)</f>
        <v>7000</v>
      </c>
      <c r="H24" s="25">
        <f>G24/C25</f>
        <v>1017.4418604651163</v>
      </c>
      <c r="I24" s="26" t="s">
        <v>17</v>
      </c>
      <c r="J24" s="27"/>
      <c r="K24" s="27"/>
      <c r="L24" s="27"/>
      <c r="M24" s="33"/>
    </row>
    <row r="25" spans="3:13" x14ac:dyDescent="0.25">
      <c r="C25" s="2">
        <f>MEDIAN(D24:D26)</f>
        <v>6.88</v>
      </c>
      <c r="D25" s="2"/>
      <c r="E25" s="14"/>
      <c r="F25" s="3">
        <v>3000</v>
      </c>
      <c r="G25" s="3"/>
      <c r="H25" s="28"/>
      <c r="I25" s="26"/>
      <c r="J25" s="27"/>
      <c r="K25" s="27"/>
      <c r="L25" s="27"/>
      <c r="M25" s="27"/>
    </row>
    <row r="26" spans="3:13" x14ac:dyDescent="0.25">
      <c r="C26" s="2"/>
      <c r="D26" s="2">
        <f>(6.6+6.24)/2</f>
        <v>6.42</v>
      </c>
      <c r="E26" s="14">
        <v>2</v>
      </c>
      <c r="F26" s="3">
        <v>3082</v>
      </c>
      <c r="G26" s="3">
        <f>AVERAGE(F26:F27)</f>
        <v>2594.5</v>
      </c>
      <c r="H26" s="25">
        <f>G26/D26</f>
        <v>404.12772585669785</v>
      </c>
      <c r="I26" s="26" t="s">
        <v>18</v>
      </c>
      <c r="J26" s="27"/>
      <c r="K26" s="27"/>
      <c r="L26" s="27"/>
      <c r="M26" s="27"/>
    </row>
    <row r="27" spans="3:13" x14ac:dyDescent="0.25">
      <c r="C27" s="2">
        <f>MEDIAN(D26:D28)</f>
        <v>4.4049999999999994</v>
      </c>
      <c r="D27" s="2"/>
      <c r="E27" s="14"/>
      <c r="F27" s="3">
        <v>2107</v>
      </c>
      <c r="G27" s="3"/>
      <c r="H27" s="28"/>
      <c r="I27" s="26"/>
      <c r="J27" s="27"/>
      <c r="K27" s="27"/>
      <c r="L27" s="27"/>
      <c r="M27" s="27"/>
    </row>
    <row r="28" spans="3:13" x14ac:dyDescent="0.25">
      <c r="C28" s="2"/>
      <c r="D28" s="2">
        <v>2.39</v>
      </c>
      <c r="E28" s="14">
        <v>3</v>
      </c>
      <c r="F28" s="3">
        <v>-500</v>
      </c>
      <c r="G28" s="3">
        <f>AVERAGE(F28:F29)</f>
        <v>232</v>
      </c>
      <c r="H28" s="25">
        <f>G28/D28</f>
        <v>97.071129707112959</v>
      </c>
      <c r="I28" s="26" t="s">
        <v>19</v>
      </c>
      <c r="J28" s="27"/>
      <c r="K28" s="27"/>
      <c r="L28" s="27"/>
      <c r="M28" s="27"/>
    </row>
    <row r="29" spans="3:13" x14ac:dyDescent="0.25">
      <c r="C29" s="10"/>
      <c r="D29" s="10"/>
      <c r="E29" s="36"/>
      <c r="F29" s="15">
        <v>964</v>
      </c>
      <c r="G29" s="15"/>
      <c r="H29" s="29"/>
      <c r="I29" s="30"/>
      <c r="J29" s="30"/>
      <c r="K29" s="30"/>
      <c r="L29" s="30"/>
      <c r="M29" s="30"/>
    </row>
    <row r="30" spans="3:13" x14ac:dyDescent="0.25">
      <c r="E30" s="2"/>
      <c r="F30" s="2"/>
      <c r="G30" s="2"/>
      <c r="H30" s="2"/>
    </row>
    <row r="31" spans="3:13" x14ac:dyDescent="0.25">
      <c r="E31" s="2"/>
      <c r="F31" s="2"/>
      <c r="G31" s="2"/>
      <c r="H31" s="2"/>
    </row>
  </sheetData>
  <sortState xmlns:xlrd2="http://schemas.microsoft.com/office/spreadsheetml/2017/richdata2" ref="C8:D17">
    <sortCondition ref="C7:C17"/>
  </sortState>
  <mergeCells count="1">
    <mergeCell ref="I23:L23"/>
  </mergeCells>
  <hyperlinks>
    <hyperlink ref="D3" r:id="rId1" xr:uid="{D4F1F889-30D8-2B48-82AB-A2828B08D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Tyndall, John C [NREM]</dc:creator>
  <cp:lastModifiedBy>Vanguard Magala</cp:lastModifiedBy>
  <dcterms:created xsi:type="dcterms:W3CDTF">2025-02-21T14:52:03Z</dcterms:created>
  <dcterms:modified xsi:type="dcterms:W3CDTF">2025-02-22T03:21:08Z</dcterms:modified>
</cp:coreProperties>
</file>