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"/>
    </mc:Choice>
  </mc:AlternateContent>
  <xr:revisionPtr revIDLastSave="0" documentId="8_{F8655F0D-C702-488E-AB2C-576570E831A0}" xr6:coauthVersionLast="40" xr6:coauthVersionMax="40" xr10:uidLastSave="{00000000-0000-0000-0000-000000000000}"/>
  <bookViews>
    <workbookView xWindow="0" yWindow="0" windowWidth="23040" windowHeight="8988" xr2:uid="{CD84C7F4-9D34-4C65-86EF-B544EB132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7" i="1" l="1"/>
  <c r="I45" i="1"/>
  <c r="I44" i="1"/>
  <c r="I36" i="1"/>
  <c r="I35" i="1"/>
  <c r="I34" i="1"/>
  <c r="I33" i="1"/>
  <c r="J33" i="1" s="1"/>
  <c r="I32" i="1"/>
  <c r="I31" i="1"/>
  <c r="J31" i="1" s="1"/>
  <c r="I30" i="1"/>
  <c r="J30" i="1" s="1"/>
  <c r="J4" i="1"/>
  <c r="J5" i="1"/>
  <c r="J6" i="1"/>
  <c r="J7" i="1"/>
  <c r="J8" i="1"/>
  <c r="J9" i="1"/>
  <c r="J10" i="1"/>
  <c r="J11" i="1"/>
  <c r="J12" i="1"/>
  <c r="J13" i="1"/>
  <c r="J14" i="1"/>
  <c r="J15" i="1"/>
  <c r="J26" i="1"/>
  <c r="J27" i="1"/>
  <c r="J28" i="1"/>
  <c r="J29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</calcChain>
</file>

<file path=xl/sharedStrings.xml><?xml version="1.0" encoding="utf-8"?>
<sst xmlns="http://schemas.openxmlformats.org/spreadsheetml/2006/main" count="416" uniqueCount="264">
  <si>
    <t>Link</t>
  </si>
  <si>
    <t>http://www.aluminium-profile.co.uk/acatalog/Aluminium_Profile_with_6mm_Slot.html</t>
  </si>
  <si>
    <t>http://www.aluminium-profile.co.uk/acatalog/20x40-Bracket-with-Fixings-KJN523520.html</t>
  </si>
  <si>
    <t>Fasteners</t>
  </si>
  <si>
    <t>M6x12 Cap screw (socket head)</t>
  </si>
  <si>
    <t>https://www.westfieldfasteners.co.uk/Bolts-Screws-Metric/Socket-Head-Cap-Allen-Screw-M6x12-A2-Stainless.html</t>
  </si>
  <si>
    <t>M4 T-Nut (for aluminium profile)</t>
  </si>
  <si>
    <t>http://www.aluminium-profile.co.uk/acatalog/M4-T-Nut--10pk--KJN523135.html#SID=8</t>
  </si>
  <si>
    <t>M4x10 Cap screw (socket head)</t>
  </si>
  <si>
    <t>https://www.westfieldfasteners.co.uk/Bolts-Screws-Metric/Socket-Head-Cap-Allen-Screw-M4x10-A2-Stainless.html</t>
  </si>
  <si>
    <t>http://www.aluminium-profile.co.uk/acatalog/M6x16-T-Bolt----Nut--pk10--KJN523920.html#SID=13</t>
  </si>
  <si>
    <t>http://www.aluminium-profile.co.uk/acatalog/Mounting-Rim-Profile-KJN518343.html</t>
  </si>
  <si>
    <t>M6x10 Countersunk screw (socket head)</t>
  </si>
  <si>
    <t>https://www.westfieldfasteners.co.uk/Bolts-Screws-Metric/Socket-Head-Countersunk-Screw-M6x10-A2-Stainless.html</t>
  </si>
  <si>
    <t>M4 Nyloc Nuts</t>
  </si>
  <si>
    <t>M4 Nyloc Nut (with flange)</t>
  </si>
  <si>
    <t>https://www.westfieldfasteners.co.uk/Metric-Nuts/Flange-Nut-Hex-Non-Serrated-Nyloc-M4-A2-Stainless.html</t>
  </si>
  <si>
    <t>M6x40 Grub Screw (cup point)</t>
  </si>
  <si>
    <t>https://www.westfieldfasteners.co.uk/Bolts-Screws-Metric/Grub-Screw-Cup-Point-M6x40-A2-Stainless.html</t>
  </si>
  <si>
    <t>M4x50 Cap screw (socket head)</t>
  </si>
  <si>
    <t>https://www.westfieldfasteners.co.uk/Bolts-Screws-Metric/Socket-Head-Cap-Allen-Screw-M4x50-A2-Stainless.html</t>
  </si>
  <si>
    <t>Carrying Handle</t>
  </si>
  <si>
    <t>Handle</t>
  </si>
  <si>
    <t>https://www.wixroyd.com/en/catalog/design-elements/grips-handles-handwheels/pull-handles/pull-handles-aluminium/78000/g+m+c+s+a</t>
  </si>
  <si>
    <t>40x60x2.8 Thrust Bearing</t>
  </si>
  <si>
    <t>http://simplybearings.co.uk/shop/p556263/AXK4060/AS4060+Budget+Needle+Roller+Cage+with+2+AS+Washers+40x60x5mm/product_info.html</t>
  </si>
  <si>
    <t>USB Panel-mount connector</t>
  </si>
  <si>
    <t>Bottom Panel</t>
  </si>
  <si>
    <t>Central Panel (Back)</t>
  </si>
  <si>
    <t>Central Panel (Front)</t>
  </si>
  <si>
    <t>Cover</t>
  </si>
  <si>
    <t>Front Mount</t>
  </si>
  <si>
    <t>Front Panel</t>
  </si>
  <si>
    <t>Side Panel (Large)</t>
  </si>
  <si>
    <t>Side Panel (Small)</t>
  </si>
  <si>
    <t>yes</t>
  </si>
  <si>
    <t>*</t>
  </si>
  <si>
    <t>M3x70 Screwed spacer sleeve</t>
  </si>
  <si>
    <t>https://www.tme.eu/gb/details/tff-m3x70_dr124/metal-spacers/dremec/124x70/</t>
  </si>
  <si>
    <t>M4x70 Screwed spacer sleeve</t>
  </si>
  <si>
    <t>https://www.tme.eu/gb/details/tff-m4x70_dr127/metal-spacers/dremec/127x70/</t>
  </si>
  <si>
    <t>940D271 Motor + Gearbox (27:1)</t>
  </si>
  <si>
    <t>https://www.mfacomodrills.com/</t>
  </si>
  <si>
    <t>940D1001 Motor + Gearbox (100:1)</t>
  </si>
  <si>
    <t>Pololu JRK 21V3 Motor Controller</t>
  </si>
  <si>
    <t>https://www.pololu.com/product/1392</t>
  </si>
  <si>
    <t>70x90x10 Deep groove ball bearing</t>
  </si>
  <si>
    <t>http://simplybearings.co.uk/shop/p170493/68142RS+Budget+Rubber+Sealed+Thin+Section+Deep+Groove+Ball+Bearing+70x90x10mm/product_info.html</t>
  </si>
  <si>
    <t>Male Rod End Bearing (M4x18)</t>
  </si>
  <si>
    <t>https://simplybearings.co.uk/shop/p792003/Branded-MP-M04-Right-Hand-Metric-Steel-/-Nylon-Lined-Maintenance-Free-Plain-Male-Rod-End-M4x0.7-Thread/product_info.html</t>
  </si>
  <si>
    <t>Mod 1 10-Tooth gear (Steel)</t>
  </si>
  <si>
    <t>https://www.technobotsonline.com/mod-1-10-tooth-tbot-steel-model-gear.html</t>
  </si>
  <si>
    <t>M6 Square Nut (Thin)</t>
  </si>
  <si>
    <t>https://www.westfieldfasteners.co.uk/Metric-Nuts/Square-Thin-Nut-M6-A2-Stainless.html</t>
  </si>
  <si>
    <t>Internal Ring Gear (ZIN1-55)</t>
  </si>
  <si>
    <t>https://www.hpcgears.com/pdf_c33/17.7.pdf</t>
  </si>
  <si>
    <t>Incremental Encoder (AEAT-601B-F06)</t>
  </si>
  <si>
    <t>https://uk.rs-online.com/web/p/rotary-encoders/7140237/</t>
  </si>
  <si>
    <t>Potentiometer</t>
  </si>
  <si>
    <t>Potentiometer (Megatron MHP24)</t>
  </si>
  <si>
    <t>https://www.megatron.de/en/products/conductive-plastic/hollow-shaft-conductive-plastic-potentiometer-mhp24.html</t>
  </si>
  <si>
    <t>Stud Track Roller (KR16-PPA)</t>
  </si>
  <si>
    <t>https://uk.rs-online.com/web/p/track-rollers/0514180/</t>
  </si>
  <si>
    <t>https://www.amazon.co.uk/hmparts-Tyres-3-00-4-Coarse-Pocket/dp/B00AZIS4S2/ref=sr_1_31?s=automotive&amp;ie=UTF8&amp;qid=1509102429&amp;sr=1-31&amp;keywords=Tyre+3.00+-+4</t>
  </si>
  <si>
    <t>27mm Pipe Clamp</t>
  </si>
  <si>
    <t>https://www.amazon.co.uk/gp/product/B01ARB3FGW/ref=oh_aui_search_detailpage?ie=UTF8&amp;psc=1</t>
  </si>
  <si>
    <t>32mm Pipe Clamp</t>
  </si>
  <si>
    <t>https://www.amazon.co.uk/sourcingmap%C2%AE-Stainless-Steel-Fastener-Holder/dp/B016D7MH0E/ref=pd_day0_60_10?_encoding=UTF8&amp;psc=1&amp;refRID=N3F0TK1JX3VNCYNM1H1T</t>
  </si>
  <si>
    <t>M3x6 Countersunk screw (socket head)</t>
  </si>
  <si>
    <t>M3x6 Cap screw (socket head)</t>
  </si>
  <si>
    <t>M3x25 Cap screw (socket head)</t>
  </si>
  <si>
    <t>M4x8 Cap screw (socket head)</t>
  </si>
  <si>
    <t>https://www.accu.co.uk/en/cap-head-screws/3992-SSCF-M4-8-A4</t>
  </si>
  <si>
    <t>M6x10 Cap screw (socket head)</t>
  </si>
  <si>
    <t>6mm Universal Hub (Aluminium)</t>
  </si>
  <si>
    <t>http://www.lynxmotion.com/p-114-universal-hub-6mm-pair.aspx</t>
  </si>
  <si>
    <t>Overlander Battery (22.2V 22000mAh)</t>
  </si>
  <si>
    <t>https://www.overlander.co.uk/22000mah-6s-22-2v-30c-lipo-battery-overlander-supersportxl.html</t>
  </si>
  <si>
    <t>Raspberry Pi 3B+ w/case</t>
  </si>
  <si>
    <t>https://uk.rs-online.com/web/p/products/1720557/?grossPrice=Y&amp;cm_mmc=UK-PLA-DS3A-_-google-_-PLA_UK_EN_Semiconductors-_-Semiconductor_Development_Kits%7CProcessor_And_Microcontroller_Development_Kits-_-PRODUCT_GROUP&amp;matchtype=&amp;pla-482298324680&amp;s_kwcid=AL!7457!3!243845768854!!!g!482298324680!&amp;gclid=CjwKCAiA0uLgBRABEiwAecFnk1vpHxe4WDUJ9hqhzIOECuuJAnYUXXIuHD9s4iR3bk4yiYQj9YcKnhoCTmgQAvD_BwE&amp;gclsrc=aw.ds</t>
  </si>
  <si>
    <t>Anker 4-Port USB 3.0 Ultra Slim Data Hub </t>
  </si>
  <si>
    <t>https://www.amazon.co.uk/dp/B00Y25XFGK/ref=asc_df_B00Y25XFGK57546853/?tag=googshopuk-21&amp;creative=22146&amp;creativeASIN=B00Y25XFGK&amp;linkCode=df0&amp;hvadid=309909333117&amp;hvpos=1o1&amp;hvnetw=g&amp;hvrand=13115029883321224928&amp;hvpone=&amp;hvptwo=&amp;hvqmt=&amp;hvdev=c&amp;hvdvcmdl=&amp;hvlocint=&amp;hvlocphy=9045888&amp;hvtargid=pla-563136024380</t>
  </si>
  <si>
    <t>Part Number</t>
  </si>
  <si>
    <t>Name</t>
  </si>
  <si>
    <t>Description</t>
  </si>
  <si>
    <t>Quantity</t>
  </si>
  <si>
    <t>Units</t>
  </si>
  <si>
    <t>Supplier</t>
  </si>
  <si>
    <t>Unit Cost</t>
  </si>
  <si>
    <t>Total Cost</t>
  </si>
  <si>
    <t>B001</t>
  </si>
  <si>
    <t>Category</t>
  </si>
  <si>
    <t>Components</t>
  </si>
  <si>
    <t>M4 T-Nuts</t>
  </si>
  <si>
    <t>M6 T-Bolts</t>
  </si>
  <si>
    <t>M6 Grub Screws</t>
  </si>
  <si>
    <t>M6x16 T-Bolt (For aluminium profile, with nuts)</t>
  </si>
  <si>
    <t>B002</t>
  </si>
  <si>
    <t>B003</t>
  </si>
  <si>
    <t>B004</t>
  </si>
  <si>
    <t>B005</t>
  </si>
  <si>
    <t>B006</t>
  </si>
  <si>
    <t>Aluminium Profile</t>
  </si>
  <si>
    <t>Long Profile Sections</t>
  </si>
  <si>
    <t>Short Profile Sections</t>
  </si>
  <si>
    <t>90deg Profile Brackets</t>
  </si>
  <si>
    <t>20x20 Aluminium Profile (Rextroth) 200mm length</t>
  </si>
  <si>
    <t>20x20 Aluminium Profile (Rextroth) 60mm length</t>
  </si>
  <si>
    <t>20x40 90deg Profile Bracket (with fasteners)</t>
  </si>
  <si>
    <t>B007</t>
  </si>
  <si>
    <t>B008</t>
  </si>
  <si>
    <t>B009</t>
  </si>
  <si>
    <t>Profile Trim</t>
  </si>
  <si>
    <t>B010</t>
  </si>
  <si>
    <t>B011</t>
  </si>
  <si>
    <t>B012</t>
  </si>
  <si>
    <t>B013</t>
  </si>
  <si>
    <t>Centre Bearing</t>
  </si>
  <si>
    <t>USB Connectors</t>
  </si>
  <si>
    <t>Mounting Rim Profile for 6mm Slot (2m Length)</t>
  </si>
  <si>
    <t>Drawing: bottom-panel.DXF (3mm Acrylic)</t>
  </si>
  <si>
    <t>Drawing: central-panel-back.DXF (3mm Aluminium)</t>
  </si>
  <si>
    <t>Drawing: central-panel-front.DXF (3mm Aluminium)</t>
  </si>
  <si>
    <t>Drawing: cover.DXF (3mm Acrylic)</t>
  </si>
  <si>
    <t>Drawing: front-mount.DXF (3mm Aluminium)</t>
  </si>
  <si>
    <t>Drawing: front-panel.DXF (3mm Aluminium)</t>
  </si>
  <si>
    <t>Drawing: side-panel-large.DXF (3mm Acrylic)</t>
  </si>
  <si>
    <t>Drawing: side-panel-small.DXF (3mm Acrylic)</t>
  </si>
  <si>
    <t>B014</t>
  </si>
  <si>
    <t>B015</t>
  </si>
  <si>
    <t>B016</t>
  </si>
  <si>
    <t>B017</t>
  </si>
  <si>
    <t>B018</t>
  </si>
  <si>
    <t>B019</t>
  </si>
  <si>
    <t>B020</t>
  </si>
  <si>
    <t>B021</t>
  </si>
  <si>
    <t>H001</t>
  </si>
  <si>
    <t>H002</t>
  </si>
  <si>
    <t>H003</t>
  </si>
  <si>
    <t>H004</t>
  </si>
  <si>
    <t>H005</t>
  </si>
  <si>
    <t>H006</t>
  </si>
  <si>
    <t>Laser Cut Parts</t>
  </si>
  <si>
    <t>Pivot Bearing Holder</t>
  </si>
  <si>
    <t>Drawing: pivot-bearing-holder.DXF (3mm Aluminium)</t>
  </si>
  <si>
    <t>B022</t>
  </si>
  <si>
    <t>Hub Parts</t>
  </si>
  <si>
    <t>Body Parts</t>
  </si>
  <si>
    <t>M6 Screw 12mm</t>
  </si>
  <si>
    <t>M4 Screw 10mm</t>
  </si>
  <si>
    <t>M6 Countersunk Screw</t>
  </si>
  <si>
    <t>M3 Screw 6mm</t>
  </si>
  <si>
    <t>M3 Screw 25mm</t>
  </si>
  <si>
    <t>M4 Screw 8mm</t>
  </si>
  <si>
    <t>M6Screw 10mm</t>
  </si>
  <si>
    <t>M3 Countersunk Screw 6mm</t>
  </si>
  <si>
    <t>H007</t>
  </si>
  <si>
    <t>H008</t>
  </si>
  <si>
    <t>M4 Screw 50mm</t>
  </si>
  <si>
    <t>H009</t>
  </si>
  <si>
    <t>H010</t>
  </si>
  <si>
    <t>M4 Spacer 70mm</t>
  </si>
  <si>
    <t>M3 Spacer 70mm</t>
  </si>
  <si>
    <t>M6 Nut (Thin)</t>
  </si>
  <si>
    <t>H011</t>
  </si>
  <si>
    <t>Drive Motor</t>
  </si>
  <si>
    <t>Steering Motor</t>
  </si>
  <si>
    <t>Motor Controller</t>
  </si>
  <si>
    <t>Hub Gear</t>
  </si>
  <si>
    <t>Motor Gear</t>
  </si>
  <si>
    <t>Motor Encoder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</si>
  <si>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</si>
  <si>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</si>
  <si>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</si>
  <si>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</si>
  <si>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</si>
  <si>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</si>
  <si>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</si>
  <si>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</si>
  <si>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</si>
  <si>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Wheel Bearing</t>
  </si>
  <si>
    <t>Rod-End Bearings M4</t>
  </si>
  <si>
    <t>Central Hub Bearing</t>
  </si>
  <si>
    <t>H021</t>
  </si>
  <si>
    <t>Raspberry Pi</t>
  </si>
  <si>
    <t>Battery</t>
  </si>
  <si>
    <t>USB Hub</t>
  </si>
  <si>
    <t>H022</t>
  </si>
  <si>
    <t>H023</t>
  </si>
  <si>
    <t>H024</t>
  </si>
  <si>
    <t>Tyre</t>
  </si>
  <si>
    <t>Tyre (3.00-4 Inch)</t>
  </si>
  <si>
    <t>H025</t>
  </si>
  <si>
    <t>H026</t>
  </si>
  <si>
    <t>H027</t>
  </si>
  <si>
    <t>H028</t>
  </si>
  <si>
    <t>Motor Hub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</si>
  <si>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</si>
  <si>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</si>
  <si>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</si>
  <si>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</si>
  <si>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</si>
  <si>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</si>
  <si>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</si>
  <si>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</si>
  <si>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</si>
  <si>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</si>
  <si>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</si>
  <si>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Encoder Mount</t>
  </si>
  <si>
    <t>Hub Mount</t>
  </si>
  <si>
    <t>Motor Support Plate A</t>
  </si>
  <si>
    <t>Wheel Bearing Holder</t>
  </si>
  <si>
    <t>Wheel Mount</t>
  </si>
  <si>
    <t>Wheel Rim Inner A</t>
  </si>
  <si>
    <t>Wheel Rim Inner B</t>
  </si>
  <si>
    <t>Wheel Rim Outer A</t>
  </si>
  <si>
    <t>Wheel Rim Outer B</t>
  </si>
  <si>
    <t>Wheel Mount (Thin)</t>
  </si>
  <si>
    <t>Motor Support Plate B</t>
  </si>
  <si>
    <t>Drawing: encoder-mount.DXF (3mm Acrylic)</t>
  </si>
  <si>
    <t>Drawing: hub-mount.DXF (3mm Alumimium)</t>
  </si>
  <si>
    <t>Drawing: wheel-mount.DXF (3mm Alumimium)</t>
  </si>
  <si>
    <t>Drawing: motor-support-plate-a.DXF (3mm Alumimium)</t>
  </si>
  <si>
    <t>Drawing: wheel-rim-inner-a.DXF (3mm Acrylic)</t>
  </si>
  <si>
    <t>Drawing: wheel-rim-outer-a.DXF (3mm Acrylic)</t>
  </si>
  <si>
    <t>Drawing: motor-support-plate-B.DXF (3mm Acrylic)</t>
  </si>
  <si>
    <t>Drawing: wheel-bearing-holder.DXF (3mm Acrylic)</t>
  </si>
  <si>
    <t>Drawing: wheel-mount-thin.DXF (0.5mm Stainless Steel)</t>
  </si>
  <si>
    <t>Drawing: wheel-rim-inner-b.DXF (3mm Acrylic)</t>
  </si>
  <si>
    <t>Drawing: wheel-rim-outer-b.DXF (3mm Acrylic)</t>
  </si>
  <si>
    <t>H040</t>
  </si>
  <si>
    <t>3D Printed Parts</t>
  </si>
  <si>
    <t>Motor Driver Mount</t>
  </si>
  <si>
    <t>Motor Driver Cover</t>
  </si>
  <si>
    <t>Drawing: motor-driver-mount 3D Object (ABS or similar)</t>
  </si>
  <si>
    <t>Drawing: motor-driver-cover 3D Object (ABS or similar)</t>
  </si>
  <si>
    <t>H041</t>
  </si>
  <si>
    <t>www.aluminium-profile.co.uk</t>
  </si>
  <si>
    <t>Pack Size</t>
  </si>
  <si>
    <t>www.westfieldfasteners.co.uk</t>
  </si>
  <si>
    <t>www.wixroyd.com</t>
  </si>
  <si>
    <t>www.laser24.co.uk</t>
  </si>
  <si>
    <t>www.simplybearings.co.uk</t>
  </si>
  <si>
    <t>https://uk.rs-online.com/web/p/type-a-usb-connectors/7417332/</t>
  </si>
  <si>
    <t>www.uk.rs-online.co.uk</t>
  </si>
  <si>
    <t>N/A</t>
  </si>
  <si>
    <t>https://www.westfieldfasteners.co.uk/Bolts-Screws-Metric/Socket-Head-Countersunk-Screw-M3x6-A2-Stainless.html</t>
  </si>
  <si>
    <t>www.tme.eu</t>
  </si>
  <si>
    <t>www.mfacomodrills.com</t>
  </si>
  <si>
    <t>https://www.westfieldfasteners.co.uk/Bolts-Screws-Metric/Socket-Head-Cap-Allen-Screw-M3x6-A2-Stainless.html</t>
  </si>
  <si>
    <t>https://www.westfieldfasteners.co.uk/Bolts-Screws-Metric/Socket-Head-Cap-Allen-Screw-M3x25-A2-Stainless.html</t>
  </si>
  <si>
    <t>https://www.westfieldfasteners.co.uk/Bolts-Screws-Metric/Socket-Head-Cap-Allen-Screw-M6x10-A2-Stainless.html</t>
  </si>
  <si>
    <t>M6x16 Countersunk screw (socket head)</t>
  </si>
  <si>
    <t>M6 Countersunk Screw 16mm</t>
  </si>
  <si>
    <t>https://www.westfieldfasteners.co.uk/Bolts-Screws-Metric/Socket-Head-Countersunk-Screw-M6x16-A2-Stainless.html</t>
  </si>
  <si>
    <t>www.pololu.com</t>
  </si>
  <si>
    <t>www.megatron.de</t>
  </si>
  <si>
    <t>www.technobotsonline.com</t>
  </si>
  <si>
    <t>www.hpcgears.com</t>
  </si>
  <si>
    <t>www.overlander.co.uk</t>
  </si>
  <si>
    <t>www.amazon.co.uk</t>
  </si>
  <si>
    <t>www.lynxmotion.com</t>
  </si>
  <si>
    <t>www.protolabs.co.uk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</si>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</sst>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2" fillId="0" borderId="0" xfId="1"/>
    <xf numFmtId="0" fontId="0" fillId="0" borderId="0" xfId="0" applyFont="1"/>
    <xf numFmtId="164" fontId="0" fillId="0" borderId="0" xfId="0" applyNumberFormat="1" applyFont="1"/>
    <xf numFmtId="0" fontId="0" fillId="0" borderId="0" xfId="0" applyFill="1"/>
    <xf numFmtId="164" fontId="0" fillId="0" borderId="0" xfId="0" applyNumberFormat="1" applyFill="1"/>
    <xf numFmtId="164" fontId="3" fillId="0" borderId="0" xfId="0" applyNumberFormat="1" applyFont="1" applyFill="1"/>
    <xf numFmtId="0" fontId="2" fillId="0" borderId="0" xfId="1" applyFill="1"/>
    <xf numFmtId="0" fontId="4" fillId="0" borderId="0" xfId="0" applyFont="1" applyAlignment="1">
      <alignment vertical="center" wrapText="1"/>
    </xf>
    <xf numFmtId="0" fontId="0" fillId="0" borderId="0" xfId="0" applyFont="1" applyFill="1"/>
    <xf numFmtId="0" fontId="5" fillId="0" borderId="0" xfId="0" applyFont="1"/>
    <xf numFmtId="0" fontId="1" fillId="0" borderId="0" xfId="0" applyFont="1" applyFill="1"/>
    <xf numFmtId="164" fontId="0" fillId="0" borderId="0" xfId="0" applyNumberFormat="1" applyFont="1" applyFill="1"/>
    <xf numFmtId="164" fontId="1" fillId="0" borderId="0" xfId="0" applyNumberFormat="1" applyFont="1" applyFill="1"/>
    <xf numFmtId="0" fontId="4" fillId="0" borderId="0" xfId="0" applyFont="1" applyFill="1" applyAlignment="1">
      <alignment vertical="center" wrapText="1"/>
    </xf>
    <xf numFmtId="164" fontId="2" fillId="0" borderId="0" xfId="1" applyNumberFormat="1"/>
    <xf numFmtId="164" fontId="5" fillId="0" borderId="0" xfId="0" applyNumberFormat="1" applyFont="1"/>
    <xf numFmtId="164" fontId="2" fillId="0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estfieldfasteners.co.uk/Bolts-Screws-Metric/Socket-Head-Cap-Allen-Screw-M6x12-A2-Stainless.html" TargetMode="External"/><Relationship Id="rId18" Type="http://schemas.openxmlformats.org/officeDocument/2006/relationships/hyperlink" Target="https://www.westfieldfasteners.co.uk/Bolts-Screws-Metric/Socket-Head-Cap-Allen-Screw-M4x50-A2-Stainless.html" TargetMode="External"/><Relationship Id="rId26" Type="http://schemas.openxmlformats.org/officeDocument/2006/relationships/hyperlink" Target="https://simplybearings.co.uk/shop/p792003/Branded-MP-M04-Right-Hand-Metric-Steel-/-Nylon-Lined-Maintenance-Free-Plain-Male-Rod-End-M4x0.7-Thread/product_info.html" TargetMode="External"/><Relationship Id="rId39" Type="http://schemas.openxmlformats.org/officeDocument/2006/relationships/hyperlink" Target="http://www.aluminium-profile.co.uk/acatalog/Aluminium_Profile_with_6mm_Slot.html" TargetMode="External"/><Relationship Id="rId21" Type="http://schemas.openxmlformats.org/officeDocument/2006/relationships/hyperlink" Target="https://www.tme.eu/gb/details/tff-m4x70_dr127/metal-spacers/dremec/127x70/" TargetMode="External"/><Relationship Id="rId34" Type="http://schemas.openxmlformats.org/officeDocument/2006/relationships/hyperlink" Target="http://www.lynxmotion.com/p-114-universal-hub-6mm-pair.aspx" TargetMode="External"/><Relationship Id="rId42" Type="http://schemas.openxmlformats.org/officeDocument/2006/relationships/hyperlink" Target="http://www.laser24.co.uk/" TargetMode="External"/><Relationship Id="rId47" Type="http://schemas.openxmlformats.org/officeDocument/2006/relationships/hyperlink" Target="http://www.laser24.co.uk/" TargetMode="External"/><Relationship Id="rId50" Type="http://schemas.openxmlformats.org/officeDocument/2006/relationships/hyperlink" Target="http://www.uk.rs-online.co.uk/" TargetMode="External"/><Relationship Id="rId55" Type="http://schemas.openxmlformats.org/officeDocument/2006/relationships/hyperlink" Target="http://www.westfieldfasteners.co.uk/" TargetMode="External"/><Relationship Id="rId63" Type="http://schemas.openxmlformats.org/officeDocument/2006/relationships/hyperlink" Target="http://www.mfacomodrills.com/" TargetMode="External"/><Relationship Id="rId68" Type="http://schemas.openxmlformats.org/officeDocument/2006/relationships/hyperlink" Target="http://www.uk.rs-online.co.uk/" TargetMode="External"/><Relationship Id="rId76" Type="http://schemas.openxmlformats.org/officeDocument/2006/relationships/hyperlink" Target="http://www.overlander.co.uk/" TargetMode="External"/><Relationship Id="rId84" Type="http://schemas.openxmlformats.org/officeDocument/2006/relationships/hyperlink" Target="http://www.laser24.co.uk/" TargetMode="External"/><Relationship Id="rId89" Type="http://schemas.openxmlformats.org/officeDocument/2006/relationships/hyperlink" Target="http://www.laser24.co.uk/" TargetMode="External"/><Relationship Id="rId7" Type="http://schemas.openxmlformats.org/officeDocument/2006/relationships/hyperlink" Target="http://www.aluminium-profile.co.uk/" TargetMode="External"/><Relationship Id="rId71" Type="http://schemas.openxmlformats.org/officeDocument/2006/relationships/hyperlink" Target="http://www.technobotsonline.com/" TargetMode="External"/><Relationship Id="rId92" Type="http://schemas.openxmlformats.org/officeDocument/2006/relationships/hyperlink" Target="http://www.laser24.co.uk/" TargetMode="External"/><Relationship Id="rId2" Type="http://schemas.openxmlformats.org/officeDocument/2006/relationships/hyperlink" Target="http://www.westfieldfasteners.co.uk/" TargetMode="External"/><Relationship Id="rId16" Type="http://schemas.openxmlformats.org/officeDocument/2006/relationships/hyperlink" Target="https://www.wixroyd.com/en/catalog/design-elements/grips-handles-handwheels/pull-handles/pull-handles-aluminium/78000/g+m+c+s+a" TargetMode="External"/><Relationship Id="rId29" Type="http://schemas.openxmlformats.org/officeDocument/2006/relationships/hyperlink" Target="https://www.overlander.co.uk/22000mah-6s-22-2v-30c-lipo-battery-overlander-supersportxl.html" TargetMode="External"/><Relationship Id="rId11" Type="http://schemas.openxmlformats.org/officeDocument/2006/relationships/hyperlink" Target="http://www.wixroyd.com/" TargetMode="External"/><Relationship Id="rId24" Type="http://schemas.openxmlformats.org/officeDocument/2006/relationships/hyperlink" Target="https://www.mfacomodrills.com/" TargetMode="External"/><Relationship Id="rId32" Type="http://schemas.openxmlformats.org/officeDocument/2006/relationships/hyperlink" Target="https://www.amazon.co.uk/hmparts-Tyres-3-00-4-Coarse-Pocket/dp/B00AZIS4S2/ref=sr_1_31?s=automotive&amp;ie=UTF8&amp;qid=1509102429&amp;sr=1-31&amp;keywords=Tyre+3.00+-+4" TargetMode="External"/><Relationship Id="rId37" Type="http://schemas.openxmlformats.org/officeDocument/2006/relationships/hyperlink" Target="https://www.westfieldfasteners.co.uk/Bolts-Screws-Metric/Grub-Screw-Cup-Point-M6x40-A2-Stainless.html" TargetMode="External"/><Relationship Id="rId40" Type="http://schemas.openxmlformats.org/officeDocument/2006/relationships/hyperlink" Target="http://www.laser24.co.uk/" TargetMode="External"/><Relationship Id="rId45" Type="http://schemas.openxmlformats.org/officeDocument/2006/relationships/hyperlink" Target="http://www.laser24.co.uk/" TargetMode="External"/><Relationship Id="rId53" Type="http://schemas.openxmlformats.org/officeDocument/2006/relationships/hyperlink" Target="http://www.westfieldfasteners.co.uk/" TargetMode="External"/><Relationship Id="rId58" Type="http://schemas.openxmlformats.org/officeDocument/2006/relationships/hyperlink" Target="http://www.tme.eu/" TargetMode="External"/><Relationship Id="rId66" Type="http://schemas.openxmlformats.org/officeDocument/2006/relationships/hyperlink" Target="https://www.pololu.com/product/1392" TargetMode="External"/><Relationship Id="rId74" Type="http://schemas.openxmlformats.org/officeDocument/2006/relationships/hyperlink" Target="http://www.simplybearings.co.uk/" TargetMode="External"/><Relationship Id="rId79" Type="http://schemas.openxmlformats.org/officeDocument/2006/relationships/hyperlink" Target="http://www.amazon.co.uk/" TargetMode="External"/><Relationship Id="rId87" Type="http://schemas.openxmlformats.org/officeDocument/2006/relationships/hyperlink" Target="http://www.laser24.co.uk/" TargetMode="External"/><Relationship Id="rId5" Type="http://schemas.openxmlformats.org/officeDocument/2006/relationships/hyperlink" Target="http://www.westfieldfasteners.co.uk/" TargetMode="External"/><Relationship Id="rId61" Type="http://schemas.openxmlformats.org/officeDocument/2006/relationships/hyperlink" Target="http://www.westfieldfasteners.co.uk/" TargetMode="External"/><Relationship Id="rId82" Type="http://schemas.openxmlformats.org/officeDocument/2006/relationships/hyperlink" Target="http://www.lynxmotion.com/" TargetMode="External"/><Relationship Id="rId90" Type="http://schemas.openxmlformats.org/officeDocument/2006/relationships/hyperlink" Target="http://www.laser24.co.uk/" TargetMode="External"/><Relationship Id="rId95" Type="http://schemas.openxmlformats.org/officeDocument/2006/relationships/hyperlink" Target="http://www.protolabs.co.uk/" TargetMode="External"/><Relationship Id="rId19" Type="http://schemas.openxmlformats.org/officeDocument/2006/relationships/hyperlink" Target="https://www.westfieldfasteners.co.uk/Metric-Nuts/Flange-Nut-Hex-Non-Serrated-Nyloc-M4-A2-Stainless.html" TargetMode="External"/><Relationship Id="rId14" Type="http://schemas.openxmlformats.org/officeDocument/2006/relationships/hyperlink" Target="https://www.westfieldfasteners.co.uk/Bolts-Screws-Metric/Socket-Head-Countersunk-Screw-M6x10-A2-Stainless.html" TargetMode="External"/><Relationship Id="rId22" Type="http://schemas.openxmlformats.org/officeDocument/2006/relationships/hyperlink" Target="https://www.westfieldfasteners.co.uk/Metric-Nuts/Square-Thin-Nut-M6-A2-Stainless.html" TargetMode="External"/><Relationship Id="rId27" Type="http://schemas.openxmlformats.org/officeDocument/2006/relationships/hyperlink" Target="https://www.technobotsonline.com/mod-1-10-tooth-tbot-steel-model-gear.html" TargetMode="External"/><Relationship Id="rId30" Type="http://schemas.openxmlformats.org/officeDocument/2006/relationships/hyperlink" Target="https://uk.rs-online.com/web/p/products/1720557/?grossPrice=Y&amp;cm_mmc=UK-PLA-DS3A-_-google-_-PLA_UK_EN_Semiconductors-_-Semiconductor_Development_Kits%7CProcessor_And_Microcontroller_Development_Kits-_-PRODUCT_GROUP&amp;matchtype=&amp;pla-482298324680&amp;s_kwcid=AL!7457!3!243845768854!!!g!482298324680!&amp;gclid=CjwKCAiA0uLgBRABEiwAecFnk1vpHxe4WDUJ9hqhzIOECuuJAnYUXXIuHD9s4iR3bk4yiYQj9YcKnhoCTmgQAvD_BwE&amp;gclsrc=aw.ds" TargetMode="External"/><Relationship Id="rId35" Type="http://schemas.openxmlformats.org/officeDocument/2006/relationships/hyperlink" Target="https://www.westfieldfasteners.co.uk/Bolts-Screws-Metric/Socket-Head-Cap-Allen-Screw-M4x10-A2-Stainless.html" TargetMode="External"/><Relationship Id="rId43" Type="http://schemas.openxmlformats.org/officeDocument/2006/relationships/hyperlink" Target="http://www.laser24.co.uk/" TargetMode="External"/><Relationship Id="rId48" Type="http://schemas.openxmlformats.org/officeDocument/2006/relationships/hyperlink" Target="http://www.laser24.co.uk/" TargetMode="External"/><Relationship Id="rId56" Type="http://schemas.openxmlformats.org/officeDocument/2006/relationships/hyperlink" Target="http://www.westfieldfasteners.co.uk/" TargetMode="External"/><Relationship Id="rId64" Type="http://schemas.openxmlformats.org/officeDocument/2006/relationships/hyperlink" Target="https://www.westfieldfasteners.co.uk/Bolts-Screws-Metric/Socket-Head-Countersunk-Screw-M3x6-A2-Stainless.html" TargetMode="External"/><Relationship Id="rId69" Type="http://schemas.openxmlformats.org/officeDocument/2006/relationships/hyperlink" Target="http://www.megatron.de/" TargetMode="External"/><Relationship Id="rId77" Type="http://schemas.openxmlformats.org/officeDocument/2006/relationships/hyperlink" Target="http://www.uk.rs-online.co.uk/" TargetMode="External"/><Relationship Id="rId8" Type="http://schemas.openxmlformats.org/officeDocument/2006/relationships/hyperlink" Target="http://www.aluminium-profile.co.uk/" TargetMode="External"/><Relationship Id="rId51" Type="http://schemas.openxmlformats.org/officeDocument/2006/relationships/hyperlink" Target="http://www.westfieldfasteners.co.uk/" TargetMode="External"/><Relationship Id="rId72" Type="http://schemas.openxmlformats.org/officeDocument/2006/relationships/hyperlink" Target="http://www.hpcgears.com/" TargetMode="External"/><Relationship Id="rId80" Type="http://schemas.openxmlformats.org/officeDocument/2006/relationships/hyperlink" Target="http://www.amazon.co.uk/" TargetMode="External"/><Relationship Id="rId85" Type="http://schemas.openxmlformats.org/officeDocument/2006/relationships/hyperlink" Target="http://www.laser24.co.uk/" TargetMode="External"/><Relationship Id="rId93" Type="http://schemas.openxmlformats.org/officeDocument/2006/relationships/hyperlink" Target="http://www.laser24.co.uk/" TargetMode="External"/><Relationship Id="rId3" Type="http://schemas.openxmlformats.org/officeDocument/2006/relationships/hyperlink" Target="http://www.westfieldfasteners.co.uk/" TargetMode="External"/><Relationship Id="rId12" Type="http://schemas.openxmlformats.org/officeDocument/2006/relationships/hyperlink" Target="http://www.aluminium-profile.co.uk/acatalog/M4-T-Nut--10pk--KJN523135.html" TargetMode="External"/><Relationship Id="rId17" Type="http://schemas.openxmlformats.org/officeDocument/2006/relationships/hyperlink" Target="https://www.accu.co.uk/en/cap-head-screws/3992-SSCF-M4-8-A4" TargetMode="External"/><Relationship Id="rId25" Type="http://schemas.openxmlformats.org/officeDocument/2006/relationships/hyperlink" Target="http://simplybearings.co.uk/shop/p170493/68142RS+Budget+Rubber+Sealed+Thin+Section+Deep+Groove+Ball+Bearing+70x90x10mm/product_info.html" TargetMode="External"/><Relationship Id="rId33" Type="http://schemas.openxmlformats.org/officeDocument/2006/relationships/hyperlink" Target="https://www.amazon.co.uk/gp/product/B01ARB3FGW/ref=oh_aui_search_detailpage?ie=UTF8&amp;psc=1" TargetMode="External"/><Relationship Id="rId38" Type="http://schemas.openxmlformats.org/officeDocument/2006/relationships/hyperlink" Target="http://www.aluminium-profile.co.uk/acatalog/20x40-Bracket-with-Fixings-KJN523520.html" TargetMode="External"/><Relationship Id="rId46" Type="http://schemas.openxmlformats.org/officeDocument/2006/relationships/hyperlink" Target="http://www.laser24.co.uk/" TargetMode="External"/><Relationship Id="rId59" Type="http://schemas.openxmlformats.org/officeDocument/2006/relationships/hyperlink" Target="http://www.westfieldfasteners.co.uk/" TargetMode="External"/><Relationship Id="rId67" Type="http://schemas.openxmlformats.org/officeDocument/2006/relationships/hyperlink" Target="http://www.pololu.com/" TargetMode="External"/><Relationship Id="rId20" Type="http://schemas.openxmlformats.org/officeDocument/2006/relationships/hyperlink" Target="https://www.tme.eu/gb/details/tff-m3x70_dr124/metal-spacers/dremec/124x70/" TargetMode="External"/><Relationship Id="rId41" Type="http://schemas.openxmlformats.org/officeDocument/2006/relationships/hyperlink" Target="http://www.laser24.co.uk/" TargetMode="External"/><Relationship Id="rId54" Type="http://schemas.openxmlformats.org/officeDocument/2006/relationships/hyperlink" Target="http://www.tme.eu/" TargetMode="External"/><Relationship Id="rId62" Type="http://schemas.openxmlformats.org/officeDocument/2006/relationships/hyperlink" Target="http://www.mfacomodrills.com/" TargetMode="External"/><Relationship Id="rId70" Type="http://schemas.openxmlformats.org/officeDocument/2006/relationships/hyperlink" Target="https://www.megatron.de/en/products/conductive-plastic/hollow-shaft-conductive-plastic-potentiometer-mhp24.html" TargetMode="External"/><Relationship Id="rId75" Type="http://schemas.openxmlformats.org/officeDocument/2006/relationships/hyperlink" Target="http://www.uk.rs-online.co.uk/" TargetMode="External"/><Relationship Id="rId83" Type="http://schemas.openxmlformats.org/officeDocument/2006/relationships/hyperlink" Target="http://www.laser24.co.uk/" TargetMode="External"/><Relationship Id="rId88" Type="http://schemas.openxmlformats.org/officeDocument/2006/relationships/hyperlink" Target="http://www.laser24.co.uk/" TargetMode="External"/><Relationship Id="rId91" Type="http://schemas.openxmlformats.org/officeDocument/2006/relationships/hyperlink" Target="http://www.laser24.co.uk/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www.aluminium-profile.co.uk/" TargetMode="External"/><Relationship Id="rId6" Type="http://schemas.openxmlformats.org/officeDocument/2006/relationships/hyperlink" Target="http://www.westfieldfasteners.co.uk/" TargetMode="External"/><Relationship Id="rId15" Type="http://schemas.openxmlformats.org/officeDocument/2006/relationships/hyperlink" Target="http://simplybearings.co.uk/shop/p556263/AXK4060/AS4060+Budget+Needle+Roller+Cage+with+2+AS+Washers+40x60x5mm/product_info.html" TargetMode="External"/><Relationship Id="rId23" Type="http://schemas.openxmlformats.org/officeDocument/2006/relationships/hyperlink" Target="https://uk.rs-online.com/web/p/rotary-encoders/7140237/" TargetMode="External"/><Relationship Id="rId28" Type="http://schemas.openxmlformats.org/officeDocument/2006/relationships/hyperlink" Target="https://uk.rs-online.com/web/p/track-rollers/0514180/" TargetMode="External"/><Relationship Id="rId36" Type="http://schemas.openxmlformats.org/officeDocument/2006/relationships/hyperlink" Target="http://www.aluminium-profile.co.uk/acatalog/M6x16-T-Bolt----Nut--pk10--KJN523920.html" TargetMode="External"/><Relationship Id="rId49" Type="http://schemas.openxmlformats.org/officeDocument/2006/relationships/hyperlink" Target="http://www.simplybearings.co.uk/" TargetMode="External"/><Relationship Id="rId57" Type="http://schemas.openxmlformats.org/officeDocument/2006/relationships/hyperlink" Target="http://www.westfieldfasteners.co.uk/" TargetMode="External"/><Relationship Id="rId10" Type="http://schemas.openxmlformats.org/officeDocument/2006/relationships/hyperlink" Target="http://www.aluminium-profile.co.uk/" TargetMode="External"/><Relationship Id="rId31" Type="http://schemas.openxmlformats.org/officeDocument/2006/relationships/hyperlink" Target="https://www.amazon.co.uk/dp/B00Y25XFGK/ref=asc_df_B00Y25XFGK57546853/?tag=googshopuk-21&amp;creative=22146&amp;creativeASIN=B00Y25XFGK&amp;linkCode=df0&amp;hvadid=309909333117&amp;hvpos=1o1&amp;hvnetw=g&amp;hvrand=13115029883321224928&amp;hvpone=&amp;hvptwo=&amp;hvqmt=&amp;hvdev=c&amp;hvdvcmdl=&amp;hvlocint=&amp;hvlocphy=9045888&amp;hvtargid=pla-563136024380" TargetMode="External"/><Relationship Id="rId44" Type="http://schemas.openxmlformats.org/officeDocument/2006/relationships/hyperlink" Target="http://www.laser24.co.uk/" TargetMode="External"/><Relationship Id="rId52" Type="http://schemas.openxmlformats.org/officeDocument/2006/relationships/hyperlink" Target="http://www.westfieldfasteners.co.uk/" TargetMode="External"/><Relationship Id="rId60" Type="http://schemas.openxmlformats.org/officeDocument/2006/relationships/hyperlink" Target="http://www.westfieldfasteners.co.uk/" TargetMode="External"/><Relationship Id="rId65" Type="http://schemas.openxmlformats.org/officeDocument/2006/relationships/hyperlink" Target="https://www.westfieldfasteners.co.uk/Bolts-Screws-Metric/Socket-Head-Countersunk-Screw-M6x16-A2-Stainless.html" TargetMode="External"/><Relationship Id="rId73" Type="http://schemas.openxmlformats.org/officeDocument/2006/relationships/hyperlink" Target="http://www.simplybearings.co.uk/" TargetMode="External"/><Relationship Id="rId78" Type="http://schemas.openxmlformats.org/officeDocument/2006/relationships/hyperlink" Target="http://www.amazon.co.uk/" TargetMode="External"/><Relationship Id="rId81" Type="http://schemas.openxmlformats.org/officeDocument/2006/relationships/hyperlink" Target="http://www.amazon.co.uk/" TargetMode="External"/><Relationship Id="rId86" Type="http://schemas.openxmlformats.org/officeDocument/2006/relationships/hyperlink" Target="http://www.laser24.co.uk/" TargetMode="External"/><Relationship Id="rId94" Type="http://schemas.openxmlformats.org/officeDocument/2006/relationships/hyperlink" Target="http://www.protolabs.co.uk/" TargetMode="External"/><Relationship Id="rId4" Type="http://schemas.openxmlformats.org/officeDocument/2006/relationships/hyperlink" Target="http://www.aluminium-profile.co.uk/" TargetMode="External"/><Relationship Id="rId9" Type="http://schemas.openxmlformats.org/officeDocument/2006/relationships/hyperlink" Target="http://www.aluminium-profil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4BE0-4595-4838-9DC7-7F309F7FBE47}">
  <dimension ref="A1:AJ239"/>
  <sheetViews>
    <sheetView tabSelected="1" topLeftCell="B1" workbookViewId="0">
      <pane ySplit="1" topLeftCell="A49" activePane="bottomLeft" state="frozen"/>
      <selection pane="bottomLeft" activeCell="D58" sqref="D58"/>
    </sheetView>
  </sheetViews>
  <sheetFormatPr defaultRowHeight="14.4" x14ac:dyDescent="0.3"/>
  <cols>
    <col min="1" max="1" width="11.77734375" bestFit="1" customWidth="1"/>
    <col min="2" max="2" width="17.77734375" bestFit="1" customWidth="1"/>
    <col min="3" max="3" width="42" bestFit="1" customWidth="1"/>
    <col min="4" max="4" width="47.6640625" bestFit="1" customWidth="1"/>
    <col min="5" max="5" width="8.33203125" bestFit="1" customWidth="1"/>
    <col min="6" max="6" width="8.6640625" bestFit="1" customWidth="1"/>
    <col min="7" max="7" width="5.33203125" bestFit="1" customWidth="1"/>
    <col min="8" max="8" width="26.33203125" bestFit="1" customWidth="1"/>
    <col min="9" max="10" width="8.88671875" style="1"/>
  </cols>
  <sheetData>
    <row r="1" spans="1:16" x14ac:dyDescent="0.3">
      <c r="A1" s="11" t="s">
        <v>82</v>
      </c>
      <c r="B1" s="11" t="s">
        <v>91</v>
      </c>
      <c r="C1" s="11" t="s">
        <v>83</v>
      </c>
      <c r="D1" s="11" t="s">
        <v>84</v>
      </c>
      <c r="E1" s="11" t="s">
        <v>85</v>
      </c>
      <c r="F1" s="11" t="s">
        <v>238</v>
      </c>
      <c r="G1" s="11" t="s">
        <v>86</v>
      </c>
      <c r="H1" s="11" t="s">
        <v>87</v>
      </c>
      <c r="I1" s="17" t="s">
        <v>88</v>
      </c>
      <c r="J1" s="17" t="s">
        <v>89</v>
      </c>
      <c r="K1" s="11" t="s">
        <v>0</v>
      </c>
    </row>
    <row r="2" spans="1:16" x14ac:dyDescent="0.3">
      <c r="A2" s="11" t="s">
        <v>147</v>
      </c>
    </row>
    <row r="3" spans="1:16" x14ac:dyDescent="0.3">
      <c r="A3" t="s">
        <v>90</v>
      </c>
      <c r="B3" t="s">
        <v>3</v>
      </c>
      <c r="C3" s="3" t="s">
        <v>93</v>
      </c>
      <c r="D3" s="3" t="s">
        <v>6</v>
      </c>
      <c r="E3" s="3">
        <v>4</v>
      </c>
      <c r="F3" s="3">
        <v>10</v>
      </c>
      <c r="G3">
        <v>1</v>
      </c>
      <c r="H3" s="16" t="s">
        <v>237</v>
      </c>
      <c r="I3" s="4">
        <v>3.96</v>
      </c>
      <c r="J3" s="4">
        <f>G3*I3</f>
        <v>3.96</v>
      </c>
      <c r="K3" s="2" t="s">
        <v>7</v>
      </c>
      <c r="P3" s="2"/>
    </row>
    <row r="4" spans="1:16" x14ac:dyDescent="0.3">
      <c r="A4" t="s">
        <v>97</v>
      </c>
      <c r="B4" t="s">
        <v>3</v>
      </c>
      <c r="C4" s="3" t="s">
        <v>149</v>
      </c>
      <c r="D4" s="3" t="s">
        <v>8</v>
      </c>
      <c r="E4" s="3">
        <v>4</v>
      </c>
      <c r="F4" s="3">
        <v>50</v>
      </c>
      <c r="G4">
        <v>1</v>
      </c>
      <c r="H4" s="16" t="s">
        <v>239</v>
      </c>
      <c r="I4" s="4">
        <v>3.29</v>
      </c>
      <c r="J4" s="4">
        <f t="shared" ref="J4:J53" si="0">G4*I4</f>
        <v>3.29</v>
      </c>
      <c r="K4" s="2" t="s">
        <v>9</v>
      </c>
      <c r="P4" s="2"/>
    </row>
    <row r="5" spans="1:16" x14ac:dyDescent="0.3">
      <c r="A5" t="s">
        <v>98</v>
      </c>
      <c r="B5" t="s">
        <v>3</v>
      </c>
      <c r="C5" s="3" t="s">
        <v>148</v>
      </c>
      <c r="D5" s="3" t="s">
        <v>4</v>
      </c>
      <c r="E5" s="3">
        <v>24</v>
      </c>
      <c r="F5" s="3">
        <v>20</v>
      </c>
      <c r="G5">
        <v>2</v>
      </c>
      <c r="H5" s="16" t="s">
        <v>239</v>
      </c>
      <c r="I5" s="4">
        <v>2.92</v>
      </c>
      <c r="J5" s="4">
        <f t="shared" si="0"/>
        <v>5.84</v>
      </c>
      <c r="K5" s="2" t="s">
        <v>5</v>
      </c>
      <c r="P5" s="2"/>
    </row>
    <row r="6" spans="1:16" x14ac:dyDescent="0.3">
      <c r="A6" t="s">
        <v>99</v>
      </c>
      <c r="B6" t="s">
        <v>3</v>
      </c>
      <c r="C6" s="3" t="s">
        <v>94</v>
      </c>
      <c r="D6" s="3" t="s">
        <v>96</v>
      </c>
      <c r="E6" s="3">
        <v>32</v>
      </c>
      <c r="F6" s="3">
        <v>10</v>
      </c>
      <c r="G6">
        <v>4</v>
      </c>
      <c r="H6" s="16" t="s">
        <v>237</v>
      </c>
      <c r="I6" s="4">
        <v>6.72</v>
      </c>
      <c r="J6" s="4">
        <f t="shared" si="0"/>
        <v>26.88</v>
      </c>
      <c r="K6" s="2" t="s">
        <v>10</v>
      </c>
      <c r="P6" s="2"/>
    </row>
    <row r="7" spans="1:16" x14ac:dyDescent="0.3">
      <c r="A7" t="s">
        <v>100</v>
      </c>
      <c r="B7" t="s">
        <v>3</v>
      </c>
      <c r="C7" s="3" t="s">
        <v>150</v>
      </c>
      <c r="D7" s="3" t="s">
        <v>12</v>
      </c>
      <c r="E7" s="3">
        <v>8</v>
      </c>
      <c r="F7" s="3">
        <v>30</v>
      </c>
      <c r="G7">
        <v>1</v>
      </c>
      <c r="H7" s="16" t="s">
        <v>239</v>
      </c>
      <c r="I7" s="4">
        <v>3.49</v>
      </c>
      <c r="J7" s="4">
        <f t="shared" si="0"/>
        <v>3.49</v>
      </c>
      <c r="K7" s="2" t="s">
        <v>13</v>
      </c>
      <c r="P7" s="2"/>
    </row>
    <row r="8" spans="1:16" x14ac:dyDescent="0.3">
      <c r="A8" t="s">
        <v>101</v>
      </c>
      <c r="B8" t="s">
        <v>3</v>
      </c>
      <c r="C8" s="3" t="s">
        <v>95</v>
      </c>
      <c r="D8" s="3" t="s">
        <v>17</v>
      </c>
      <c r="E8" s="3">
        <v>8</v>
      </c>
      <c r="F8" s="3">
        <v>8</v>
      </c>
      <c r="G8">
        <v>1</v>
      </c>
      <c r="H8" s="16" t="s">
        <v>239</v>
      </c>
      <c r="I8" s="4">
        <v>3.8</v>
      </c>
      <c r="J8" s="4">
        <f t="shared" si="0"/>
        <v>3.8</v>
      </c>
      <c r="K8" s="2" t="s">
        <v>18</v>
      </c>
      <c r="P8" s="2"/>
    </row>
    <row r="9" spans="1:16" x14ac:dyDescent="0.3">
      <c r="A9" t="s">
        <v>109</v>
      </c>
      <c r="B9" t="s">
        <v>102</v>
      </c>
      <c r="C9" s="3" t="s">
        <v>103</v>
      </c>
      <c r="D9" s="3" t="s">
        <v>106</v>
      </c>
      <c r="E9" s="3">
        <v>8</v>
      </c>
      <c r="F9" s="3">
        <v>1</v>
      </c>
      <c r="G9">
        <v>8</v>
      </c>
      <c r="H9" s="16" t="s">
        <v>237</v>
      </c>
      <c r="I9" s="4">
        <v>1.96</v>
      </c>
      <c r="J9" s="4">
        <f t="shared" si="0"/>
        <v>15.68</v>
      </c>
      <c r="K9" s="2" t="s">
        <v>1</v>
      </c>
    </row>
    <row r="10" spans="1:16" x14ac:dyDescent="0.3">
      <c r="A10" t="s">
        <v>110</v>
      </c>
      <c r="B10" t="s">
        <v>102</v>
      </c>
      <c r="C10" s="3" t="s">
        <v>104</v>
      </c>
      <c r="D10" s="3" t="s">
        <v>107</v>
      </c>
      <c r="E10" s="3">
        <v>20</v>
      </c>
      <c r="F10" s="3">
        <v>2</v>
      </c>
      <c r="G10">
        <v>10</v>
      </c>
      <c r="H10" s="16" t="s">
        <v>237</v>
      </c>
      <c r="I10" s="4">
        <v>1.28</v>
      </c>
      <c r="J10" s="4">
        <f t="shared" si="0"/>
        <v>12.8</v>
      </c>
      <c r="K10" s="3" t="s">
        <v>1</v>
      </c>
    </row>
    <row r="11" spans="1:16" x14ac:dyDescent="0.3">
      <c r="A11" t="s">
        <v>111</v>
      </c>
      <c r="B11" t="s">
        <v>102</v>
      </c>
      <c r="C11" s="3" t="s">
        <v>105</v>
      </c>
      <c r="D11" s="3" t="s">
        <v>108</v>
      </c>
      <c r="E11" s="3">
        <v>4</v>
      </c>
      <c r="F11" s="3">
        <v>1</v>
      </c>
      <c r="G11">
        <v>4</v>
      </c>
      <c r="H11" s="16" t="s">
        <v>237</v>
      </c>
      <c r="I11" s="4">
        <v>2.64</v>
      </c>
      <c r="J11" s="4">
        <f t="shared" si="0"/>
        <v>10.56</v>
      </c>
      <c r="K11" s="2" t="s">
        <v>2</v>
      </c>
    </row>
    <row r="12" spans="1:16" x14ac:dyDescent="0.3">
      <c r="A12" t="s">
        <v>113</v>
      </c>
      <c r="B12" t="s">
        <v>102</v>
      </c>
      <c r="C12" s="3" t="s">
        <v>112</v>
      </c>
      <c r="D12" s="3" t="s">
        <v>119</v>
      </c>
      <c r="E12" s="3">
        <v>1</v>
      </c>
      <c r="F12" s="3">
        <v>1</v>
      </c>
      <c r="G12">
        <v>1</v>
      </c>
      <c r="H12" s="16" t="s">
        <v>237</v>
      </c>
      <c r="I12" s="4">
        <v>4.75</v>
      </c>
      <c r="J12" s="4">
        <f t="shared" si="0"/>
        <v>4.75</v>
      </c>
      <c r="K12" t="s">
        <v>11</v>
      </c>
    </row>
    <row r="13" spans="1:16" x14ac:dyDescent="0.3">
      <c r="A13" t="s">
        <v>114</v>
      </c>
      <c r="B13" t="s">
        <v>92</v>
      </c>
      <c r="C13" s="3" t="s">
        <v>22</v>
      </c>
      <c r="D13" s="10" t="s">
        <v>21</v>
      </c>
      <c r="E13" s="3">
        <v>2</v>
      </c>
      <c r="F13" s="3">
        <v>1</v>
      </c>
      <c r="G13">
        <v>2</v>
      </c>
      <c r="H13" s="16" t="s">
        <v>240</v>
      </c>
      <c r="I13" s="4">
        <v>11</v>
      </c>
      <c r="J13" s="4">
        <f t="shared" si="0"/>
        <v>22</v>
      </c>
      <c r="K13" s="2" t="s">
        <v>23</v>
      </c>
      <c r="P13" s="2"/>
    </row>
    <row r="14" spans="1:16" x14ac:dyDescent="0.3">
      <c r="A14" t="s">
        <v>115</v>
      </c>
      <c r="B14" t="s">
        <v>92</v>
      </c>
      <c r="C14" t="s">
        <v>117</v>
      </c>
      <c r="D14" s="10" t="s">
        <v>24</v>
      </c>
      <c r="E14" s="3">
        <v>2</v>
      </c>
      <c r="F14" s="3">
        <v>1</v>
      </c>
      <c r="G14">
        <v>2</v>
      </c>
      <c r="H14" s="16" t="s">
        <v>242</v>
      </c>
      <c r="I14" s="1">
        <v>7.81</v>
      </c>
      <c r="J14" s="4">
        <f t="shared" si="0"/>
        <v>15.62</v>
      </c>
      <c r="K14" s="2" t="s">
        <v>25</v>
      </c>
      <c r="P14" s="2"/>
    </row>
    <row r="15" spans="1:16" x14ac:dyDescent="0.3">
      <c r="A15" t="s">
        <v>116</v>
      </c>
      <c r="B15" t="s">
        <v>92</v>
      </c>
      <c r="C15" t="s">
        <v>118</v>
      </c>
      <c r="D15" s="10" t="s">
        <v>26</v>
      </c>
      <c r="E15" s="3">
        <v>4</v>
      </c>
      <c r="F15" s="3">
        <v>1</v>
      </c>
      <c r="G15">
        <v>4</v>
      </c>
      <c r="H15" s="16" t="s">
        <v>244</v>
      </c>
      <c r="I15" s="1">
        <v>22.09</v>
      </c>
      <c r="J15" s="4">
        <f t="shared" si="0"/>
        <v>88.36</v>
      </c>
      <c r="K15" s="2" t="s">
        <v>243</v>
      </c>
    </row>
    <row r="16" spans="1:16" x14ac:dyDescent="0.3">
      <c r="A16" t="s">
        <v>128</v>
      </c>
      <c r="B16" t="s">
        <v>142</v>
      </c>
      <c r="C16" t="s">
        <v>27</v>
      </c>
      <c r="D16" t="s">
        <v>120</v>
      </c>
      <c r="E16">
        <v>2</v>
      </c>
      <c r="F16">
        <v>1</v>
      </c>
      <c r="G16">
        <v>2</v>
      </c>
      <c r="H16" s="16" t="s">
        <v>241</v>
      </c>
      <c r="I16" s="1" t="s">
        <v>245</v>
      </c>
      <c r="J16" s="1" t="s">
        <v>245</v>
      </c>
      <c r="K16" s="3"/>
      <c r="P16" s="3"/>
    </row>
    <row r="17" spans="1:16" x14ac:dyDescent="0.3">
      <c r="A17" t="s">
        <v>129</v>
      </c>
      <c r="B17" t="s">
        <v>142</v>
      </c>
      <c r="C17" s="3" t="s">
        <v>28</v>
      </c>
      <c r="D17" s="3" t="s">
        <v>121</v>
      </c>
      <c r="E17" s="3">
        <v>1</v>
      </c>
      <c r="F17" s="3">
        <v>1</v>
      </c>
      <c r="G17">
        <v>1</v>
      </c>
      <c r="H17" s="16" t="s">
        <v>241</v>
      </c>
      <c r="I17" s="4" t="s">
        <v>245</v>
      </c>
      <c r="J17" s="4" t="s">
        <v>245</v>
      </c>
      <c r="K17" s="3"/>
      <c r="P17" s="3"/>
    </row>
    <row r="18" spans="1:16" x14ac:dyDescent="0.3">
      <c r="A18" t="s">
        <v>130</v>
      </c>
      <c r="B18" t="s">
        <v>142</v>
      </c>
      <c r="C18" s="3" t="s">
        <v>29</v>
      </c>
      <c r="D18" s="3" t="s">
        <v>122</v>
      </c>
      <c r="E18" s="3">
        <v>1</v>
      </c>
      <c r="F18">
        <v>1</v>
      </c>
      <c r="G18">
        <v>1</v>
      </c>
      <c r="H18" s="16" t="s">
        <v>241</v>
      </c>
      <c r="I18" s="4" t="s">
        <v>245</v>
      </c>
      <c r="J18" s="4" t="s">
        <v>245</v>
      </c>
      <c r="K18" s="3"/>
      <c r="P18" s="3"/>
    </row>
    <row r="19" spans="1:16" x14ac:dyDescent="0.3">
      <c r="A19" t="s">
        <v>131</v>
      </c>
      <c r="B19" t="s">
        <v>142</v>
      </c>
      <c r="C19" s="3" t="s">
        <v>30</v>
      </c>
      <c r="D19" s="3" t="s">
        <v>123</v>
      </c>
      <c r="E19">
        <v>2</v>
      </c>
      <c r="F19" s="3">
        <v>1</v>
      </c>
      <c r="G19">
        <v>2</v>
      </c>
      <c r="H19" s="16" t="s">
        <v>241</v>
      </c>
      <c r="I19" s="4" t="s">
        <v>245</v>
      </c>
      <c r="J19" s="4" t="s">
        <v>245</v>
      </c>
      <c r="K19" s="3"/>
      <c r="P19" s="3"/>
    </row>
    <row r="20" spans="1:16" x14ac:dyDescent="0.3">
      <c r="A20" t="s">
        <v>132</v>
      </c>
      <c r="B20" t="s">
        <v>142</v>
      </c>
      <c r="C20" s="3" t="s">
        <v>31</v>
      </c>
      <c r="D20" s="3" t="s">
        <v>124</v>
      </c>
      <c r="E20" s="3">
        <v>2</v>
      </c>
      <c r="F20">
        <v>1</v>
      </c>
      <c r="G20">
        <v>2</v>
      </c>
      <c r="H20" s="16" t="s">
        <v>241</v>
      </c>
      <c r="I20" s="4" t="s">
        <v>245</v>
      </c>
      <c r="J20" s="4" t="s">
        <v>245</v>
      </c>
      <c r="K20" s="3"/>
      <c r="P20" s="3"/>
    </row>
    <row r="21" spans="1:16" x14ac:dyDescent="0.3">
      <c r="A21" t="s">
        <v>133</v>
      </c>
      <c r="B21" t="s">
        <v>142</v>
      </c>
      <c r="C21" t="s">
        <v>32</v>
      </c>
      <c r="D21" s="3" t="s">
        <v>125</v>
      </c>
      <c r="E21" s="3">
        <v>2</v>
      </c>
      <c r="F21" s="3">
        <v>1</v>
      </c>
      <c r="G21">
        <v>2</v>
      </c>
      <c r="H21" s="16" t="s">
        <v>241</v>
      </c>
      <c r="I21" s="4" t="s">
        <v>245</v>
      </c>
      <c r="J21" s="4" t="s">
        <v>245</v>
      </c>
      <c r="K21" s="3"/>
      <c r="P21" s="3"/>
    </row>
    <row r="22" spans="1:16" x14ac:dyDescent="0.3">
      <c r="A22" t="s">
        <v>134</v>
      </c>
      <c r="B22" t="s">
        <v>142</v>
      </c>
      <c r="C22" t="s">
        <v>143</v>
      </c>
      <c r="D22" s="3" t="s">
        <v>144</v>
      </c>
      <c r="E22" s="3">
        <v>2</v>
      </c>
      <c r="F22" s="3">
        <v>1</v>
      </c>
      <c r="G22">
        <v>2</v>
      </c>
      <c r="H22" s="16" t="s">
        <v>241</v>
      </c>
      <c r="I22" s="4" t="s">
        <v>245</v>
      </c>
      <c r="J22" s="4" t="s">
        <v>245</v>
      </c>
      <c r="K22" s="3"/>
      <c r="P22" s="3"/>
    </row>
    <row r="23" spans="1:16" x14ac:dyDescent="0.3">
      <c r="A23" t="s">
        <v>135</v>
      </c>
      <c r="B23" t="s">
        <v>142</v>
      </c>
      <c r="C23" t="s">
        <v>33</v>
      </c>
      <c r="D23" s="3" t="s">
        <v>126</v>
      </c>
      <c r="E23">
        <v>2</v>
      </c>
      <c r="F23" s="3">
        <v>1</v>
      </c>
      <c r="G23">
        <v>2</v>
      </c>
      <c r="H23" s="16" t="s">
        <v>241</v>
      </c>
      <c r="I23" s="4" t="s">
        <v>245</v>
      </c>
      <c r="J23" s="4" t="s">
        <v>245</v>
      </c>
      <c r="K23" s="3"/>
      <c r="P23" s="3"/>
    </row>
    <row r="24" spans="1:16" x14ac:dyDescent="0.3">
      <c r="A24" t="s">
        <v>145</v>
      </c>
      <c r="B24" t="s">
        <v>142</v>
      </c>
      <c r="C24" t="s">
        <v>34</v>
      </c>
      <c r="D24" s="3" t="s">
        <v>127</v>
      </c>
      <c r="E24">
        <v>2</v>
      </c>
      <c r="F24" s="3">
        <v>1</v>
      </c>
      <c r="G24">
        <v>2</v>
      </c>
      <c r="H24" s="16" t="s">
        <v>241</v>
      </c>
      <c r="I24" s="4" t="s">
        <v>245</v>
      </c>
      <c r="J24" s="4" t="s">
        <v>245</v>
      </c>
      <c r="K24" s="3"/>
      <c r="M24" s="5"/>
      <c r="P24" s="3"/>
    </row>
    <row r="25" spans="1:16" x14ac:dyDescent="0.3">
      <c r="A25" s="11" t="s">
        <v>146</v>
      </c>
      <c r="D25" s="10"/>
      <c r="E25" s="3"/>
      <c r="F25" s="3"/>
      <c r="H25" s="16"/>
      <c r="I25" s="4"/>
      <c r="J25" s="4"/>
      <c r="K25" s="3"/>
      <c r="M25" s="5"/>
      <c r="P25" s="3"/>
    </row>
    <row r="26" spans="1:16" x14ac:dyDescent="0.3">
      <c r="A26" t="s">
        <v>136</v>
      </c>
      <c r="B26" t="s">
        <v>3</v>
      </c>
      <c r="C26" t="s">
        <v>155</v>
      </c>
      <c r="D26" t="s">
        <v>68</v>
      </c>
      <c r="E26" s="3">
        <v>88</v>
      </c>
      <c r="F26" s="3">
        <v>80</v>
      </c>
      <c r="G26">
        <v>2</v>
      </c>
      <c r="H26" s="16" t="s">
        <v>239</v>
      </c>
      <c r="I26" s="1">
        <v>3.1</v>
      </c>
      <c r="J26" s="4">
        <f t="shared" si="0"/>
        <v>6.2</v>
      </c>
      <c r="K26" s="8" t="s">
        <v>246</v>
      </c>
      <c r="P26" s="8"/>
    </row>
    <row r="27" spans="1:16" x14ac:dyDescent="0.3">
      <c r="A27" t="s">
        <v>137</v>
      </c>
      <c r="B27" t="s">
        <v>3</v>
      </c>
      <c r="C27" t="s">
        <v>151</v>
      </c>
      <c r="D27" t="s">
        <v>69</v>
      </c>
      <c r="E27" s="3">
        <v>144</v>
      </c>
      <c r="F27" s="3">
        <v>80</v>
      </c>
      <c r="G27">
        <v>2</v>
      </c>
      <c r="H27" s="16" t="s">
        <v>239</v>
      </c>
      <c r="I27" s="1">
        <v>3.32</v>
      </c>
      <c r="J27" s="4">
        <f t="shared" si="0"/>
        <v>6.64</v>
      </c>
      <c r="K27" s="8" t="s">
        <v>249</v>
      </c>
      <c r="P27" s="8"/>
    </row>
    <row r="28" spans="1:16" x14ac:dyDescent="0.3">
      <c r="A28" t="s">
        <v>138</v>
      </c>
      <c r="B28" t="s">
        <v>3</v>
      </c>
      <c r="C28" t="s">
        <v>152</v>
      </c>
      <c r="D28" t="s">
        <v>70</v>
      </c>
      <c r="E28" s="3">
        <v>8</v>
      </c>
      <c r="F28" s="3">
        <v>40</v>
      </c>
      <c r="G28">
        <v>1</v>
      </c>
      <c r="H28" s="16" t="s">
        <v>239</v>
      </c>
      <c r="I28" s="1">
        <v>3.22</v>
      </c>
      <c r="J28" s="4">
        <f t="shared" si="0"/>
        <v>3.22</v>
      </c>
      <c r="K28" s="2" t="s">
        <v>250</v>
      </c>
      <c r="P28" s="2"/>
    </row>
    <row r="29" spans="1:16" x14ac:dyDescent="0.3">
      <c r="A29" t="s">
        <v>139</v>
      </c>
      <c r="B29" t="s">
        <v>3</v>
      </c>
      <c r="C29" t="s">
        <v>162</v>
      </c>
      <c r="D29" t="s">
        <v>37</v>
      </c>
      <c r="E29" s="3">
        <v>24</v>
      </c>
      <c r="F29" s="3">
        <v>10</v>
      </c>
      <c r="G29">
        <v>3</v>
      </c>
      <c r="H29" s="16" t="s">
        <v>247</v>
      </c>
      <c r="I29" s="1">
        <v>4.1100000000000003</v>
      </c>
      <c r="J29" s="4">
        <f t="shared" si="0"/>
        <v>12.330000000000002</v>
      </c>
      <c r="K29" s="2" t="s">
        <v>38</v>
      </c>
      <c r="P29" s="2"/>
    </row>
    <row r="30" spans="1:16" x14ac:dyDescent="0.3">
      <c r="A30" t="s">
        <v>140</v>
      </c>
      <c r="B30" t="s">
        <v>3</v>
      </c>
      <c r="C30" t="s">
        <v>153</v>
      </c>
      <c r="D30" t="s">
        <v>71</v>
      </c>
      <c r="E30" s="3">
        <v>40</v>
      </c>
      <c r="F30" s="3">
        <v>50</v>
      </c>
      <c r="G30">
        <v>1</v>
      </c>
      <c r="H30" s="16" t="s">
        <v>239</v>
      </c>
      <c r="I30" s="1">
        <f>2.6*1.2</f>
        <v>3.12</v>
      </c>
      <c r="J30" s="4">
        <f t="shared" si="0"/>
        <v>3.12</v>
      </c>
      <c r="K30" s="2" t="s">
        <v>72</v>
      </c>
      <c r="P30" s="2"/>
    </row>
    <row r="31" spans="1:16" x14ac:dyDescent="0.3">
      <c r="A31" t="s">
        <v>141</v>
      </c>
      <c r="B31" t="s">
        <v>3</v>
      </c>
      <c r="C31" s="3" t="s">
        <v>158</v>
      </c>
      <c r="D31" s="3" t="s">
        <v>19</v>
      </c>
      <c r="E31" s="3">
        <v>8</v>
      </c>
      <c r="F31" s="3">
        <v>15</v>
      </c>
      <c r="G31">
        <v>1</v>
      </c>
      <c r="H31" s="16" t="s">
        <v>239</v>
      </c>
      <c r="I31" s="4">
        <f>2.46*1.2</f>
        <v>2.952</v>
      </c>
      <c r="J31" s="4">
        <f t="shared" si="0"/>
        <v>2.952</v>
      </c>
      <c r="K31" s="2" t="s">
        <v>20</v>
      </c>
      <c r="P31" s="2"/>
    </row>
    <row r="32" spans="1:16" x14ac:dyDescent="0.3">
      <c r="A32" t="s">
        <v>156</v>
      </c>
      <c r="B32" t="s">
        <v>3</v>
      </c>
      <c r="C32" s="3" t="s">
        <v>14</v>
      </c>
      <c r="D32" s="3" t="s">
        <v>15</v>
      </c>
      <c r="E32" s="3">
        <v>8</v>
      </c>
      <c r="F32" s="3">
        <v>6</v>
      </c>
      <c r="G32">
        <v>2</v>
      </c>
      <c r="H32" s="16" t="s">
        <v>239</v>
      </c>
      <c r="I32" s="4">
        <f>2.61*1.2</f>
        <v>3.1319999999999997</v>
      </c>
      <c r="J32" s="4">
        <f t="shared" si="0"/>
        <v>6.2639999999999993</v>
      </c>
      <c r="K32" s="2" t="s">
        <v>16</v>
      </c>
      <c r="P32" s="2"/>
    </row>
    <row r="33" spans="1:16" x14ac:dyDescent="0.3">
      <c r="A33" t="s">
        <v>157</v>
      </c>
      <c r="B33" t="s">
        <v>3</v>
      </c>
      <c r="C33" t="s">
        <v>161</v>
      </c>
      <c r="D33" t="s">
        <v>39</v>
      </c>
      <c r="E33" s="3">
        <v>32</v>
      </c>
      <c r="F33" s="3">
        <v>10</v>
      </c>
      <c r="G33">
        <v>4</v>
      </c>
      <c r="H33" s="16" t="s">
        <v>247</v>
      </c>
      <c r="I33" s="1">
        <f>5.83*1.2</f>
        <v>6.9959999999999996</v>
      </c>
      <c r="J33" s="4">
        <f t="shared" si="0"/>
        <v>27.983999999999998</v>
      </c>
      <c r="K33" s="2" t="s">
        <v>40</v>
      </c>
      <c r="P33" s="2"/>
    </row>
    <row r="34" spans="1:16" x14ac:dyDescent="0.3">
      <c r="A34" t="s">
        <v>159</v>
      </c>
      <c r="B34" t="s">
        <v>3</v>
      </c>
      <c r="C34" t="s">
        <v>154</v>
      </c>
      <c r="D34" t="s">
        <v>73</v>
      </c>
      <c r="E34" s="3">
        <v>8</v>
      </c>
      <c r="F34" s="3">
        <v>20</v>
      </c>
      <c r="G34">
        <v>1</v>
      </c>
      <c r="H34" s="16" t="s">
        <v>239</v>
      </c>
      <c r="I34" s="1">
        <f>2.43*1.2</f>
        <v>2.9159999999999999</v>
      </c>
      <c r="J34" s="4">
        <f t="shared" si="0"/>
        <v>2.9159999999999999</v>
      </c>
      <c r="K34" s="2" t="s">
        <v>251</v>
      </c>
      <c r="P34" s="2"/>
    </row>
    <row r="35" spans="1:16" x14ac:dyDescent="0.3">
      <c r="A35" t="s">
        <v>160</v>
      </c>
      <c r="B35" t="s">
        <v>3</v>
      </c>
      <c r="C35" t="s">
        <v>253</v>
      </c>
      <c r="D35" t="s">
        <v>252</v>
      </c>
      <c r="E35" s="3">
        <v>14</v>
      </c>
      <c r="F35" s="3">
        <v>20</v>
      </c>
      <c r="G35">
        <v>1</v>
      </c>
      <c r="H35" s="16" t="s">
        <v>239</v>
      </c>
      <c r="I35" s="1">
        <f>2.45*1.2</f>
        <v>2.94</v>
      </c>
      <c r="J35" s="4">
        <f t="shared" si="0"/>
        <v>2.94</v>
      </c>
      <c r="K35" s="2" t="s">
        <v>254</v>
      </c>
      <c r="P35" s="2"/>
    </row>
    <row r="36" spans="1:16" x14ac:dyDescent="0.3">
      <c r="A36" t="s">
        <v>164</v>
      </c>
      <c r="B36" t="s">
        <v>3</v>
      </c>
      <c r="C36" t="s">
        <v>163</v>
      </c>
      <c r="D36" t="s">
        <v>52</v>
      </c>
      <c r="E36" s="3">
        <v>4</v>
      </c>
      <c r="F36" s="3">
        <v>30</v>
      </c>
      <c r="G36">
        <v>1</v>
      </c>
      <c r="H36" s="16" t="s">
        <v>239</v>
      </c>
      <c r="I36" s="1">
        <f>2.89*1.2</f>
        <v>3.468</v>
      </c>
      <c r="J36" s="4">
        <f t="shared" si="0"/>
        <v>3.468</v>
      </c>
      <c r="K36" s="2" t="s">
        <v>53</v>
      </c>
      <c r="P36" s="2"/>
    </row>
    <row r="37" spans="1:16" x14ac:dyDescent="0.3">
      <c r="A37" t="s">
        <v>171</v>
      </c>
      <c r="B37" t="s">
        <v>92</v>
      </c>
      <c r="C37" t="s">
        <v>165</v>
      </c>
      <c r="D37" t="s">
        <v>41</v>
      </c>
      <c r="E37" s="3">
        <v>4</v>
      </c>
      <c r="F37" s="3">
        <v>1</v>
      </c>
      <c r="G37">
        <v>4</v>
      </c>
      <c r="H37" s="2" t="s">
        <v>248</v>
      </c>
      <c r="I37" s="1">
        <v>27.5</v>
      </c>
      <c r="J37" s="4">
        <f t="shared" si="0"/>
        <v>110</v>
      </c>
      <c r="K37" s="2" t="s">
        <v>42</v>
      </c>
      <c r="P37" s="2"/>
    </row>
    <row r="38" spans="1:16" x14ac:dyDescent="0.3">
      <c r="A38" t="s">
        <v>172</v>
      </c>
      <c r="B38" t="s">
        <v>92</v>
      </c>
      <c r="C38" t="s">
        <v>166</v>
      </c>
      <c r="D38" t="s">
        <v>43</v>
      </c>
      <c r="E38" s="3">
        <v>4</v>
      </c>
      <c r="F38" s="3">
        <v>1</v>
      </c>
      <c r="G38">
        <v>4</v>
      </c>
      <c r="H38" s="2" t="s">
        <v>248</v>
      </c>
      <c r="I38" s="1">
        <v>27.5</v>
      </c>
      <c r="J38" s="4">
        <f t="shared" si="0"/>
        <v>110</v>
      </c>
      <c r="K38" t="s">
        <v>42</v>
      </c>
    </row>
    <row r="39" spans="1:16" x14ac:dyDescent="0.3">
      <c r="A39" t="s">
        <v>173</v>
      </c>
      <c r="B39" t="s">
        <v>92</v>
      </c>
      <c r="C39" t="s">
        <v>167</v>
      </c>
      <c r="D39" t="s">
        <v>44</v>
      </c>
      <c r="E39" s="3">
        <v>8</v>
      </c>
      <c r="F39" s="3">
        <v>1</v>
      </c>
      <c r="G39">
        <v>8</v>
      </c>
      <c r="H39" s="16" t="s">
        <v>255</v>
      </c>
      <c r="I39" s="1">
        <v>35.69</v>
      </c>
      <c r="J39" s="4">
        <f t="shared" si="0"/>
        <v>285.52</v>
      </c>
      <c r="K39" s="2" t="s">
        <v>45</v>
      </c>
      <c r="P39" s="2"/>
    </row>
    <row r="40" spans="1:16" x14ac:dyDescent="0.3">
      <c r="A40" t="s">
        <v>174</v>
      </c>
      <c r="B40" t="s">
        <v>92</v>
      </c>
      <c r="C40" t="s">
        <v>170</v>
      </c>
      <c r="D40" s="3" t="s">
        <v>56</v>
      </c>
      <c r="E40" s="3">
        <v>4</v>
      </c>
      <c r="F40" s="3">
        <v>1</v>
      </c>
      <c r="G40">
        <v>4</v>
      </c>
      <c r="H40" s="16" t="s">
        <v>244</v>
      </c>
      <c r="I40" s="4">
        <v>25.07</v>
      </c>
      <c r="J40" s="4">
        <f t="shared" si="0"/>
        <v>100.28</v>
      </c>
      <c r="K40" s="2" t="s">
        <v>57</v>
      </c>
      <c r="P40" s="2"/>
    </row>
    <row r="41" spans="1:16" x14ac:dyDescent="0.3">
      <c r="A41" t="s">
        <v>175</v>
      </c>
      <c r="B41" t="s">
        <v>92</v>
      </c>
      <c r="C41" s="3" t="s">
        <v>58</v>
      </c>
      <c r="D41" s="3" t="s">
        <v>59</v>
      </c>
      <c r="E41" s="3">
        <v>4</v>
      </c>
      <c r="F41" s="3">
        <v>1</v>
      </c>
      <c r="G41">
        <v>4</v>
      </c>
      <c r="H41" s="16" t="s">
        <v>256</v>
      </c>
      <c r="I41" s="4">
        <v>15</v>
      </c>
      <c r="J41" s="4">
        <f t="shared" si="0"/>
        <v>60</v>
      </c>
      <c r="K41" s="2" t="s">
        <v>60</v>
      </c>
      <c r="P41" s="3"/>
    </row>
    <row r="42" spans="1:16" x14ac:dyDescent="0.3">
      <c r="A42" t="s">
        <v>176</v>
      </c>
      <c r="B42" t="s">
        <v>92</v>
      </c>
      <c r="C42" t="s">
        <v>169</v>
      </c>
      <c r="D42" t="s">
        <v>50</v>
      </c>
      <c r="E42" s="3">
        <v>8</v>
      </c>
      <c r="F42" s="3">
        <v>1</v>
      </c>
      <c r="G42">
        <v>8</v>
      </c>
      <c r="H42" s="16" t="s">
        <v>257</v>
      </c>
      <c r="I42" s="1">
        <v>4.2</v>
      </c>
      <c r="J42" s="4">
        <f t="shared" si="0"/>
        <v>33.6</v>
      </c>
      <c r="K42" s="2" t="s">
        <v>51</v>
      </c>
      <c r="P42" s="2"/>
    </row>
    <row r="43" spans="1:16" x14ac:dyDescent="0.3">
      <c r="A43" t="s">
        <v>177</v>
      </c>
      <c r="B43" t="s">
        <v>92</v>
      </c>
      <c r="C43" t="s">
        <v>168</v>
      </c>
      <c r="D43" t="s">
        <v>54</v>
      </c>
      <c r="E43" s="3">
        <v>4</v>
      </c>
      <c r="F43" s="3">
        <v>1</v>
      </c>
      <c r="G43">
        <v>4</v>
      </c>
      <c r="H43" s="16" t="s">
        <v>258</v>
      </c>
      <c r="I43" s="1">
        <v>28.68</v>
      </c>
      <c r="J43" s="4">
        <f t="shared" si="0"/>
        <v>114.72</v>
      </c>
      <c r="K43" t="s">
        <v>55</v>
      </c>
    </row>
    <row r="44" spans="1:16" x14ac:dyDescent="0.3">
      <c r="A44" t="s">
        <v>178</v>
      </c>
      <c r="B44" t="s">
        <v>92</v>
      </c>
      <c r="C44" t="s">
        <v>180</v>
      </c>
      <c r="D44" s="5" t="s">
        <v>46</v>
      </c>
      <c r="E44" s="3">
        <v>4</v>
      </c>
      <c r="F44" s="3">
        <v>1</v>
      </c>
      <c r="G44">
        <v>4</v>
      </c>
      <c r="H44" s="16" t="s">
        <v>242</v>
      </c>
      <c r="I44" s="1">
        <f>15.3*1.2</f>
        <v>18.36</v>
      </c>
      <c r="J44" s="4">
        <f t="shared" si="0"/>
        <v>73.44</v>
      </c>
      <c r="K44" s="2" t="s">
        <v>47</v>
      </c>
      <c r="P44" s="2"/>
    </row>
    <row r="45" spans="1:16" x14ac:dyDescent="0.3">
      <c r="A45" t="s">
        <v>179</v>
      </c>
      <c r="B45" t="s">
        <v>92</v>
      </c>
      <c r="C45" t="s">
        <v>181</v>
      </c>
      <c r="D45" t="s">
        <v>48</v>
      </c>
      <c r="E45" s="3">
        <v>16</v>
      </c>
      <c r="F45" s="3">
        <v>1</v>
      </c>
      <c r="G45">
        <v>16</v>
      </c>
      <c r="H45" s="16" t="s">
        <v>242</v>
      </c>
      <c r="I45" s="1">
        <f>6.01*1.2</f>
        <v>7.2119999999999997</v>
      </c>
      <c r="J45" s="4">
        <f t="shared" si="0"/>
        <v>115.392</v>
      </c>
      <c r="K45" s="2" t="s">
        <v>49</v>
      </c>
      <c r="P45" s="2"/>
    </row>
    <row r="46" spans="1:16" x14ac:dyDescent="0.3">
      <c r="A46" t="s">
        <v>183</v>
      </c>
      <c r="B46" t="s">
        <v>92</v>
      </c>
      <c r="C46" s="5" t="s">
        <v>182</v>
      </c>
      <c r="D46" s="5" t="s">
        <v>61</v>
      </c>
      <c r="E46" s="10">
        <v>4</v>
      </c>
      <c r="F46" s="10">
        <v>1</v>
      </c>
      <c r="G46">
        <v>4</v>
      </c>
      <c r="H46" s="18" t="s">
        <v>244</v>
      </c>
      <c r="I46" s="4">
        <v>37.119999999999997</v>
      </c>
      <c r="J46" s="4">
        <f t="shared" si="0"/>
        <v>148.47999999999999</v>
      </c>
      <c r="K46" s="8" t="s">
        <v>62</v>
      </c>
      <c r="L46" s="5"/>
      <c r="M46" s="5"/>
      <c r="N46" s="7"/>
      <c r="P46" s="8"/>
    </row>
    <row r="47" spans="1:16" x14ac:dyDescent="0.3">
      <c r="A47" t="s">
        <v>187</v>
      </c>
      <c r="B47" t="s">
        <v>92</v>
      </c>
      <c r="C47" t="s">
        <v>185</v>
      </c>
      <c r="D47" t="s">
        <v>76</v>
      </c>
      <c r="E47" s="10">
        <v>1</v>
      </c>
      <c r="F47" s="10">
        <v>1</v>
      </c>
      <c r="G47">
        <v>1</v>
      </c>
      <c r="H47" s="16" t="s">
        <v>259</v>
      </c>
      <c r="I47" s="1">
        <v>339.98</v>
      </c>
      <c r="J47" s="4">
        <f t="shared" si="0"/>
        <v>339.98</v>
      </c>
      <c r="K47" s="2" t="s">
        <v>77</v>
      </c>
      <c r="P47" s="2"/>
    </row>
    <row r="48" spans="1:16" x14ac:dyDescent="0.3">
      <c r="A48" t="s">
        <v>188</v>
      </c>
      <c r="B48" t="s">
        <v>92</v>
      </c>
      <c r="C48" t="s">
        <v>184</v>
      </c>
      <c r="D48" t="s">
        <v>78</v>
      </c>
      <c r="E48" s="10">
        <v>1</v>
      </c>
      <c r="F48" s="10">
        <v>1</v>
      </c>
      <c r="G48">
        <v>1</v>
      </c>
      <c r="H48" s="16" t="s">
        <v>244</v>
      </c>
      <c r="I48" s="1">
        <v>51.44</v>
      </c>
      <c r="J48" s="4">
        <f t="shared" si="0"/>
        <v>51.44</v>
      </c>
      <c r="K48" s="2" t="s">
        <v>79</v>
      </c>
      <c r="P48" s="2"/>
    </row>
    <row r="49" spans="1:16" x14ac:dyDescent="0.3">
      <c r="A49" t="s">
        <v>189</v>
      </c>
      <c r="B49" t="s">
        <v>92</v>
      </c>
      <c r="C49" t="s">
        <v>186</v>
      </c>
      <c r="D49" s="9" t="s">
        <v>80</v>
      </c>
      <c r="E49" s="10">
        <v>1</v>
      </c>
      <c r="F49" s="10">
        <v>1</v>
      </c>
      <c r="G49">
        <v>1</v>
      </c>
      <c r="H49" s="16" t="s">
        <v>260</v>
      </c>
      <c r="I49" s="1">
        <v>10.99</v>
      </c>
      <c r="J49" s="4">
        <f t="shared" si="0"/>
        <v>10.99</v>
      </c>
      <c r="K49" s="2" t="s">
        <v>81</v>
      </c>
      <c r="P49" s="2"/>
    </row>
    <row r="50" spans="1:16" x14ac:dyDescent="0.3">
      <c r="A50" t="s">
        <v>192</v>
      </c>
      <c r="B50" t="s">
        <v>92</v>
      </c>
      <c r="C50" t="s">
        <v>190</v>
      </c>
      <c r="D50" t="s">
        <v>191</v>
      </c>
      <c r="E50" s="10">
        <v>4</v>
      </c>
      <c r="F50" s="10">
        <v>2</v>
      </c>
      <c r="G50">
        <v>2</v>
      </c>
      <c r="H50" s="16" t="s">
        <v>260</v>
      </c>
      <c r="I50" s="1">
        <v>31.6</v>
      </c>
      <c r="J50" s="4">
        <f t="shared" si="0"/>
        <v>63.2</v>
      </c>
      <c r="K50" s="2" t="s">
        <v>63</v>
      </c>
      <c r="M50" s="3"/>
      <c r="P50" s="2"/>
    </row>
    <row r="51" spans="1:16" x14ac:dyDescent="0.3">
      <c r="A51" t="s">
        <v>193</v>
      </c>
      <c r="B51" t="s">
        <v>92</v>
      </c>
      <c r="C51" t="s">
        <v>64</v>
      </c>
      <c r="D51" t="s">
        <v>64</v>
      </c>
      <c r="E51" s="10">
        <v>4</v>
      </c>
      <c r="F51" s="10">
        <v>10</v>
      </c>
      <c r="G51">
        <v>1</v>
      </c>
      <c r="H51" s="16" t="s">
        <v>260</v>
      </c>
      <c r="I51" s="1">
        <v>4.41</v>
      </c>
      <c r="J51" s="4">
        <f t="shared" si="0"/>
        <v>4.41</v>
      </c>
      <c r="K51" s="2" t="s">
        <v>65</v>
      </c>
      <c r="P51" s="2"/>
    </row>
    <row r="52" spans="1:16" x14ac:dyDescent="0.3">
      <c r="A52" t="s">
        <v>194</v>
      </c>
      <c r="B52" t="s">
        <v>92</v>
      </c>
      <c r="C52" t="s">
        <v>66</v>
      </c>
      <c r="D52" t="s">
        <v>66</v>
      </c>
      <c r="E52" s="10">
        <v>4</v>
      </c>
      <c r="F52" s="10">
        <v>10</v>
      </c>
      <c r="G52">
        <v>1</v>
      </c>
      <c r="H52" s="16" t="s">
        <v>260</v>
      </c>
      <c r="I52" s="1">
        <v>4.4000000000000004</v>
      </c>
      <c r="J52" s="4">
        <f t="shared" si="0"/>
        <v>4.4000000000000004</v>
      </c>
      <c r="K52" s="2" t="s">
        <v>67</v>
      </c>
      <c r="P52" s="2"/>
    </row>
    <row r="53" spans="1:16" x14ac:dyDescent="0.3">
      <c r="A53" t="s">
        <v>195</v>
      </c>
      <c r="B53" t="s">
        <v>92</v>
      </c>
      <c r="C53" s="3" t="s">
        <v>196</v>
      </c>
      <c r="D53" s="10" t="s">
        <v>74</v>
      </c>
      <c r="E53" s="3">
        <v>4</v>
      </c>
      <c r="F53" s="10">
        <v>2</v>
      </c>
      <c r="G53">
        <v>2</v>
      </c>
      <c r="H53" s="16" t="s">
        <v>261</v>
      </c>
      <c r="I53" s="4">
        <v>5.46</v>
      </c>
      <c r="J53" s="4">
        <f t="shared" si="0"/>
        <v>10.92</v>
      </c>
      <c r="K53" s="2" t="s">
        <v>75</v>
      </c>
      <c r="N53" t="s">
        <v>35</v>
      </c>
      <c r="O53" t="s">
        <v>36</v>
      </c>
      <c r="P53" s="2"/>
    </row>
    <row r="54" spans="1:16" x14ac:dyDescent="0.3">
      <c r="A54" t="s">
        <v>197</v>
      </c>
      <c r="B54" t="s">
        <v>142</v>
      </c>
      <c r="C54" s="3" t="s">
        <v>208</v>
      </c>
      <c r="D54" s="10" t="s">
        <v>219</v>
      </c>
      <c r="E54" s="3">
        <v>4</v>
      </c>
      <c r="F54" s="10">
        <v>1</v>
      </c>
      <c r="G54">
        <v>4</v>
      </c>
      <c r="H54" s="16" t="s">
        <v>241</v>
      </c>
      <c r="I54" s="4" t="s">
        <v>245</v>
      </c>
      <c r="J54" s="4" t="s">
        <v>245</v>
      </c>
      <c r="K54" s="3"/>
      <c r="P54" s="3"/>
    </row>
    <row r="55" spans="1:16" x14ac:dyDescent="0.3">
      <c r="A55" t="s">
        <v>198</v>
      </c>
      <c r="B55" t="s">
        <v>142</v>
      </c>
      <c r="C55" t="s">
        <v>209</v>
      </c>
      <c r="D55" s="10" t="s">
        <v>220</v>
      </c>
      <c r="E55" s="3">
        <v>4</v>
      </c>
      <c r="F55" s="10">
        <v>1</v>
      </c>
      <c r="G55">
        <v>4</v>
      </c>
      <c r="H55" s="16" t="s">
        <v>241</v>
      </c>
      <c r="I55" s="1" t="s">
        <v>245</v>
      </c>
      <c r="J55" s="1" t="s">
        <v>245</v>
      </c>
      <c r="K55" s="3"/>
      <c r="P55" s="3"/>
    </row>
    <row r="56" spans="1:16" x14ac:dyDescent="0.3">
      <c r="A56" t="s">
        <v>199</v>
      </c>
      <c r="B56" t="s">
        <v>142</v>
      </c>
      <c r="C56" s="3" t="s">
        <v>210</v>
      </c>
      <c r="D56" s="10" t="s">
        <v>222</v>
      </c>
      <c r="E56" s="3">
        <v>4</v>
      </c>
      <c r="F56" s="10">
        <v>1</v>
      </c>
      <c r="G56">
        <v>4</v>
      </c>
      <c r="H56" s="16" t="s">
        <v>241</v>
      </c>
      <c r="I56" s="4" t="s">
        <v>245</v>
      </c>
      <c r="J56" s="4" t="s">
        <v>245</v>
      </c>
      <c r="K56" s="3"/>
      <c r="P56" s="3"/>
    </row>
    <row r="57" spans="1:16" x14ac:dyDescent="0.3">
      <c r="A57" t="s">
        <v>200</v>
      </c>
      <c r="B57" t="s">
        <v>142</v>
      </c>
      <c r="C57" t="s">
        <v>218</v>
      </c>
      <c r="D57" s="10" t="s">
        <v>225</v>
      </c>
      <c r="E57" s="3">
        <v>4</v>
      </c>
      <c r="F57" s="10">
        <v>1</v>
      </c>
      <c r="G57">
        <v>4</v>
      </c>
      <c r="H57" s="16" t="s">
        <v>241</v>
      </c>
      <c r="I57" s="1" t="s">
        <v>245</v>
      </c>
      <c r="J57" s="1" t="s">
        <v>245</v>
      </c>
    </row>
    <row r="58" spans="1:16" x14ac:dyDescent="0.3">
      <c r="A58" t="s">
        <v>201</v>
      </c>
      <c r="B58" t="s">
        <v>142</v>
      </c>
      <c r="C58" t="s">
        <v>211</v>
      </c>
      <c r="D58" s="10" t="s">
        <v>226</v>
      </c>
      <c r="E58" s="3">
        <v>4</v>
      </c>
      <c r="F58" s="10">
        <v>1</v>
      </c>
      <c r="G58">
        <v>4</v>
      </c>
      <c r="H58" s="16" t="s">
        <v>241</v>
      </c>
      <c r="I58" s="1" t="s">
        <v>245</v>
      </c>
      <c r="J58" s="1" t="s">
        <v>245</v>
      </c>
    </row>
    <row r="59" spans="1:16" x14ac:dyDescent="0.3">
      <c r="A59" t="s">
        <v>202</v>
      </c>
      <c r="B59" t="s">
        <v>142</v>
      </c>
      <c r="C59" t="s">
        <v>212</v>
      </c>
      <c r="D59" s="10" t="s">
        <v>221</v>
      </c>
      <c r="E59" s="3">
        <v>4</v>
      </c>
      <c r="F59" s="10">
        <v>1</v>
      </c>
      <c r="G59">
        <v>4</v>
      </c>
      <c r="H59" s="16" t="s">
        <v>241</v>
      </c>
      <c r="I59" s="1" t="s">
        <v>245</v>
      </c>
      <c r="J59" s="1" t="s">
        <v>245</v>
      </c>
      <c r="K59" s="3"/>
      <c r="P59" s="3"/>
    </row>
    <row r="60" spans="1:16" x14ac:dyDescent="0.3">
      <c r="A60" t="s">
        <v>203</v>
      </c>
      <c r="B60" t="s">
        <v>142</v>
      </c>
      <c r="C60" t="s">
        <v>217</v>
      </c>
      <c r="D60" s="10" t="s">
        <v>227</v>
      </c>
      <c r="E60" s="3">
        <v>4</v>
      </c>
      <c r="F60" s="10">
        <v>1</v>
      </c>
      <c r="G60">
        <v>4</v>
      </c>
      <c r="H60" s="16" t="s">
        <v>241</v>
      </c>
      <c r="I60" s="1" t="s">
        <v>245</v>
      </c>
      <c r="J60" s="1" t="s">
        <v>245</v>
      </c>
      <c r="K60" s="3"/>
      <c r="P60" s="3"/>
    </row>
    <row r="61" spans="1:16" x14ac:dyDescent="0.3">
      <c r="A61" t="s">
        <v>204</v>
      </c>
      <c r="B61" t="s">
        <v>142</v>
      </c>
      <c r="C61" t="s">
        <v>213</v>
      </c>
      <c r="D61" s="10" t="s">
        <v>223</v>
      </c>
      <c r="E61" s="3">
        <v>4</v>
      </c>
      <c r="F61" s="10">
        <v>1</v>
      </c>
      <c r="G61">
        <v>4</v>
      </c>
      <c r="H61" s="16" t="s">
        <v>241</v>
      </c>
      <c r="I61" s="1" t="s">
        <v>245</v>
      </c>
      <c r="J61" s="1" t="s">
        <v>245</v>
      </c>
    </row>
    <row r="62" spans="1:16" x14ac:dyDescent="0.3">
      <c r="A62" t="s">
        <v>205</v>
      </c>
      <c r="B62" t="s">
        <v>142</v>
      </c>
      <c r="C62" t="s">
        <v>214</v>
      </c>
      <c r="D62" s="10" t="s">
        <v>228</v>
      </c>
      <c r="E62" s="3">
        <v>4</v>
      </c>
      <c r="F62" s="10">
        <v>1</v>
      </c>
      <c r="G62">
        <v>4</v>
      </c>
      <c r="H62" s="16" t="s">
        <v>241</v>
      </c>
      <c r="I62" s="1" t="s">
        <v>245</v>
      </c>
      <c r="J62" s="1" t="s">
        <v>245</v>
      </c>
    </row>
    <row r="63" spans="1:16" x14ac:dyDescent="0.3">
      <c r="A63" t="s">
        <v>206</v>
      </c>
      <c r="B63" t="s">
        <v>142</v>
      </c>
      <c r="C63" t="s">
        <v>215</v>
      </c>
      <c r="D63" s="10" t="s">
        <v>224</v>
      </c>
      <c r="E63" s="3">
        <v>4</v>
      </c>
      <c r="F63" s="10">
        <v>1</v>
      </c>
      <c r="G63">
        <v>4</v>
      </c>
      <c r="H63" s="16" t="s">
        <v>241</v>
      </c>
      <c r="I63" s="1" t="s">
        <v>245</v>
      </c>
      <c r="J63" s="1" t="s">
        <v>245</v>
      </c>
    </row>
    <row r="64" spans="1:16" x14ac:dyDescent="0.3">
      <c r="A64" t="s">
        <v>207</v>
      </c>
      <c r="B64" t="s">
        <v>142</v>
      </c>
      <c r="C64" t="s">
        <v>216</v>
      </c>
      <c r="D64" s="10" t="s">
        <v>229</v>
      </c>
      <c r="E64" s="3">
        <v>4</v>
      </c>
      <c r="F64" s="10">
        <v>1</v>
      </c>
      <c r="G64">
        <v>4</v>
      </c>
      <c r="H64" s="16" t="s">
        <v>241</v>
      </c>
      <c r="I64" s="1" t="s">
        <v>245</v>
      </c>
      <c r="J64" s="1" t="s">
        <v>245</v>
      </c>
    </row>
    <row r="65" spans="1:36" x14ac:dyDescent="0.3">
      <c r="A65" t="s">
        <v>230</v>
      </c>
      <c r="B65" t="s">
        <v>231</v>
      </c>
      <c r="C65" t="s">
        <v>232</v>
      </c>
      <c r="D65" s="10" t="s">
        <v>234</v>
      </c>
      <c r="E65" s="3">
        <v>4</v>
      </c>
      <c r="F65" s="10">
        <v>1</v>
      </c>
      <c r="G65">
        <v>4</v>
      </c>
      <c r="H65" s="16" t="s">
        <v>262</v>
      </c>
      <c r="I65" s="4" t="s">
        <v>245</v>
      </c>
      <c r="J65" s="4" t="s">
        <v>245</v>
      </c>
      <c r="K65" s="3"/>
      <c r="M65" s="5"/>
      <c r="P65" s="3"/>
    </row>
    <row r="66" spans="1:36" x14ac:dyDescent="0.3">
      <c r="A66" t="s">
        <v>236</v>
      </c>
      <c r="B66" t="s">
        <v>231</v>
      </c>
      <c r="C66" t="s">
        <v>233</v>
      </c>
      <c r="D66" s="10" t="s">
        <v>235</v>
      </c>
      <c r="E66" s="3">
        <v>4</v>
      </c>
      <c r="F66" s="10">
        <v>1</v>
      </c>
      <c r="G66">
        <v>4</v>
      </c>
      <c r="H66" s="16" t="s">
        <v>262</v>
      </c>
      <c r="I66" s="4" t="s">
        <v>245</v>
      </c>
      <c r="J66" s="4" t="s">
        <v>245</v>
      </c>
      <c r="K66" s="3"/>
      <c r="M66" s="5"/>
      <c r="P66" s="3"/>
    </row>
    <row r="67" spans="1:36" x14ac:dyDescent="0.3">
      <c r="A67" s="12"/>
      <c r="B67" s="12"/>
      <c r="C67" s="5"/>
      <c r="D67" s="5"/>
      <c r="E67" s="5"/>
      <c r="F67" s="5"/>
      <c r="G67" s="5"/>
      <c r="H67" s="6"/>
      <c r="I67" s="14" t="s">
        <v>263</v>
      </c>
      <c r="J67" s="14">
        <f>SUM(J1:J66)</f>
        <v>1931.8360000000005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3">
      <c r="A68" s="5"/>
      <c r="B68" s="5"/>
      <c r="C68" s="5"/>
      <c r="D68" s="5"/>
      <c r="E68" s="5"/>
      <c r="F68" s="5"/>
      <c r="G68" s="5"/>
      <c r="H68" s="6"/>
      <c r="I68" s="6"/>
      <c r="J68" s="6"/>
      <c r="K68" s="8"/>
      <c r="L68" s="5"/>
      <c r="M68" s="5"/>
      <c r="N68" s="5"/>
      <c r="O68" s="5"/>
      <c r="P68" s="8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3">
      <c r="A69" s="5"/>
      <c r="B69" s="5"/>
      <c r="C69" s="5"/>
      <c r="D69" s="5"/>
      <c r="E69" s="5"/>
      <c r="F69" s="5"/>
      <c r="G69" s="5"/>
      <c r="H69" s="6"/>
      <c r="I69" s="6"/>
      <c r="J69" s="6"/>
      <c r="K69" s="8"/>
      <c r="L69" s="5"/>
      <c r="M69" s="5"/>
      <c r="N69" s="5"/>
      <c r="O69" s="5"/>
      <c r="P69" s="8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3">
      <c r="A70" s="5"/>
      <c r="B70" s="5"/>
      <c r="C70" s="5"/>
      <c r="D70" s="5"/>
      <c r="E70" s="5"/>
      <c r="F70" s="5"/>
      <c r="G70" s="5"/>
      <c r="H70" s="5"/>
      <c r="I70" s="6"/>
      <c r="J70" s="6"/>
      <c r="K70" s="8"/>
      <c r="L70" s="5"/>
      <c r="M70" s="5"/>
      <c r="N70" s="5"/>
      <c r="O70" s="5"/>
      <c r="P70" s="8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3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3">
      <c r="A72" s="5"/>
      <c r="B72" s="5"/>
      <c r="C72" s="5"/>
      <c r="D72" s="5"/>
      <c r="E72" s="5"/>
      <c r="F72" s="5"/>
      <c r="G72" s="5"/>
      <c r="H72" s="6"/>
      <c r="I72" s="6"/>
      <c r="J72" s="6"/>
      <c r="K72" s="8"/>
      <c r="L72" s="5"/>
      <c r="M72" s="5"/>
      <c r="N72" s="5"/>
      <c r="O72" s="5"/>
      <c r="P72" s="8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3">
      <c r="A73" s="5"/>
      <c r="B73" s="5"/>
      <c r="C73" s="5"/>
      <c r="D73" s="5"/>
      <c r="E73" s="5"/>
      <c r="F73" s="5"/>
      <c r="G73" s="5"/>
      <c r="H73" s="6"/>
      <c r="I73" s="6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3">
      <c r="A74" s="5"/>
      <c r="B74" s="5"/>
      <c r="C74" s="5"/>
      <c r="D74" s="5"/>
      <c r="E74" s="5"/>
      <c r="F74" s="5"/>
      <c r="G74" s="5"/>
      <c r="H74" s="6"/>
      <c r="I74" s="6"/>
      <c r="J74" s="6"/>
      <c r="K74" s="8"/>
      <c r="L74" s="5"/>
      <c r="M74" s="5"/>
      <c r="N74" s="5"/>
      <c r="O74" s="5"/>
      <c r="P74" s="8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3">
      <c r="A75" s="5"/>
      <c r="B75" s="5"/>
      <c r="C75" s="5"/>
      <c r="D75" s="5"/>
      <c r="E75" s="5"/>
      <c r="F75" s="5"/>
      <c r="G75" s="5"/>
      <c r="H75" s="6"/>
      <c r="I75" s="6"/>
      <c r="J75" s="6"/>
      <c r="K75" s="8"/>
      <c r="L75" s="5"/>
      <c r="M75" s="5"/>
      <c r="N75" s="5"/>
      <c r="O75" s="5"/>
      <c r="P75" s="8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3">
      <c r="A76" s="5"/>
      <c r="B76" s="5"/>
      <c r="C76" s="12"/>
      <c r="D76" s="12"/>
      <c r="E76" s="12"/>
      <c r="F76" s="12"/>
      <c r="G76" s="5"/>
      <c r="H76" s="13"/>
      <c r="I76" s="13"/>
      <c r="J76" s="13"/>
      <c r="K76" s="12"/>
      <c r="L76" s="5"/>
      <c r="M76" s="5"/>
      <c r="N76" s="5"/>
      <c r="O76" s="5"/>
      <c r="P76" s="1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3">
      <c r="A77" s="5"/>
      <c r="B77" s="5"/>
      <c r="C77" s="10"/>
      <c r="D77" s="10"/>
      <c r="E77" s="10"/>
      <c r="F77" s="10"/>
      <c r="G77" s="5"/>
      <c r="H77" s="13"/>
      <c r="I77" s="13"/>
      <c r="J77" s="13"/>
      <c r="K77" s="10"/>
      <c r="L77" s="5"/>
      <c r="M77" s="5"/>
      <c r="N77" s="5"/>
      <c r="O77" s="5"/>
      <c r="P77" s="10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3">
      <c r="A78" s="5"/>
      <c r="B78" s="5"/>
      <c r="C78" s="5"/>
      <c r="D78" s="5"/>
      <c r="E78" s="5"/>
      <c r="F78" s="5"/>
      <c r="G78" s="5"/>
      <c r="H78" s="6"/>
      <c r="I78" s="6"/>
      <c r="J78" s="6"/>
      <c r="K78" s="8"/>
      <c r="L78" s="5"/>
      <c r="M78" s="5"/>
      <c r="N78" s="5"/>
      <c r="O78" s="5"/>
      <c r="P78" s="8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3">
      <c r="A79" s="5"/>
      <c r="B79" s="5"/>
      <c r="C79" s="5"/>
      <c r="D79" s="5"/>
      <c r="E79" s="5"/>
      <c r="F79" s="5"/>
      <c r="G79" s="5"/>
      <c r="H79" s="6"/>
      <c r="I79" s="6"/>
      <c r="J79" s="6"/>
      <c r="K79" s="8"/>
      <c r="L79" s="5"/>
      <c r="M79" s="5"/>
      <c r="N79" s="5"/>
      <c r="O79" s="5"/>
      <c r="P79" s="8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3">
      <c r="A80" s="5"/>
      <c r="B80" s="5"/>
      <c r="C80" s="5"/>
      <c r="D80" s="5"/>
      <c r="E80" s="5"/>
      <c r="F80" s="5"/>
      <c r="G80" s="5"/>
      <c r="H80" s="6"/>
      <c r="I80" s="6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3">
      <c r="A81" s="5"/>
      <c r="B81" s="5"/>
      <c r="C81" s="10"/>
      <c r="D81" s="10"/>
      <c r="E81" s="10"/>
      <c r="F81" s="10"/>
      <c r="G81" s="5"/>
      <c r="H81" s="13"/>
      <c r="I81" s="13"/>
      <c r="J81" s="13"/>
      <c r="K81" s="10"/>
      <c r="L81" s="5"/>
      <c r="M81" s="5"/>
      <c r="N81" s="5"/>
      <c r="O81" s="5"/>
      <c r="P81" s="10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3">
      <c r="A82" s="5"/>
      <c r="B82" s="5"/>
      <c r="C82" s="12"/>
      <c r="D82" s="12"/>
      <c r="E82" s="12"/>
      <c r="F82" s="12"/>
      <c r="G82" s="5"/>
      <c r="H82" s="14"/>
      <c r="I82" s="14"/>
      <c r="J82" s="14"/>
      <c r="K82" s="10"/>
      <c r="L82" s="5"/>
      <c r="M82" s="5"/>
      <c r="N82" s="5"/>
      <c r="O82" s="5"/>
      <c r="P82" s="10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3">
      <c r="A83" s="5"/>
      <c r="B83" s="5"/>
      <c r="C83" s="5"/>
      <c r="D83" s="10"/>
      <c r="E83" s="5"/>
      <c r="F83" s="5"/>
      <c r="G83" s="5"/>
      <c r="H83" s="13"/>
      <c r="I83" s="13"/>
      <c r="J83" s="14"/>
      <c r="K83" s="8"/>
      <c r="L83" s="5"/>
      <c r="M83" s="5"/>
      <c r="N83" s="5"/>
      <c r="O83" s="5"/>
      <c r="P83" s="8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3">
      <c r="A84" s="5"/>
      <c r="B84" s="5"/>
      <c r="C84" s="10"/>
      <c r="D84" s="10"/>
      <c r="E84" s="10"/>
      <c r="F84" s="10"/>
      <c r="G84" s="5"/>
      <c r="H84" s="13"/>
      <c r="I84" s="13"/>
      <c r="J84" s="14"/>
      <c r="K84" s="10"/>
      <c r="L84" s="5"/>
      <c r="M84" s="5"/>
      <c r="N84" s="5"/>
      <c r="O84" s="5"/>
      <c r="P84" s="10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3">
      <c r="A85" s="5"/>
      <c r="B85" s="5"/>
      <c r="C85" s="5"/>
      <c r="D85" s="5"/>
      <c r="E85" s="5"/>
      <c r="F85" s="5"/>
      <c r="G85" s="5"/>
      <c r="H85" s="6"/>
      <c r="I85" s="6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3">
      <c r="A86" s="5"/>
      <c r="B86" s="5"/>
      <c r="C86" s="5"/>
      <c r="D86" s="5"/>
      <c r="E86" s="5"/>
      <c r="F86" s="5"/>
      <c r="G86" s="5"/>
      <c r="H86" s="6"/>
      <c r="I86" s="13"/>
      <c r="J86" s="6"/>
      <c r="K86" s="8"/>
      <c r="L86" s="5"/>
      <c r="M86" s="5"/>
      <c r="N86" s="7"/>
      <c r="O86" s="5"/>
      <c r="P86" s="8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3">
      <c r="A87" s="5"/>
      <c r="B87" s="5"/>
      <c r="C87" s="5"/>
      <c r="D87" s="5"/>
      <c r="E87" s="5"/>
      <c r="F87" s="5"/>
      <c r="G87" s="5"/>
      <c r="H87" s="6"/>
      <c r="I87" s="13"/>
      <c r="J87" s="6"/>
      <c r="K87" s="8"/>
      <c r="L87" s="5"/>
      <c r="M87" s="5"/>
      <c r="N87" s="7"/>
      <c r="O87" s="5"/>
      <c r="P87" s="8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3">
      <c r="A88" s="5"/>
      <c r="B88" s="5"/>
      <c r="C88" s="5"/>
      <c r="D88" s="5"/>
      <c r="E88" s="5"/>
      <c r="F88" s="5"/>
      <c r="G88" s="5"/>
      <c r="H88" s="6"/>
      <c r="I88" s="13"/>
      <c r="J88" s="6"/>
      <c r="K88" s="8"/>
      <c r="L88" s="5"/>
      <c r="M88" s="5"/>
      <c r="N88" s="7"/>
      <c r="O88" s="5"/>
      <c r="P88" s="8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3">
      <c r="A89" s="5"/>
      <c r="B89" s="5"/>
      <c r="C89" s="5"/>
      <c r="D89" s="5"/>
      <c r="E89" s="5"/>
      <c r="F89" s="5"/>
      <c r="G89" s="5"/>
      <c r="H89" s="6"/>
      <c r="I89" s="13"/>
      <c r="J89" s="6"/>
      <c r="K89" s="8"/>
      <c r="L89" s="5"/>
      <c r="M89" s="5"/>
      <c r="N89" s="7"/>
      <c r="O89" s="5"/>
      <c r="P89" s="8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3">
      <c r="A90" s="5"/>
      <c r="B90" s="5"/>
      <c r="C90" s="5"/>
      <c r="D90" s="5"/>
      <c r="E90" s="5"/>
      <c r="F90" s="5"/>
      <c r="G90" s="5"/>
      <c r="H90" s="6"/>
      <c r="I90" s="6"/>
      <c r="J90" s="6"/>
      <c r="K90" s="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3">
      <c r="A91" s="5"/>
      <c r="B91" s="5"/>
      <c r="C91" s="10"/>
      <c r="D91" s="10"/>
      <c r="E91" s="10"/>
      <c r="F91" s="10"/>
      <c r="G91" s="5"/>
      <c r="H91" s="13"/>
      <c r="I91" s="13"/>
      <c r="J91" s="14"/>
      <c r="K91" s="6"/>
      <c r="L91" s="5"/>
      <c r="M91" s="5"/>
      <c r="N91" s="5"/>
      <c r="O91" s="5"/>
      <c r="P91" s="8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3">
      <c r="A92" s="5"/>
      <c r="B92" s="5"/>
      <c r="C92" s="5"/>
      <c r="D92" s="5"/>
      <c r="E92" s="5"/>
      <c r="F92" s="5"/>
      <c r="G92" s="5"/>
      <c r="H92" s="6"/>
      <c r="I92" s="6"/>
      <c r="J92" s="6"/>
      <c r="K92" s="6"/>
      <c r="L92" s="5"/>
      <c r="M92" s="10"/>
      <c r="N92" s="5"/>
      <c r="O92" s="5"/>
      <c r="P92" s="8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3">
      <c r="A93" s="5"/>
      <c r="B93" s="5"/>
      <c r="C93" s="5"/>
      <c r="D93" s="5"/>
      <c r="E93" s="5"/>
      <c r="F93" s="5"/>
      <c r="G93" s="5"/>
      <c r="H93" s="6"/>
      <c r="I93" s="6"/>
      <c r="J93" s="6"/>
      <c r="K93" s="6"/>
      <c r="L93" s="5"/>
      <c r="M93" s="5"/>
      <c r="N93" s="5"/>
      <c r="O93" s="5"/>
      <c r="P93" s="8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3">
      <c r="A94" s="5"/>
      <c r="B94" s="5"/>
      <c r="C94" s="5"/>
      <c r="D94" s="5"/>
      <c r="E94" s="5"/>
      <c r="F94" s="5"/>
      <c r="G94" s="5"/>
      <c r="H94" s="6"/>
      <c r="I94" s="6"/>
      <c r="J94" s="6"/>
      <c r="K94" s="6"/>
      <c r="L94" s="5"/>
      <c r="M94" s="5"/>
      <c r="N94" s="5"/>
      <c r="O94" s="5"/>
      <c r="P94" s="8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3">
      <c r="A95" s="5"/>
      <c r="B95" s="5"/>
      <c r="C95" s="5"/>
      <c r="D95" s="5"/>
      <c r="E95" s="5"/>
      <c r="F95" s="5"/>
      <c r="G95" s="5"/>
      <c r="H95" s="6"/>
      <c r="I95" s="6"/>
      <c r="J95" s="6"/>
      <c r="K95" s="6"/>
      <c r="L95" s="5"/>
      <c r="M95" s="5"/>
      <c r="N95" s="5"/>
      <c r="O95" s="5"/>
      <c r="P95" s="8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3">
      <c r="A96" s="5"/>
      <c r="B96" s="5"/>
      <c r="C96" s="5"/>
      <c r="D96" s="5"/>
      <c r="E96" s="5"/>
      <c r="F96" s="5"/>
      <c r="G96" s="5"/>
      <c r="H96" s="6"/>
      <c r="I96" s="6"/>
      <c r="J96" s="6"/>
      <c r="K96" s="6"/>
      <c r="L96" s="5"/>
      <c r="M96" s="5"/>
      <c r="N96" s="5"/>
      <c r="O96" s="5"/>
      <c r="P96" s="8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3">
      <c r="A97" s="5"/>
      <c r="B97" s="5"/>
      <c r="C97" s="5"/>
      <c r="D97" s="5"/>
      <c r="E97" s="5"/>
      <c r="F97" s="5"/>
      <c r="G97" s="5"/>
      <c r="H97" s="6"/>
      <c r="I97" s="6"/>
      <c r="J97" s="6"/>
      <c r="K97" s="6"/>
      <c r="L97" s="5"/>
      <c r="M97" s="5"/>
      <c r="N97" s="5"/>
      <c r="O97" s="5"/>
      <c r="P97" s="8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3">
      <c r="A98" s="5"/>
      <c r="B98" s="5"/>
      <c r="C98" s="5"/>
      <c r="D98" s="5"/>
      <c r="E98" s="5"/>
      <c r="F98" s="5"/>
      <c r="G98" s="5"/>
      <c r="H98" s="6"/>
      <c r="I98" s="6"/>
      <c r="J98" s="6"/>
      <c r="K98" s="6"/>
      <c r="L98" s="5"/>
      <c r="M98" s="5"/>
      <c r="N98" s="5"/>
      <c r="O98" s="5"/>
      <c r="P98" s="8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3">
      <c r="A99" s="5"/>
      <c r="B99" s="5"/>
      <c r="C99" s="5"/>
      <c r="D99" s="5"/>
      <c r="E99" s="5"/>
      <c r="F99" s="5"/>
      <c r="G99" s="5"/>
      <c r="H99" s="6"/>
      <c r="I99" s="6"/>
      <c r="J99" s="6"/>
      <c r="K99" s="6"/>
      <c r="L99" s="5"/>
      <c r="M99" s="5"/>
      <c r="N99" s="5"/>
      <c r="O99" s="5"/>
      <c r="P99" s="8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3">
      <c r="A100" s="5"/>
      <c r="B100" s="5"/>
      <c r="C100" s="5"/>
      <c r="D100" s="5"/>
      <c r="E100" s="5"/>
      <c r="F100" s="5"/>
      <c r="G100" s="5"/>
      <c r="H100" s="6"/>
      <c r="I100" s="6"/>
      <c r="J100" s="6"/>
      <c r="K100" s="6"/>
      <c r="L100" s="5"/>
      <c r="M100" s="5"/>
      <c r="N100" s="5"/>
      <c r="O100" s="5"/>
      <c r="P100" s="8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3">
      <c r="A101" s="5"/>
      <c r="B101" s="5"/>
      <c r="C101" s="5"/>
      <c r="D101" s="5"/>
      <c r="E101" s="5"/>
      <c r="F101" s="5"/>
      <c r="G101" s="5"/>
      <c r="H101" s="6"/>
      <c r="I101" s="6"/>
      <c r="J101" s="6"/>
      <c r="K101" s="6"/>
      <c r="L101" s="5"/>
      <c r="M101" s="5"/>
      <c r="N101" s="5"/>
      <c r="O101" s="5"/>
      <c r="P101" s="8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3">
      <c r="A102" s="5"/>
      <c r="B102" s="5"/>
      <c r="C102" s="5"/>
      <c r="D102" s="5"/>
      <c r="E102" s="5"/>
      <c r="F102" s="5"/>
      <c r="G102" s="5"/>
      <c r="H102" s="6"/>
      <c r="I102" s="6"/>
      <c r="J102" s="6"/>
      <c r="K102" s="6"/>
      <c r="L102" s="5"/>
      <c r="M102" s="5"/>
      <c r="N102" s="5"/>
      <c r="O102" s="5"/>
      <c r="P102" s="8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3">
      <c r="A103" s="5"/>
      <c r="B103" s="5"/>
      <c r="C103" s="12"/>
      <c r="D103" s="12"/>
      <c r="E103" s="12"/>
      <c r="F103" s="12"/>
      <c r="G103" s="5"/>
      <c r="H103" s="14"/>
      <c r="I103" s="14"/>
      <c r="J103" s="14"/>
      <c r="K103" s="6"/>
      <c r="L103" s="5"/>
      <c r="M103" s="5"/>
      <c r="N103" s="5"/>
      <c r="O103" s="5"/>
      <c r="P103" s="10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3">
      <c r="A104" s="5"/>
      <c r="B104" s="5"/>
      <c r="C104" s="10"/>
      <c r="D104" s="10"/>
      <c r="E104" s="10"/>
      <c r="F104" s="10"/>
      <c r="G104" s="5"/>
      <c r="H104" s="13"/>
      <c r="I104" s="13"/>
      <c r="J104" s="14"/>
      <c r="K104" s="6"/>
      <c r="L104" s="5"/>
      <c r="M104" s="5"/>
      <c r="N104" s="5"/>
      <c r="O104" s="5"/>
      <c r="P104" s="8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3">
      <c r="A105" s="5"/>
      <c r="B105" s="5"/>
      <c r="C105" s="12"/>
      <c r="D105" s="12"/>
      <c r="E105" s="12"/>
      <c r="F105" s="12"/>
      <c r="G105" s="5"/>
      <c r="H105" s="14"/>
      <c r="I105" s="14"/>
      <c r="J105" s="14"/>
      <c r="K105" s="6"/>
      <c r="L105" s="5"/>
      <c r="M105" s="5"/>
      <c r="N105" s="5"/>
      <c r="O105" s="5"/>
      <c r="P105" s="10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3">
      <c r="A106" s="5"/>
      <c r="B106" s="5"/>
      <c r="C106" s="5"/>
      <c r="D106" s="5"/>
      <c r="E106" s="5"/>
      <c r="F106" s="5"/>
      <c r="G106" s="5"/>
      <c r="H106" s="14"/>
      <c r="I106" s="14"/>
      <c r="J106" s="14"/>
      <c r="K106" s="6"/>
      <c r="L106" s="5"/>
      <c r="M106" s="5"/>
      <c r="N106" s="5"/>
      <c r="O106" s="5"/>
      <c r="P106" s="10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3">
      <c r="A107" s="5"/>
      <c r="B107" s="5"/>
      <c r="C107" s="5"/>
      <c r="D107" s="5"/>
      <c r="E107" s="5"/>
      <c r="F107" s="5"/>
      <c r="G107" s="5"/>
      <c r="H107" s="6"/>
      <c r="I107" s="6"/>
      <c r="J107" s="6"/>
      <c r="K107" s="6"/>
      <c r="L107" s="5"/>
      <c r="M107" s="5"/>
      <c r="N107" s="5"/>
      <c r="O107" s="5"/>
      <c r="P107" s="8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3">
      <c r="A108" s="5"/>
      <c r="B108" s="5"/>
      <c r="C108" s="5"/>
      <c r="D108" s="5"/>
      <c r="E108" s="5"/>
      <c r="F108" s="5"/>
      <c r="G108" s="5"/>
      <c r="H108" s="6"/>
      <c r="I108" s="6"/>
      <c r="J108" s="6"/>
      <c r="K108" s="6"/>
      <c r="L108" s="5"/>
      <c r="M108" s="5"/>
      <c r="N108" s="5"/>
      <c r="O108" s="5"/>
      <c r="P108" s="8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3">
      <c r="A109" s="5"/>
      <c r="B109" s="5"/>
      <c r="C109" s="5"/>
      <c r="D109" s="15"/>
      <c r="E109" s="5"/>
      <c r="F109" s="5"/>
      <c r="G109" s="5"/>
      <c r="H109" s="6"/>
      <c r="I109" s="6"/>
      <c r="J109" s="6"/>
      <c r="K109" s="6"/>
      <c r="L109" s="5"/>
      <c r="M109" s="5"/>
      <c r="N109" s="5"/>
      <c r="O109" s="5"/>
      <c r="P109" s="8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3">
      <c r="A110" s="5"/>
      <c r="B110" s="5"/>
      <c r="C110" s="5"/>
      <c r="D110" s="5"/>
      <c r="E110" s="5"/>
      <c r="F110" s="5"/>
      <c r="G110" s="5"/>
      <c r="H110" s="6"/>
      <c r="I110" s="6"/>
      <c r="J110" s="6"/>
      <c r="K110" s="6"/>
      <c r="L110" s="5"/>
      <c r="M110" s="5"/>
      <c r="N110" s="5"/>
      <c r="O110" s="5"/>
      <c r="P110" s="8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3">
      <c r="A111" s="5"/>
      <c r="B111" s="5"/>
      <c r="C111" s="5"/>
      <c r="D111" s="5"/>
      <c r="E111" s="5"/>
      <c r="F111" s="5"/>
      <c r="G111" s="5"/>
      <c r="H111" s="6"/>
      <c r="I111" s="6"/>
      <c r="J111" s="6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3">
      <c r="A112" s="5"/>
      <c r="B112" s="5"/>
      <c r="C112" s="10"/>
      <c r="D112" s="10"/>
      <c r="E112" s="10"/>
      <c r="F112" s="10"/>
      <c r="G112" s="5"/>
      <c r="H112" s="13"/>
      <c r="I112" s="13"/>
      <c r="J112" s="14"/>
      <c r="K112" s="6"/>
      <c r="L112" s="5"/>
      <c r="M112" s="5"/>
      <c r="N112" s="5"/>
      <c r="O112" s="5"/>
      <c r="P112" s="10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3">
      <c r="A113" s="5"/>
      <c r="B113" s="5"/>
      <c r="C113" s="5"/>
      <c r="D113" s="5"/>
      <c r="E113" s="10"/>
      <c r="F113" s="10"/>
      <c r="G113" s="5"/>
      <c r="H113" s="6"/>
      <c r="I113" s="6"/>
      <c r="J113" s="6"/>
      <c r="K113" s="6"/>
      <c r="L113" s="5"/>
      <c r="M113" s="5"/>
      <c r="N113" s="5"/>
      <c r="O113" s="5"/>
      <c r="P113" s="10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3">
      <c r="A114" s="5"/>
      <c r="B114" s="5"/>
      <c r="C114" s="10"/>
      <c r="D114" s="10"/>
      <c r="E114" s="10"/>
      <c r="F114" s="10"/>
      <c r="G114" s="5"/>
      <c r="H114" s="14"/>
      <c r="I114" s="14"/>
      <c r="J114" s="14"/>
      <c r="K114" s="6"/>
      <c r="L114" s="5"/>
      <c r="M114" s="5"/>
      <c r="N114" s="5"/>
      <c r="O114" s="5"/>
      <c r="P114" s="10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3">
      <c r="A115" s="5"/>
      <c r="B115" s="5"/>
      <c r="C115" s="5"/>
      <c r="D115" s="5"/>
      <c r="E115" s="10"/>
      <c r="F115" s="10"/>
      <c r="G115" s="5"/>
      <c r="H115" s="6"/>
      <c r="I115" s="6"/>
      <c r="J115" s="6"/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x14ac:dyDescent="0.3">
      <c r="A116" s="5"/>
      <c r="B116" s="5"/>
      <c r="C116" s="5"/>
      <c r="D116" s="5"/>
      <c r="E116" s="10"/>
      <c r="F116" s="10"/>
      <c r="G116" s="5"/>
      <c r="H116" s="6"/>
      <c r="I116" s="6"/>
      <c r="J116" s="6"/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3">
      <c r="A117" s="5"/>
      <c r="B117" s="5"/>
      <c r="C117" s="5"/>
      <c r="D117" s="5"/>
      <c r="E117" s="10"/>
      <c r="F117" s="10"/>
      <c r="G117" s="5"/>
      <c r="H117" s="6"/>
      <c r="I117" s="6"/>
      <c r="J117" s="6"/>
      <c r="K117" s="6"/>
      <c r="L117" s="5"/>
      <c r="M117" s="5"/>
      <c r="N117" s="5"/>
      <c r="O117" s="5"/>
      <c r="P117" s="10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3">
      <c r="A118" s="5"/>
      <c r="B118" s="5"/>
      <c r="C118" s="5"/>
      <c r="D118" s="5"/>
      <c r="E118" s="10"/>
      <c r="F118" s="10"/>
      <c r="G118" s="5"/>
      <c r="H118" s="6"/>
      <c r="I118" s="6"/>
      <c r="J118" s="6"/>
      <c r="K118" s="6"/>
      <c r="L118" s="5"/>
      <c r="M118" s="5"/>
      <c r="N118" s="5"/>
      <c r="O118" s="5"/>
      <c r="P118" s="10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3">
      <c r="A119" s="5"/>
      <c r="B119" s="5"/>
      <c r="C119" s="5"/>
      <c r="D119" s="5"/>
      <c r="E119" s="10"/>
      <c r="F119" s="10"/>
      <c r="G119" s="5"/>
      <c r="H119" s="6"/>
      <c r="I119" s="6"/>
      <c r="J119" s="6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3">
      <c r="A120" s="5"/>
      <c r="B120" s="5"/>
      <c r="C120" s="5"/>
      <c r="D120" s="5"/>
      <c r="E120" s="10"/>
      <c r="F120" s="10"/>
      <c r="G120" s="5"/>
      <c r="H120" s="6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3">
      <c r="A121" s="5"/>
      <c r="B121" s="5"/>
      <c r="C121" s="5"/>
      <c r="D121" s="5"/>
      <c r="E121" s="10"/>
      <c r="F121" s="10"/>
      <c r="G121" s="5"/>
      <c r="H121" s="6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3">
      <c r="A122" s="5"/>
      <c r="B122" s="5"/>
      <c r="C122" s="5"/>
      <c r="D122" s="5"/>
      <c r="E122" s="10"/>
      <c r="F122" s="10"/>
      <c r="G122" s="5"/>
      <c r="H122" s="6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3">
      <c r="A123" s="5"/>
      <c r="B123" s="5"/>
      <c r="C123" s="5"/>
      <c r="D123" s="5"/>
      <c r="E123" s="5"/>
      <c r="F123" s="5"/>
      <c r="G123" s="5"/>
      <c r="H123" s="6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3">
      <c r="A124" s="5"/>
      <c r="B124" s="5"/>
      <c r="C124" s="5"/>
      <c r="D124" s="5"/>
      <c r="E124" s="5"/>
      <c r="F124" s="5"/>
      <c r="G124" s="5"/>
      <c r="H124" s="14"/>
      <c r="I124" s="6"/>
      <c r="J124" s="6"/>
      <c r="K124" s="6"/>
      <c r="L124" s="5"/>
      <c r="M124" s="5"/>
      <c r="N124" s="5"/>
      <c r="O124" s="5"/>
      <c r="P124" s="10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3">
      <c r="A125" s="5"/>
      <c r="B125" s="5"/>
      <c r="C125" s="10"/>
      <c r="D125" s="10"/>
      <c r="E125" s="10"/>
      <c r="F125" s="10"/>
      <c r="G125" s="5"/>
      <c r="H125" s="13"/>
      <c r="I125" s="13"/>
      <c r="J125" s="13"/>
      <c r="K125" s="13"/>
      <c r="L125" s="5"/>
      <c r="M125" s="5"/>
      <c r="N125" s="5"/>
      <c r="O125" s="5"/>
      <c r="P125" s="10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3">
      <c r="A126" s="5"/>
      <c r="B126" s="5"/>
      <c r="C126" s="5"/>
      <c r="D126" s="5"/>
      <c r="E126" s="5"/>
      <c r="F126" s="5"/>
      <c r="G126" s="5"/>
      <c r="H126" s="13"/>
      <c r="I126" s="13"/>
      <c r="J126" s="13"/>
      <c r="K126" s="13"/>
      <c r="L126" s="5"/>
      <c r="M126" s="5"/>
      <c r="N126" s="5"/>
      <c r="O126" s="5"/>
      <c r="P126" s="10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3">
      <c r="A127" s="5"/>
      <c r="B127" s="5"/>
      <c r="C127" s="5"/>
      <c r="D127" s="5"/>
      <c r="E127" s="5"/>
      <c r="F127" s="5"/>
      <c r="G127" s="5"/>
      <c r="H127" s="14"/>
      <c r="I127" s="13"/>
      <c r="J127" s="14"/>
      <c r="K127" s="6"/>
      <c r="L127" s="5"/>
      <c r="M127" s="5"/>
      <c r="N127" s="5"/>
      <c r="O127" s="5"/>
      <c r="P127" s="10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3">
      <c r="A128" s="5"/>
      <c r="B128" s="5"/>
      <c r="C128" s="5"/>
      <c r="D128" s="5"/>
      <c r="E128" s="5"/>
      <c r="F128" s="5"/>
      <c r="G128" s="5"/>
      <c r="H128" s="14"/>
      <c r="I128" s="13"/>
      <c r="J128" s="14"/>
      <c r="K128" s="6"/>
      <c r="L128" s="5"/>
      <c r="M128" s="5"/>
      <c r="N128" s="5"/>
      <c r="O128" s="5"/>
      <c r="P128" s="10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3">
      <c r="A129" s="5"/>
      <c r="B129" s="5"/>
      <c r="C129" s="5"/>
      <c r="D129" s="5"/>
      <c r="E129" s="5"/>
      <c r="F129" s="5"/>
      <c r="G129" s="5"/>
      <c r="H129" s="14"/>
      <c r="I129" s="13"/>
      <c r="J129" s="14"/>
      <c r="K129" s="6"/>
      <c r="L129" s="5"/>
      <c r="M129" s="5"/>
      <c r="N129" s="5"/>
      <c r="O129" s="5"/>
      <c r="P129" s="10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3">
      <c r="A130" s="5"/>
      <c r="B130" s="5"/>
      <c r="C130" s="5"/>
      <c r="D130" s="5"/>
      <c r="E130" s="5"/>
      <c r="F130" s="5"/>
      <c r="G130" s="5"/>
      <c r="H130" s="14"/>
      <c r="I130" s="13"/>
      <c r="J130" s="14"/>
      <c r="K130" s="6"/>
      <c r="L130" s="5"/>
      <c r="M130" s="5"/>
      <c r="N130" s="5"/>
      <c r="O130" s="5"/>
      <c r="P130" s="10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x14ac:dyDescent="0.3">
      <c r="A131" s="5"/>
      <c r="B131" s="5"/>
      <c r="C131" s="5"/>
      <c r="D131" s="5"/>
      <c r="E131" s="5"/>
      <c r="F131" s="5"/>
      <c r="G131" s="5"/>
      <c r="H131" s="6"/>
      <c r="I131" s="13"/>
      <c r="J131" s="6"/>
      <c r="K131" s="6"/>
      <c r="L131" s="5"/>
      <c r="M131" s="5"/>
      <c r="N131" s="5"/>
      <c r="O131" s="5"/>
      <c r="P131" s="10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3">
      <c r="A132" s="5"/>
      <c r="B132" s="5"/>
      <c r="C132" s="10"/>
      <c r="D132" s="10"/>
      <c r="E132" s="10"/>
      <c r="F132" s="10"/>
      <c r="G132" s="5"/>
      <c r="H132" s="13"/>
      <c r="I132" s="13"/>
      <c r="J132" s="13"/>
      <c r="K132" s="6"/>
      <c r="L132" s="5"/>
      <c r="M132" s="5"/>
      <c r="N132" s="5"/>
      <c r="O132" s="5"/>
      <c r="P132" s="8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3">
      <c r="A133" s="5"/>
      <c r="B133" s="5"/>
      <c r="C133" s="10"/>
      <c r="D133" s="10"/>
      <c r="E133" s="10"/>
      <c r="F133" s="10"/>
      <c r="G133" s="5"/>
      <c r="H133" s="13"/>
      <c r="I133" s="13"/>
      <c r="J133" s="13"/>
      <c r="K133" s="6"/>
      <c r="L133" s="5"/>
      <c r="M133" s="5"/>
      <c r="N133" s="5"/>
      <c r="O133" s="5"/>
      <c r="P133" s="10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3">
      <c r="A134" s="5"/>
      <c r="B134" s="5"/>
      <c r="C134" s="10"/>
      <c r="D134" s="10"/>
      <c r="E134" s="10"/>
      <c r="F134" s="10"/>
      <c r="G134" s="5"/>
      <c r="H134" s="13"/>
      <c r="I134" s="13"/>
      <c r="J134" s="13"/>
      <c r="K134" s="6"/>
      <c r="L134" s="5"/>
      <c r="M134" s="5"/>
      <c r="N134" s="5"/>
      <c r="O134" s="5"/>
      <c r="P134" s="10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3">
      <c r="A135" s="5"/>
      <c r="B135" s="5"/>
      <c r="C135" s="10"/>
      <c r="D135" s="10"/>
      <c r="E135" s="10"/>
      <c r="F135" s="10"/>
      <c r="G135" s="10"/>
      <c r="H135" s="13"/>
      <c r="I135" s="13"/>
      <c r="J135" s="13"/>
      <c r="K135" s="13"/>
      <c r="L135" s="10"/>
      <c r="M135" s="5"/>
      <c r="N135" s="10"/>
      <c r="O135" s="10"/>
      <c r="P135" s="10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x14ac:dyDescent="0.3">
      <c r="A136" s="5"/>
      <c r="B136" s="5"/>
      <c r="C136" s="5"/>
      <c r="D136" s="5"/>
      <c r="E136" s="5"/>
      <c r="F136" s="5"/>
      <c r="G136" s="5"/>
      <c r="H136" s="6"/>
      <c r="I136" s="6"/>
      <c r="J136" s="6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x14ac:dyDescent="0.3">
      <c r="A137" s="5"/>
      <c r="B137" s="5"/>
      <c r="C137" s="5"/>
      <c r="D137" s="5"/>
      <c r="E137" s="5"/>
      <c r="F137" s="5"/>
      <c r="G137" s="5"/>
      <c r="H137" s="6"/>
      <c r="I137" s="6"/>
      <c r="J137" s="6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3">
      <c r="A138" s="5"/>
      <c r="B138" s="5"/>
      <c r="C138" s="5"/>
      <c r="D138" s="5"/>
      <c r="E138" s="5"/>
      <c r="F138" s="5"/>
      <c r="G138" s="5"/>
      <c r="H138" s="6"/>
      <c r="I138" s="6"/>
      <c r="J138" s="6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3">
      <c r="A139" s="5"/>
      <c r="B139" s="5"/>
      <c r="C139" s="5"/>
      <c r="D139" s="5"/>
      <c r="E139" s="5"/>
      <c r="F139" s="5"/>
      <c r="G139" s="5"/>
      <c r="H139" s="6"/>
      <c r="I139" s="6"/>
      <c r="J139" s="6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x14ac:dyDescent="0.3">
      <c r="A140" s="5"/>
      <c r="B140" s="5"/>
      <c r="C140" s="5"/>
      <c r="D140" s="5"/>
      <c r="E140" s="5"/>
      <c r="F140" s="5"/>
      <c r="G140" s="5"/>
      <c r="H140" s="6"/>
      <c r="I140" s="6"/>
      <c r="J140" s="6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3">
      <c r="A141" s="5"/>
      <c r="B141" s="5"/>
      <c r="C141" s="5"/>
      <c r="D141" s="5"/>
      <c r="E141" s="5"/>
      <c r="F141" s="5"/>
      <c r="G141" s="5"/>
      <c r="H141" s="6"/>
      <c r="I141" s="6"/>
      <c r="J141" s="6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3">
      <c r="A142" s="5"/>
      <c r="B142" s="5"/>
      <c r="C142" s="5"/>
      <c r="D142" s="5"/>
      <c r="E142" s="5"/>
      <c r="F142" s="5"/>
      <c r="G142" s="5"/>
      <c r="H142" s="6"/>
      <c r="I142" s="6"/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3">
      <c r="A143" s="5"/>
      <c r="B143" s="5"/>
      <c r="C143" s="5"/>
      <c r="D143" s="5"/>
      <c r="E143" s="5"/>
      <c r="F143" s="5"/>
      <c r="G143" s="5"/>
      <c r="H143" s="6"/>
      <c r="I143" s="6"/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3">
      <c r="A144" s="5"/>
      <c r="B144" s="5"/>
      <c r="C144" s="5"/>
      <c r="D144" s="5"/>
      <c r="E144" s="5"/>
      <c r="F144" s="5"/>
      <c r="G144" s="5"/>
      <c r="H144" s="6"/>
      <c r="I144" s="6"/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3">
      <c r="A145" s="5"/>
      <c r="B145" s="5"/>
      <c r="C145" s="5"/>
      <c r="D145" s="5"/>
      <c r="E145" s="5"/>
      <c r="F145" s="5"/>
      <c r="G145" s="5"/>
      <c r="H145" s="6"/>
      <c r="I145" s="6"/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3">
      <c r="A146" s="5"/>
      <c r="B146" s="5"/>
      <c r="C146" s="5"/>
      <c r="D146" s="5"/>
      <c r="E146" s="5"/>
      <c r="F146" s="5"/>
      <c r="G146" s="5"/>
      <c r="H146" s="6"/>
      <c r="I146" s="6"/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3">
      <c r="A147" s="5"/>
      <c r="B147" s="5"/>
      <c r="C147" s="5"/>
      <c r="D147" s="5"/>
      <c r="E147" s="5"/>
      <c r="F147" s="5"/>
      <c r="G147" s="5"/>
      <c r="H147" s="6"/>
      <c r="I147" s="6"/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3">
      <c r="A148" s="5"/>
      <c r="B148" s="5"/>
      <c r="C148" s="5"/>
      <c r="D148" s="5"/>
      <c r="E148" s="5"/>
      <c r="F148" s="5"/>
      <c r="G148" s="5"/>
      <c r="H148" s="6"/>
      <c r="I148" s="6"/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3">
      <c r="A149" s="5"/>
      <c r="B149" s="5"/>
      <c r="C149" s="5"/>
      <c r="D149" s="5"/>
      <c r="E149" s="5"/>
      <c r="F149" s="5"/>
      <c r="G149" s="5"/>
      <c r="H149" s="6"/>
      <c r="I149" s="6"/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x14ac:dyDescent="0.3">
      <c r="A150" s="5"/>
      <c r="B150" s="5"/>
      <c r="C150" s="5"/>
      <c r="D150" s="5"/>
      <c r="E150" s="5"/>
      <c r="F150" s="5"/>
      <c r="G150" s="5"/>
      <c r="H150" s="6"/>
      <c r="I150" s="6"/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3">
      <c r="A151" s="5"/>
      <c r="B151" s="5"/>
      <c r="C151" s="5"/>
      <c r="D151" s="5"/>
      <c r="E151" s="5"/>
      <c r="F151" s="5"/>
      <c r="G151" s="5"/>
      <c r="H151" s="6"/>
      <c r="I151" s="6"/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x14ac:dyDescent="0.3">
      <c r="A152" s="5"/>
      <c r="B152" s="5"/>
      <c r="C152" s="5"/>
      <c r="D152" s="5"/>
      <c r="E152" s="5"/>
      <c r="F152" s="5"/>
      <c r="G152" s="5"/>
      <c r="H152" s="6"/>
      <c r="I152" s="6"/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x14ac:dyDescent="0.3">
      <c r="A153" s="5"/>
      <c r="B153" s="5"/>
      <c r="C153" s="5"/>
      <c r="D153" s="5"/>
      <c r="E153" s="5"/>
      <c r="F153" s="5"/>
      <c r="G153" s="5"/>
      <c r="H153" s="6"/>
      <c r="I153" s="6"/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3">
      <c r="A154" s="5"/>
      <c r="B154" s="5"/>
      <c r="C154" s="5"/>
      <c r="D154" s="5"/>
      <c r="E154" s="5"/>
      <c r="F154" s="5"/>
      <c r="G154" s="5"/>
      <c r="H154" s="6"/>
      <c r="I154" s="6"/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3">
      <c r="A155" s="5"/>
      <c r="B155" s="5"/>
      <c r="C155" s="5"/>
      <c r="D155" s="5"/>
      <c r="E155" s="5"/>
      <c r="F155" s="5"/>
      <c r="G155" s="5"/>
      <c r="H155" s="6"/>
      <c r="I155" s="6"/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3">
      <c r="A156" s="5"/>
      <c r="B156" s="5"/>
      <c r="C156" s="5"/>
      <c r="D156" s="5"/>
      <c r="E156" s="5"/>
      <c r="F156" s="5"/>
      <c r="G156" s="5"/>
      <c r="H156" s="6"/>
      <c r="I156" s="6"/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3">
      <c r="A157" s="5"/>
      <c r="B157" s="5"/>
      <c r="C157" s="5"/>
      <c r="D157" s="5"/>
      <c r="E157" s="5"/>
      <c r="F157" s="5"/>
      <c r="G157" s="5"/>
      <c r="H157" s="6"/>
      <c r="I157" s="6"/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3">
      <c r="A158" s="5"/>
      <c r="B158" s="5"/>
      <c r="C158" s="5"/>
      <c r="D158" s="5"/>
      <c r="E158" s="5"/>
      <c r="F158" s="5"/>
      <c r="G158" s="5"/>
      <c r="H158" s="6"/>
      <c r="I158" s="6"/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3">
      <c r="A159" s="5"/>
      <c r="B159" s="5"/>
      <c r="C159" s="5"/>
      <c r="D159" s="5"/>
      <c r="E159" s="5"/>
      <c r="F159" s="5"/>
      <c r="G159" s="5"/>
      <c r="H159" s="6"/>
      <c r="I159" s="6"/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3">
      <c r="A160" s="5"/>
      <c r="B160" s="5"/>
      <c r="C160" s="5"/>
      <c r="D160" s="5"/>
      <c r="E160" s="5"/>
      <c r="F160" s="5"/>
      <c r="G160" s="5"/>
      <c r="H160" s="6"/>
      <c r="I160" s="6"/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3">
      <c r="A161" s="5"/>
      <c r="B161" s="5"/>
      <c r="C161" s="5"/>
      <c r="D161" s="5"/>
      <c r="E161" s="5"/>
      <c r="F161" s="5"/>
      <c r="G161" s="5"/>
      <c r="H161" s="6"/>
      <c r="I161" s="6"/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3">
      <c r="A162" s="5"/>
      <c r="B162" s="5"/>
      <c r="C162" s="5"/>
      <c r="D162" s="5"/>
      <c r="E162" s="5"/>
      <c r="F162" s="5"/>
      <c r="G162" s="5"/>
      <c r="H162" s="6"/>
      <c r="I162" s="6"/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3">
      <c r="A163" s="5"/>
      <c r="B163" s="5"/>
      <c r="C163" s="5"/>
      <c r="D163" s="5"/>
      <c r="E163" s="5"/>
      <c r="F163" s="5"/>
      <c r="G163" s="5"/>
      <c r="H163" s="6"/>
      <c r="I163" s="6"/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3">
      <c r="A164" s="5"/>
      <c r="B164" s="5"/>
      <c r="C164" s="5"/>
      <c r="D164" s="5"/>
      <c r="E164" s="5"/>
      <c r="F164" s="5"/>
      <c r="G164" s="5"/>
      <c r="H164" s="6"/>
      <c r="I164" s="6"/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3">
      <c r="A165" s="5"/>
      <c r="B165" s="5"/>
      <c r="C165" s="5"/>
      <c r="D165" s="5"/>
      <c r="E165" s="5"/>
      <c r="F165" s="5"/>
      <c r="G165" s="5"/>
      <c r="H165" s="6"/>
      <c r="I165" s="6"/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3">
      <c r="A166" s="5"/>
      <c r="B166" s="5"/>
      <c r="C166" s="5"/>
      <c r="D166" s="5"/>
      <c r="E166" s="5"/>
      <c r="F166" s="5"/>
      <c r="G166" s="5"/>
      <c r="H166" s="6"/>
      <c r="I166" s="6"/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3">
      <c r="A167" s="5"/>
      <c r="B167" s="5"/>
      <c r="C167" s="5"/>
      <c r="D167" s="5"/>
      <c r="E167" s="5"/>
      <c r="F167" s="5"/>
      <c r="G167" s="5"/>
      <c r="H167" s="6"/>
      <c r="I167" s="6"/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3">
      <c r="A168" s="5"/>
      <c r="B168" s="5"/>
      <c r="C168" s="5"/>
      <c r="D168" s="5"/>
      <c r="E168" s="5"/>
      <c r="F168" s="5"/>
      <c r="G168" s="5"/>
      <c r="H168" s="6"/>
      <c r="I168" s="6"/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3">
      <c r="A169" s="5"/>
      <c r="B169" s="5"/>
      <c r="C169" s="5"/>
      <c r="D169" s="5"/>
      <c r="E169" s="5"/>
      <c r="F169" s="5"/>
      <c r="G169" s="5"/>
      <c r="H169" s="6"/>
      <c r="I169" s="6"/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3">
      <c r="A170" s="5"/>
      <c r="B170" s="5"/>
      <c r="C170" s="5"/>
      <c r="D170" s="5"/>
      <c r="E170" s="5"/>
      <c r="F170" s="5"/>
      <c r="G170" s="5"/>
      <c r="H170" s="6"/>
      <c r="I170" s="6"/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3">
      <c r="A171" s="5"/>
      <c r="B171" s="5"/>
      <c r="C171" s="5"/>
      <c r="D171" s="5"/>
      <c r="E171" s="5"/>
      <c r="F171" s="5"/>
      <c r="G171" s="5"/>
      <c r="H171" s="6"/>
      <c r="I171" s="6"/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3">
      <c r="A172" s="5"/>
      <c r="B172" s="5"/>
      <c r="C172" s="5"/>
      <c r="D172" s="5"/>
      <c r="E172" s="5"/>
      <c r="F172" s="5"/>
      <c r="G172" s="5"/>
      <c r="H172" s="6"/>
      <c r="I172" s="6"/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3">
      <c r="A173" s="5"/>
      <c r="B173" s="5"/>
      <c r="C173" s="5"/>
      <c r="D173" s="5"/>
      <c r="E173" s="5"/>
      <c r="F173" s="5"/>
      <c r="G173" s="5"/>
      <c r="H173" s="6"/>
      <c r="I173" s="6"/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3">
      <c r="A174" s="5"/>
      <c r="B174" s="5"/>
      <c r="C174" s="5"/>
      <c r="D174" s="5"/>
      <c r="E174" s="5"/>
      <c r="F174" s="5"/>
      <c r="G174" s="5"/>
      <c r="H174" s="6"/>
      <c r="I174" s="6"/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3">
      <c r="A175" s="5"/>
      <c r="B175" s="5"/>
      <c r="C175" s="5"/>
      <c r="D175" s="5"/>
      <c r="E175" s="5"/>
      <c r="F175" s="5"/>
      <c r="G175" s="5"/>
      <c r="H175" s="6"/>
      <c r="I175" s="6"/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x14ac:dyDescent="0.3">
      <c r="A176" s="5"/>
      <c r="B176" s="5"/>
      <c r="C176" s="5"/>
      <c r="D176" s="5"/>
      <c r="E176" s="5"/>
      <c r="F176" s="5"/>
      <c r="G176" s="5"/>
      <c r="H176" s="6"/>
      <c r="I176" s="6"/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x14ac:dyDescent="0.3">
      <c r="A177" s="5"/>
      <c r="B177" s="5"/>
      <c r="C177" s="5"/>
      <c r="D177" s="5"/>
      <c r="E177" s="5"/>
      <c r="F177" s="5"/>
      <c r="G177" s="5"/>
      <c r="H177" s="6"/>
      <c r="I177" s="6"/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x14ac:dyDescent="0.3">
      <c r="A178" s="5"/>
      <c r="B178" s="5"/>
      <c r="C178" s="5"/>
      <c r="D178" s="5"/>
      <c r="E178" s="5"/>
      <c r="F178" s="5"/>
      <c r="G178" s="5"/>
      <c r="H178" s="6"/>
      <c r="I178" s="6"/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x14ac:dyDescent="0.3">
      <c r="A179" s="5"/>
      <c r="B179" s="5"/>
      <c r="C179" s="5"/>
      <c r="D179" s="5"/>
      <c r="E179" s="5"/>
      <c r="F179" s="5"/>
      <c r="G179" s="5"/>
      <c r="H179" s="6"/>
      <c r="I179" s="6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x14ac:dyDescent="0.3">
      <c r="A180" s="5"/>
      <c r="B180" s="5"/>
      <c r="C180" s="5"/>
      <c r="D180" s="5"/>
      <c r="E180" s="5"/>
      <c r="F180" s="5"/>
      <c r="G180" s="5"/>
      <c r="H180" s="6"/>
      <c r="I180" s="6"/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x14ac:dyDescent="0.3">
      <c r="A181" s="5"/>
      <c r="B181" s="5"/>
      <c r="C181" s="5"/>
      <c r="D181" s="5"/>
      <c r="E181" s="5"/>
      <c r="F181" s="5"/>
      <c r="G181" s="5"/>
      <c r="H181" s="6"/>
      <c r="I181" s="6"/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x14ac:dyDescent="0.3">
      <c r="A182" s="5"/>
      <c r="B182" s="5"/>
      <c r="C182" s="5"/>
      <c r="D182" s="5"/>
      <c r="E182" s="5"/>
      <c r="F182" s="5"/>
      <c r="G182" s="5"/>
      <c r="H182" s="6"/>
      <c r="I182" s="6"/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x14ac:dyDescent="0.3">
      <c r="A183" s="5"/>
      <c r="B183" s="5"/>
      <c r="C183" s="5"/>
      <c r="D183" s="5"/>
      <c r="E183" s="5"/>
      <c r="F183" s="5"/>
      <c r="G183" s="5"/>
      <c r="H183" s="6"/>
      <c r="I183" s="6"/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x14ac:dyDescent="0.3">
      <c r="A184" s="5"/>
      <c r="B184" s="5"/>
      <c r="C184" s="5"/>
      <c r="D184" s="5"/>
      <c r="E184" s="5"/>
      <c r="F184" s="5"/>
      <c r="G184" s="5"/>
      <c r="H184" s="6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x14ac:dyDescent="0.3">
      <c r="A185" s="5"/>
      <c r="B185" s="5"/>
      <c r="C185" s="5"/>
      <c r="D185" s="5"/>
      <c r="E185" s="5"/>
      <c r="F185" s="5"/>
      <c r="G185" s="5"/>
      <c r="H185" s="6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x14ac:dyDescent="0.3">
      <c r="A186" s="5"/>
      <c r="B186" s="5"/>
      <c r="C186" s="5"/>
      <c r="D186" s="5"/>
      <c r="E186" s="5"/>
      <c r="F186" s="5"/>
      <c r="G186" s="5"/>
      <c r="H186" s="6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x14ac:dyDescent="0.3">
      <c r="A187" s="5"/>
      <c r="B187" s="5"/>
      <c r="C187" s="5"/>
      <c r="D187" s="5"/>
      <c r="E187" s="5"/>
      <c r="F187" s="5"/>
      <c r="G187" s="5"/>
      <c r="H187" s="6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x14ac:dyDescent="0.3">
      <c r="A188" s="5"/>
      <c r="B188" s="5"/>
      <c r="C188" s="5"/>
      <c r="D188" s="5"/>
      <c r="E188" s="5"/>
      <c r="F188" s="5"/>
      <c r="G188" s="5"/>
      <c r="H188" s="6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x14ac:dyDescent="0.3">
      <c r="A189" s="5"/>
      <c r="B189" s="5"/>
      <c r="C189" s="5"/>
      <c r="D189" s="5"/>
      <c r="E189" s="5"/>
      <c r="F189" s="5"/>
      <c r="G189" s="5"/>
      <c r="H189" s="6"/>
      <c r="I189" s="6"/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x14ac:dyDescent="0.3">
      <c r="A190" s="5"/>
      <c r="B190" s="5"/>
      <c r="C190" s="5"/>
      <c r="D190" s="5"/>
      <c r="E190" s="5"/>
      <c r="F190" s="5"/>
      <c r="G190" s="5"/>
      <c r="H190" s="6"/>
      <c r="I190" s="6"/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x14ac:dyDescent="0.3">
      <c r="A191" s="5"/>
      <c r="B191" s="5"/>
      <c r="C191" s="5"/>
      <c r="D191" s="5"/>
      <c r="E191" s="5"/>
      <c r="F191" s="5"/>
      <c r="G191" s="5"/>
      <c r="H191" s="6"/>
      <c r="I191" s="6"/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x14ac:dyDescent="0.3">
      <c r="A192" s="5"/>
      <c r="B192" s="5"/>
      <c r="C192" s="5"/>
      <c r="D192" s="5"/>
      <c r="E192" s="5"/>
      <c r="F192" s="5"/>
      <c r="G192" s="5"/>
      <c r="H192" s="6"/>
      <c r="I192" s="6"/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x14ac:dyDescent="0.3">
      <c r="A193" s="5"/>
      <c r="B193" s="5"/>
      <c r="C193" s="5"/>
      <c r="D193" s="5"/>
      <c r="E193" s="5"/>
      <c r="F193" s="5"/>
      <c r="G193" s="5"/>
      <c r="H193" s="6"/>
      <c r="I193" s="6"/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x14ac:dyDescent="0.3">
      <c r="A194" s="5"/>
      <c r="B194" s="5"/>
      <c r="C194" s="5"/>
      <c r="D194" s="5"/>
      <c r="E194" s="5"/>
      <c r="F194" s="5"/>
      <c r="G194" s="5"/>
      <c r="H194" s="6"/>
      <c r="I194" s="6"/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x14ac:dyDescent="0.3">
      <c r="A195" s="5"/>
      <c r="B195" s="5"/>
      <c r="C195" s="5"/>
      <c r="D195" s="5"/>
      <c r="E195" s="5"/>
      <c r="F195" s="5"/>
      <c r="G195" s="5"/>
      <c r="H195" s="6"/>
      <c r="I195" s="6"/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x14ac:dyDescent="0.3">
      <c r="A196" s="5"/>
      <c r="B196" s="5"/>
      <c r="C196" s="5"/>
      <c r="D196" s="5"/>
      <c r="E196" s="5"/>
      <c r="F196" s="5"/>
      <c r="G196" s="5"/>
      <c r="H196" s="6"/>
      <c r="I196" s="6"/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x14ac:dyDescent="0.3">
      <c r="A197" s="5"/>
      <c r="B197" s="5"/>
      <c r="C197" s="5"/>
      <c r="D197" s="5"/>
      <c r="E197" s="5"/>
      <c r="F197" s="5"/>
      <c r="G197" s="5"/>
      <c r="H197" s="6"/>
      <c r="I197" s="6"/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x14ac:dyDescent="0.3">
      <c r="A198" s="5"/>
      <c r="B198" s="5"/>
      <c r="C198" s="5"/>
      <c r="D198" s="5"/>
      <c r="E198" s="5"/>
      <c r="F198" s="5"/>
      <c r="G198" s="5"/>
      <c r="H198" s="6"/>
      <c r="I198" s="6"/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x14ac:dyDescent="0.3">
      <c r="A199" s="5"/>
      <c r="B199" s="5"/>
      <c r="C199" s="5"/>
      <c r="D199" s="5"/>
      <c r="E199" s="5"/>
      <c r="F199" s="5"/>
      <c r="G199" s="5"/>
      <c r="H199" s="6"/>
      <c r="I199" s="6"/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x14ac:dyDescent="0.3">
      <c r="A200" s="5"/>
      <c r="B200" s="5"/>
      <c r="C200" s="5"/>
      <c r="D200" s="5"/>
      <c r="E200" s="5"/>
      <c r="F200" s="5"/>
      <c r="G200" s="5"/>
      <c r="H200" s="6"/>
      <c r="I200" s="6"/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x14ac:dyDescent="0.3">
      <c r="A201" s="5"/>
      <c r="B201" s="5"/>
      <c r="C201" s="5"/>
      <c r="D201" s="5"/>
      <c r="E201" s="5"/>
      <c r="F201" s="5"/>
      <c r="G201" s="5"/>
      <c r="H201" s="6"/>
      <c r="I201" s="6"/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x14ac:dyDescent="0.3">
      <c r="A202" s="5"/>
      <c r="B202" s="5"/>
      <c r="C202" s="5"/>
      <c r="D202" s="5"/>
      <c r="E202" s="5"/>
      <c r="F202" s="5"/>
      <c r="G202" s="5"/>
      <c r="H202" s="6"/>
      <c r="I202" s="6"/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x14ac:dyDescent="0.3">
      <c r="A203" s="5"/>
      <c r="B203" s="5"/>
      <c r="C203" s="5"/>
      <c r="D203" s="5"/>
      <c r="E203" s="5"/>
      <c r="F203" s="5"/>
      <c r="G203" s="5"/>
      <c r="H203" s="6"/>
      <c r="I203" s="6"/>
      <c r="J203" s="6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x14ac:dyDescent="0.3">
      <c r="A204" s="5"/>
      <c r="B204" s="5"/>
      <c r="C204" s="5"/>
      <c r="D204" s="5"/>
      <c r="E204" s="5"/>
      <c r="F204" s="5"/>
      <c r="G204" s="5"/>
      <c r="H204" s="6"/>
      <c r="I204" s="6"/>
      <c r="J204" s="6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x14ac:dyDescent="0.3">
      <c r="A205" s="5"/>
      <c r="B205" s="5"/>
      <c r="C205" s="5"/>
      <c r="D205" s="5"/>
      <c r="E205" s="5"/>
      <c r="F205" s="5"/>
      <c r="G205" s="5"/>
      <c r="H205" s="6"/>
      <c r="I205" s="6"/>
      <c r="J205" s="6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x14ac:dyDescent="0.3">
      <c r="A206" s="5"/>
      <c r="B206" s="5"/>
      <c r="C206" s="5"/>
      <c r="D206" s="5"/>
      <c r="E206" s="5"/>
      <c r="F206" s="5"/>
      <c r="G206" s="5"/>
      <c r="H206" s="6"/>
      <c r="I206" s="6"/>
      <c r="J206" s="6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x14ac:dyDescent="0.3">
      <c r="A207" s="5"/>
      <c r="B207" s="5"/>
      <c r="C207" s="5"/>
      <c r="D207" s="5"/>
      <c r="E207" s="5"/>
      <c r="F207" s="5"/>
      <c r="G207" s="5"/>
      <c r="H207" s="6"/>
      <c r="I207" s="6"/>
      <c r="J207" s="6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x14ac:dyDescent="0.3">
      <c r="A208" s="5"/>
      <c r="B208" s="5"/>
      <c r="C208" s="5"/>
      <c r="D208" s="5"/>
      <c r="E208" s="5"/>
      <c r="F208" s="5"/>
      <c r="G208" s="5"/>
      <c r="H208" s="6"/>
      <c r="I208" s="6"/>
      <c r="J208" s="6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x14ac:dyDescent="0.3">
      <c r="A209" s="5"/>
      <c r="B209" s="5"/>
      <c r="C209" s="5"/>
      <c r="D209" s="5"/>
      <c r="E209" s="5"/>
      <c r="F209" s="5"/>
      <c r="G209" s="5"/>
      <c r="H209" s="6"/>
      <c r="I209" s="6"/>
      <c r="J209" s="6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x14ac:dyDescent="0.3">
      <c r="A210" s="5"/>
      <c r="B210" s="5"/>
      <c r="C210" s="5"/>
      <c r="D210" s="5"/>
      <c r="E210" s="5"/>
      <c r="F210" s="5"/>
      <c r="G210" s="5"/>
      <c r="H210" s="6"/>
      <c r="I210" s="6"/>
      <c r="J210" s="6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x14ac:dyDescent="0.3">
      <c r="A211" s="5"/>
      <c r="B211" s="5"/>
      <c r="C211" s="5"/>
      <c r="D211" s="5"/>
      <c r="E211" s="5"/>
      <c r="F211" s="5"/>
      <c r="G211" s="5"/>
      <c r="H211" s="6"/>
      <c r="I211" s="6"/>
      <c r="J211" s="6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x14ac:dyDescent="0.3">
      <c r="A212" s="5"/>
      <c r="B212" s="5"/>
      <c r="C212" s="5"/>
      <c r="D212" s="5"/>
      <c r="E212" s="5"/>
      <c r="F212" s="5"/>
      <c r="G212" s="5"/>
      <c r="H212" s="6"/>
      <c r="I212" s="6"/>
      <c r="J212" s="6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x14ac:dyDescent="0.3">
      <c r="A213" s="5"/>
      <c r="B213" s="5"/>
      <c r="C213" s="5"/>
      <c r="D213" s="5"/>
      <c r="E213" s="5"/>
      <c r="F213" s="5"/>
      <c r="G213" s="5"/>
      <c r="H213" s="6"/>
      <c r="I213" s="6"/>
      <c r="J213" s="6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x14ac:dyDescent="0.3">
      <c r="A214" s="5"/>
      <c r="B214" s="5"/>
      <c r="C214" s="5"/>
      <c r="D214" s="5"/>
      <c r="E214" s="5"/>
      <c r="F214" s="5"/>
      <c r="G214" s="5"/>
      <c r="H214" s="6"/>
      <c r="I214" s="6"/>
      <c r="J214" s="6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x14ac:dyDescent="0.3">
      <c r="A215" s="5"/>
      <c r="B215" s="5"/>
      <c r="C215" s="5"/>
      <c r="D215" s="5"/>
      <c r="E215" s="5"/>
      <c r="F215" s="5"/>
      <c r="G215" s="5"/>
      <c r="H215" s="6"/>
      <c r="I215" s="6"/>
      <c r="J215" s="6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x14ac:dyDescent="0.3">
      <c r="A216" s="5"/>
      <c r="B216" s="5"/>
      <c r="C216" s="5"/>
      <c r="D216" s="5"/>
      <c r="E216" s="5"/>
      <c r="F216" s="5"/>
      <c r="G216" s="5"/>
      <c r="H216" s="6"/>
      <c r="I216" s="6"/>
      <c r="J216" s="6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x14ac:dyDescent="0.3">
      <c r="A217" s="5"/>
      <c r="B217" s="5"/>
      <c r="C217" s="5"/>
      <c r="D217" s="5"/>
      <c r="E217" s="5"/>
      <c r="F217" s="5"/>
      <c r="G217" s="5"/>
      <c r="H217" s="6"/>
      <c r="I217" s="6"/>
      <c r="J217" s="6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x14ac:dyDescent="0.3">
      <c r="A218" s="5"/>
      <c r="B218" s="5"/>
      <c r="C218" s="5"/>
      <c r="D218" s="5"/>
      <c r="E218" s="5"/>
      <c r="F218" s="5"/>
      <c r="G218" s="5"/>
      <c r="H218" s="6"/>
      <c r="I218" s="6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x14ac:dyDescent="0.3">
      <c r="A219" s="5"/>
      <c r="B219" s="5"/>
      <c r="C219" s="5"/>
      <c r="D219" s="5"/>
      <c r="E219" s="5"/>
      <c r="F219" s="5"/>
      <c r="G219" s="5"/>
      <c r="H219" s="6"/>
      <c r="I219" s="6"/>
      <c r="J219" s="6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x14ac:dyDescent="0.3">
      <c r="A220" s="5"/>
      <c r="B220" s="5"/>
      <c r="C220" s="5"/>
      <c r="D220" s="5"/>
      <c r="E220" s="5"/>
      <c r="F220" s="5"/>
      <c r="G220" s="5"/>
      <c r="H220" s="6"/>
      <c r="I220" s="6"/>
      <c r="J220" s="6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x14ac:dyDescent="0.3">
      <c r="A221" s="5"/>
      <c r="B221" s="5"/>
      <c r="C221" s="5"/>
      <c r="D221" s="5"/>
      <c r="E221" s="5"/>
      <c r="F221" s="5"/>
      <c r="G221" s="5"/>
      <c r="H221" s="6"/>
      <c r="I221" s="6"/>
      <c r="J221" s="6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x14ac:dyDescent="0.3">
      <c r="A222" s="5"/>
      <c r="B222" s="5"/>
      <c r="C222" s="5"/>
      <c r="D222" s="5"/>
      <c r="E222" s="5"/>
      <c r="F222" s="5"/>
      <c r="G222" s="5"/>
      <c r="H222" s="6"/>
      <c r="I222" s="6"/>
      <c r="J222" s="6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x14ac:dyDescent="0.3">
      <c r="A223" s="5"/>
      <c r="B223" s="5"/>
      <c r="C223" s="5"/>
      <c r="D223" s="5"/>
      <c r="E223" s="5"/>
      <c r="F223" s="5"/>
      <c r="G223" s="5"/>
      <c r="H223" s="6"/>
      <c r="I223" s="6"/>
      <c r="J223" s="6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x14ac:dyDescent="0.3">
      <c r="A224" s="5"/>
      <c r="B224" s="5"/>
      <c r="C224" s="5"/>
      <c r="D224" s="5"/>
      <c r="E224" s="5"/>
      <c r="F224" s="5"/>
      <c r="G224" s="5"/>
      <c r="H224" s="6"/>
      <c r="I224" s="6"/>
      <c r="J224" s="6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x14ac:dyDescent="0.3">
      <c r="A225" s="5"/>
      <c r="B225" s="5"/>
      <c r="C225" s="5"/>
      <c r="D225" s="5"/>
      <c r="E225" s="5"/>
      <c r="F225" s="5"/>
      <c r="G225" s="5"/>
      <c r="H225" s="6"/>
      <c r="I225" s="6"/>
      <c r="J225" s="6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x14ac:dyDescent="0.3">
      <c r="A226" s="5"/>
      <c r="B226" s="5"/>
      <c r="C226" s="5"/>
      <c r="D226" s="5"/>
      <c r="E226" s="5"/>
      <c r="F226" s="5"/>
      <c r="G226" s="5"/>
      <c r="H226" s="6"/>
      <c r="I226" s="6"/>
      <c r="J226" s="6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x14ac:dyDescent="0.3">
      <c r="A227" s="5"/>
      <c r="B227" s="5"/>
      <c r="C227" s="5"/>
      <c r="D227" s="5"/>
      <c r="E227" s="5"/>
      <c r="F227" s="5"/>
      <c r="G227" s="5"/>
      <c r="H227" s="6"/>
      <c r="I227" s="6"/>
      <c r="J227" s="6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x14ac:dyDescent="0.3">
      <c r="A228" s="5"/>
      <c r="B228" s="5"/>
      <c r="C228" s="5"/>
      <c r="D228" s="5"/>
      <c r="E228" s="5"/>
      <c r="F228" s="5"/>
      <c r="G228" s="5"/>
      <c r="H228" s="6"/>
      <c r="I228" s="6"/>
      <c r="J228" s="6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x14ac:dyDescent="0.3">
      <c r="A229" s="5"/>
      <c r="B229" s="5"/>
      <c r="C229" s="5"/>
      <c r="D229" s="5"/>
      <c r="E229" s="5"/>
      <c r="F229" s="5"/>
      <c r="G229" s="5"/>
      <c r="H229" s="6"/>
      <c r="I229" s="6"/>
      <c r="J229" s="6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x14ac:dyDescent="0.3">
      <c r="A230" s="5"/>
      <c r="B230" s="5"/>
      <c r="C230" s="5"/>
      <c r="D230" s="5"/>
      <c r="E230" s="5"/>
      <c r="F230" s="5"/>
      <c r="G230" s="5"/>
      <c r="H230" s="6"/>
      <c r="I230" s="6"/>
      <c r="J230" s="6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x14ac:dyDescent="0.3">
      <c r="A231" s="5"/>
      <c r="B231" s="5"/>
      <c r="C231" s="5"/>
      <c r="D231" s="5"/>
      <c r="E231" s="5"/>
      <c r="F231" s="5"/>
      <c r="G231" s="5"/>
      <c r="H231" s="6"/>
      <c r="I231" s="6"/>
      <c r="J231" s="6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x14ac:dyDescent="0.3">
      <c r="A232" s="5"/>
      <c r="B232" s="5"/>
      <c r="C232" s="5"/>
      <c r="D232" s="5"/>
      <c r="E232" s="5"/>
      <c r="F232" s="5"/>
      <c r="G232" s="5"/>
      <c r="H232" s="6"/>
      <c r="I232" s="6"/>
      <c r="J232" s="6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x14ac:dyDescent="0.3">
      <c r="A233" s="5"/>
      <c r="B233" s="5"/>
      <c r="C233" s="5"/>
      <c r="D233" s="5"/>
      <c r="E233" s="5"/>
      <c r="F233" s="5"/>
      <c r="G233" s="5"/>
      <c r="H233" s="6"/>
      <c r="I233" s="6"/>
      <c r="J233" s="6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x14ac:dyDescent="0.3">
      <c r="A234" s="5"/>
      <c r="B234" s="5"/>
      <c r="C234" s="5"/>
      <c r="D234" s="5"/>
      <c r="E234" s="5"/>
      <c r="F234" s="5"/>
      <c r="G234" s="5"/>
      <c r="H234" s="6"/>
      <c r="I234" s="6"/>
      <c r="J234" s="6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x14ac:dyDescent="0.3">
      <c r="A235" s="5"/>
      <c r="B235" s="5"/>
      <c r="C235" s="5"/>
      <c r="D235" s="5"/>
      <c r="E235" s="5"/>
      <c r="F235" s="5"/>
      <c r="G235" s="5"/>
      <c r="H235" s="6"/>
      <c r="I235" s="6"/>
      <c r="J235" s="6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x14ac:dyDescent="0.3">
      <c r="H236" s="1"/>
      <c r="K236" s="1"/>
    </row>
    <row r="237" spans="1:36" x14ac:dyDescent="0.3">
      <c r="H237" s="1"/>
      <c r="K237" s="1"/>
    </row>
    <row r="238" spans="1:36" x14ac:dyDescent="0.3">
      <c r="H238" s="1"/>
      <c r="K238" s="1"/>
    </row>
    <row r="239" spans="1:36" x14ac:dyDescent="0.3">
      <c r="H239" s="1"/>
      <c r="K239" s="1"/>
    </row>
  </sheetData>
  <hyperlinks>
    <hyperlink ref="H3" r:id="rId1" xr:uid="{68A7CA6E-42DD-4228-8B8D-549B9A8735A7}"/>
    <hyperlink ref="H4" r:id="rId2" xr:uid="{D9271E21-4654-4351-8120-2AFB9063035B}"/>
    <hyperlink ref="H5" r:id="rId3" xr:uid="{6B48E7E3-4889-4A0C-BEAC-1EA5DCB8EA30}"/>
    <hyperlink ref="H6" r:id="rId4" xr:uid="{F4B0FA7E-E2BA-4DFC-AFFE-9C1B0338D33E}"/>
    <hyperlink ref="H7" r:id="rId5" xr:uid="{BB8B9D29-B908-4FCB-8E3E-DA8BFC5B0534}"/>
    <hyperlink ref="H8" r:id="rId6" xr:uid="{723A7632-595A-4C19-BACB-4AD9678A8386}"/>
    <hyperlink ref="H9" r:id="rId7" xr:uid="{8A33F8BA-C70D-44F0-9304-4C4E695CC3CF}"/>
    <hyperlink ref="H10" r:id="rId8" xr:uid="{789628E7-127D-46E2-8543-669B6E03BACC}"/>
    <hyperlink ref="H11" r:id="rId9" xr:uid="{89758898-ED26-44B6-99DC-F41652978C2E}"/>
    <hyperlink ref="H12" r:id="rId10" xr:uid="{EBAFC438-A81E-4A6D-A955-62C872FED13E}"/>
    <hyperlink ref="H13" r:id="rId11" xr:uid="{0FD83C8F-7DD8-4961-BC04-CFCC39FCB09A}"/>
    <hyperlink ref="K3" r:id="rId12" location="SID=8" xr:uid="{AA87E1BC-0A85-4E27-9AD5-7B7526B6B49B}"/>
    <hyperlink ref="K5" r:id="rId13" xr:uid="{20971756-2C5F-4592-A274-973CC03CFB5B}"/>
    <hyperlink ref="K7" r:id="rId14" xr:uid="{BBA0DD27-67EE-4896-A02E-D658D4DCF26F}"/>
    <hyperlink ref="K14" r:id="rId15" xr:uid="{D82CC917-1DA2-4BC7-8BE0-8973D082367E}"/>
    <hyperlink ref="K13" r:id="rId16" xr:uid="{3DBF6103-A01F-4C41-BA24-FB9C24D814F7}"/>
    <hyperlink ref="K30" r:id="rId17" xr:uid="{8C43A2AD-BC4D-4162-82DE-6B7486E85F4B}"/>
    <hyperlink ref="K31" r:id="rId18" xr:uid="{1D5F1F27-D11F-4EDC-BB1A-77F40A87A7DD}"/>
    <hyperlink ref="K32" r:id="rId19" xr:uid="{08F0F500-34E9-4C58-A314-46D05A0FB834}"/>
    <hyperlink ref="K29" r:id="rId20" xr:uid="{02B43158-D23A-4A1B-B71E-990980E8FF17}"/>
    <hyperlink ref="K33" r:id="rId21" xr:uid="{732AF562-5D51-4083-AB13-021ECACA511B}"/>
    <hyperlink ref="K36" r:id="rId22" xr:uid="{39B85B08-F23F-4364-916C-30F943388AFC}"/>
    <hyperlink ref="K40" r:id="rId23" xr:uid="{8C026D4E-257B-4E26-A727-8075B272AA9E}"/>
    <hyperlink ref="K37" r:id="rId24" xr:uid="{0E251023-72B7-4CC5-BAE7-6E1953B78462}"/>
    <hyperlink ref="K44" r:id="rId25" xr:uid="{11AA8A46-7940-46B8-BE4F-3C524C029CAC}"/>
    <hyperlink ref="K45" r:id="rId26" xr:uid="{16218947-E4C2-4DDA-A73E-F77E77EF9B77}"/>
    <hyperlink ref="K42" r:id="rId27" xr:uid="{226007B4-B4F2-45F4-9FB7-9FED1A1CE655}"/>
    <hyperlink ref="K46" r:id="rId28" xr:uid="{853E544C-FB06-4E2A-8409-FC5595EBF3C3}"/>
    <hyperlink ref="K47" r:id="rId29" xr:uid="{E71964B1-67E1-436F-A7AB-03DFB8E15E23}"/>
    <hyperlink ref="K48" r:id="rId30" display="https://uk.rs-online.com/web/p/products/1720557/?grossPrice=Y&amp;cm_mmc=UK-PLA-DS3A-_-google-_-PLA_UK_EN_Semiconductors-_-Semiconductor_Development_Kits%7CProcessor_And_Microcontroller_Development_Kits-_-PRODUCT_GROUP&amp;matchtype=&amp;pla-482298324680&amp;s_kwcid=AL!7457!3!243845768854!!!g!482298324680!&amp;gclid=CjwKCAiA0uLgBRABEiwAecFnk1vpHxe4WDUJ9hqhzIOECuuJAnYUXXIuHD9s4iR3bk4yiYQj9YcKnhoCTmgQAvD_BwE&amp;gclsrc=aw.ds" xr:uid="{EBEB510B-CD09-43DA-9FBB-2C4B0B3E6379}"/>
    <hyperlink ref="K49" r:id="rId31" display="https://www.amazon.co.uk/dp/B00Y25XFGK/ref=asc_df_B00Y25XFGK57546853/?tag=googshopuk-21&amp;creative=22146&amp;creativeASIN=B00Y25XFGK&amp;linkCode=df0&amp;hvadid=309909333117&amp;hvpos=1o1&amp;hvnetw=g&amp;hvrand=13115029883321224928&amp;hvpone=&amp;hvptwo=&amp;hvqmt=&amp;hvdev=c&amp;hvdvcmdl=&amp;hvlocint=&amp;hvlocphy=9045888&amp;hvtargid=pla-563136024380" xr:uid="{25BA64E4-2679-4696-814B-4AB5CB971124}"/>
    <hyperlink ref="K50" r:id="rId32" xr:uid="{302F2430-D158-4EFE-A8D6-77B988A9D2C2}"/>
    <hyperlink ref="K51" r:id="rId33" xr:uid="{2041375E-403E-466A-9199-AD10E31D5DB6}"/>
    <hyperlink ref="K53" r:id="rId34" xr:uid="{931A5B7F-F695-4497-A119-8D486BA4D8C3}"/>
    <hyperlink ref="K4" r:id="rId35" xr:uid="{E06471E4-E8B1-4A11-B310-41A8E3AE67D6}"/>
    <hyperlink ref="K6" r:id="rId36" location="SID=13" xr:uid="{7A9A18B8-9A55-4515-B386-B9B4D5D7E27F}"/>
    <hyperlink ref="K8" r:id="rId37" xr:uid="{FC621D39-FE15-499A-8732-D0678F980AAE}"/>
    <hyperlink ref="K11" r:id="rId38" xr:uid="{8AE19559-CC37-470A-8585-F89E801F88AA}"/>
    <hyperlink ref="K9" r:id="rId39" xr:uid="{EDC008F2-8A18-41A4-B316-0028E2D11056}"/>
    <hyperlink ref="H16" r:id="rId40" xr:uid="{6F75A2A6-8517-498E-AD7B-3A1338911D67}"/>
    <hyperlink ref="H17" r:id="rId41" xr:uid="{55C5A04F-ED02-4FF6-B0FE-C3F128A2CB53}"/>
    <hyperlink ref="H18" r:id="rId42" xr:uid="{12357C38-9461-4D7C-92AC-B10DE16E6D5F}"/>
    <hyperlink ref="H19" r:id="rId43" xr:uid="{399B8E2E-0B13-4DF5-A22C-D25AF2B9C637}"/>
    <hyperlink ref="H20" r:id="rId44" xr:uid="{95778EB5-6A9E-4CA6-BAD1-7EB28D553C8C}"/>
    <hyperlink ref="H21" r:id="rId45" xr:uid="{76611CF7-A645-46B4-9AA3-222354023F1F}"/>
    <hyperlink ref="H22" r:id="rId46" xr:uid="{56228933-AD5E-429B-965D-667C5431B783}"/>
    <hyperlink ref="H23" r:id="rId47" xr:uid="{C294F6C1-8063-4C6B-8AAF-37DB0C95A6DE}"/>
    <hyperlink ref="H24" r:id="rId48" xr:uid="{C69CB15E-251C-4B5C-B2CD-D9A32DC447A1}"/>
    <hyperlink ref="H14" r:id="rId49" xr:uid="{7E0802DD-4D5D-44DC-B0BE-825DADE3246B}"/>
    <hyperlink ref="H15" r:id="rId50" xr:uid="{D650C99C-2A55-4AA7-8EFB-F09BBF906CD0}"/>
    <hyperlink ref="H26" r:id="rId51" xr:uid="{9D6C2C10-5786-4765-A1BE-EC89941996DF}"/>
    <hyperlink ref="H27" r:id="rId52" xr:uid="{E3AAE705-9C3E-441E-AEE1-9C3D19EF249A}"/>
    <hyperlink ref="H28" r:id="rId53" xr:uid="{EC966251-8E6C-41D9-A451-5B5E2B62FCAC}"/>
    <hyperlink ref="H29" r:id="rId54" xr:uid="{1E6DDD4A-722F-4ECF-A849-636D3F8A6E71}"/>
    <hyperlink ref="H30" r:id="rId55" xr:uid="{B579019D-D0D1-496C-9F4F-B8D9BE62A915}"/>
    <hyperlink ref="H31" r:id="rId56" xr:uid="{534C6548-5474-4246-8CAC-0F1F408E1CC0}"/>
    <hyperlink ref="H32" r:id="rId57" xr:uid="{25DBD4D8-140B-4403-9F66-DD6680C60A80}"/>
    <hyperlink ref="H33" r:id="rId58" xr:uid="{388BB3B4-B9C2-4749-84B4-24CA17E6AA0E}"/>
    <hyperlink ref="H34" r:id="rId59" xr:uid="{80E5D165-7A78-4DD0-A1A8-EC0AB396B0D2}"/>
    <hyperlink ref="H35" r:id="rId60" xr:uid="{C8BE2401-F898-42E9-988F-96DBFF9606F0}"/>
    <hyperlink ref="H36" r:id="rId61" xr:uid="{A715B43C-FAE5-4E41-9C57-FD2B6FD5D1D4}"/>
    <hyperlink ref="H37" r:id="rId62" xr:uid="{A97BC33B-1CAE-4A79-B38C-23ED0930881D}"/>
    <hyperlink ref="H38" r:id="rId63" xr:uid="{7EFEE068-05D5-431C-A92B-BEC8A7C8AEF6}"/>
    <hyperlink ref="K26" r:id="rId64" xr:uid="{DD081762-BFC6-41D2-ABE1-4F0A746400A4}"/>
    <hyperlink ref="K35" r:id="rId65" xr:uid="{6460A987-C263-4CCC-9852-51B9DA5B2488}"/>
    <hyperlink ref="K39" r:id="rId66" xr:uid="{E34E34D3-F7D1-4770-8BF5-096D624A7D0F}"/>
    <hyperlink ref="H39" r:id="rId67" xr:uid="{17CCED02-2D59-4955-95F9-7834D1CC76DD}"/>
    <hyperlink ref="H40" r:id="rId68" xr:uid="{8016A011-A3A0-4C4A-B97D-93E8AC402EDC}"/>
    <hyperlink ref="H41" r:id="rId69" xr:uid="{EC5E132E-FADA-406E-B5E2-9D9406A3C896}"/>
    <hyperlink ref="K41" r:id="rId70" xr:uid="{9D08D48A-0751-4B56-8267-4DBF6B468CF9}"/>
    <hyperlink ref="H42" r:id="rId71" xr:uid="{A8D690D2-9EAA-4639-AA04-FAC450317109}"/>
    <hyperlink ref="H43" r:id="rId72" xr:uid="{BD31BFF0-463D-4938-9BD9-1522568FE466}"/>
    <hyperlink ref="H44" r:id="rId73" xr:uid="{465508CF-EDCE-4E0F-89D0-879E8BF4807C}"/>
    <hyperlink ref="H45" r:id="rId74" xr:uid="{32F1AAD1-6D98-4F90-86B9-6FF295E3A665}"/>
    <hyperlink ref="H46" r:id="rId75" xr:uid="{19001E98-AB17-4E83-8D8E-FA0FCA884563}"/>
    <hyperlink ref="H47" r:id="rId76" xr:uid="{9AF2D98E-730E-488A-BB7C-54654872B4F4}"/>
    <hyperlink ref="H48" r:id="rId77" xr:uid="{4B346060-7F18-4BAF-AEF6-7F8713C52175}"/>
    <hyperlink ref="H49" r:id="rId78" xr:uid="{B4A5D073-D294-4D8D-ABF8-0757B85FE8EA}"/>
    <hyperlink ref="H50" r:id="rId79" xr:uid="{AC3400CB-9975-4762-A2FF-47F80DE6F358}"/>
    <hyperlink ref="H51" r:id="rId80" xr:uid="{BA1830EE-89B7-4CF9-9790-E9C19004494B}"/>
    <hyperlink ref="H52" r:id="rId81" xr:uid="{A952BEAE-511C-41F3-B2AF-1A9F1DBB4EA5}"/>
    <hyperlink ref="H53" r:id="rId82" xr:uid="{A6F4182C-D564-4BF1-A141-CFEC69D4454B}"/>
    <hyperlink ref="H54" r:id="rId83" xr:uid="{DE3E6971-E448-46CE-A902-51BEAA745851}"/>
    <hyperlink ref="H55" r:id="rId84" xr:uid="{45A6C8BD-6E32-4077-959F-50C577566747}"/>
    <hyperlink ref="H56" r:id="rId85" xr:uid="{0C0195A9-C230-49D5-8E7F-8EFD534D9276}"/>
    <hyperlink ref="H57" r:id="rId86" xr:uid="{6D028869-743C-4325-9DB2-403C1C43B7BB}"/>
    <hyperlink ref="H58" r:id="rId87" xr:uid="{12E86DCD-B8D5-443C-B6BE-7351C14AA8BE}"/>
    <hyperlink ref="H59" r:id="rId88" xr:uid="{1569980B-4DAB-4150-B6FD-681F128CBD19}"/>
    <hyperlink ref="H60" r:id="rId89" xr:uid="{8793F39B-3A37-49A8-AED5-9DE3F380D851}"/>
    <hyperlink ref="H61" r:id="rId90" xr:uid="{A966A14E-5953-4ABE-8633-477D0072AADC}"/>
    <hyperlink ref="H62" r:id="rId91" xr:uid="{227ECC03-B9B6-4BA3-9B5D-A879F5E571C2}"/>
    <hyperlink ref="H63" r:id="rId92" xr:uid="{91F44C84-DA4E-49A6-88AA-2CA13EDC09AD}"/>
    <hyperlink ref="H64" r:id="rId93" xr:uid="{6B2A2047-4CF7-4375-8E87-A12E99CC16B9}"/>
    <hyperlink ref="H65" r:id="rId94" xr:uid="{F6FB3A49-E13A-47C0-86F8-0D3C5D6F10BC}"/>
    <hyperlink ref="H66" r:id="rId95" xr:uid="{2CDAA731-CA88-40E3-9E9B-6AB3FCC2A693}"/>
  </hyperlinks>
  <pageMargins left="0.7" right="0.7" top="0.75" bottom="0.75" header="0.3" footer="0.3"/>
  <pageSetup paperSize="9" orientation="portrait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2018-12-20T16:18:36Z</dcterms:created>
  <dcterms:modified xsi:type="dcterms:W3CDTF">2018-12-20T19:55:53Z</dcterms:modified>
</cp:coreProperties>
</file>