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xmlns:r="http://schemas.openxmlformats.org/officeDocument/2006/relationships" name="第一期企业缴税汇总表" sheetId="1" state="visible" r:id="rId1"/>
    <sheet xmlns:r="http://schemas.openxmlformats.org/officeDocument/2006/relationships" name="第一期企业漏缴税款情况" sheetId="2" state="visible" r:id="rId2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#,##0.00_ "/>
    <numFmt numFmtId="165" formatCode="0.00_ "/>
    <numFmt numFmtId="166" formatCode="_ * #,##0.00_ ;_ * \-#,##0.00_ ;_ * &quot;-&quot;??_ ;_ @_ "/>
  </numFmts>
  <fonts count="13">
    <font>
      <name val="宋体"/>
      <charset val="134"/>
      <color theme="1"/>
      <sz val="12"/>
      <scheme val="minor"/>
    </font>
    <font>
      <name val="宋体"/>
      <charset val="134"/>
      <family val="3"/>
      <color rgb="FF000000"/>
      <sz val="12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color rgb="FF000000"/>
      <sz val="12"/>
    </font>
    <font>
      <name val="宋体"/>
      <charset val="134"/>
      <family val="3"/>
      <color rgb="FF000000"/>
      <sz val="14"/>
      <scheme val="minor"/>
    </font>
    <font>
      <name val="宋体"/>
      <charset val="134"/>
      <family val="3"/>
      <sz val="14"/>
      <scheme val="minor"/>
    </font>
    <font>
      <name val="宋体"/>
      <charset val="134"/>
      <family val="3"/>
      <sz val="14"/>
    </font>
    <font>
      <name val="宋体"/>
      <charset val="134"/>
      <family val="3"/>
      <color theme="1"/>
      <sz val="14"/>
      <scheme val="minor"/>
    </font>
    <font>
      <name val="宋体"/>
      <charset val="134"/>
      <family val="3"/>
      <b val="1"/>
      <sz val="9"/>
    </font>
    <font>
      <name val="宋体"/>
      <charset val="134"/>
      <family val="3"/>
      <sz val="9"/>
    </font>
    <font>
      <name val="宋体"/>
      <charset val="134"/>
      <family val="3"/>
      <sz val="9"/>
      <scheme val="minor"/>
    </font>
    <font>
      <name val="宋体"/>
      <charset val="134"/>
      <family val="3"/>
      <color rgb="FF000000"/>
      <sz val="14"/>
    </font>
    <font>
      <name val="宋体"/>
      <charset val="134"/>
      <family val="3"/>
      <color rgb="FF000000"/>
      <sz val="12"/>
    </font>
  </fonts>
  <fills count="1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AE0DE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EBEEBF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EAD4A5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6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1">
      <alignment horizontal="center" vertical="center" wrapText="1"/>
    </xf>
    <xf numFmtId="164" fontId="1" fillId="2" borderId="1" applyAlignment="1" pivotButton="0" quotePrefix="0" xfId="1">
      <alignment horizontal="center" vertical="center" wrapText="1"/>
    </xf>
    <xf numFmtId="0" fontId="1" fillId="3" borderId="1" applyAlignment="1" pivotButton="0" quotePrefix="0" xfId="1">
      <alignment horizontal="center" vertical="center"/>
    </xf>
    <xf numFmtId="164" fontId="1" fillId="3" borderId="1" applyAlignment="1" pivotButton="0" quotePrefix="0" xfId="1">
      <alignment horizontal="right" vertical="center"/>
    </xf>
    <xf numFmtId="0" fontId="1" fillId="0" borderId="1" applyAlignment="1" pivotButton="0" quotePrefix="0" xfId="1">
      <alignment horizontal="center" vertical="center"/>
    </xf>
    <xf numFmtId="164" fontId="1" fillId="0" borderId="1" applyAlignment="1" pivotButton="0" quotePrefix="0" xfId="1">
      <alignment horizontal="right" vertical="center"/>
    </xf>
    <xf numFmtId="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164" fontId="3" fillId="2" borderId="1" applyAlignment="1" pivotButton="0" quotePrefix="0" xfId="1">
      <alignment horizontal="center" vertical="center" wrapText="1"/>
    </xf>
    <xf numFmtId="0" fontId="3" fillId="2" borderId="1" applyAlignment="1" pivotButton="0" quotePrefix="0" xfId="1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164" fontId="0" fillId="3" borderId="1" applyAlignment="1" pivotButton="0" quotePrefix="0" xfId="1">
      <alignment horizontal="right" vertical="center"/>
    </xf>
    <xf numFmtId="0" fontId="0" fillId="3" borderId="1" applyAlignment="1" pivotButton="0" quotePrefix="0" xfId="1">
      <alignment horizontal="right" vertical="center"/>
    </xf>
    <xf numFmtId="9" fontId="0" fillId="3" borderId="1" applyAlignment="1" pivotButton="0" quotePrefix="0" xfId="1">
      <alignment horizontal="right" vertical="center"/>
    </xf>
    <xf numFmtId="164" fontId="0" fillId="3" borderId="1" applyAlignment="1" pivotButton="0" quotePrefix="0" xfId="1">
      <alignment vertical="center"/>
    </xf>
    <xf numFmtId="0" fontId="4" fillId="2" borderId="1" applyAlignment="1" pivotButton="0" quotePrefix="0" xfId="0">
      <alignment horizontal="center" vertical="center"/>
    </xf>
    <xf numFmtId="164" fontId="4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right" vertical="center"/>
    </xf>
    <xf numFmtId="164" fontId="6" fillId="0" borderId="1" applyAlignment="1" pivotButton="0" quotePrefix="0" xfId="0">
      <alignment horizontal="right" vertical="center"/>
    </xf>
    <xf numFmtId="164" fontId="7" fillId="0" borderId="1" applyAlignment="1" pivotButton="0" quotePrefix="0" xfId="0">
      <alignment vertical="center"/>
    </xf>
    <xf numFmtId="165" fontId="4" fillId="2" borderId="1" applyAlignment="1" pivotButton="0" quotePrefix="0" xfId="0">
      <alignment horizontal="center" vertical="center"/>
    </xf>
    <xf numFmtId="166" fontId="4" fillId="2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right" vertical="center"/>
    </xf>
    <xf numFmtId="0" fontId="7" fillId="0" borderId="1" applyAlignment="1" pivotButton="0" quotePrefix="0" xfId="0">
      <alignment horizontal="right" vertical="center"/>
    </xf>
    <xf numFmtId="165" fontId="7" fillId="0" borderId="1" applyAlignment="1" pivotButton="0" quotePrefix="0" xfId="0">
      <alignment horizontal="right" vertical="center"/>
    </xf>
    <xf numFmtId="0" fontId="5" fillId="0" borderId="1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164" fontId="4" fillId="5" borderId="1" applyAlignment="1" pivotButton="0" quotePrefix="0" xfId="0">
      <alignment horizontal="right" vertical="center"/>
    </xf>
    <xf numFmtId="164" fontId="4" fillId="6" borderId="1" applyAlignment="1" pivotButton="0" quotePrefix="0" xfId="0">
      <alignment horizontal="right" vertical="center"/>
    </xf>
    <xf numFmtId="164" fontId="4" fillId="7" borderId="1" applyAlignment="1" pivotButton="0" quotePrefix="0" xfId="0">
      <alignment horizontal="right" vertical="center"/>
    </xf>
    <xf numFmtId="0" fontId="4" fillId="8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164" fontId="7" fillId="9" borderId="1" applyAlignment="1" pivotButton="0" quotePrefix="0" xfId="0">
      <alignment vertical="center"/>
    </xf>
    <xf numFmtId="164" fontId="5" fillId="9" borderId="1" applyAlignment="1" pivotButton="0" quotePrefix="0" xfId="0">
      <alignment horizontal="right" vertical="center"/>
    </xf>
    <xf numFmtId="165" fontId="4" fillId="3" borderId="1" applyAlignment="1" pivotButton="0" quotePrefix="0" xfId="0">
      <alignment horizontal="right" vertical="center"/>
    </xf>
    <xf numFmtId="165" fontId="4" fillId="8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4" fillId="2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right" vertical="center"/>
    </xf>
    <xf numFmtId="165" fontId="4" fillId="2" borderId="1" applyAlignment="1" pivotButton="0" quotePrefix="0" xfId="0">
      <alignment horizontal="center" vertical="center"/>
    </xf>
    <xf numFmtId="166" fontId="4" fillId="2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right" vertical="center"/>
    </xf>
    <xf numFmtId="165" fontId="4" fillId="8" borderId="1" applyAlignment="1" pivotButton="0" quotePrefix="0" xfId="0">
      <alignment horizontal="right" vertical="center"/>
    </xf>
    <xf numFmtId="165" fontId="7" fillId="0" borderId="1" applyAlignment="1" pivotButton="0" quotePrefix="0" xfId="0">
      <alignment horizontal="right" vertical="center"/>
    </xf>
    <xf numFmtId="164" fontId="7" fillId="0" borderId="1" applyAlignment="1" pivotButton="0" quotePrefix="0" xfId="0">
      <alignment horizontal="right" vertical="center"/>
    </xf>
    <xf numFmtId="164" fontId="7" fillId="0" borderId="1" applyAlignment="1" pivotButton="0" quotePrefix="0" xfId="0">
      <alignment vertical="center"/>
    </xf>
    <xf numFmtId="165" fontId="4" fillId="3" borderId="1" applyAlignment="1" pivotButton="0" quotePrefix="0" xfId="0">
      <alignment horizontal="right" vertical="center"/>
    </xf>
    <xf numFmtId="164" fontId="4" fillId="7" borderId="1" applyAlignment="1" pivotButton="0" quotePrefix="0" xfId="0">
      <alignment horizontal="right" vertical="center"/>
    </xf>
    <xf numFmtId="164" fontId="6" fillId="0" borderId="1" applyAlignment="1" pivotButton="0" quotePrefix="0" xfId="0">
      <alignment horizontal="right" vertical="center"/>
    </xf>
    <xf numFmtId="164" fontId="4" fillId="5" borderId="1" applyAlignment="1" pivotButton="0" quotePrefix="0" xfId="0">
      <alignment horizontal="right" vertical="center"/>
    </xf>
    <xf numFmtId="164" fontId="4" fillId="6" borderId="1" applyAlignment="1" pivotButton="0" quotePrefix="0" xfId="0">
      <alignment horizontal="right" vertical="center"/>
    </xf>
    <xf numFmtId="164" fontId="7" fillId="9" borderId="1" applyAlignment="1" pivotButton="0" quotePrefix="0" xfId="0">
      <alignment vertical="center"/>
    </xf>
    <xf numFmtId="164" fontId="5" fillId="9" borderId="1" applyAlignment="1" pivotButton="0" quotePrefix="0" xfId="0">
      <alignment horizontal="right" vertical="center"/>
    </xf>
    <xf numFmtId="164" fontId="1" fillId="2" borderId="1" applyAlignment="1" pivotButton="0" quotePrefix="0" xfId="1">
      <alignment horizontal="center" vertical="center" wrapText="1"/>
    </xf>
    <xf numFmtId="164" fontId="3" fillId="2" borderId="1" applyAlignment="1" pivotButton="0" quotePrefix="0" xfId="1">
      <alignment horizontal="center" vertical="center" wrapText="1"/>
    </xf>
    <xf numFmtId="164" fontId="1" fillId="3" borderId="1" applyAlignment="1" pivotButton="0" quotePrefix="0" xfId="1">
      <alignment horizontal="right" vertical="center"/>
    </xf>
    <xf numFmtId="164" fontId="0" fillId="3" borderId="1" applyAlignment="1" pivotButton="0" quotePrefix="0" xfId="1">
      <alignment horizontal="right" vertical="center"/>
    </xf>
    <xf numFmtId="164" fontId="0" fillId="3" borderId="1" applyAlignment="1" pivotButton="0" quotePrefix="0" xfId="1">
      <alignment vertical="center"/>
    </xf>
    <xf numFmtId="164" fontId="1" fillId="0" borderId="1" applyAlignment="1" pivotButton="0" quotePrefix="0" xfId="1">
      <alignment horizontal="right" vertical="center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Unknown User</author>
  </authors>
  <commentList>
    <comment ref="M1" authorId="0" shapeId="0">
      <text>
        <t xml:space="preserve">杉杉来了:
=营业收入-营业成本-期间费用
</t>
      </text>
    </comment>
    <comment ref="P1" authorId="0" shapeId="0">
      <text>
        <t xml:space="preserve">杉杉来了:
=营业利润+营业外收入-营业外支出
</t>
      </text>
    </comment>
    <comment ref="Q1" authorId="0" shapeId="0">
      <text>
        <t xml:space="preserve">杉杉来了:
为负数填“0”
</t>
      </text>
    </comment>
    <comment ref="S1" authorId="0" shapeId="0">
      <text>
        <t xml:space="preserve">杉杉来了:
为负数填“0”
</t>
      </text>
    </comment>
    <comment ref="T1" authorId="0" shapeId="0">
      <text>
        <t xml:space="preserve">杉杉来了:
企业所得+增值税+工资和五险一金
</t>
      </text>
    </comment>
    <comment ref="U1" authorId="0" shapeId="0">
      <text>
        <t xml:space="preserve">杉杉来了:
=增值税/营业收入
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2"/>
  <sheetViews>
    <sheetView tabSelected="1" topLeftCell="I1" zoomScaleNormal="100" workbookViewId="0">
      <selection activeCell="R18" sqref="R18"/>
    </sheetView>
  </sheetViews>
  <sheetFormatPr baseColWidth="8" defaultColWidth="9.125" defaultRowHeight="14.25"/>
  <cols>
    <col width="5.875" customWidth="1" style="43" min="1" max="2"/>
    <col width="10.375" customWidth="1" style="43" min="3" max="3"/>
    <col width="40.125" customWidth="1" style="43" min="4" max="4"/>
    <col width="18.625" customWidth="1" style="43" min="5" max="5"/>
    <col width="21.875" customWidth="1" style="43" min="6" max="6"/>
    <col width="29.125" customWidth="1" style="43" min="7" max="7"/>
    <col width="19.375" customWidth="1" style="43" min="8" max="8"/>
    <col width="28.875" customWidth="1" style="43" min="9" max="9"/>
    <col width="18.375" customWidth="1" style="43" min="10" max="12"/>
    <col width="24.625" customWidth="1" style="43" min="13" max="13"/>
    <col width="22.375" customWidth="1" style="43" min="14" max="14"/>
    <col width="24.625" customWidth="1" style="43" min="15" max="16"/>
    <col width="23.375" customWidth="1" style="43" min="17" max="17"/>
    <col width="28.75" customWidth="1" style="43" min="18" max="18"/>
    <col width="18.25" customWidth="1" style="43" min="19" max="19"/>
    <col width="26.875" customWidth="1" style="43" min="20" max="20"/>
    <col width="25.5" customWidth="1" style="43" min="21" max="21"/>
    <col width="23.25" customWidth="1" style="43" min="22" max="22"/>
    <col width="18.625" customWidth="1" style="43" min="23" max="23"/>
  </cols>
  <sheetData>
    <row r="1" ht="18.75" customHeight="1" s="43">
      <c r="A1" s="16" t="inlineStr">
        <is>
          <t>序号</t>
        </is>
      </c>
      <c r="B1" s="16" t="inlineStr">
        <is>
          <t>审核</t>
        </is>
      </c>
      <c r="C1" s="16" t="inlineStr">
        <is>
          <t>机构类型</t>
        </is>
      </c>
      <c r="D1" s="16" t="inlineStr">
        <is>
          <t>公司名称</t>
        </is>
      </c>
      <c r="E1" s="44" t="inlineStr">
        <is>
          <t>第一期营业收入</t>
        </is>
      </c>
      <c r="F1" s="44" t="inlineStr">
        <is>
          <t>第一期营业成本</t>
        </is>
      </c>
      <c r="G1" s="44" t="inlineStr">
        <is>
          <t>第一期销售费用</t>
        </is>
      </c>
      <c r="H1" s="44" t="inlineStr">
        <is>
          <t>第一期管理费用</t>
        </is>
      </c>
      <c r="I1" s="45" t="inlineStr">
        <is>
          <t>除工资以外的管理费用</t>
        </is>
      </c>
      <c r="J1" s="44" t="inlineStr">
        <is>
          <t>第一期财务费用</t>
        </is>
      </c>
      <c r="K1" s="44" t="inlineStr">
        <is>
          <t>第一期研发费用</t>
        </is>
      </c>
      <c r="L1" s="44" t="inlineStr">
        <is>
          <t>第一期投资收益</t>
        </is>
      </c>
      <c r="M1" s="44" t="inlineStr">
        <is>
          <t>第一期营业利润</t>
        </is>
      </c>
      <c r="N1" s="44" t="inlineStr">
        <is>
          <t>第一期营业外收入</t>
        </is>
      </c>
      <c r="O1" s="44" t="inlineStr">
        <is>
          <t>第一期营业外支出</t>
        </is>
      </c>
      <c r="P1" s="44" t="inlineStr">
        <is>
          <t>第一期利润总额</t>
        </is>
      </c>
      <c r="Q1" s="46" t="inlineStr">
        <is>
          <t>第一期企业所得税</t>
        </is>
      </c>
      <c r="R1" s="47" t="inlineStr">
        <is>
          <t>第一期工资和五险一金</t>
        </is>
      </c>
      <c r="S1" s="44" t="inlineStr">
        <is>
          <t>第一期增值税</t>
        </is>
      </c>
      <c r="T1" s="44" t="inlineStr">
        <is>
          <t>合计</t>
        </is>
      </c>
      <c r="U1" s="44" t="inlineStr">
        <is>
          <t>第一期增值税税负</t>
        </is>
      </c>
      <c r="V1" s="44" t="inlineStr">
        <is>
          <t>真人工资和五险一金</t>
        </is>
      </c>
      <c r="W1" s="44" t="inlineStr">
        <is>
          <t>虚拟五险一金</t>
        </is>
      </c>
    </row>
    <row r="2" ht="18.75" customHeight="1" s="43">
      <c r="A2" s="35" t="n"/>
      <c r="B2" s="35" t="n"/>
      <c r="C2" s="35" t="inlineStr">
        <is>
          <t>物流公司</t>
        </is>
      </c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</row>
    <row r="3" ht="18.75" customHeight="1" s="43">
      <c r="A3" s="20" t="n">
        <v>1</v>
      </c>
      <c r="B3" s="20" t="n"/>
      <c r="C3" s="20" t="inlineStr">
        <is>
          <t>物流01</t>
        </is>
      </c>
      <c r="D3" s="30" t="inlineStr">
        <is>
          <t>浙江企鹅物流股份有限公司</t>
        </is>
      </c>
      <c r="E3" s="48" t="n">
        <v>47405.66</v>
      </c>
      <c r="F3" s="48" t="n">
        <v>262727.27</v>
      </c>
      <c r="G3" s="48" t="n">
        <v>0</v>
      </c>
      <c r="H3" s="48" t="n">
        <v>140300</v>
      </c>
      <c r="I3" s="48" t="n">
        <v>0</v>
      </c>
      <c r="J3" s="48" t="n">
        <v>132000</v>
      </c>
      <c r="K3" s="48" t="n">
        <v>0</v>
      </c>
      <c r="L3" s="48" t="n">
        <v>0</v>
      </c>
      <c r="M3" s="49">
        <f>E3-F3-G3-H3-J3-K3+L3</f>
        <v/>
      </c>
      <c r="N3" s="48" t="n">
        <v>0</v>
      </c>
      <c r="O3" s="29" t="n">
        <v>0</v>
      </c>
      <c r="P3" s="49">
        <f>M3+N3-O3</f>
        <v/>
      </c>
      <c r="Q3" s="50" t="n">
        <v>0</v>
      </c>
      <c r="R3" s="51" t="n">
        <v>133300</v>
      </c>
      <c r="S3" s="51" t="n">
        <v>0</v>
      </c>
      <c r="T3" s="49">
        <f>Q3+R3+S3</f>
        <v/>
      </c>
      <c r="U3" s="27">
        <f>S3/E3</f>
        <v/>
      </c>
      <c r="V3" s="52" t="n"/>
      <c r="W3" s="52" t="n"/>
    </row>
    <row r="4" ht="18.75" customHeight="1" s="43">
      <c r="A4" s="20" t="n">
        <v>2</v>
      </c>
      <c r="B4" s="20" t="n"/>
      <c r="C4" s="20" t="inlineStr">
        <is>
          <t>物流02</t>
        </is>
      </c>
      <c r="D4" s="30" t="inlineStr">
        <is>
          <t>浙江响当当物流股份有限公司</t>
        </is>
      </c>
      <c r="E4" s="48" t="n">
        <v>77358.49000000001</v>
      </c>
      <c r="F4" s="48" t="n">
        <v>472000</v>
      </c>
      <c r="G4" s="48" t="n">
        <v>0</v>
      </c>
      <c r="H4" s="48" t="n">
        <v>176140</v>
      </c>
      <c r="I4" s="48" t="n">
        <v>0</v>
      </c>
      <c r="J4" s="48" t="n">
        <v>135000</v>
      </c>
      <c r="K4" s="48" t="n">
        <v>0</v>
      </c>
      <c r="L4" s="48" t="n">
        <v>0</v>
      </c>
      <c r="M4" s="49">
        <f>E4-F4-G4-H4-J4-K4+L4</f>
        <v/>
      </c>
      <c r="N4" s="48" t="n">
        <v>0</v>
      </c>
      <c r="O4" s="29" t="n">
        <v>0</v>
      </c>
      <c r="P4" s="49">
        <f>M4+N4-O4</f>
        <v/>
      </c>
      <c r="Q4" s="50" t="n">
        <v>0</v>
      </c>
      <c r="R4" s="51" t="n">
        <v>163540</v>
      </c>
      <c r="S4" s="51" t="n">
        <v>0</v>
      </c>
      <c r="T4" s="49">
        <f>Q4+R4+S4</f>
        <v/>
      </c>
      <c r="U4" s="27">
        <f>S4/E4</f>
        <v/>
      </c>
      <c r="V4" s="52" t="n"/>
      <c r="W4" s="52" t="n"/>
    </row>
    <row r="5" ht="18.75" customHeight="1" s="43">
      <c r="A5" s="18" t="inlineStr">
        <is>
          <t>合计</t>
        </is>
      </c>
      <c r="B5" s="18" t="n"/>
      <c r="C5" s="18" t="n"/>
      <c r="D5" s="18" t="n"/>
      <c r="E5" s="53">
        <f>SUM(E3:E4)</f>
        <v/>
      </c>
      <c r="F5" s="53">
        <f>SUM(F3:F4)</f>
        <v/>
      </c>
      <c r="G5" s="53">
        <f>SUM(G3:G4)</f>
        <v/>
      </c>
      <c r="H5" s="53">
        <f>SUM(H3:H4)</f>
        <v/>
      </c>
      <c r="I5" s="53" t="n"/>
      <c r="J5" s="53">
        <f>SUM(J3:J4)</f>
        <v/>
      </c>
      <c r="K5" s="53">
        <f>SUM(K3:K4)</f>
        <v/>
      </c>
      <c r="L5" s="53">
        <f>SUM(L3:L4)</f>
        <v/>
      </c>
      <c r="M5" s="53">
        <f>SUM(M3:M4)</f>
        <v/>
      </c>
      <c r="N5" s="53">
        <f>SUM(N3:N4)</f>
        <v/>
      </c>
      <c r="O5" s="53">
        <f>SUM(O3:O4)</f>
        <v/>
      </c>
      <c r="P5" s="53">
        <f>SUM(P3:P4)</f>
        <v/>
      </c>
      <c r="Q5" s="53">
        <f>SUM(Q3:Q4)</f>
        <v/>
      </c>
      <c r="R5" s="53">
        <f>SUM(R3:R4)</f>
        <v/>
      </c>
      <c r="S5" s="53">
        <f>SUM(S3:S4)</f>
        <v/>
      </c>
      <c r="T5" s="53">
        <f>SUM(T3:T4)</f>
        <v/>
      </c>
      <c r="U5" s="53">
        <f>SUM(U3:U4)</f>
        <v/>
      </c>
      <c r="V5" s="53">
        <f>SUM(V3:V4)</f>
        <v/>
      </c>
      <c r="W5" s="53">
        <f>SUM(W3:W4)</f>
        <v/>
      </c>
    </row>
    <row r="6" ht="18.75" customHeight="1" s="43">
      <c r="A6" s="54" t="n"/>
      <c r="B6" s="54" t="n"/>
      <c r="C6" s="54" t="inlineStr">
        <is>
          <t>供应公司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</row>
    <row r="7" ht="18.75" customHeight="1" s="43">
      <c r="A7" s="20" t="n">
        <v>1</v>
      </c>
      <c r="B7" s="20" t="n"/>
      <c r="C7" s="20" t="inlineStr">
        <is>
          <t>供应01</t>
        </is>
      </c>
      <c r="D7" s="30" t="inlineStr">
        <is>
          <t>浙江铁腕供应贸易有限公司</t>
        </is>
      </c>
      <c r="E7" s="55" t="n">
        <v>21033800</v>
      </c>
      <c r="F7" s="55" t="n">
        <v>16990080</v>
      </c>
      <c r="G7" s="48" t="n">
        <v>0</v>
      </c>
      <c r="H7" s="48" t="n">
        <v>282200</v>
      </c>
      <c r="I7" s="48" t="n">
        <v>0</v>
      </c>
      <c r="J7" s="48" t="n">
        <v>0</v>
      </c>
      <c r="K7" s="48" t="n">
        <v>0</v>
      </c>
      <c r="L7" s="48" t="n">
        <v>0</v>
      </c>
      <c r="M7" s="49">
        <f>E7-F7-G7-H7-J7-K7+L7</f>
        <v/>
      </c>
      <c r="N7" s="48" t="n">
        <v>0</v>
      </c>
      <c r="O7" s="29" t="n">
        <v>15</v>
      </c>
      <c r="P7" s="49">
        <f>M7+N7-O7</f>
        <v/>
      </c>
      <c r="Q7" s="48" t="n">
        <v/>
      </c>
      <c r="R7" s="48" t="n">
        <v/>
      </c>
      <c r="S7" s="48" t="n">
        <v/>
      </c>
      <c r="T7" s="49">
        <f>Q7+R7+S7</f>
        <v/>
      </c>
      <c r="U7" s="27">
        <f>S7/E7</f>
        <v/>
      </c>
      <c r="V7" s="52" t="n"/>
      <c r="W7" s="52" t="n"/>
    </row>
    <row r="8" ht="18.75" customHeight="1" s="43">
      <c r="A8" s="20" t="n">
        <v>2</v>
      </c>
      <c r="B8" s="20" t="n"/>
      <c r="C8" s="20" t="inlineStr">
        <is>
          <t>供应02</t>
        </is>
      </c>
      <c r="D8" s="30" t="inlineStr">
        <is>
          <t>浙江偷着乐供应贸易有限公司</t>
        </is>
      </c>
      <c r="E8" s="55" t="n">
        <v>8499900</v>
      </c>
      <c r="F8" s="55" t="n">
        <v>6041654</v>
      </c>
      <c r="G8" s="55" t="n">
        <v>82000</v>
      </c>
      <c r="H8" s="55" t="n">
        <v>434200</v>
      </c>
      <c r="I8" s="48" t="n">
        <v>0</v>
      </c>
      <c r="J8" s="48" t="n">
        <v>0</v>
      </c>
      <c r="K8" s="48" t="n">
        <v>0</v>
      </c>
      <c r="L8" s="48" t="n">
        <v>0</v>
      </c>
      <c r="M8" s="49">
        <f>E8-F8-G8-H8-J8-K8+L8</f>
        <v/>
      </c>
      <c r="N8" s="48" t="n">
        <v>0</v>
      </c>
      <c r="O8" s="48" t="n">
        <v>0</v>
      </c>
      <c r="P8" s="49">
        <f>M8+N8-O8</f>
        <v/>
      </c>
      <c r="Q8" s="48" t="n">
        <v>194204.6</v>
      </c>
      <c r="R8" s="48" t="n">
        <v>156200</v>
      </c>
      <c r="S8" s="48" t="n">
        <v>313795.68</v>
      </c>
      <c r="T8" s="49">
        <f>Q8+R8+S8</f>
        <v/>
      </c>
      <c r="U8" s="27">
        <f>S8/E8</f>
        <v/>
      </c>
      <c r="V8" s="52" t="n"/>
      <c r="W8" s="52" t="n"/>
    </row>
    <row r="9" ht="18.75" customHeight="1" s="43">
      <c r="A9" s="20" t="n">
        <v>3</v>
      </c>
      <c r="B9" s="20" t="n"/>
      <c r="C9" s="20" t="inlineStr">
        <is>
          <t>供应03</t>
        </is>
      </c>
      <c r="D9" s="30" t="inlineStr">
        <is>
          <t>浙江什么都有供应贸易有限公司</t>
        </is>
      </c>
      <c r="E9" s="55" t="n">
        <v/>
      </c>
      <c r="F9" s="55" t="n">
        <v/>
      </c>
      <c r="G9" s="55" t="n">
        <v/>
      </c>
      <c r="H9" s="55" t="n">
        <v/>
      </c>
      <c r="I9" s="48" t="n">
        <v>0</v>
      </c>
      <c r="J9" s="48" t="n">
        <v/>
      </c>
      <c r="K9" s="48" t="n">
        <v/>
      </c>
      <c r="L9" s="48" t="n">
        <v/>
      </c>
      <c r="M9" s="49">
        <f>E9-F9-G9-H9-J9-K9+L9</f>
        <v/>
      </c>
      <c r="N9" s="48" t="n">
        <v/>
      </c>
      <c r="O9" s="48" t="n">
        <v/>
      </c>
      <c r="P9" s="49">
        <f>M9+N9-O9</f>
        <v/>
      </c>
      <c r="Q9" s="48" t="n">
        <v>807957.9375</v>
      </c>
      <c r="R9" s="48" t="n">
        <v>156200</v>
      </c>
      <c r="S9" s="48" t="n">
        <v>336601.88</v>
      </c>
      <c r="T9" s="49">
        <f>Q9+R9+S9</f>
        <v/>
      </c>
      <c r="U9" s="27">
        <f>S9/E9</f>
        <v/>
      </c>
      <c r="V9" s="52" t="n"/>
      <c r="W9" s="52" t="n"/>
    </row>
    <row r="10" ht="18.75" customHeight="1" s="43">
      <c r="A10" s="20" t="n">
        <v>4</v>
      </c>
      <c r="B10" s="20" t="n"/>
      <c r="C10" s="20" t="inlineStr">
        <is>
          <t>供应04</t>
        </is>
      </c>
      <c r="D10" s="30" t="inlineStr">
        <is>
          <t>浙江有点靠谱供应贸易有限公司</t>
        </is>
      </c>
      <c r="E10" s="55" t="n">
        <v>3434000</v>
      </c>
      <c r="F10" s="55" t="n">
        <v>2783629</v>
      </c>
      <c r="G10" s="55" t="n">
        <v>0</v>
      </c>
      <c r="H10" s="55" t="n">
        <v>520878.1</v>
      </c>
      <c r="I10" s="48" t="n">
        <v>0</v>
      </c>
      <c r="J10" s="48" t="n">
        <v>0</v>
      </c>
      <c r="K10" s="48" t="n">
        <v>0</v>
      </c>
      <c r="L10" s="48" t="n">
        <v>0</v>
      </c>
      <c r="M10" s="49">
        <f>E10-F10-G10-H10-J10-K10+L10</f>
        <v/>
      </c>
      <c r="N10" s="48" t="n">
        <v>0</v>
      </c>
      <c r="O10" s="48" t="n">
        <v>0</v>
      </c>
      <c r="P10" s="49">
        <f>M10+N10-O10</f>
        <v/>
      </c>
      <c r="Q10" s="48" t="n">
        <v>6471.5</v>
      </c>
      <c r="R10" s="48" t="n">
        <v>156200</v>
      </c>
      <c r="S10" s="48" t="n">
        <v>0</v>
      </c>
      <c r="T10" s="49">
        <f>Q10+R10+S10</f>
        <v/>
      </c>
      <c r="U10" s="27">
        <f>S10/E10</f>
        <v/>
      </c>
      <c r="V10" s="52" t="n"/>
      <c r="W10" s="52" t="n"/>
    </row>
    <row r="11" ht="18.75" customHeight="1" s="43">
      <c r="A11" s="56" t="inlineStr">
        <is>
          <t>合计</t>
        </is>
      </c>
      <c r="B11" s="56" t="n"/>
      <c r="C11" s="56" t="n"/>
      <c r="D11" s="56" t="n"/>
      <c r="E11" s="56">
        <f>SUM(E7:E10)</f>
        <v/>
      </c>
      <c r="F11" s="56">
        <f>SUM(F7:F10)</f>
        <v/>
      </c>
      <c r="G11" s="56">
        <f>SUM(G7:G10)</f>
        <v/>
      </c>
      <c r="H11" s="56">
        <f>SUM(H7:H10)</f>
        <v/>
      </c>
      <c r="I11" s="56" t="n"/>
      <c r="J11" s="56" t="n"/>
      <c r="K11" s="56" t="n"/>
      <c r="L11" s="56" t="n"/>
      <c r="M11" s="56">
        <f>SUM(M7:M10)</f>
        <v/>
      </c>
      <c r="N11" s="56">
        <f>SUM(N7:N10)</f>
        <v/>
      </c>
      <c r="O11" s="56">
        <f>SUM(O7:O10)</f>
        <v/>
      </c>
      <c r="P11" s="56">
        <f>SUM(P7:P10)</f>
        <v/>
      </c>
      <c r="Q11" s="56">
        <f>SUM(Q7:Q10)</f>
        <v/>
      </c>
      <c r="R11" s="56">
        <f>SUM(R7:R10)</f>
        <v/>
      </c>
      <c r="S11" s="56">
        <f>SUM(S7:S10)</f>
        <v/>
      </c>
      <c r="T11" s="56">
        <f>SUM(T7:T10)</f>
        <v/>
      </c>
      <c r="U11" s="56">
        <f>SUM(U7:U10)</f>
        <v/>
      </c>
      <c r="V11" s="56">
        <f>SUM(V7:V10)</f>
        <v/>
      </c>
      <c r="W11" s="56">
        <f>SUM(W7:W10)</f>
        <v/>
      </c>
    </row>
    <row r="12" ht="18.75" customHeight="1" s="43">
      <c r="A12" s="57" t="n"/>
      <c r="B12" s="57" t="n"/>
      <c r="C12" s="57" t="inlineStr">
        <is>
          <t>贸易公司</t>
        </is>
      </c>
      <c r="D12" s="57" t="n"/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7" t="n"/>
      <c r="S12" s="57" t="n"/>
      <c r="T12" s="57" t="n"/>
      <c r="U12" s="57" t="n"/>
      <c r="V12" s="57" t="n"/>
      <c r="W12" s="57" t="n"/>
    </row>
    <row r="13" ht="18.75" customHeight="1" s="43">
      <c r="A13" s="20" t="n">
        <v>1</v>
      </c>
      <c r="B13" s="20" t="n"/>
      <c r="C13" s="20" t="inlineStr">
        <is>
          <t>贸易01</t>
        </is>
      </c>
      <c r="D13" s="30" t="inlineStr">
        <is>
          <t>浙江大慧新鹰浪贸易有限公司</t>
        </is>
      </c>
      <c r="E13" s="48" t="n">
        <v>0</v>
      </c>
      <c r="F13" s="48" t="n">
        <v>0</v>
      </c>
      <c r="G13" s="48" t="n">
        <v>3216600</v>
      </c>
      <c r="H13" s="48" t="n">
        <v>191700</v>
      </c>
      <c r="I13" s="48" t="n">
        <v>0</v>
      </c>
      <c r="J13" s="48" t="n">
        <v>279000</v>
      </c>
      <c r="K13" s="48" t="n">
        <v>0</v>
      </c>
      <c r="L13" s="48" t="n">
        <v>0</v>
      </c>
      <c r="M13" s="49">
        <f>E13-F13-G13-H13-J13-K13+L13</f>
        <v/>
      </c>
      <c r="N13" s="48" t="n">
        <v>0</v>
      </c>
      <c r="O13" s="29" t="n">
        <v>0</v>
      </c>
      <c r="P13" s="49">
        <f>M13+N13-O13</f>
        <v/>
      </c>
      <c r="Q13" s="51" t="n">
        <v>0</v>
      </c>
      <c r="R13" s="51" t="n">
        <v>191700</v>
      </c>
      <c r="S13" s="51" t="n">
        <v>0</v>
      </c>
      <c r="T13" s="49">
        <f>Q13+R13+S13</f>
        <v/>
      </c>
      <c r="U13" s="27">
        <f>S13/E13</f>
        <v/>
      </c>
      <c r="V13" s="52" t="n"/>
      <c r="W13" s="52" t="n"/>
    </row>
    <row r="14" ht="18.75" customHeight="1" s="43">
      <c r="A14" s="20" t="n">
        <v>2</v>
      </c>
      <c r="B14" s="20" t="n"/>
      <c r="C14" s="20" t="inlineStr">
        <is>
          <t>贸易02</t>
        </is>
      </c>
      <c r="D14" s="30" t="inlineStr">
        <is>
          <t>浙江州驰贸易有限公司</t>
        </is>
      </c>
      <c r="E14" s="48" t="n">
        <v/>
      </c>
      <c r="F14" s="48" t="n">
        <v/>
      </c>
      <c r="G14" s="48" t="n">
        <v/>
      </c>
      <c r="H14" s="48" t="n">
        <v/>
      </c>
      <c r="I14" s="48" t="n">
        <v>0</v>
      </c>
      <c r="J14" s="48" t="n">
        <v/>
      </c>
      <c r="K14" s="48" t="n">
        <v/>
      </c>
      <c r="L14" s="48" t="n">
        <v/>
      </c>
      <c r="M14" s="49">
        <f>E14-F14-G14-H14-J14-K14+L14</f>
        <v/>
      </c>
      <c r="N14" s="48" t="n">
        <v/>
      </c>
      <c r="O14" s="29" t="n">
        <v/>
      </c>
      <c r="P14" s="49">
        <f>M14+N14-O14</f>
        <v/>
      </c>
      <c r="Q14" s="51" t="n">
        <v/>
      </c>
      <c r="R14" s="51" t="n">
        <v/>
      </c>
      <c r="S14" s="51" t="n">
        <v/>
      </c>
      <c r="T14" s="49">
        <f>Q14+R14+S14</f>
        <v/>
      </c>
      <c r="U14" s="27">
        <f>S14/E14</f>
        <v/>
      </c>
      <c r="V14" s="52" t="n"/>
      <c r="W14" s="52" t="n"/>
    </row>
    <row r="15" ht="18.75" customHeight="1" s="43">
      <c r="A15" s="20" t="n">
        <v>3</v>
      </c>
      <c r="B15" s="20" t="n"/>
      <c r="C15" s="20" t="inlineStr">
        <is>
          <t>贸易03</t>
        </is>
      </c>
      <c r="D15" s="30" t="inlineStr">
        <is>
          <t>浙江共享共创共赢贸易有限公司</t>
        </is>
      </c>
      <c r="E15" s="48" t="n">
        <v>0</v>
      </c>
      <c r="F15" s="48" t="n">
        <v>0</v>
      </c>
      <c r="G15" s="48" t="n">
        <v>0</v>
      </c>
      <c r="H15" s="48" t="n">
        <v>2241700</v>
      </c>
      <c r="I15" s="48" t="n">
        <v>0</v>
      </c>
      <c r="J15" s="48" t="n">
        <v>264000</v>
      </c>
      <c r="K15" s="48" t="n">
        <v>0</v>
      </c>
      <c r="L15" s="48" t="n">
        <v>0</v>
      </c>
      <c r="M15" s="49">
        <f>E15-F15-G15-H15-J15-K15+L15</f>
        <v/>
      </c>
      <c r="N15" s="48" t="n">
        <v>0</v>
      </c>
      <c r="O15" s="29" t="n">
        <v>0</v>
      </c>
      <c r="P15" s="49">
        <f>M15+N15-O15</f>
        <v/>
      </c>
      <c r="Q15" s="51" t="n">
        <v>0</v>
      </c>
      <c r="R15" s="51" t="n">
        <v>191700</v>
      </c>
      <c r="S15" s="51" t="n">
        <v>0</v>
      </c>
      <c r="T15" s="49">
        <f>Q15+R15+S15</f>
        <v/>
      </c>
      <c r="U15" s="27">
        <f>S15/E15</f>
        <v/>
      </c>
      <c r="V15" s="52" t="n"/>
      <c r="W15" s="52" t="n"/>
    </row>
    <row r="16" ht="18.75" customHeight="1" s="43">
      <c r="A16" s="20" t="n">
        <v>4</v>
      </c>
      <c r="B16" s="20" t="n"/>
      <c r="C16" s="20" t="inlineStr">
        <is>
          <t>贸易04</t>
        </is>
      </c>
      <c r="D16" s="30" t="inlineStr">
        <is>
          <t>浙江百川科技贸易有限公司</t>
        </is>
      </c>
      <c r="E16" s="48" t="n">
        <v>0</v>
      </c>
      <c r="F16" s="48" t="n">
        <v>0</v>
      </c>
      <c r="G16" s="48" t="n">
        <v>630000</v>
      </c>
      <c r="H16" s="48" t="n">
        <v>650000</v>
      </c>
      <c r="I16" s="48" t="n">
        <v>0</v>
      </c>
      <c r="J16" s="48" t="n">
        <v>258000</v>
      </c>
      <c r="K16" s="48" t="n">
        <v>0</v>
      </c>
      <c r="L16" s="48" t="n">
        <v>0</v>
      </c>
      <c r="M16" s="49">
        <f>E16-F16-G16-H16-J16-K16+L16</f>
        <v/>
      </c>
      <c r="N16" s="48" t="n">
        <v>0</v>
      </c>
      <c r="O16" s="29" t="n">
        <v>15000</v>
      </c>
      <c r="P16" s="49">
        <f>M16+N16-O16</f>
        <v/>
      </c>
      <c r="Q16" s="51" t="n">
        <v>0</v>
      </c>
      <c r="R16" s="51" t="n">
        <v>191700</v>
      </c>
      <c r="S16" s="51" t="n">
        <v>0</v>
      </c>
      <c r="T16" s="49">
        <f>Q16+R16+S16</f>
        <v/>
      </c>
      <c r="U16" s="27">
        <f>S16/E16</f>
        <v/>
      </c>
      <c r="V16" s="52" t="n"/>
      <c r="W16" s="52" t="n"/>
    </row>
    <row r="17" ht="18.75" customHeight="1" s="43">
      <c r="A17" s="56" t="inlineStr">
        <is>
          <t>合计</t>
        </is>
      </c>
      <c r="B17" s="56" t="n"/>
      <c r="C17" s="56" t="n"/>
      <c r="D17" s="56" t="n"/>
      <c r="E17" s="56">
        <f>SUM(E13:E16)</f>
        <v/>
      </c>
      <c r="F17" s="56">
        <f>SUM(F13:F16)</f>
        <v/>
      </c>
      <c r="G17" s="56">
        <f>SUM(G13:G16)</f>
        <v/>
      </c>
      <c r="H17" s="56">
        <f>SUM(H13:H16)</f>
        <v/>
      </c>
      <c r="I17" s="56" t="n"/>
      <c r="J17" s="56">
        <f>SUM(J13:J16)</f>
        <v/>
      </c>
      <c r="K17" s="56" t="n"/>
      <c r="L17" s="56" t="n"/>
      <c r="M17" s="56">
        <f>SUM(M13:M16)</f>
        <v/>
      </c>
      <c r="N17" s="56">
        <f>SUM(N13:N16)</f>
        <v/>
      </c>
      <c r="O17" s="56">
        <f>SUM(O13:O16)</f>
        <v/>
      </c>
      <c r="P17" s="56">
        <f>SUM(P13:P16)</f>
        <v/>
      </c>
      <c r="Q17" s="56">
        <f>SUM(Q13:Q16)</f>
        <v/>
      </c>
      <c r="R17" s="56">
        <f>SUM(R13:R16)</f>
        <v/>
      </c>
      <c r="S17" s="56">
        <f>SUM(S13:S16)</f>
        <v/>
      </c>
      <c r="T17" s="56">
        <f>SUM(T13:T16)</f>
        <v/>
      </c>
      <c r="U17" s="56">
        <f>SUM(U13:U16)</f>
        <v/>
      </c>
      <c r="V17" s="56">
        <f>SUM(V13:V16)</f>
        <v/>
      </c>
      <c r="W17" s="56">
        <f>SUM(W13:W16)</f>
        <v/>
      </c>
    </row>
    <row r="18" ht="18.75" customHeight="1" s="43">
      <c r="A18" s="31" t="n"/>
      <c r="B18" s="31" t="n"/>
      <c r="C18" s="31" t="inlineStr">
        <is>
          <t>制造公司</t>
        </is>
      </c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  <c r="M18" s="31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</row>
    <row r="19" ht="18.75" customHeight="1" s="43">
      <c r="A19" s="20" t="n">
        <v>1</v>
      </c>
      <c r="B19" s="20" t="n"/>
      <c r="C19" s="20" t="inlineStr">
        <is>
          <t>制造01</t>
        </is>
      </c>
      <c r="D19" s="30" t="inlineStr">
        <is>
          <t>浙江超超新星制造股份有限公司</t>
        </is>
      </c>
      <c r="E19" s="48" t="n">
        <v>0</v>
      </c>
      <c r="F19" s="48" t="n">
        <v>0</v>
      </c>
      <c r="G19" s="48" t="n">
        <v>249600</v>
      </c>
      <c r="H19" s="48" t="n">
        <v>1258300</v>
      </c>
      <c r="I19" s="48">
        <f>H19-R19</f>
        <v/>
      </c>
      <c r="J19" s="48" t="n">
        <v>252000</v>
      </c>
      <c r="K19" s="48" t="n">
        <v>0</v>
      </c>
      <c r="L19" s="48" t="n">
        <v>0</v>
      </c>
      <c r="M19" s="49">
        <f>E19-F19-G19-H19-J19-K19+L19</f>
        <v/>
      </c>
      <c r="N19" s="48" t="n">
        <v>0</v>
      </c>
      <c r="O19" s="29" t="n">
        <v>0</v>
      </c>
      <c r="P19" s="49">
        <f>M19+N19-O19</f>
        <v/>
      </c>
      <c r="Q19" s="51" t="n">
        <v>0</v>
      </c>
      <c r="R19" s="51" t="n">
        <v>586100.42</v>
      </c>
      <c r="S19" s="51" t="n">
        <v>0</v>
      </c>
      <c r="T19" s="49">
        <f>Q19+R19+S19</f>
        <v/>
      </c>
      <c r="U19" s="27">
        <f>S19/E19</f>
        <v/>
      </c>
      <c r="V19" s="52" t="n"/>
      <c r="W19" s="52" t="n"/>
    </row>
    <row r="20" ht="18.75" customHeight="1" s="43">
      <c r="A20" s="20" t="n">
        <v>2</v>
      </c>
      <c r="B20" s="20" t="n"/>
      <c r="C20" s="20" t="inlineStr">
        <is>
          <t>制造02</t>
        </is>
      </c>
      <c r="D20" s="30" t="inlineStr">
        <is>
          <t>浙江江东铁壁制造股份有限公司</t>
        </is>
      </c>
      <c r="E20" s="48" t="n">
        <v>0</v>
      </c>
      <c r="F20" s="48" t="n">
        <v>0</v>
      </c>
      <c r="G20" s="48" t="n">
        <v>0</v>
      </c>
      <c r="H20" s="48" t="n">
        <v>0</v>
      </c>
      <c r="I20" s="48">
        <f>H20-R20</f>
        <v/>
      </c>
      <c r="J20" s="48" t="n">
        <v>0</v>
      </c>
      <c r="K20" s="48" t="n">
        <v>0</v>
      </c>
      <c r="L20" s="48" t="n">
        <v>0</v>
      </c>
      <c r="M20" s="49">
        <f>E20-F20-G20-H20-J20-K20+L20</f>
        <v/>
      </c>
      <c r="N20" s="48" t="n">
        <v>0</v>
      </c>
      <c r="O20" s="29" t="n">
        <v>0</v>
      </c>
      <c r="P20" s="49">
        <f>M20+N20-O20</f>
        <v/>
      </c>
      <c r="Q20" s="51" t="n">
        <v>0</v>
      </c>
      <c r="R20" s="51" t="n">
        <v>251580</v>
      </c>
      <c r="S20" s="51" t="n">
        <v>0</v>
      </c>
      <c r="T20" s="49">
        <f>Q20+R20+S20</f>
        <v/>
      </c>
      <c r="U20" s="27">
        <f>S20/E20</f>
        <v/>
      </c>
      <c r="V20" s="52" t="n"/>
      <c r="W20" s="52" t="n"/>
    </row>
    <row r="21" ht="18.75" customHeight="1" s="43">
      <c r="A21" s="20" t="n">
        <v>3</v>
      </c>
      <c r="B21" s="20" t="n"/>
      <c r="C21" s="20" t="inlineStr">
        <is>
          <t>制造03</t>
        </is>
      </c>
      <c r="D21" s="30" t="inlineStr">
        <is>
          <t>浙江东富佬制造股份有限公司</t>
        </is>
      </c>
      <c r="E21" s="48" t="n">
        <v>0</v>
      </c>
      <c r="F21" s="48" t="n">
        <v>0</v>
      </c>
      <c r="G21" s="48" t="n">
        <v>100000</v>
      </c>
      <c r="H21" s="48" t="n">
        <v>940800</v>
      </c>
      <c r="I21" s="48">
        <f>H21-R21</f>
        <v/>
      </c>
      <c r="J21" s="48" t="n">
        <v>240000</v>
      </c>
      <c r="K21" s="48" t="n">
        <v>0</v>
      </c>
      <c r="L21" s="48" t="n">
        <v>0</v>
      </c>
      <c r="M21" s="49">
        <f>E21-F21-G21-H21-J21-K21+L21</f>
        <v/>
      </c>
      <c r="N21" s="48" t="n">
        <v>0</v>
      </c>
      <c r="O21" s="29" t="n">
        <v>0</v>
      </c>
      <c r="P21" s="49">
        <f>M21+N21-O21</f>
        <v/>
      </c>
      <c r="Q21" s="51" t="n">
        <v>0</v>
      </c>
      <c r="R21" s="51" t="n">
        <v>482660</v>
      </c>
      <c r="S21" s="51" t="n">
        <v>0</v>
      </c>
      <c r="T21" s="49">
        <f>Q21+R21+S21</f>
        <v/>
      </c>
      <c r="U21" s="27">
        <f>S21/E21</f>
        <v/>
      </c>
      <c r="V21" s="52" t="n"/>
      <c r="W21" s="52" t="n"/>
    </row>
    <row r="22" ht="18.75" customHeight="1" s="43">
      <c r="A22" s="20" t="n">
        <v>4</v>
      </c>
      <c r="B22" s="20" t="n"/>
      <c r="C22" s="20" t="inlineStr">
        <is>
          <t>制造04</t>
        </is>
      </c>
      <c r="D22" s="30" t="inlineStr">
        <is>
          <t>浙江出乎意料制造有限公司</t>
        </is>
      </c>
      <c r="E22" s="48" t="n">
        <v>0</v>
      </c>
      <c r="F22" s="48" t="n">
        <v>0</v>
      </c>
      <c r="G22" s="48" t="n">
        <v>0</v>
      </c>
      <c r="H22" s="48" t="n">
        <v>5049490</v>
      </c>
      <c r="I22" s="48">
        <f>H22-R22</f>
        <v/>
      </c>
      <c r="J22" s="48" t="n">
        <v>240000</v>
      </c>
      <c r="K22" s="48" t="n">
        <v>0</v>
      </c>
      <c r="L22" s="48" t="n">
        <v>0</v>
      </c>
      <c r="M22" s="49">
        <f>E22-F22-G22-H22-J22-K22+L22</f>
        <v/>
      </c>
      <c r="N22" s="48" t="n">
        <v>0</v>
      </c>
      <c r="O22" s="29" t="n">
        <v>0</v>
      </c>
      <c r="P22" s="49">
        <f>M22+N22-O22</f>
        <v/>
      </c>
      <c r="Q22" s="51" t="n">
        <v>0</v>
      </c>
      <c r="R22" s="51" t="n">
        <v>444140</v>
      </c>
      <c r="S22" s="51" t="n">
        <v>0</v>
      </c>
      <c r="T22" s="49">
        <f>Q22+R22+S22</f>
        <v/>
      </c>
      <c r="U22" s="27">
        <f>S22/E22</f>
        <v/>
      </c>
      <c r="V22" s="52" t="n"/>
      <c r="W22" s="52" t="n"/>
    </row>
    <row r="23" ht="18.75" customHeight="1" s="43">
      <c r="A23" s="20" t="n">
        <v>5</v>
      </c>
      <c r="B23" s="20" t="n"/>
      <c r="C23" s="20" t="inlineStr">
        <is>
          <t>制造05</t>
        </is>
      </c>
      <c r="D23" s="30" t="inlineStr">
        <is>
          <t>浙江我会出手制造有限公司</t>
        </is>
      </c>
      <c r="E23" s="48" t="n">
        <v>0</v>
      </c>
      <c r="F23" s="48" t="n">
        <v>0</v>
      </c>
      <c r="G23" s="48" t="n">
        <v>12600</v>
      </c>
      <c r="H23" s="48" t="n">
        <v>701340</v>
      </c>
      <c r="I23" s="48">
        <f>H23-R23</f>
        <v/>
      </c>
      <c r="J23" s="48" t="n">
        <v>240000</v>
      </c>
      <c r="K23" s="48" t="n">
        <v>3000000</v>
      </c>
      <c r="L23" s="48" t="n">
        <v>0</v>
      </c>
      <c r="M23" s="49">
        <f>E23-F23-G23-H23-J23-K23+L23</f>
        <v/>
      </c>
      <c r="N23" s="48" t="n">
        <v>0</v>
      </c>
      <c r="O23" s="29" t="n">
        <v>0</v>
      </c>
      <c r="P23" s="49">
        <f>M23+N23-O23</f>
        <v/>
      </c>
      <c r="Q23" s="51" t="n">
        <v>0</v>
      </c>
      <c r="R23" s="51" t="n">
        <v>433640</v>
      </c>
      <c r="S23" s="51" t="n">
        <v>0</v>
      </c>
      <c r="T23" s="49">
        <f>Q23+R23+S23</f>
        <v/>
      </c>
      <c r="U23" s="27">
        <f>S23/E23</f>
        <v/>
      </c>
      <c r="V23" s="52" t="n"/>
      <c r="W23" s="52" t="n"/>
    </row>
    <row r="24" ht="18.75" customHeight="1" s="43">
      <c r="A24" s="20" t="n">
        <v>6</v>
      </c>
      <c r="B24" s="20" t="n"/>
      <c r="C24" s="20" t="inlineStr">
        <is>
          <t>制造06</t>
        </is>
      </c>
      <c r="D24" s="30" t="inlineStr">
        <is>
          <t>浙江异视宇宙制造股份有限公司</t>
        </is>
      </c>
      <c r="E24" s="48" t="n">
        <v/>
      </c>
      <c r="F24" s="48" t="n">
        <v/>
      </c>
      <c r="G24" s="48" t="n">
        <v/>
      </c>
      <c r="H24" s="48" t="n">
        <v/>
      </c>
      <c r="I24" s="48">
        <f>H24-R24</f>
        <v/>
      </c>
      <c r="J24" s="48" t="n">
        <v/>
      </c>
      <c r="K24" s="48" t="n">
        <v/>
      </c>
      <c r="L24" s="48" t="n">
        <v/>
      </c>
      <c r="M24" s="49">
        <f>E24-F24-G24-H24-J24-K24+L24</f>
        <v/>
      </c>
      <c r="N24" s="48" t="n">
        <v/>
      </c>
      <c r="O24" s="29" t="n">
        <v/>
      </c>
      <c r="P24" s="49">
        <f>M24+N24-O24</f>
        <v/>
      </c>
      <c r="Q24" s="51" t="n">
        <v/>
      </c>
      <c r="R24" s="51" t="n">
        <v/>
      </c>
      <c r="S24" s="51" t="n">
        <v/>
      </c>
      <c r="T24" s="49">
        <f>Q24+R24+S24</f>
        <v/>
      </c>
      <c r="U24" s="27">
        <f>S24/E24</f>
        <v/>
      </c>
      <c r="V24" s="52" t="n"/>
      <c r="W24" s="52" t="n"/>
    </row>
    <row r="25" ht="18.75" customHeight="1" s="43">
      <c r="A25" s="20" t="n">
        <v>7</v>
      </c>
      <c r="B25" s="20" t="n"/>
      <c r="C25" s="20" t="inlineStr">
        <is>
          <t>制造07</t>
        </is>
      </c>
      <c r="D25" s="30" t="inlineStr">
        <is>
          <t>浙江传信智能制造有限公司</t>
        </is>
      </c>
      <c r="E25" s="48" t="n">
        <v>0</v>
      </c>
      <c r="F25" s="48" t="n">
        <v>0</v>
      </c>
      <c r="G25" s="48" t="n">
        <v>0</v>
      </c>
      <c r="H25" s="48" t="n">
        <v>0</v>
      </c>
      <c r="I25" s="48">
        <f>H25-R25</f>
        <v/>
      </c>
      <c r="J25" s="48" t="n">
        <v>0</v>
      </c>
      <c r="K25" s="48" t="n">
        <v>0</v>
      </c>
      <c r="L25" s="48" t="n">
        <v>0</v>
      </c>
      <c r="M25" s="49">
        <f>E25-F25-G25-H25-J25-K25+L25</f>
        <v/>
      </c>
      <c r="N25" s="48" t="n">
        <v>0</v>
      </c>
      <c r="O25" s="29" t="n">
        <v>0</v>
      </c>
      <c r="P25" s="49">
        <f>M25+N25-O25</f>
        <v/>
      </c>
      <c r="Q25" s="51" t="n">
        <v>0</v>
      </c>
      <c r="R25" s="51" t="n">
        <v>296300</v>
      </c>
      <c r="S25" s="51" t="n">
        <v>0</v>
      </c>
      <c r="T25" s="49">
        <f>Q25+R25+S25</f>
        <v/>
      </c>
      <c r="U25" s="27">
        <f>S25/E25</f>
        <v/>
      </c>
      <c r="V25" s="52" t="n"/>
      <c r="W25" s="52" t="n"/>
    </row>
    <row r="26" ht="18.75" customHeight="1" s="43">
      <c r="A26" s="20" t="n">
        <v>8</v>
      </c>
      <c r="B26" s="20" t="n"/>
      <c r="C26" s="20" t="inlineStr">
        <is>
          <t>制造08</t>
        </is>
      </c>
      <c r="D26" s="30" t="inlineStr">
        <is>
          <t>浙江临境生生制造股份有限公司</t>
        </is>
      </c>
      <c r="E26" s="48" t="n">
        <v>0</v>
      </c>
      <c r="F26" s="48" t="n">
        <v>0</v>
      </c>
      <c r="G26" s="48" t="n">
        <v>0</v>
      </c>
      <c r="H26" s="48" t="n">
        <v>1633200</v>
      </c>
      <c r="I26" s="48">
        <f>H26-R26</f>
        <v/>
      </c>
      <c r="J26" s="48" t="n">
        <v>243000</v>
      </c>
      <c r="K26" s="48" t="n">
        <v>0</v>
      </c>
      <c r="L26" s="48" t="n">
        <v>0</v>
      </c>
      <c r="M26" s="49">
        <f>E26-F26-G26-H26-J26-K26+L26</f>
        <v/>
      </c>
      <c r="N26" s="48" t="n">
        <v>0</v>
      </c>
      <c r="O26" s="29" t="n">
        <v>0</v>
      </c>
      <c r="P26" s="49">
        <f>M26+N26-O26</f>
        <v/>
      </c>
      <c r="Q26" s="51" t="n">
        <v>0</v>
      </c>
      <c r="R26" s="51" t="n">
        <v>315620</v>
      </c>
      <c r="S26" s="51" t="n">
        <v>0</v>
      </c>
      <c r="T26" s="49">
        <f>Q26+R26+S26</f>
        <v/>
      </c>
      <c r="U26" s="27">
        <f>S26/E26</f>
        <v/>
      </c>
      <c r="V26" s="52" t="n"/>
      <c r="W26" s="52" t="n"/>
    </row>
    <row r="27" ht="18.75" customHeight="1" s="43">
      <c r="A27" s="20" t="n">
        <v>9</v>
      </c>
      <c r="B27" s="20" t="n"/>
      <c r="C27" s="20" t="inlineStr">
        <is>
          <t>制造09</t>
        </is>
      </c>
      <c r="D27" s="30" t="inlineStr">
        <is>
          <t>浙江奶酪智能制造股份有限公司</t>
        </is>
      </c>
      <c r="E27" s="48" t="n">
        <v>0</v>
      </c>
      <c r="F27" s="48" t="n">
        <v>0</v>
      </c>
      <c r="G27" s="48" t="n">
        <v>0</v>
      </c>
      <c r="H27" s="48" t="n">
        <v>1297393.49</v>
      </c>
      <c r="I27" s="48">
        <f>H27-R27</f>
        <v/>
      </c>
      <c r="J27" s="48" t="n">
        <v>240000</v>
      </c>
      <c r="K27" s="48" t="n">
        <v>0</v>
      </c>
      <c r="L27" s="48" t="n">
        <v>0</v>
      </c>
      <c r="M27" s="49">
        <f>E27-F27-G27-H27-J27-K27+L27</f>
        <v/>
      </c>
      <c r="N27" s="48" t="n">
        <v>0</v>
      </c>
      <c r="O27" s="29" t="n">
        <v>0</v>
      </c>
      <c r="P27" s="49">
        <f>M27+N27-O27</f>
        <v/>
      </c>
      <c r="Q27" s="51" t="n">
        <v>0</v>
      </c>
      <c r="R27" s="51" t="n">
        <v>484460</v>
      </c>
      <c r="S27" s="51" t="n">
        <v>0</v>
      </c>
      <c r="T27" s="49">
        <f>Q27+R27+S27</f>
        <v/>
      </c>
      <c r="U27" s="27">
        <f>S27/E27</f>
        <v/>
      </c>
      <c r="V27" s="52" t="n"/>
      <c r="W27" s="52" t="n"/>
    </row>
    <row r="28" ht="18.75" customHeight="1" s="43">
      <c r="A28" s="20" t="n">
        <v>10</v>
      </c>
      <c r="B28" s="20" t="n"/>
      <c r="C28" s="20" t="inlineStr">
        <is>
          <t>制造10</t>
        </is>
      </c>
      <c r="D28" s="30" t="inlineStr">
        <is>
          <t>浙江元宇宙灵境制造股份有限公司</t>
        </is>
      </c>
      <c r="E28" s="48" t="n">
        <v>0</v>
      </c>
      <c r="F28" s="48" t="n">
        <v>0</v>
      </c>
      <c r="G28" s="48" t="n">
        <v>0</v>
      </c>
      <c r="H28" s="48" t="n">
        <v>567000</v>
      </c>
      <c r="I28" s="48">
        <f>H28-R28</f>
        <v/>
      </c>
      <c r="J28" s="48" t="n">
        <v>227147.2</v>
      </c>
      <c r="K28" s="48" t="n">
        <v>3000379</v>
      </c>
      <c r="L28" s="48" t="n">
        <v>0</v>
      </c>
      <c r="M28" s="49">
        <f>E28-F28-G28-H28-J28-K28+L28</f>
        <v/>
      </c>
      <c r="N28" s="48" t="n">
        <v>0</v>
      </c>
      <c r="O28" s="29" t="n">
        <v>0</v>
      </c>
      <c r="P28" s="49">
        <f>M28+N28-O28</f>
        <v/>
      </c>
      <c r="Q28" s="51" t="n">
        <v>0</v>
      </c>
      <c r="R28" s="51" t="n">
        <v>558380</v>
      </c>
      <c r="S28" s="51" t="n">
        <v>0</v>
      </c>
      <c r="T28" s="49">
        <f>Q28+R28+S28</f>
        <v/>
      </c>
      <c r="U28" s="27">
        <f>S28/E28</f>
        <v/>
      </c>
      <c r="V28" s="52" t="n"/>
      <c r="W28" s="52" t="n"/>
    </row>
    <row r="29" ht="18.75" customHeight="1" s="43">
      <c r="A29" s="20" t="n">
        <v>11</v>
      </c>
      <c r="B29" s="20" t="n"/>
      <c r="C29" s="20" t="inlineStr">
        <is>
          <t>制造11</t>
        </is>
      </c>
      <c r="D29" s="30" t="inlineStr">
        <is>
          <t>浙江信姱智能制造有限公司</t>
        </is>
      </c>
      <c r="E29" s="48" t="n">
        <v/>
      </c>
      <c r="F29" s="48" t="n">
        <v/>
      </c>
      <c r="G29" s="48" t="n">
        <v/>
      </c>
      <c r="H29" s="48" t="n">
        <v/>
      </c>
      <c r="I29" s="48">
        <f>H29-R29</f>
        <v/>
      </c>
      <c r="J29" s="48" t="n">
        <v/>
      </c>
      <c r="K29" s="48" t="n">
        <v/>
      </c>
      <c r="L29" s="48" t="n">
        <v/>
      </c>
      <c r="M29" s="49">
        <f>E29-F29-G29-H29-J29-K29+L29</f>
        <v/>
      </c>
      <c r="N29" s="48" t="n">
        <v/>
      </c>
      <c r="O29" s="29" t="n">
        <v/>
      </c>
      <c r="P29" s="49">
        <f>M29+N29-O29</f>
        <v/>
      </c>
      <c r="Q29" s="51" t="n">
        <v>0</v>
      </c>
      <c r="R29" s="51" t="n">
        <v>0</v>
      </c>
      <c r="S29" s="51" t="n">
        <v>0</v>
      </c>
      <c r="T29" s="49">
        <f>Q29+R29+S29</f>
        <v/>
      </c>
      <c r="U29" s="27">
        <f>S29/E29</f>
        <v/>
      </c>
      <c r="V29" s="52" t="n"/>
      <c r="W29" s="52" t="n"/>
    </row>
    <row r="30" ht="18.75" customHeight="1" s="43">
      <c r="A30" s="20" t="n">
        <v>12</v>
      </c>
      <c r="B30" s="20" t="n"/>
      <c r="C30" s="20" t="inlineStr">
        <is>
          <t>制造12</t>
        </is>
      </c>
      <c r="D30" s="30" t="inlineStr">
        <is>
          <t>浙江芯世界智能制造有限公司</t>
        </is>
      </c>
      <c r="E30" s="48" t="n">
        <v>0</v>
      </c>
      <c r="F30" s="48" t="n">
        <v>0</v>
      </c>
      <c r="G30" s="48" t="n">
        <v>8400</v>
      </c>
      <c r="H30" s="48" t="n">
        <v>1207160</v>
      </c>
      <c r="I30" s="48">
        <f>H30-R30</f>
        <v/>
      </c>
      <c r="J30" s="48" t="n">
        <v>240000</v>
      </c>
      <c r="K30" s="48" t="n">
        <v>0</v>
      </c>
      <c r="L30" s="48" t="n">
        <v>0</v>
      </c>
      <c r="M30" s="49">
        <f>E30-F30-G30-H30-J30-K30+L30</f>
        <v/>
      </c>
      <c r="N30" s="48" t="n">
        <v>0</v>
      </c>
      <c r="O30" s="29" t="n">
        <v>0</v>
      </c>
      <c r="P30" s="49">
        <f>M30+N30-O30</f>
        <v/>
      </c>
      <c r="Q30" s="51" t="n">
        <v>0</v>
      </c>
      <c r="R30" s="51" t="n">
        <v>415160</v>
      </c>
      <c r="S30" s="51" t="n">
        <v>0</v>
      </c>
      <c r="T30" s="49">
        <f>Q30+R30+S30</f>
        <v/>
      </c>
      <c r="U30" s="27">
        <f>S30/E30</f>
        <v/>
      </c>
      <c r="V30" s="52" t="n"/>
      <c r="W30" s="52" t="n"/>
    </row>
    <row r="31" ht="18.75" customHeight="1" s="43">
      <c r="A31" s="20" t="n">
        <v>13</v>
      </c>
      <c r="B31" s="20" t="n"/>
      <c r="C31" s="20" t="inlineStr">
        <is>
          <t>制造13</t>
        </is>
      </c>
      <c r="D31" s="30" t="inlineStr">
        <is>
          <t>浙江第一纯情制造有限公司</t>
        </is>
      </c>
      <c r="E31" s="48" t="n">
        <v>0</v>
      </c>
      <c r="F31" s="48" t="n">
        <v>0</v>
      </c>
      <c r="G31" s="48" t="n">
        <v>18000</v>
      </c>
      <c r="H31" s="48" t="n">
        <v>1611120.91</v>
      </c>
      <c r="I31" s="48">
        <f>H31-R31</f>
        <v/>
      </c>
      <c r="J31" s="48" t="n">
        <v>240000</v>
      </c>
      <c r="K31" s="48" t="n">
        <v>0</v>
      </c>
      <c r="L31" s="48" t="n">
        <v>0</v>
      </c>
      <c r="M31" s="49">
        <f>E31-F31-G31-H31-J31-K31+L31</f>
        <v/>
      </c>
      <c r="N31" s="48" t="n">
        <v>0</v>
      </c>
      <c r="O31" s="29" t="n">
        <v>0</v>
      </c>
      <c r="P31" s="49">
        <f>M31+N31-O31</f>
        <v/>
      </c>
      <c r="Q31" s="51" t="n">
        <v>0</v>
      </c>
      <c r="R31" s="51" t="n">
        <v>591980</v>
      </c>
      <c r="S31" s="51" t="n">
        <v>0</v>
      </c>
      <c r="T31" s="49">
        <f>Q31+R31+S31</f>
        <v/>
      </c>
      <c r="U31" s="27">
        <f>S31/E31</f>
        <v/>
      </c>
      <c r="V31" s="52" t="n"/>
      <c r="W31" s="52" t="n"/>
    </row>
    <row r="32" ht="18.75" customHeight="1" s="43">
      <c r="A32" s="20" t="n">
        <v>14</v>
      </c>
      <c r="B32" s="20" t="n"/>
      <c r="C32" s="20" t="inlineStr">
        <is>
          <t>制造14</t>
        </is>
      </c>
      <c r="D32" s="30" t="inlineStr">
        <is>
          <t>浙江泰克诺勒巨制造股份有限公司</t>
        </is>
      </c>
      <c r="E32" s="48" t="n">
        <v/>
      </c>
      <c r="F32" s="48" t="n">
        <v/>
      </c>
      <c r="G32" s="48" t="n">
        <v/>
      </c>
      <c r="H32" s="48" t="n">
        <v/>
      </c>
      <c r="I32" s="48">
        <f>H32-R32</f>
        <v/>
      </c>
      <c r="J32" s="48" t="n">
        <v/>
      </c>
      <c r="K32" s="48" t="n">
        <v/>
      </c>
      <c r="L32" s="48" t="n">
        <v/>
      </c>
      <c r="M32" s="49">
        <f>E32-F32-G32-H32-J32-K32+L32</f>
        <v/>
      </c>
      <c r="N32" s="48" t="n">
        <v/>
      </c>
      <c r="O32" s="29" t="n">
        <v/>
      </c>
      <c r="P32" s="49">
        <f>M32+N32-O32</f>
        <v/>
      </c>
      <c r="Q32" s="51" t="n">
        <v/>
      </c>
      <c r="R32" s="51" t="n">
        <v/>
      </c>
      <c r="S32" s="51" t="n">
        <v/>
      </c>
      <c r="T32" s="49">
        <f>Q32+R32+S32</f>
        <v/>
      </c>
      <c r="U32" s="27">
        <f>S32/E32</f>
        <v/>
      </c>
      <c r="V32" s="52" t="n"/>
      <c r="W32" s="52" t="n"/>
    </row>
    <row r="33" ht="18.75" customHeight="1" s="43">
      <c r="A33" s="20" t="n">
        <v>15</v>
      </c>
      <c r="B33" s="20" t="n"/>
      <c r="C33" s="20" t="inlineStr">
        <is>
          <t>制造15</t>
        </is>
      </c>
      <c r="D33" s="30" t="inlineStr">
        <is>
          <t>浙江百智百戴制造股份有限公司</t>
        </is>
      </c>
      <c r="E33" s="48" t="n">
        <v>0</v>
      </c>
      <c r="F33" s="48" t="n">
        <v>0</v>
      </c>
      <c r="G33" s="48" t="n">
        <v>0</v>
      </c>
      <c r="H33" s="48" t="n">
        <v>507140</v>
      </c>
      <c r="I33" s="48">
        <f>H33-R33</f>
        <v/>
      </c>
      <c r="J33" s="48" t="n">
        <v>240000</v>
      </c>
      <c r="K33" s="48" t="n">
        <v>0</v>
      </c>
      <c r="L33" s="48" t="n">
        <v>0</v>
      </c>
      <c r="M33" s="49">
        <f>E33-F33-G33-H33-J33-K33+L33</f>
        <v/>
      </c>
      <c r="N33" s="48" t="n">
        <v>0</v>
      </c>
      <c r="O33" s="29" t="n">
        <v>0</v>
      </c>
      <c r="P33" s="49">
        <f>M33+N33-O33</f>
        <v/>
      </c>
      <c r="Q33" s="51" t="n">
        <v>0</v>
      </c>
      <c r="R33" s="51" t="n">
        <v>465140</v>
      </c>
      <c r="S33" s="51" t="n">
        <v>0</v>
      </c>
      <c r="T33" s="49">
        <f>Q33+R33+S33</f>
        <v/>
      </c>
      <c r="U33" s="27">
        <f>S33/E33</f>
        <v/>
      </c>
      <c r="V33" s="52" t="n"/>
      <c r="W33" s="52" t="n"/>
    </row>
    <row r="34" ht="18.75" customHeight="1" s="43">
      <c r="A34" s="20" t="n">
        <v>16</v>
      </c>
      <c r="B34" s="20" t="n"/>
      <c r="C34" s="20" t="inlineStr">
        <is>
          <t>制造16</t>
        </is>
      </c>
      <c r="D34" s="30" t="inlineStr">
        <is>
          <t>浙江别具智眼制造股份有限公司</t>
        </is>
      </c>
      <c r="E34" s="48" t="n">
        <v>0</v>
      </c>
      <c r="F34" s="48" t="n">
        <v>0</v>
      </c>
      <c r="G34" s="48" t="n">
        <v>9600</v>
      </c>
      <c r="H34" s="48" t="n">
        <v>799100</v>
      </c>
      <c r="I34" s="48">
        <f>H34-R34</f>
        <v/>
      </c>
      <c r="J34" s="48" t="n">
        <v>160000</v>
      </c>
      <c r="K34" s="48" t="n">
        <v>0</v>
      </c>
      <c r="L34" s="48" t="n">
        <v>0</v>
      </c>
      <c r="M34" s="49">
        <f>E34-F34-G34-H34-J34-K34+L34</f>
        <v/>
      </c>
      <c r="N34" s="48" t="n">
        <v>0</v>
      </c>
      <c r="O34" s="29" t="n">
        <v>0</v>
      </c>
      <c r="P34" s="49">
        <f>M34+N34-O34</f>
        <v/>
      </c>
      <c r="Q34" s="51" t="n">
        <v>0</v>
      </c>
      <c r="R34" s="51" t="n">
        <v>401300</v>
      </c>
      <c r="S34" s="51" t="n">
        <v>0</v>
      </c>
      <c r="T34" s="49">
        <f>Q34+R34+S34</f>
        <v/>
      </c>
      <c r="U34" s="27">
        <f>S34/E34</f>
        <v/>
      </c>
      <c r="V34" s="52" t="n"/>
      <c r="W34" s="52" t="n"/>
    </row>
    <row r="35" ht="18.75" customHeight="1" s="43">
      <c r="A35" s="20" t="n">
        <v>17</v>
      </c>
      <c r="B35" s="20" t="n"/>
      <c r="C35" s="20" t="inlineStr">
        <is>
          <t>制造17</t>
        </is>
      </c>
      <c r="D35" s="30" t="inlineStr">
        <is>
          <t>浙江眼球环行制造有限公司</t>
        </is>
      </c>
      <c r="E35" s="48" t="n">
        <v>0</v>
      </c>
      <c r="F35" s="48" t="n">
        <v>0</v>
      </c>
      <c r="G35" s="48" t="n">
        <v>12600</v>
      </c>
      <c r="H35" s="48" t="n">
        <v>2258340</v>
      </c>
      <c r="I35" s="48">
        <f>H35-R35</f>
        <v/>
      </c>
      <c r="J35" s="48" t="n">
        <v>200000</v>
      </c>
      <c r="K35" s="48" t="n">
        <v>0</v>
      </c>
      <c r="L35" s="48" t="n">
        <v>0</v>
      </c>
      <c r="M35" s="49">
        <f>E35-F35-G35-H35-J35-K35+L35</f>
        <v/>
      </c>
      <c r="N35" s="48" t="n">
        <v>0</v>
      </c>
      <c r="O35" s="29" t="n">
        <v>0</v>
      </c>
      <c r="P35" s="49">
        <f>M35+N35-O35</f>
        <v/>
      </c>
      <c r="Q35" s="51" t="n">
        <v>0</v>
      </c>
      <c r="R35" s="51" t="n">
        <v>437840</v>
      </c>
      <c r="S35" s="51" t="n">
        <v>0</v>
      </c>
      <c r="T35" s="49">
        <f>Q35+R35+S35</f>
        <v/>
      </c>
      <c r="U35" s="27">
        <f>S35/E35</f>
        <v/>
      </c>
      <c r="V35" s="52" t="n"/>
      <c r="W35" s="52" t="n"/>
    </row>
    <row r="36" ht="18.75" customHeight="1" s="43">
      <c r="A36" s="20" t="n">
        <v>18</v>
      </c>
      <c r="B36" s="20" t="n"/>
      <c r="C36" s="20" t="inlineStr">
        <is>
          <t>制造18</t>
        </is>
      </c>
      <c r="D36" s="30" t="inlineStr">
        <is>
          <t>浙江就是制造有限公司</t>
        </is>
      </c>
      <c r="E36" s="48" t="n">
        <v>0</v>
      </c>
      <c r="F36" s="48" t="n">
        <v>0</v>
      </c>
      <c r="G36" s="48" t="n">
        <v>9600</v>
      </c>
      <c r="H36" s="48" t="n">
        <v>9600</v>
      </c>
      <c r="I36" s="48">
        <f>H36-R36</f>
        <v/>
      </c>
      <c r="J36" s="48" t="n">
        <v>252000</v>
      </c>
      <c r="K36" s="48" t="n">
        <v>0</v>
      </c>
      <c r="L36" s="48" t="n">
        <v>0</v>
      </c>
      <c r="M36" s="49">
        <f>E36-F36-G36-H36-J36-K36+L36</f>
        <v/>
      </c>
      <c r="N36" s="48" t="n">
        <v>0</v>
      </c>
      <c r="O36" s="29" t="n">
        <v>0</v>
      </c>
      <c r="P36" s="49">
        <f>M36+N36-O36</f>
        <v/>
      </c>
      <c r="Q36" s="51" t="n">
        <v>0</v>
      </c>
      <c r="R36" s="51" t="n">
        <v>519320</v>
      </c>
      <c r="S36" s="51" t="n">
        <v>0</v>
      </c>
      <c r="T36" s="49">
        <f>Q36+R36+S36</f>
        <v/>
      </c>
      <c r="U36" s="27">
        <f>S36/E36</f>
        <v/>
      </c>
      <c r="V36" s="52" t="n"/>
      <c r="W36" s="52" t="n"/>
    </row>
    <row r="37" ht="18.75" customHeight="1" s="43">
      <c r="A37" s="20" t="n">
        <v>19</v>
      </c>
      <c r="B37" s="20" t="n"/>
      <c r="C37" s="20" t="inlineStr">
        <is>
          <t>制造19</t>
        </is>
      </c>
      <c r="D37" s="30" t="inlineStr">
        <is>
          <t>浙江智愈蔚来制造股份有限公司</t>
        </is>
      </c>
      <c r="E37" s="48" t="n">
        <v>0</v>
      </c>
      <c r="F37" s="48" t="n">
        <v>0</v>
      </c>
      <c r="G37" s="48" t="n">
        <v>60000</v>
      </c>
      <c r="H37" s="48" t="n">
        <v>949900</v>
      </c>
      <c r="I37" s="48">
        <f>H37-R37</f>
        <v/>
      </c>
      <c r="J37" s="48" t="n">
        <v>160000</v>
      </c>
      <c r="K37" s="48" t="n">
        <v>0</v>
      </c>
      <c r="L37" s="48" t="n">
        <v>0</v>
      </c>
      <c r="M37" s="49">
        <f>E37-F37-G37-H37-J37-K37+L37</f>
        <v/>
      </c>
      <c r="N37" s="48" t="n">
        <v>0</v>
      </c>
      <c r="O37" s="29" t="n">
        <v>0</v>
      </c>
      <c r="P37" s="49">
        <f>M37+N37-O37</f>
        <v/>
      </c>
      <c r="Q37" s="51" t="n">
        <v>0</v>
      </c>
      <c r="R37" s="51" t="n">
        <v>426500</v>
      </c>
      <c r="S37" s="51" t="n">
        <v>0</v>
      </c>
      <c r="T37" s="49">
        <f>Q37+R37+S37</f>
        <v/>
      </c>
      <c r="U37" s="27">
        <f>S37/E37</f>
        <v/>
      </c>
      <c r="V37" s="52" t="n"/>
      <c r="W37" s="52" t="n"/>
    </row>
    <row r="38" ht="18.75" customHeight="1" s="43">
      <c r="A38" s="20" t="n">
        <v>20</v>
      </c>
      <c r="B38" s="20" t="n"/>
      <c r="C38" s="20" t="inlineStr">
        <is>
          <t>制造20</t>
        </is>
      </c>
      <c r="D38" s="30" t="inlineStr">
        <is>
          <t>浙江智宝盆制造有限公司</t>
        </is>
      </c>
      <c r="E38" s="48" t="n">
        <v>0</v>
      </c>
      <c r="F38" s="48" t="n">
        <v>0</v>
      </c>
      <c r="G38" s="48" t="n">
        <v>9000</v>
      </c>
      <c r="H38" s="48" t="n">
        <v>9000</v>
      </c>
      <c r="I38" s="48">
        <f>H38-R38</f>
        <v/>
      </c>
      <c r="J38" s="48" t="n">
        <v>240000</v>
      </c>
      <c r="K38" s="48" t="n">
        <v>0</v>
      </c>
      <c r="L38" s="48" t="n">
        <v>0</v>
      </c>
      <c r="M38" s="49">
        <f>E38-F38-G38-H38-J38-K38+L38</f>
        <v/>
      </c>
      <c r="N38" s="48" t="n">
        <v>0</v>
      </c>
      <c r="O38" s="29" t="n">
        <v>0</v>
      </c>
      <c r="P38" s="49">
        <f>M38+N38-O38</f>
        <v/>
      </c>
      <c r="Q38" s="51" t="n">
        <v>0</v>
      </c>
      <c r="R38" s="51" t="n">
        <v>0</v>
      </c>
      <c r="S38" s="51" t="n">
        <v>0</v>
      </c>
      <c r="T38" s="49">
        <f>Q38+R38+S38</f>
        <v/>
      </c>
      <c r="U38" s="27">
        <f>S38/E38</f>
        <v/>
      </c>
      <c r="V38" s="52" t="n"/>
      <c r="W38" s="52" t="n"/>
    </row>
    <row r="39" ht="18.75" customHeight="1" s="43">
      <c r="A39" s="20" t="n">
        <v>21</v>
      </c>
      <c r="B39" s="20" t="n"/>
      <c r="C39" s="20" t="inlineStr">
        <is>
          <t>制造21</t>
        </is>
      </c>
      <c r="D39" s="30" t="inlineStr">
        <is>
          <t>浙江瓯曳智能制造有限公司</t>
        </is>
      </c>
      <c r="E39" s="48" t="n">
        <v>0</v>
      </c>
      <c r="F39" s="48" t="n">
        <v>0</v>
      </c>
      <c r="G39" s="48" t="n">
        <v>0</v>
      </c>
      <c r="H39" s="48" t="n">
        <v>733200</v>
      </c>
      <c r="I39" s="48">
        <f>H39-R39</f>
        <v/>
      </c>
      <c r="J39" s="48" t="n">
        <v>270000</v>
      </c>
      <c r="K39" s="48" t="n">
        <v>2210000</v>
      </c>
      <c r="L39" s="48" t="n">
        <v>0</v>
      </c>
      <c r="M39" s="49">
        <f>E39-F39-G39-H39-J39-K39+L39</f>
        <v/>
      </c>
      <c r="N39" s="48" t="n">
        <v>0</v>
      </c>
      <c r="O39" s="29" t="n">
        <v>442000</v>
      </c>
      <c r="P39" s="49">
        <f>M39+N39-O39</f>
        <v/>
      </c>
      <c r="Q39" s="51" t="n">
        <v>0</v>
      </c>
      <c r="R39" s="51" t="n">
        <v>738560</v>
      </c>
      <c r="S39" s="51" t="n">
        <v>0</v>
      </c>
      <c r="T39" s="49">
        <f>Q39+R39+S39</f>
        <v/>
      </c>
      <c r="U39" s="27">
        <f>S39/E39</f>
        <v/>
      </c>
      <c r="V39" s="52" t="n"/>
      <c r="W39" s="52" t="n"/>
    </row>
    <row r="40" ht="18.75" customHeight="1" s="43">
      <c r="A40" s="20" t="n">
        <v>22</v>
      </c>
      <c r="B40" s="20" t="n"/>
      <c r="C40" s="20" t="inlineStr">
        <is>
          <t>制造22</t>
        </is>
      </c>
      <c r="D40" s="30" t="inlineStr">
        <is>
          <t>浙江彭特兰制造股份有限公司</t>
        </is>
      </c>
      <c r="E40" s="48" t="n">
        <v>0</v>
      </c>
      <c r="F40" s="48" t="n">
        <v>0</v>
      </c>
      <c r="G40" s="48" t="n">
        <v>249600</v>
      </c>
      <c r="H40" s="48" t="n">
        <v>1293600</v>
      </c>
      <c r="I40" s="48">
        <f>H40-R40</f>
        <v/>
      </c>
      <c r="J40" s="48" t="n">
        <v>240000</v>
      </c>
      <c r="K40" s="48" t="n">
        <v>3000000</v>
      </c>
      <c r="L40" s="48" t="n">
        <v>0</v>
      </c>
      <c r="M40" s="49">
        <f>E40-F40-G40-H40-J40-K40+L40</f>
        <v/>
      </c>
      <c r="N40" s="48" t="n">
        <v>0</v>
      </c>
      <c r="O40" s="29" t="n">
        <v>0</v>
      </c>
      <c r="P40" s="49">
        <f>M40+N40-O40</f>
        <v/>
      </c>
      <c r="Q40" s="51" t="n">
        <v>0</v>
      </c>
      <c r="R40" s="51" t="n">
        <v>470600</v>
      </c>
      <c r="S40" s="51" t="n">
        <v>0</v>
      </c>
      <c r="T40" s="49">
        <f>Q40+R40+S40</f>
        <v/>
      </c>
      <c r="U40" s="27">
        <f>S40/E40</f>
        <v/>
      </c>
      <c r="V40" s="52" t="n"/>
      <c r="W40" s="52" t="n"/>
    </row>
    <row r="41" ht="18.75" customHeight="1" s="43">
      <c r="A41" s="20" t="n">
        <v>23</v>
      </c>
      <c r="B41" s="20" t="n"/>
      <c r="C41" s="20" t="inlineStr">
        <is>
          <t>制造23</t>
        </is>
      </c>
      <c r="D41" s="30" t="inlineStr">
        <is>
          <t>浙江精芯制造有限公司</t>
        </is>
      </c>
      <c r="E41" s="48" t="n">
        <v/>
      </c>
      <c r="F41" s="48" t="n">
        <v/>
      </c>
      <c r="G41" s="48" t="n">
        <v/>
      </c>
      <c r="H41" s="48" t="n">
        <v/>
      </c>
      <c r="I41" s="48">
        <f>H41-R41</f>
        <v/>
      </c>
      <c r="J41" s="48" t="n">
        <v/>
      </c>
      <c r="K41" s="48" t="n">
        <v/>
      </c>
      <c r="L41" s="48" t="n">
        <v/>
      </c>
      <c r="M41" s="49">
        <f>E41-F41-G41-H41-J41-K41+L41</f>
        <v/>
      </c>
      <c r="N41" s="48" t="n">
        <v/>
      </c>
      <c r="O41" s="29" t="n">
        <v/>
      </c>
      <c r="P41" s="49">
        <f>M41+N41-O41</f>
        <v/>
      </c>
      <c r="Q41" s="51" t="n">
        <v>0</v>
      </c>
      <c r="R41" s="51" t="n">
        <v>447920</v>
      </c>
      <c r="S41" s="51" t="n">
        <v>0</v>
      </c>
      <c r="T41" s="49">
        <f>Q41+R41+S41</f>
        <v/>
      </c>
      <c r="U41" s="27">
        <f>S41/E41</f>
        <v/>
      </c>
      <c r="V41" s="52" t="n"/>
      <c r="W41" s="52" t="n"/>
    </row>
    <row r="42" ht="18.75" customHeight="1" s="43">
      <c r="A42" s="36" t="inlineStr">
        <is>
          <t>合计</t>
        </is>
      </c>
      <c r="B42" s="36" t="n"/>
      <c r="C42" s="36" t="n"/>
      <c r="D42" s="36" t="n"/>
      <c r="E42" s="58">
        <f>SUM(E19:E33)</f>
        <v/>
      </c>
      <c r="F42" s="58">
        <f>SUM(F19:F33)</f>
        <v/>
      </c>
      <c r="G42" s="58">
        <f>SUM(G19:G33)</f>
        <v/>
      </c>
      <c r="H42" s="58">
        <f>SUM(H19:H33)</f>
        <v/>
      </c>
      <c r="I42" s="59">
        <f>H42-R42</f>
        <v/>
      </c>
      <c r="J42" s="58">
        <f>SUM(J19:J33)</f>
        <v/>
      </c>
      <c r="K42" s="58" t="n"/>
      <c r="L42" s="58" t="n"/>
      <c r="M42" s="58">
        <f>SUM(M19:M33)</f>
        <v/>
      </c>
      <c r="N42" s="58">
        <f>SUM(N19:N33)</f>
        <v/>
      </c>
      <c r="O42" s="58">
        <f>SUM(O19:O33)</f>
        <v/>
      </c>
      <c r="P42" s="58">
        <f>SUM(P19:P33)</f>
        <v/>
      </c>
      <c r="Q42" s="58">
        <f>SUM(Q19:Q33)</f>
        <v/>
      </c>
      <c r="R42" s="58">
        <f>SUM(R19:R33)</f>
        <v/>
      </c>
      <c r="S42" s="58">
        <f>SUM(S19:S33)</f>
        <v/>
      </c>
      <c r="T42" s="58">
        <f>SUM(T19:T33)</f>
        <v/>
      </c>
      <c r="U42" s="58">
        <f>SUM(U19:U33)</f>
        <v/>
      </c>
      <c r="V42" s="58">
        <f>SUM(V19:V33)</f>
        <v/>
      </c>
      <c r="W42" s="58">
        <f>SUM(W19:W33)</f>
        <v/>
      </c>
    </row>
  </sheetData>
  <pageMargins left="0.75" right="0.75" top="1" bottom="1" header="0.511805555555556" footer="0.511805555555556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2"/>
  <sheetViews>
    <sheetView zoomScale="80" zoomScaleNormal="80" workbookViewId="0">
      <selection activeCell="C40" sqref="C40"/>
    </sheetView>
  </sheetViews>
  <sheetFormatPr baseColWidth="8" defaultColWidth="9.125" defaultRowHeight="14.25"/>
  <cols>
    <col width="8.375" customWidth="1" style="43" min="1" max="1"/>
    <col width="13.125" customWidth="1" style="43" min="2" max="2"/>
    <col width="35.875" customWidth="1" style="43" min="3" max="3"/>
    <col width="8.875" customWidth="1" style="43" min="4" max="4"/>
    <col width="13.875" customWidth="1" style="43" min="5" max="8"/>
    <col width="15" customWidth="1" style="43" min="9" max="9"/>
    <col width="8.375" customWidth="1" style="43" min="10" max="11"/>
    <col width="11" customWidth="1" style="43" min="12" max="12"/>
    <col width="8.375" customWidth="1" style="43" min="13" max="17"/>
  </cols>
  <sheetData>
    <row r="1" ht="51.75" customHeight="1" s="43">
      <c r="A1" s="1" t="inlineStr">
        <is>
          <t>序号</t>
        </is>
      </c>
      <c r="B1" s="1" t="inlineStr">
        <is>
          <t>机构类型</t>
        </is>
      </c>
      <c r="C1" s="1" t="inlineStr">
        <is>
          <t>公司名称</t>
        </is>
      </c>
      <c r="D1" s="60" t="inlineStr">
        <is>
          <t>第一期增值税税额</t>
        </is>
      </c>
      <c r="E1" s="60" t="inlineStr">
        <is>
          <t>第一期所得税额</t>
        </is>
      </c>
      <c r="F1" s="60" t="inlineStr">
        <is>
          <t>第一期工资及五险一金</t>
        </is>
      </c>
      <c r="G1" s="60" t="inlineStr">
        <is>
          <t>第一期应缴金额</t>
        </is>
      </c>
      <c r="H1" s="60" t="inlineStr">
        <is>
          <t>第一期系统已缴金额</t>
        </is>
      </c>
      <c r="I1" s="60" t="inlineStr">
        <is>
          <t>第一期留抵税额</t>
        </is>
      </c>
      <c r="J1" s="61" t="inlineStr">
        <is>
          <t>第一期漏税</t>
        </is>
      </c>
      <c r="K1" s="61" t="inlineStr">
        <is>
          <t>第一期滞纳金</t>
        </is>
      </c>
      <c r="L1" s="10" t="inlineStr">
        <is>
          <t>第一期滞纳金罚款依据</t>
        </is>
      </c>
      <c r="M1" s="61" t="inlineStr">
        <is>
          <t>漏税罚款</t>
        </is>
      </c>
      <c r="N1" s="11" t="inlineStr">
        <is>
          <t>第一期罚款比例</t>
        </is>
      </c>
      <c r="O1" s="61" t="inlineStr">
        <is>
          <t>罚款+漏税</t>
        </is>
      </c>
      <c r="P1" s="61" t="inlineStr">
        <is>
          <t>已补交</t>
        </is>
      </c>
      <c r="Q1" s="61" t="inlineStr">
        <is>
          <t>未补交</t>
        </is>
      </c>
    </row>
    <row r="2">
      <c r="A2" s="3" t="n"/>
      <c r="B2" s="3" t="inlineStr">
        <is>
          <t>物流公司</t>
        </is>
      </c>
      <c r="C2" s="3" t="n"/>
      <c r="D2" s="62" t="n"/>
      <c r="E2" s="62" t="n"/>
      <c r="F2" s="62" t="n"/>
      <c r="G2" s="62" t="n"/>
      <c r="H2" s="62" t="n"/>
      <c r="I2" s="62" t="n"/>
      <c r="J2" s="63" t="n"/>
      <c r="K2" s="63" t="n"/>
      <c r="L2" s="13" t="n"/>
      <c r="M2" s="63" t="n"/>
      <c r="N2" s="14" t="n"/>
      <c r="O2" s="63" t="n"/>
      <c r="P2" s="63" t="n"/>
      <c r="Q2" s="64" t="n"/>
    </row>
    <row r="3">
      <c r="A3" s="5" t="n">
        <v>1</v>
      </c>
      <c r="B3" s="41" t="inlineStr">
        <is>
          <t>物流01</t>
        </is>
      </c>
      <c r="C3" s="42" t="inlineStr">
        <is>
          <t>浙江企鹅物流股份有限公司</t>
        </is>
      </c>
      <c r="D3" s="65" t="n"/>
      <c r="E3" s="65" t="n"/>
      <c r="F3" s="65" t="n"/>
      <c r="G3" s="65" t="n"/>
      <c r="H3" s="65" t="n"/>
      <c r="I3" s="65" t="n"/>
      <c r="J3" s="65" t="n"/>
      <c r="K3" s="65" t="n"/>
      <c r="L3" s="65" t="n"/>
      <c r="M3" s="65" t="n"/>
      <c r="N3" s="65" t="n"/>
      <c r="O3" s="65">
        <f>M3</f>
        <v/>
      </c>
      <c r="P3" s="65" t="n"/>
      <c r="Q3" s="65" t="n"/>
    </row>
    <row r="4">
      <c r="A4" s="5" t="n">
        <v>2</v>
      </c>
      <c r="B4" s="41" t="inlineStr">
        <is>
          <t>物流02</t>
        </is>
      </c>
      <c r="C4" s="42" t="inlineStr">
        <is>
          <t>浙江响当当物流股份有限公司</t>
        </is>
      </c>
      <c r="D4" s="65" t="n"/>
      <c r="E4" s="65" t="n"/>
      <c r="F4" s="65" t="n"/>
      <c r="G4" s="65" t="n"/>
      <c r="H4" s="65" t="n"/>
      <c r="I4" s="65" t="n"/>
      <c r="J4" s="65" t="n"/>
      <c r="K4" s="65" t="n"/>
      <c r="L4" s="65" t="n"/>
      <c r="M4" s="65" t="n"/>
      <c r="N4" s="65" t="n"/>
      <c r="O4" s="65">
        <f>M4</f>
        <v/>
      </c>
      <c r="P4" s="65" t="n"/>
      <c r="Q4" s="65" t="n"/>
    </row>
    <row r="5">
      <c r="A5" s="5" t="inlineStr">
        <is>
          <t>合计</t>
        </is>
      </c>
      <c r="B5" s="5" t="n"/>
      <c r="C5" s="5" t="n"/>
      <c r="D5" s="65">
        <f>SUM(D3:D4)</f>
        <v/>
      </c>
      <c r="E5" s="65">
        <f>SUM(E3:E4)</f>
        <v/>
      </c>
      <c r="F5" s="65">
        <f>SUM(F3:F4)</f>
        <v/>
      </c>
      <c r="G5" s="65">
        <f>SUM(G3:G4)</f>
        <v/>
      </c>
      <c r="H5" s="65">
        <f>SUM(H3:H4)</f>
        <v/>
      </c>
      <c r="I5" s="65">
        <f>SUM(I3:I4)</f>
        <v/>
      </c>
      <c r="J5" s="65">
        <f>SUM(J3:J4)</f>
        <v/>
      </c>
      <c r="K5" s="65">
        <f>SUM(K3:K4)</f>
        <v/>
      </c>
      <c r="L5" s="65">
        <f>SUM(L3:L4)</f>
        <v/>
      </c>
      <c r="M5" s="65">
        <f>SUM(M3:M4)</f>
        <v/>
      </c>
      <c r="N5" s="65" t="n"/>
      <c r="O5" s="65">
        <f>SUM(O3:O4)</f>
        <v/>
      </c>
      <c r="P5" s="65">
        <f>SUM(P3:P4)</f>
        <v/>
      </c>
      <c r="Q5" s="65">
        <f>SUM(Q3:Q4)</f>
        <v/>
      </c>
    </row>
    <row r="6">
      <c r="A6" s="3" t="n"/>
      <c r="B6" s="3" t="inlineStr">
        <is>
          <t>供应公司</t>
        </is>
      </c>
      <c r="C6" s="3" t="n"/>
      <c r="D6" s="62" t="n"/>
      <c r="E6" s="62" t="n"/>
      <c r="F6" s="62" t="n"/>
      <c r="G6" s="62" t="n"/>
      <c r="H6" s="62" t="n"/>
      <c r="I6" s="62" t="n"/>
      <c r="J6" s="63" t="n"/>
      <c r="K6" s="63" t="n"/>
      <c r="L6" s="13" t="n"/>
      <c r="M6" s="63" t="n"/>
      <c r="N6" s="14" t="n"/>
      <c r="O6" s="63" t="n"/>
      <c r="P6" s="63" t="n"/>
      <c r="Q6" s="64" t="n"/>
    </row>
    <row r="7">
      <c r="A7" s="5" t="n">
        <v>1</v>
      </c>
      <c r="B7" s="41" t="inlineStr">
        <is>
          <t>供应01</t>
        </is>
      </c>
      <c r="C7" s="42" t="inlineStr">
        <is>
          <t>浙江铁腕供应贸易有限公司</t>
        </is>
      </c>
      <c r="D7" s="65" t="n"/>
      <c r="E7" s="65" t="n"/>
      <c r="F7" s="65" t="n"/>
      <c r="G7" s="65">
        <f>D7+E7+F7</f>
        <v/>
      </c>
      <c r="H7" s="65" t="n"/>
      <c r="I7" s="65">
        <f>H7-G7</f>
        <v/>
      </c>
      <c r="J7" s="65" t="n"/>
      <c r="K7" s="65" t="n"/>
      <c r="L7" s="65" t="n"/>
      <c r="M7" s="65" t="n"/>
      <c r="N7" s="65" t="n"/>
      <c r="O7" s="65">
        <f>M7</f>
        <v/>
      </c>
      <c r="P7" s="65" t="n"/>
      <c r="Q7" s="65" t="n"/>
    </row>
    <row r="8">
      <c r="A8" s="5" t="n">
        <v>2</v>
      </c>
      <c r="B8" s="41" t="inlineStr">
        <is>
          <t>供应02</t>
        </is>
      </c>
      <c r="C8" s="42" t="inlineStr">
        <is>
          <t>浙江偷着乐供应贸易有限公司</t>
        </is>
      </c>
      <c r="D8" s="65" t="n"/>
      <c r="E8" s="65" t="n"/>
      <c r="F8" s="65" t="n"/>
      <c r="G8" s="65">
        <f>D8+E8+F8</f>
        <v/>
      </c>
      <c r="H8" s="65" t="n"/>
      <c r="I8" s="65">
        <f>H8-G8</f>
        <v/>
      </c>
      <c r="J8" s="65" t="n"/>
      <c r="K8" s="65" t="n"/>
      <c r="L8" s="65" t="n"/>
      <c r="M8" s="65" t="n"/>
      <c r="N8" s="65" t="n"/>
      <c r="O8" s="65">
        <f>M8</f>
        <v/>
      </c>
      <c r="P8" s="65" t="n"/>
      <c r="Q8" s="65" t="n"/>
    </row>
    <row r="9">
      <c r="A9" s="5" t="n">
        <v>3</v>
      </c>
      <c r="B9" s="41" t="inlineStr">
        <is>
          <t>供应03</t>
        </is>
      </c>
      <c r="C9" s="42" t="inlineStr">
        <is>
          <t>浙江什么都有供应贸易有限公司</t>
        </is>
      </c>
      <c r="D9" s="65" t="n"/>
      <c r="E9" s="65" t="n"/>
      <c r="F9" s="65" t="n"/>
      <c r="G9" s="65">
        <f>D9+E9+F9</f>
        <v/>
      </c>
      <c r="H9" s="65" t="n"/>
      <c r="I9" s="65">
        <f>H9-G9</f>
        <v/>
      </c>
      <c r="J9" s="65" t="n"/>
      <c r="K9" s="65" t="n"/>
      <c r="L9" s="65" t="n"/>
      <c r="M9" s="65" t="n"/>
      <c r="N9" s="65" t="n"/>
      <c r="O9" s="65">
        <f>M9</f>
        <v/>
      </c>
      <c r="P9" s="65" t="n"/>
      <c r="Q9" s="65" t="n"/>
    </row>
    <row r="10">
      <c r="A10" s="5" t="n">
        <v>4</v>
      </c>
      <c r="B10" s="41" t="inlineStr">
        <is>
          <t>供应04</t>
        </is>
      </c>
      <c r="C10" s="42" t="inlineStr">
        <is>
          <t>浙江有点靠谱供应贸易有限公司</t>
        </is>
      </c>
      <c r="D10" s="65" t="n"/>
      <c r="E10" s="65" t="n"/>
      <c r="F10" s="65" t="n"/>
      <c r="G10" s="65">
        <f>D10+E10+F10</f>
        <v/>
      </c>
      <c r="H10" s="65" t="n"/>
      <c r="I10" s="65">
        <f>H10-G10</f>
        <v/>
      </c>
      <c r="J10" s="65" t="n"/>
      <c r="K10" s="65" t="n"/>
      <c r="L10" s="65" t="n"/>
      <c r="M10" s="65" t="n"/>
      <c r="N10" s="65" t="n"/>
      <c r="O10" s="65">
        <f>M10</f>
        <v/>
      </c>
      <c r="P10" s="65" t="n"/>
      <c r="Q10" s="65" t="n"/>
    </row>
    <row r="11">
      <c r="A11" s="5" t="inlineStr">
        <is>
          <t>合计</t>
        </is>
      </c>
      <c r="B11" s="5" t="n"/>
      <c r="C11" s="5" t="n"/>
      <c r="D11" s="65">
        <f>SUM(D7:D10)</f>
        <v/>
      </c>
      <c r="E11" s="65">
        <f>SUM(E7:E10)</f>
        <v/>
      </c>
      <c r="F11" s="65">
        <f>SUM(F7:F10)</f>
        <v/>
      </c>
      <c r="G11" s="65">
        <f>SUM(G7:G10)</f>
        <v/>
      </c>
      <c r="H11" s="65">
        <f>SUM(H7:H10)</f>
        <v/>
      </c>
      <c r="I11" s="65">
        <f>SUM(I7:I10)</f>
        <v/>
      </c>
      <c r="J11" s="65">
        <f>SUM(J7:J10)</f>
        <v/>
      </c>
      <c r="K11" s="65">
        <f>SUM(K7:K10)</f>
        <v/>
      </c>
      <c r="L11" s="65">
        <f>SUM(L7:L10)</f>
        <v/>
      </c>
      <c r="M11" s="65">
        <f>SUM(M7:M10)</f>
        <v/>
      </c>
      <c r="N11" s="65" t="n"/>
      <c r="O11" s="65">
        <f>SUM(O7:O10)</f>
        <v/>
      </c>
      <c r="P11" s="65">
        <f>SUM(P7:P10)</f>
        <v/>
      </c>
      <c r="Q11" s="65">
        <f>SUM(Q7:Q10)</f>
        <v/>
      </c>
    </row>
    <row r="12">
      <c r="A12" s="3" t="n"/>
      <c r="B12" s="3" t="inlineStr">
        <is>
          <t>贸易公司</t>
        </is>
      </c>
      <c r="C12" s="3" t="n"/>
      <c r="D12" s="62" t="n"/>
      <c r="E12" s="62" t="n"/>
      <c r="F12" s="62" t="n"/>
      <c r="G12" s="62" t="n"/>
      <c r="H12" s="62" t="n"/>
      <c r="I12" s="62" t="n"/>
      <c r="J12" s="63" t="n"/>
      <c r="K12" s="63" t="n"/>
      <c r="L12" s="13" t="n"/>
      <c r="M12" s="63" t="n"/>
      <c r="N12" s="14" t="n"/>
      <c r="O12" s="63" t="n"/>
      <c r="P12" s="63" t="n"/>
      <c r="Q12" s="64" t="n"/>
    </row>
    <row r="13">
      <c r="A13" s="5" t="n">
        <v>1</v>
      </c>
      <c r="B13" s="41" t="inlineStr">
        <is>
          <t>贸易01</t>
        </is>
      </c>
      <c r="C13" s="42" t="inlineStr">
        <is>
          <t>浙江大慧新鹰浪贸易有限公司</t>
        </is>
      </c>
      <c r="D13" s="65" t="n"/>
      <c r="E13" s="65" t="n"/>
      <c r="F13" s="65" t="n"/>
      <c r="G13" s="65">
        <f>D13+E13+F13</f>
        <v/>
      </c>
      <c r="H13" s="65" t="n"/>
      <c r="I13" s="65">
        <f>H13-G13</f>
        <v/>
      </c>
      <c r="J13" s="65" t="n"/>
      <c r="K13" s="65" t="n"/>
      <c r="L13" s="65" t="n"/>
      <c r="M13" s="65" t="n"/>
      <c r="N13" s="65" t="n"/>
      <c r="O13" s="65">
        <f>M13</f>
        <v/>
      </c>
      <c r="P13" s="65" t="n"/>
      <c r="Q13" s="65" t="n"/>
    </row>
    <row r="14">
      <c r="A14" s="5" t="n">
        <v>2</v>
      </c>
      <c r="B14" s="41" t="inlineStr">
        <is>
          <t>贸易02</t>
        </is>
      </c>
      <c r="C14" s="42" t="inlineStr">
        <is>
          <t>浙江州驰贸易有限公司</t>
        </is>
      </c>
      <c r="D14" s="65" t="n"/>
      <c r="E14" s="65" t="n"/>
      <c r="F14" s="65" t="n"/>
      <c r="G14" s="65">
        <f>D14+E14+F14</f>
        <v/>
      </c>
      <c r="H14" s="65" t="n"/>
      <c r="I14" s="65">
        <f>H14-G14</f>
        <v/>
      </c>
      <c r="J14" s="65" t="n"/>
      <c r="K14" s="65" t="n"/>
      <c r="L14" s="65" t="n"/>
      <c r="M14" s="65" t="n"/>
      <c r="N14" s="65" t="n"/>
      <c r="O14" s="65">
        <f>M14</f>
        <v/>
      </c>
      <c r="P14" s="65" t="n"/>
      <c r="Q14" s="65" t="n"/>
    </row>
    <row r="15">
      <c r="A15" s="5" t="n">
        <v>3</v>
      </c>
      <c r="B15" s="41" t="inlineStr">
        <is>
          <t>贸易03</t>
        </is>
      </c>
      <c r="C15" s="42" t="inlineStr">
        <is>
          <t>浙江共享共创共赢贸易有限公司</t>
        </is>
      </c>
      <c r="D15" s="65" t="n"/>
      <c r="E15" s="65" t="n"/>
      <c r="F15" s="65" t="n"/>
      <c r="G15" s="65">
        <f>D15+E15+F15</f>
        <v/>
      </c>
      <c r="H15" s="65" t="n"/>
      <c r="I15" s="65">
        <f>H15-G15</f>
        <v/>
      </c>
      <c r="J15" s="65" t="n"/>
      <c r="K15" s="65" t="n"/>
      <c r="L15" s="65" t="n"/>
      <c r="M15" s="65" t="n"/>
      <c r="N15" s="65" t="n"/>
      <c r="O15" s="65">
        <f>M15</f>
        <v/>
      </c>
      <c r="P15" s="65" t="n"/>
      <c r="Q15" s="65" t="n"/>
    </row>
    <row r="16">
      <c r="A16" s="5" t="n">
        <v>4</v>
      </c>
      <c r="B16" s="41" t="inlineStr">
        <is>
          <t>贸易04</t>
        </is>
      </c>
      <c r="C16" s="42" t="inlineStr">
        <is>
          <t>浙江百川科技贸易有限公司</t>
        </is>
      </c>
      <c r="D16" s="65" t="n"/>
      <c r="E16" s="65" t="n"/>
      <c r="F16" s="65" t="n"/>
      <c r="G16" s="65">
        <f>D16+E16+F16</f>
        <v/>
      </c>
      <c r="H16" s="65" t="n"/>
      <c r="I16" s="65">
        <f>H16-G16</f>
        <v/>
      </c>
      <c r="J16" s="65" t="n"/>
      <c r="K16" s="65" t="n"/>
      <c r="L16" s="65" t="n"/>
      <c r="M16" s="65" t="n"/>
      <c r="N16" s="65" t="n"/>
      <c r="O16" s="65">
        <f>M16</f>
        <v/>
      </c>
      <c r="P16" s="65" t="n"/>
      <c r="Q16" s="65" t="n"/>
    </row>
    <row r="17">
      <c r="A17" s="5" t="inlineStr">
        <is>
          <t>合计</t>
        </is>
      </c>
      <c r="B17" s="5" t="n"/>
      <c r="C17" s="5" t="n"/>
      <c r="D17" s="65">
        <f>SUM(D13:D16)</f>
        <v/>
      </c>
      <c r="E17" s="65">
        <f>SUM(E13:E16)</f>
        <v/>
      </c>
      <c r="F17" s="65">
        <f>SUM(F13:F16)</f>
        <v/>
      </c>
      <c r="G17" s="65">
        <f>SUM(G13:G16)</f>
        <v/>
      </c>
      <c r="H17" s="65">
        <f>SUM(H13:H16)</f>
        <v/>
      </c>
      <c r="I17" s="65">
        <f>SUM(I13:I16)</f>
        <v/>
      </c>
      <c r="J17" s="65">
        <f>SUM(J13:J16)</f>
        <v/>
      </c>
      <c r="K17" s="65">
        <f>SUM(K13:K16)</f>
        <v/>
      </c>
      <c r="L17" s="65">
        <f>SUM(L13:L16)</f>
        <v/>
      </c>
      <c r="M17" s="65">
        <f>SUM(M13:M16)</f>
        <v/>
      </c>
      <c r="N17" s="65" t="n"/>
      <c r="O17" s="65">
        <f>SUM(O13:O16)</f>
        <v/>
      </c>
      <c r="P17" s="65">
        <f>SUM(P13:P16)</f>
        <v/>
      </c>
      <c r="Q17" s="65">
        <f>SUM(Q13:Q16)</f>
        <v/>
      </c>
    </row>
    <row r="18">
      <c r="A18" s="3" t="n"/>
      <c r="B18" s="3" t="inlineStr">
        <is>
          <t>制造公司</t>
        </is>
      </c>
      <c r="C18" s="3" t="n"/>
      <c r="D18" s="62" t="n"/>
      <c r="E18" s="62" t="n"/>
      <c r="F18" s="62" t="n"/>
      <c r="G18" s="62" t="n"/>
      <c r="H18" s="62" t="n"/>
      <c r="I18" s="62" t="n"/>
      <c r="J18" s="63" t="n"/>
      <c r="K18" s="63" t="n"/>
      <c r="L18" s="13" t="n"/>
      <c r="M18" s="63" t="n"/>
      <c r="N18" s="14" t="n"/>
      <c r="O18" s="63" t="n"/>
      <c r="P18" s="63" t="n"/>
      <c r="Q18" s="64" t="n"/>
    </row>
    <row r="19">
      <c r="A19" s="5" t="n">
        <v>1</v>
      </c>
      <c r="B19" s="41" t="inlineStr">
        <is>
          <t>制造01</t>
        </is>
      </c>
      <c r="C19" s="42" t="inlineStr">
        <is>
          <t>浙江超超新星制造股份有限公司</t>
        </is>
      </c>
      <c r="D19" s="65" t="n"/>
      <c r="E19" s="65" t="n"/>
      <c r="F19" s="65" t="n"/>
      <c r="G19" s="65">
        <f>D19+E19+F19</f>
        <v/>
      </c>
      <c r="H19" s="65" t="n"/>
      <c r="I19" s="65">
        <f>H19-G19</f>
        <v/>
      </c>
      <c r="J19" s="65" t="n"/>
      <c r="K19" s="65" t="n"/>
      <c r="L19" s="65" t="n"/>
      <c r="M19" s="65" t="n"/>
      <c r="N19" s="65" t="n"/>
      <c r="O19" s="65">
        <f>M19</f>
        <v/>
      </c>
      <c r="P19" s="65" t="n"/>
      <c r="Q19" s="65" t="n"/>
    </row>
    <row r="20">
      <c r="A20" s="5" t="n">
        <v>2</v>
      </c>
      <c r="B20" s="41" t="inlineStr">
        <is>
          <t>制造02</t>
        </is>
      </c>
      <c r="C20" s="42" t="inlineStr">
        <is>
          <t>浙江江东铁壁制造股份有限公司</t>
        </is>
      </c>
      <c r="D20" s="65" t="n"/>
      <c r="E20" s="65" t="n"/>
      <c r="F20" s="65" t="n"/>
      <c r="G20" s="65">
        <f>D20+E20+F20</f>
        <v/>
      </c>
      <c r="H20" s="65" t="n"/>
      <c r="I20" s="65">
        <f>H20-G20</f>
        <v/>
      </c>
      <c r="J20" s="65" t="n"/>
      <c r="K20" s="65" t="n"/>
      <c r="L20" s="65" t="n"/>
      <c r="M20" s="65" t="n"/>
      <c r="N20" s="65" t="n"/>
      <c r="O20" s="65">
        <f>M20</f>
        <v/>
      </c>
      <c r="P20" s="65" t="n"/>
      <c r="Q20" s="65" t="n"/>
    </row>
    <row r="21">
      <c r="A21" s="5" t="n">
        <v>3</v>
      </c>
      <c r="B21" s="41" t="inlineStr">
        <is>
          <t>制造03</t>
        </is>
      </c>
      <c r="C21" s="42" t="inlineStr">
        <is>
          <t>浙江东富佬制造股份有限公司</t>
        </is>
      </c>
      <c r="D21" s="65" t="n"/>
      <c r="E21" s="65" t="n"/>
      <c r="F21" s="65" t="n"/>
      <c r="G21" s="65">
        <f>D21+E21+F21</f>
        <v/>
      </c>
      <c r="H21" s="65" t="n"/>
      <c r="I21" s="65">
        <f>H21-G21</f>
        <v/>
      </c>
      <c r="J21" s="65" t="n"/>
      <c r="K21" s="65" t="n"/>
      <c r="L21" s="65" t="n"/>
      <c r="M21" s="65" t="n"/>
      <c r="N21" s="65" t="n"/>
      <c r="O21" s="65">
        <f>M21</f>
        <v/>
      </c>
      <c r="P21" s="65" t="n"/>
      <c r="Q21" s="65" t="n"/>
    </row>
    <row r="22">
      <c r="A22" s="5" t="n">
        <v>4</v>
      </c>
      <c r="B22" s="41" t="inlineStr">
        <is>
          <t>制造04</t>
        </is>
      </c>
      <c r="C22" s="42" t="inlineStr">
        <is>
          <t>浙江出乎意料制造有限公司</t>
        </is>
      </c>
      <c r="D22" s="65" t="n"/>
      <c r="E22" s="65" t="n"/>
      <c r="F22" s="65" t="n"/>
      <c r="G22" s="65">
        <f>D22+E22+F22</f>
        <v/>
      </c>
      <c r="H22" s="65" t="n"/>
      <c r="I22" s="65">
        <f>H22-G22</f>
        <v/>
      </c>
      <c r="J22" s="65" t="n"/>
      <c r="K22" s="65" t="n"/>
      <c r="L22" s="65" t="n"/>
      <c r="M22" s="65" t="n"/>
      <c r="N22" s="65" t="n"/>
      <c r="O22" s="65">
        <f>M22</f>
        <v/>
      </c>
      <c r="P22" s="65" t="n"/>
      <c r="Q22" s="65" t="n"/>
    </row>
    <row r="23">
      <c r="A23" s="5" t="n">
        <v>5</v>
      </c>
      <c r="B23" s="41" t="inlineStr">
        <is>
          <t>制造05</t>
        </is>
      </c>
      <c r="C23" s="42" t="inlineStr">
        <is>
          <t>浙江我会出手制造有限公司</t>
        </is>
      </c>
      <c r="D23" s="65" t="n"/>
      <c r="E23" s="65" t="n"/>
      <c r="F23" s="65" t="n"/>
      <c r="G23" s="65">
        <f>D23+E23+F23</f>
        <v/>
      </c>
      <c r="H23" s="65" t="n"/>
      <c r="I23" s="65">
        <f>H23-G23</f>
        <v/>
      </c>
      <c r="J23" s="65" t="n"/>
      <c r="K23" s="65" t="n"/>
      <c r="L23" s="65" t="n"/>
      <c r="M23" s="65" t="n"/>
      <c r="N23" s="65" t="n"/>
      <c r="O23" s="65">
        <f>M23</f>
        <v/>
      </c>
      <c r="P23" s="65" t="n"/>
      <c r="Q23" s="65" t="n"/>
    </row>
    <row r="24">
      <c r="A24" s="5" t="n">
        <v>6</v>
      </c>
      <c r="B24" s="41" t="inlineStr">
        <is>
          <t>制造06</t>
        </is>
      </c>
      <c r="C24" s="42" t="inlineStr">
        <is>
          <t>浙江异视宇宙制造股份有限公司</t>
        </is>
      </c>
      <c r="D24" s="65" t="n"/>
      <c r="E24" s="65" t="n"/>
      <c r="F24" s="65" t="n"/>
      <c r="G24" s="65">
        <f>D24+E24+F24</f>
        <v/>
      </c>
      <c r="H24" s="65" t="n"/>
      <c r="I24" s="65">
        <f>H24-G24</f>
        <v/>
      </c>
      <c r="J24" s="65" t="n"/>
      <c r="K24" s="65" t="n"/>
      <c r="L24" s="65" t="n"/>
      <c r="M24" s="65" t="n"/>
      <c r="N24" s="65" t="n"/>
      <c r="O24" s="65">
        <f>M24</f>
        <v/>
      </c>
      <c r="P24" s="65" t="n"/>
      <c r="Q24" s="65" t="n"/>
    </row>
    <row r="25">
      <c r="A25" s="5" t="n">
        <v>7</v>
      </c>
      <c r="B25" s="41" t="inlineStr">
        <is>
          <t>制造07</t>
        </is>
      </c>
      <c r="C25" s="42" t="inlineStr">
        <is>
          <t>浙江传信智能制造有限公司</t>
        </is>
      </c>
      <c r="D25" s="65" t="n"/>
      <c r="E25" s="65" t="n"/>
      <c r="F25" s="65" t="n"/>
      <c r="G25" s="65">
        <f>D25+E25+F25</f>
        <v/>
      </c>
      <c r="H25" s="65" t="n"/>
      <c r="I25" s="65">
        <f>H25-G25</f>
        <v/>
      </c>
      <c r="J25" s="65" t="n"/>
      <c r="K25" s="65" t="n"/>
      <c r="L25" s="65" t="n"/>
      <c r="M25" s="65" t="n"/>
      <c r="N25" s="65" t="n"/>
      <c r="O25" s="65">
        <f>M25</f>
        <v/>
      </c>
      <c r="P25" s="65" t="n"/>
      <c r="Q25" s="65" t="n"/>
    </row>
    <row r="26">
      <c r="A26" s="5" t="n">
        <v>8</v>
      </c>
      <c r="B26" s="41" t="inlineStr">
        <is>
          <t>制造08</t>
        </is>
      </c>
      <c r="C26" s="42" t="inlineStr">
        <is>
          <t>浙江临境生生制造股份有限公司</t>
        </is>
      </c>
      <c r="D26" s="65" t="n"/>
      <c r="E26" s="65" t="n"/>
      <c r="F26" s="65" t="n"/>
      <c r="G26" s="65">
        <f>D26+E26+F26</f>
        <v/>
      </c>
      <c r="H26" s="65" t="n"/>
      <c r="I26" s="65">
        <f>H26-G26</f>
        <v/>
      </c>
      <c r="J26" s="65" t="n"/>
      <c r="K26" s="65" t="n"/>
      <c r="L26" s="65" t="n"/>
      <c r="M26" s="65" t="n"/>
      <c r="N26" s="65" t="n"/>
      <c r="O26" s="65">
        <f>M26</f>
        <v/>
      </c>
      <c r="P26" s="65" t="n"/>
      <c r="Q26" s="65" t="n"/>
    </row>
    <row r="27">
      <c r="A27" s="5" t="n">
        <v>9</v>
      </c>
      <c r="B27" s="41" t="inlineStr">
        <is>
          <t>制造09</t>
        </is>
      </c>
      <c r="C27" s="42" t="inlineStr">
        <is>
          <t>浙江奶酪智能制造股份有限公司</t>
        </is>
      </c>
      <c r="D27" s="65" t="n"/>
      <c r="E27" s="65" t="n"/>
      <c r="F27" s="65" t="n"/>
      <c r="G27" s="65">
        <f>D27+E27+F27</f>
        <v/>
      </c>
      <c r="H27" s="65" t="n"/>
      <c r="I27" s="65">
        <f>H27-G27</f>
        <v/>
      </c>
      <c r="J27" s="65" t="n"/>
      <c r="K27" s="65" t="n"/>
      <c r="L27" s="65" t="n"/>
      <c r="M27" s="65" t="n"/>
      <c r="N27" s="65" t="n"/>
      <c r="O27" s="65">
        <f>M27</f>
        <v/>
      </c>
      <c r="P27" s="65" t="n"/>
      <c r="Q27" s="65" t="n"/>
    </row>
    <row r="28">
      <c r="A28" s="5" t="n">
        <v>10</v>
      </c>
      <c r="B28" s="41" t="inlineStr">
        <is>
          <t>制造10</t>
        </is>
      </c>
      <c r="C28" s="42" t="inlineStr">
        <is>
          <t>浙江元宇宙灵境制造股份有限公司</t>
        </is>
      </c>
      <c r="D28" s="65" t="n"/>
      <c r="E28" s="65" t="n"/>
      <c r="F28" s="65" t="n"/>
      <c r="G28" s="65">
        <f>D28+E28+F28</f>
        <v/>
      </c>
      <c r="H28" s="65" t="n"/>
      <c r="I28" s="65">
        <f>H28-G28</f>
        <v/>
      </c>
      <c r="J28" s="65" t="n"/>
      <c r="K28" s="65" t="n"/>
      <c r="L28" s="65" t="n"/>
      <c r="M28" s="65" t="n"/>
      <c r="N28" s="65" t="n"/>
      <c r="O28" s="65">
        <f>M28</f>
        <v/>
      </c>
      <c r="P28" s="65" t="n"/>
      <c r="Q28" s="65" t="n"/>
    </row>
    <row r="29">
      <c r="A29" s="5" t="n">
        <v>11</v>
      </c>
      <c r="B29" s="41" t="inlineStr">
        <is>
          <t>制造11</t>
        </is>
      </c>
      <c r="C29" s="42" t="inlineStr">
        <is>
          <t>浙江信姱智能制造有限公司</t>
        </is>
      </c>
      <c r="D29" s="65" t="n"/>
      <c r="E29" s="65" t="n"/>
      <c r="F29" s="65" t="n"/>
      <c r="G29" s="65">
        <f>D29+E29+F29</f>
        <v/>
      </c>
      <c r="H29" s="65" t="n"/>
      <c r="I29" s="65">
        <f>H29-G29</f>
        <v/>
      </c>
      <c r="J29" s="65" t="n"/>
      <c r="K29" s="65" t="n"/>
      <c r="L29" s="65" t="n"/>
      <c r="M29" s="65" t="n"/>
      <c r="N29" s="65" t="n"/>
      <c r="O29" s="65">
        <f>M29</f>
        <v/>
      </c>
      <c r="P29" s="65" t="n"/>
      <c r="Q29" s="65" t="n"/>
    </row>
    <row r="30">
      <c r="A30" s="5" t="n">
        <v>12</v>
      </c>
      <c r="B30" s="41" t="inlineStr">
        <is>
          <t>制造12</t>
        </is>
      </c>
      <c r="C30" s="42" t="inlineStr">
        <is>
          <t>浙江芯世界智能制造有限公司</t>
        </is>
      </c>
      <c r="D30" s="65" t="n"/>
      <c r="E30" s="65" t="n"/>
      <c r="F30" s="65" t="n"/>
      <c r="G30" s="65">
        <f>D30+E30+F30</f>
        <v/>
      </c>
      <c r="H30" s="65" t="n"/>
      <c r="I30" s="65">
        <f>H30-G30</f>
        <v/>
      </c>
      <c r="J30" s="65" t="n"/>
      <c r="K30" s="65" t="n"/>
      <c r="L30" s="65" t="n"/>
      <c r="M30" s="65" t="n"/>
      <c r="N30" s="65" t="n"/>
      <c r="O30" s="65">
        <f>M30</f>
        <v/>
      </c>
      <c r="P30" s="65" t="n"/>
      <c r="Q30" s="65" t="n"/>
    </row>
    <row r="31">
      <c r="A31" s="5" t="n">
        <v>13</v>
      </c>
      <c r="B31" s="41" t="inlineStr">
        <is>
          <t>制造13</t>
        </is>
      </c>
      <c r="C31" s="42" t="inlineStr">
        <is>
          <t>浙江第一纯情制造有限公司</t>
        </is>
      </c>
      <c r="D31" s="65" t="n"/>
      <c r="E31" s="65" t="n"/>
      <c r="F31" s="65" t="n"/>
      <c r="G31" s="65">
        <f>D31+E31+F31</f>
        <v/>
      </c>
      <c r="H31" s="65" t="n"/>
      <c r="I31" s="65">
        <f>H31-G31</f>
        <v/>
      </c>
      <c r="J31" s="65" t="n"/>
      <c r="K31" s="65" t="n"/>
      <c r="L31" s="65" t="n"/>
      <c r="M31" s="65" t="n"/>
      <c r="N31" s="65" t="n"/>
      <c r="O31" s="65">
        <f>M31</f>
        <v/>
      </c>
      <c r="P31" s="65" t="n"/>
      <c r="Q31" s="65" t="n"/>
    </row>
    <row r="32">
      <c r="A32" s="5" t="n">
        <v>14</v>
      </c>
      <c r="B32" s="41" t="inlineStr">
        <is>
          <t>制造14</t>
        </is>
      </c>
      <c r="C32" s="42" t="inlineStr">
        <is>
          <t>浙江泰克诺勒巨制造股份有限公司</t>
        </is>
      </c>
      <c r="D32" s="65" t="n"/>
      <c r="E32" s="65" t="n"/>
      <c r="F32" s="65" t="n"/>
      <c r="G32" s="65">
        <f>D32+E32+F32</f>
        <v/>
      </c>
      <c r="H32" s="65" t="n"/>
      <c r="I32" s="65">
        <f>H32-G32</f>
        <v/>
      </c>
      <c r="J32" s="65" t="n"/>
      <c r="K32" s="65" t="n"/>
      <c r="L32" s="65" t="n"/>
      <c r="M32" s="65" t="n"/>
      <c r="N32" s="65" t="n"/>
      <c r="O32" s="65">
        <f>M32</f>
        <v/>
      </c>
      <c r="P32" s="65" t="n"/>
      <c r="Q32" s="65" t="n"/>
    </row>
    <row r="33">
      <c r="A33" s="5" t="n">
        <v>15</v>
      </c>
      <c r="B33" s="41" t="inlineStr">
        <is>
          <t>制造15</t>
        </is>
      </c>
      <c r="C33" s="42" t="inlineStr">
        <is>
          <t>浙江百智百戴制造股份有限公司</t>
        </is>
      </c>
      <c r="D33" s="65" t="n"/>
      <c r="E33" s="65" t="n"/>
      <c r="F33" s="65" t="n"/>
      <c r="G33" s="65">
        <f>D33+E33+F33</f>
        <v/>
      </c>
      <c r="H33" s="65" t="n"/>
      <c r="I33" s="65">
        <f>H33-G33</f>
        <v/>
      </c>
      <c r="J33" s="65" t="n"/>
      <c r="K33" s="65" t="n"/>
      <c r="L33" s="65" t="n"/>
      <c r="M33" s="65" t="n"/>
      <c r="N33" s="65" t="n"/>
      <c r="O33" s="65">
        <f>M33</f>
        <v/>
      </c>
      <c r="P33" s="65" t="n"/>
      <c r="Q33" s="65" t="n"/>
    </row>
    <row r="34">
      <c r="A34" s="5" t="n">
        <v>16</v>
      </c>
      <c r="B34" s="41" t="inlineStr">
        <is>
          <t>制造16</t>
        </is>
      </c>
      <c r="C34" s="42" t="inlineStr">
        <is>
          <t>浙江别具智眼制造股份有限公司</t>
        </is>
      </c>
      <c r="D34" s="65" t="n"/>
      <c r="E34" s="65" t="n"/>
      <c r="F34" s="65" t="n"/>
      <c r="G34" s="65">
        <f>D34+E34+F34</f>
        <v/>
      </c>
      <c r="H34" s="65" t="n"/>
      <c r="I34" s="65">
        <f>H34-G34</f>
        <v/>
      </c>
      <c r="J34" s="65" t="n"/>
      <c r="K34" s="65" t="n"/>
      <c r="L34" s="65" t="n"/>
      <c r="M34" s="65" t="n"/>
      <c r="N34" s="65" t="n"/>
      <c r="O34" s="65">
        <f>M34</f>
        <v/>
      </c>
      <c r="P34" s="65" t="n"/>
      <c r="Q34" s="65" t="n"/>
    </row>
    <row r="35">
      <c r="A35" s="5" t="n">
        <v>17</v>
      </c>
      <c r="B35" s="41" t="inlineStr">
        <is>
          <t>制造17</t>
        </is>
      </c>
      <c r="C35" s="42" t="inlineStr">
        <is>
          <t>浙江眼球环行制造有限公司</t>
        </is>
      </c>
      <c r="D35" s="65" t="n"/>
      <c r="E35" s="65" t="n"/>
      <c r="F35" s="65" t="n"/>
      <c r="G35" s="65">
        <f>D35+E35+F35</f>
        <v/>
      </c>
      <c r="H35" s="65" t="n"/>
      <c r="I35" s="65">
        <f>H35-G35</f>
        <v/>
      </c>
      <c r="J35" s="65" t="n"/>
      <c r="K35" s="65" t="n"/>
      <c r="L35" s="65" t="n"/>
      <c r="M35" s="65" t="n"/>
      <c r="N35" s="65" t="n"/>
      <c r="O35" s="65">
        <f>M35</f>
        <v/>
      </c>
      <c r="P35" s="65" t="n"/>
      <c r="Q35" s="65" t="n"/>
    </row>
    <row r="36">
      <c r="A36" s="5" t="n">
        <v>18</v>
      </c>
      <c r="B36" s="41" t="inlineStr">
        <is>
          <t>制造18</t>
        </is>
      </c>
      <c r="C36" s="42" t="inlineStr">
        <is>
          <t>浙江就是制造有限公司</t>
        </is>
      </c>
      <c r="D36" s="65" t="n"/>
      <c r="E36" s="65" t="n"/>
      <c r="F36" s="65" t="n"/>
      <c r="G36" s="65">
        <f>D36+E36+F36</f>
        <v/>
      </c>
      <c r="H36" s="65" t="n"/>
      <c r="I36" s="65">
        <f>H36-G36</f>
        <v/>
      </c>
      <c r="J36" s="65" t="n"/>
      <c r="K36" s="65" t="n"/>
      <c r="L36" s="65" t="n"/>
      <c r="M36" s="65" t="n"/>
      <c r="N36" s="65" t="n"/>
      <c r="O36" s="65">
        <f>M36</f>
        <v/>
      </c>
      <c r="P36" s="65" t="n"/>
      <c r="Q36" s="65" t="n"/>
    </row>
    <row r="37">
      <c r="A37" s="5" t="n">
        <v>19</v>
      </c>
      <c r="B37" s="41" t="inlineStr">
        <is>
          <t>制造19</t>
        </is>
      </c>
      <c r="C37" s="42" t="inlineStr">
        <is>
          <t>浙江智愈蔚来制造股份有限公司</t>
        </is>
      </c>
      <c r="D37" s="65" t="n"/>
      <c r="E37" s="65" t="n"/>
      <c r="F37" s="65" t="n"/>
      <c r="G37" s="65">
        <f>D37+E37+F37</f>
        <v/>
      </c>
      <c r="H37" s="65" t="n"/>
      <c r="I37" s="65">
        <f>H37-G37</f>
        <v/>
      </c>
      <c r="J37" s="65" t="n"/>
      <c r="K37" s="65" t="n"/>
      <c r="L37" s="65" t="n"/>
      <c r="M37" s="65" t="n"/>
      <c r="N37" s="65" t="n"/>
      <c r="O37" s="65">
        <f>M37</f>
        <v/>
      </c>
      <c r="P37" s="65" t="n"/>
      <c r="Q37" s="65" t="n"/>
    </row>
    <row r="38">
      <c r="A38" s="5" t="n">
        <v>20</v>
      </c>
      <c r="B38" s="41" t="inlineStr">
        <is>
          <t>制造20</t>
        </is>
      </c>
      <c r="C38" s="42" t="inlineStr">
        <is>
          <t>浙江智宝盆制造有限公司</t>
        </is>
      </c>
      <c r="D38" s="65" t="n"/>
      <c r="E38" s="65" t="n"/>
      <c r="F38" s="65" t="n"/>
      <c r="G38" s="65">
        <f>D38+E38+F38</f>
        <v/>
      </c>
      <c r="H38" s="65" t="n"/>
      <c r="I38" s="65">
        <f>H38-G38</f>
        <v/>
      </c>
      <c r="J38" s="65" t="n"/>
      <c r="K38" s="65" t="n"/>
      <c r="L38" s="65" t="n"/>
      <c r="M38" s="65" t="n"/>
      <c r="N38" s="65" t="n"/>
      <c r="O38" s="65">
        <f>M38</f>
        <v/>
      </c>
      <c r="P38" s="65" t="n"/>
      <c r="Q38" s="65" t="n"/>
    </row>
    <row r="39">
      <c r="A39" s="5" t="n">
        <v>21</v>
      </c>
      <c r="B39" s="41" t="inlineStr">
        <is>
          <t>制造21</t>
        </is>
      </c>
      <c r="C39" s="42" t="inlineStr">
        <is>
          <t>浙江瓯曳智能制造有限公司</t>
        </is>
      </c>
      <c r="D39" s="65" t="n"/>
      <c r="E39" s="65" t="n"/>
      <c r="F39" s="65" t="n"/>
      <c r="G39" s="65">
        <f>D39+E39+F39</f>
        <v/>
      </c>
      <c r="H39" s="65" t="n"/>
      <c r="I39" s="65">
        <f>H39-G39</f>
        <v/>
      </c>
      <c r="J39" s="65" t="n"/>
      <c r="K39" s="65" t="n"/>
      <c r="L39" s="65" t="n"/>
      <c r="M39" s="65" t="n"/>
      <c r="N39" s="65" t="n"/>
      <c r="O39" s="65">
        <f>M39</f>
        <v/>
      </c>
      <c r="P39" s="65" t="n"/>
      <c r="Q39" s="65" t="n"/>
    </row>
    <row r="40">
      <c r="A40" s="5" t="n">
        <v>22</v>
      </c>
      <c r="B40" s="41" t="inlineStr">
        <is>
          <t>制造22</t>
        </is>
      </c>
      <c r="C40" s="42" t="inlineStr">
        <is>
          <t>浙江彭特兰制造股份有限公司</t>
        </is>
      </c>
      <c r="D40" s="65" t="n"/>
      <c r="E40" s="65" t="n"/>
      <c r="F40" s="65" t="n"/>
      <c r="G40" s="65">
        <f>D40+E40+F40</f>
        <v/>
      </c>
      <c r="H40" s="65" t="n"/>
      <c r="I40" s="65">
        <f>H40-G40</f>
        <v/>
      </c>
      <c r="J40" s="65" t="n"/>
      <c r="K40" s="65" t="n"/>
      <c r="L40" s="65" t="n"/>
      <c r="M40" s="65" t="n"/>
      <c r="N40" s="65" t="n"/>
      <c r="O40" s="65">
        <f>M40</f>
        <v/>
      </c>
      <c r="P40" s="65" t="n"/>
      <c r="Q40" s="65" t="n"/>
    </row>
    <row r="41">
      <c r="A41" s="5" t="n">
        <v>23</v>
      </c>
      <c r="B41" s="41" t="inlineStr">
        <is>
          <t>制造23</t>
        </is>
      </c>
      <c r="C41" s="42" t="inlineStr">
        <is>
          <t>浙江精芯制造有限公司</t>
        </is>
      </c>
      <c r="D41" s="65" t="n"/>
      <c r="E41" s="65" t="n"/>
      <c r="F41" s="65" t="n"/>
      <c r="G41" s="65">
        <f>D41+E41+F41</f>
        <v/>
      </c>
      <c r="H41" s="65" t="n"/>
      <c r="I41" s="65">
        <f>H41-G41</f>
        <v/>
      </c>
      <c r="J41" s="65" t="n"/>
      <c r="K41" s="65" t="n"/>
      <c r="L41" s="65" t="n"/>
      <c r="M41" s="65" t="n"/>
      <c r="N41" s="65" t="n"/>
      <c r="O41" s="65">
        <f>M41</f>
        <v/>
      </c>
      <c r="P41" s="65" t="n"/>
      <c r="Q41" s="65" t="n"/>
    </row>
    <row r="42">
      <c r="A42" s="7" t="n"/>
      <c r="B42" s="7" t="n"/>
      <c r="C42" s="8" t="inlineStr">
        <is>
          <t>合计</t>
        </is>
      </c>
      <c r="D42" s="65">
        <f>SUM(D19:D41)</f>
        <v/>
      </c>
      <c r="E42" s="65">
        <f>SUM(E19:E41)</f>
        <v/>
      </c>
      <c r="F42" s="65">
        <f>SUM(F19:F41)</f>
        <v/>
      </c>
      <c r="G42" s="65">
        <f>SUM(G19:G41)</f>
        <v/>
      </c>
      <c r="H42" s="65">
        <f>SUM(H19:H41)</f>
        <v/>
      </c>
      <c r="I42" s="65">
        <f>SUM(I19:I41)</f>
        <v/>
      </c>
      <c r="J42" s="65">
        <f>SUM(J19:J41)</f>
        <v/>
      </c>
      <c r="K42" s="65">
        <f>SUM(K19:K41)</f>
        <v/>
      </c>
      <c r="L42" s="65">
        <f>SUM(L19:L41)</f>
        <v/>
      </c>
      <c r="M42" s="65">
        <f>SUM(M19:M41)</f>
        <v/>
      </c>
      <c r="N42" s="65" t="n"/>
      <c r="O42" s="65">
        <f>SUM(O19:O41)</f>
        <v/>
      </c>
      <c r="P42" s="65">
        <f>SUM(P19:P41)</f>
        <v/>
      </c>
      <c r="Q42" s="65">
        <f>SUM(Q19:Q41)</f>
        <v/>
      </c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shijianyuan</dc:creator>
  <dcterms:created xmlns:dcterms="http://purl.org/dc/terms/" xmlns:xsi="http://www.w3.org/2001/XMLSchema-instance" xsi:type="dcterms:W3CDTF">2021-04-14T14:05:00Z</dcterms:created>
  <dcterms:modified xmlns:dcterms="http://purl.org/dc/terms/" xmlns:xsi="http://www.w3.org/2001/XMLSchema-instance" xsi:type="dcterms:W3CDTF">2022-11-14T17:14:40Z</dcterms:modified>
  <cp:lastModifiedBy>庞 景涛</cp:lastModifiedBy>
</cp:coreProperties>
</file>