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re\Desktop\Projectes\OBRADOR\2a ENTREGA\"/>
    </mc:Choice>
  </mc:AlternateContent>
  <xr:revisionPtr revIDLastSave="0" documentId="13_ncr:1_{2CF451F8-2DD2-48E9-A10F-A50D57BE67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4" i="2" l="1"/>
  <c r="G63" i="2"/>
  <c r="G65" i="2"/>
  <c r="G66" i="2"/>
  <c r="G67" i="2" l="1"/>
  <c r="M47" i="1"/>
  <c r="M46" i="1"/>
  <c r="B48" i="1"/>
  <c r="J47" i="1"/>
  <c r="G58" i="2"/>
  <c r="G57" i="2"/>
  <c r="G56" i="2"/>
  <c r="G55" i="2"/>
  <c r="G54" i="2"/>
  <c r="G53" i="2"/>
  <c r="G52" i="2"/>
  <c r="G51" i="2"/>
  <c r="G50" i="2"/>
  <c r="G49" i="2"/>
  <c r="G48" i="2"/>
  <c r="B38" i="1"/>
  <c r="B31" i="1"/>
  <c r="G59" i="2" l="1"/>
  <c r="G60" i="2" s="1"/>
  <c r="M43" i="1"/>
  <c r="M44" i="1"/>
  <c r="M45" i="1"/>
  <c r="D46" i="1"/>
  <c r="G77" i="2" l="1"/>
  <c r="G78" i="2"/>
  <c r="G76" i="2"/>
  <c r="G68" i="2"/>
  <c r="G69" i="2"/>
  <c r="G70" i="2"/>
  <c r="G71" i="2"/>
  <c r="G33" i="2"/>
  <c r="G34" i="2"/>
  <c r="G35" i="2"/>
  <c r="G36" i="2"/>
  <c r="G37" i="2"/>
  <c r="G38" i="2"/>
  <c r="G39" i="2"/>
  <c r="G40" i="2"/>
  <c r="G41" i="2"/>
  <c r="G42" i="2"/>
  <c r="G32" i="2"/>
  <c r="G72" i="2" l="1"/>
  <c r="G73" i="2"/>
  <c r="G43" i="2"/>
  <c r="I35" i="1"/>
  <c r="J35" i="1" s="1"/>
  <c r="J29" i="1"/>
  <c r="J30" i="1"/>
  <c r="J36" i="1"/>
  <c r="J37" i="1"/>
  <c r="G79" i="2" l="1"/>
  <c r="G80" i="2" s="1"/>
  <c r="G44" i="2" l="1"/>
  <c r="L77" i="2" s="1"/>
  <c r="N58" i="1"/>
  <c r="M59" i="1"/>
  <c r="M29" i="1"/>
  <c r="M31" i="1" s="1"/>
  <c r="M30" i="1"/>
  <c r="M35" i="1"/>
  <c r="M36" i="1"/>
  <c r="M37" i="1"/>
  <c r="M38" i="1" s="1"/>
  <c r="D43" i="1"/>
  <c r="M42" i="1"/>
  <c r="D42" i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N45" i="1" l="1"/>
  <c r="M48" i="1"/>
  <c r="N37" i="1"/>
  <c r="N30" i="1"/>
  <c r="E25" i="2"/>
  <c r="E28" i="2" s="1"/>
  <c r="M2" i="1"/>
  <c r="B23" i="1"/>
  <c r="M19" i="1"/>
  <c r="M17" i="1"/>
  <c r="M4" i="1"/>
  <c r="M5" i="1"/>
  <c r="M6" i="1"/>
  <c r="M9" i="1"/>
  <c r="M10" i="1"/>
  <c r="M11" i="1"/>
  <c r="M12" i="1"/>
  <c r="M13" i="1"/>
  <c r="M14" i="1"/>
  <c r="M15" i="1"/>
  <c r="M20" i="1"/>
  <c r="J17" i="1"/>
  <c r="J18" i="1"/>
  <c r="M18" i="1" s="1"/>
  <c r="J16" i="1"/>
  <c r="M16" i="1" s="1"/>
  <c r="J8" i="1"/>
  <c r="M8" i="1" s="1"/>
  <c r="J7" i="1"/>
  <c r="M7" i="1" s="1"/>
  <c r="J3" i="1"/>
  <c r="M3" i="1" s="1"/>
  <c r="D20" i="1"/>
  <c r="D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B63" i="1" l="1"/>
  <c r="M23" i="1"/>
</calcChain>
</file>

<file path=xl/sharedStrings.xml><?xml version="1.0" encoding="utf-8"?>
<sst xmlns="http://schemas.openxmlformats.org/spreadsheetml/2006/main" count="265" uniqueCount="99">
  <si>
    <t>HABITACIONS</t>
  </si>
  <si>
    <t>ALTURA</t>
  </si>
  <si>
    <t>VOLUM</t>
  </si>
  <si>
    <t>Residus</t>
  </si>
  <si>
    <t>Neteja</t>
  </si>
  <si>
    <t>Preparació</t>
  </si>
  <si>
    <t>Cuina</t>
  </si>
  <si>
    <t>Caldera</t>
  </si>
  <si>
    <t>Fred sortida</t>
  </si>
  <si>
    <t>Congelador sortida</t>
  </si>
  <si>
    <t>Passadís</t>
  </si>
  <si>
    <t>Vestidor 1</t>
  </si>
  <si>
    <t>Vestidor 2</t>
  </si>
  <si>
    <t>Menjador</t>
  </si>
  <si>
    <t>Oficina</t>
  </si>
  <si>
    <t>Recepció</t>
  </si>
  <si>
    <t>Entrada</t>
  </si>
  <si>
    <t>Magatzem</t>
  </si>
  <si>
    <t>Fred entrada</t>
  </si>
  <si>
    <t>Congelador entrada</t>
  </si>
  <si>
    <t>SUPERFÍCIE</t>
  </si>
  <si>
    <t>superfícies</t>
  </si>
  <si>
    <t>volums (magatzems)</t>
  </si>
  <si>
    <t>q</t>
  </si>
  <si>
    <t>C</t>
  </si>
  <si>
    <t>S o V</t>
  </si>
  <si>
    <t>Ra</t>
  </si>
  <si>
    <t>Qs</t>
  </si>
  <si>
    <t>Descripció</t>
  </si>
  <si>
    <t>Alimentación, materias primas</t>
  </si>
  <si>
    <t>Venda al públic</t>
  </si>
  <si>
    <t>Alimentación, platos precocinados</t>
  </si>
  <si>
    <t>Armarios frigoríficos</t>
  </si>
  <si>
    <t>Calderas, edificios de</t>
  </si>
  <si>
    <t>Congelados</t>
  </si>
  <si>
    <t>Embalaje de productos alimenticios</t>
  </si>
  <si>
    <t>Expedición de productos alimenticios</t>
  </si>
  <si>
    <t>Oficinas técnicas</t>
  </si>
  <si>
    <t>Arxiu</t>
  </si>
  <si>
    <t>Proceso de datos, sala de ordenador</t>
  </si>
  <si>
    <t>Limpieza química</t>
  </si>
  <si>
    <t>Guardaropa, armarios de madera</t>
  </si>
  <si>
    <t>Muebles de madera</t>
  </si>
  <si>
    <t>Alimentación, embalaje</t>
  </si>
  <si>
    <t xml:space="preserve">Cartonaje, expedición de </t>
  </si>
  <si>
    <t>(igual si verd o no)</t>
  </si>
  <si>
    <t>Altura escollida</t>
  </si>
  <si>
    <t>Ra conjunt</t>
  </si>
  <si>
    <t>Qs_total</t>
  </si>
  <si>
    <t>CÀRREGA DE FOC PER MASSES</t>
  </si>
  <si>
    <t>PRODUCTES</t>
  </si>
  <si>
    <t>Oli mineral</t>
  </si>
  <si>
    <t>Aceite mineral</t>
  </si>
  <si>
    <t>MJ/kg</t>
  </si>
  <si>
    <t>Oli d'oliva</t>
  </si>
  <si>
    <t>Aceite de oliva</t>
  </si>
  <si>
    <t>Alcohol etílic</t>
  </si>
  <si>
    <t>Alcohol etílico</t>
  </si>
  <si>
    <t>Sucre</t>
  </si>
  <si>
    <t>Azúcar</t>
  </si>
  <si>
    <t>Café</t>
  </si>
  <si>
    <t>Cafè</t>
  </si>
  <si>
    <t xml:space="preserve">Xocolata </t>
  </si>
  <si>
    <t>Chocolate</t>
  </si>
  <si>
    <t>Farina de blat</t>
  </si>
  <si>
    <t>Harina de trigo</t>
  </si>
  <si>
    <t>Llet en pols</t>
  </si>
  <si>
    <t>Leche en polvo</t>
  </si>
  <si>
    <t>Fusta</t>
  </si>
  <si>
    <t>Madera</t>
  </si>
  <si>
    <t>Mantequilla</t>
  </si>
  <si>
    <t>Mantega</t>
  </si>
  <si>
    <t>Polièster</t>
  </si>
  <si>
    <t>Polietilè</t>
  </si>
  <si>
    <t>Polietileno</t>
  </si>
  <si>
    <t>Tè</t>
  </si>
  <si>
    <t>Té</t>
  </si>
  <si>
    <t>Grasses</t>
  </si>
  <si>
    <t>Grasas</t>
  </si>
  <si>
    <t>Inoxidable</t>
  </si>
  <si>
    <t>Cartró</t>
  </si>
  <si>
    <t>Panell d'alumini amb recobriment</t>
  </si>
  <si>
    <t>acer inoxidable</t>
  </si>
  <si>
    <t>Paper</t>
  </si>
  <si>
    <t>kg</t>
  </si>
  <si>
    <t>MJ</t>
  </si>
  <si>
    <t>MJ totals</t>
  </si>
  <si>
    <t>m^2</t>
  </si>
  <si>
    <t>total MJ/m^2</t>
  </si>
  <si>
    <t>PRODUCCIÓ</t>
  </si>
  <si>
    <t>OFICINA I ALTRES</t>
  </si>
  <si>
    <t>S</t>
  </si>
  <si>
    <t>Ci</t>
  </si>
  <si>
    <t>1,5</t>
  </si>
  <si>
    <t>MAGATZEMS 1</t>
  </si>
  <si>
    <t>MAGATZEMS 2</t>
  </si>
  <si>
    <t>MAGATZEM 1</t>
  </si>
  <si>
    <t>MAGATZEM 2</t>
  </si>
  <si>
    <t>Poliestireno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</si>
</sst>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" fillId="2" borderId="0" xfId="1"/>
    <xf numFmtId="0" fontId="1" fillId="2" borderId="1" xfId="1" applyBorder="1"/>
    <xf numFmtId="0" fontId="0" fillId="3" borderId="0" xfId="0" applyFill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742950</xdr:colOff>
      <xdr:row>7</xdr:row>
      <xdr:rowOff>19050</xdr:rowOff>
    </xdr:from>
    <xdr:to>
      <xdr:col>19</xdr:col>
      <xdr:colOff>656855</xdr:colOff>
      <xdr:row>10</xdr:row>
      <xdr:rowOff>123740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32D1EA-49F4-4533-906A-4C173EEB7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8150" y="1352550"/>
          <a:ext cx="2961905" cy="67619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19</xdr:col>
      <xdr:colOff>675905</xdr:colOff>
      <xdr:row>3</xdr:row>
      <xdr:rowOff>171377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13DAEA0-DEEC-4C04-88CF-DBA095914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7200" y="190500"/>
          <a:ext cx="2961905" cy="580952"/>
        </a:xfrm>
        <a:prstGeom prst="rect">
          <a:avLst/>
        </a:prstGeom>
      </xdr:spPr>
    </xdr:pic>
    <xdr:clientData/>
  </xdr:twoCellAnchor>
  <xdr:twoCellAnchor editAs="oneCell">
    <xdr:from>
      <xdr:col>14</xdr:col>
      <xdr:colOff>504825</xdr:colOff>
      <xdr:row>12</xdr:row>
      <xdr:rowOff>19050</xdr:rowOff>
    </xdr:from>
    <xdr:to>
      <xdr:col>21</xdr:col>
      <xdr:colOff>437492</xdr:colOff>
      <xdr:row>31</xdr:row>
      <xdr:rowOff>14665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F193251-1973-4DBC-925A-0F0087759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0250" y="2343150"/>
          <a:ext cx="5266667" cy="3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"/>
  <sheetViews>
    <sheetView tabSelected="1" zoomScale="85" zoomScaleNormal="85" workbookViewId="0">
      <selection activeCell="M36" sqref="M36"/>
    </sheetView>
  </sheetViews>
  <sheetFormatPr baseColWidth="10" defaultRowHeight="15" x14ac:dyDescent="0.25"/>
  <cols>
    <col min="1" max="1" width="18.5703125" bestFit="1" customWidth="1"/>
    <col min="2" max="2" width="18.85546875" customWidth="1"/>
    <col min="6" max="6" width="35.140625" customWidth="1"/>
    <col min="9" max="9" width="14.7109375" bestFit="1" customWidth="1"/>
  </cols>
  <sheetData>
    <row r="1" spans="1:17" x14ac:dyDescent="0.25">
      <c r="A1" t="s">
        <v>0</v>
      </c>
      <c r="B1" t="s">
        <v>20</v>
      </c>
      <c r="C1" t="s">
        <v>1</v>
      </c>
      <c r="D1" t="s">
        <v>2</v>
      </c>
      <c r="F1" t="s">
        <v>28</v>
      </c>
      <c r="G1" t="s">
        <v>23</v>
      </c>
      <c r="H1" t="s">
        <v>24</v>
      </c>
      <c r="I1" t="s">
        <v>46</v>
      </c>
      <c r="J1" t="s">
        <v>25</v>
      </c>
      <c r="K1" t="s">
        <v>26</v>
      </c>
      <c r="L1" t="s">
        <v>47</v>
      </c>
      <c r="M1" t="s">
        <v>27</v>
      </c>
      <c r="Q1" t="s">
        <v>22</v>
      </c>
    </row>
    <row r="2" spans="1:17" ht="15.75" thickBot="1" x14ac:dyDescent="0.3">
      <c r="A2" t="s">
        <v>3</v>
      </c>
      <c r="B2">
        <v>16.079999999999998</v>
      </c>
      <c r="C2">
        <v>3.5</v>
      </c>
      <c r="D2">
        <f>B2*C2</f>
        <v>56.279999999999994</v>
      </c>
      <c r="F2" t="s">
        <v>44</v>
      </c>
      <c r="G2">
        <v>600</v>
      </c>
      <c r="H2">
        <v>1.3</v>
      </c>
      <c r="K2">
        <v>1.5</v>
      </c>
      <c r="M2">
        <f>G2*H2*B2</f>
        <v>12542.399999999998</v>
      </c>
    </row>
    <row r="3" spans="1:17" ht="16.5" thickTop="1" thickBot="1" x14ac:dyDescent="0.3">
      <c r="A3" t="s">
        <v>4</v>
      </c>
      <c r="B3">
        <v>3.96</v>
      </c>
      <c r="C3">
        <v>3.5</v>
      </c>
      <c r="D3">
        <f t="shared" ref="D3:D20" si="0">B3*C3</f>
        <v>13.86</v>
      </c>
      <c r="F3" t="s">
        <v>40</v>
      </c>
      <c r="G3">
        <v>300</v>
      </c>
      <c r="H3">
        <v>1.3</v>
      </c>
      <c r="I3" s="2">
        <v>1</v>
      </c>
      <c r="J3" s="3">
        <f>B3*I3</f>
        <v>3.96</v>
      </c>
      <c r="K3">
        <v>1.5</v>
      </c>
      <c r="M3">
        <f>G3*H3*J3</f>
        <v>1544.4</v>
      </c>
    </row>
    <row r="4" spans="1:17" ht="15.75" thickTop="1" x14ac:dyDescent="0.25">
      <c r="A4" t="s">
        <v>5</v>
      </c>
      <c r="B4">
        <v>48.26</v>
      </c>
      <c r="C4">
        <v>3.5</v>
      </c>
      <c r="D4">
        <f t="shared" si="0"/>
        <v>168.91</v>
      </c>
      <c r="F4" t="s">
        <v>35</v>
      </c>
      <c r="G4">
        <v>800</v>
      </c>
      <c r="H4">
        <v>1</v>
      </c>
      <c r="K4">
        <v>1.5</v>
      </c>
      <c r="M4">
        <f t="shared" ref="M4:M20" si="1">G4*H4*B4</f>
        <v>38608</v>
      </c>
    </row>
    <row r="5" spans="1:17" x14ac:dyDescent="0.25">
      <c r="A5" t="s">
        <v>6</v>
      </c>
      <c r="B5">
        <v>265.75</v>
      </c>
      <c r="C5">
        <v>3.5</v>
      </c>
      <c r="D5">
        <f t="shared" si="0"/>
        <v>930.125</v>
      </c>
      <c r="F5" t="s">
        <v>31</v>
      </c>
      <c r="G5">
        <v>200</v>
      </c>
      <c r="H5">
        <v>1</v>
      </c>
      <c r="K5">
        <v>1</v>
      </c>
      <c r="M5">
        <f t="shared" si="1"/>
        <v>53150</v>
      </c>
    </row>
    <row r="6" spans="1:17" x14ac:dyDescent="0.25">
      <c r="A6" t="s">
        <v>7</v>
      </c>
      <c r="B6">
        <v>4.4800000000000004</v>
      </c>
      <c r="C6">
        <v>3.5</v>
      </c>
      <c r="D6">
        <f t="shared" si="0"/>
        <v>15.680000000000001</v>
      </c>
      <c r="F6" t="s">
        <v>33</v>
      </c>
      <c r="G6">
        <v>200</v>
      </c>
      <c r="H6">
        <v>1.6</v>
      </c>
      <c r="K6">
        <v>1</v>
      </c>
      <c r="M6">
        <f t="shared" si="1"/>
        <v>1433.6000000000001</v>
      </c>
    </row>
    <row r="7" spans="1:17" x14ac:dyDescent="0.25">
      <c r="A7" t="s">
        <v>8</v>
      </c>
      <c r="B7">
        <v>17.53</v>
      </c>
      <c r="C7">
        <v>3.5</v>
      </c>
      <c r="D7">
        <f t="shared" si="0"/>
        <v>61.355000000000004</v>
      </c>
      <c r="F7" t="s">
        <v>32</v>
      </c>
      <c r="G7">
        <v>300</v>
      </c>
      <c r="H7">
        <v>1</v>
      </c>
      <c r="I7" s="2">
        <v>2</v>
      </c>
      <c r="J7" s="2">
        <f>B7*I7</f>
        <v>35.06</v>
      </c>
      <c r="K7">
        <v>1</v>
      </c>
      <c r="M7">
        <f>G7*H7*J7</f>
        <v>10518</v>
      </c>
      <c r="Q7" t="s">
        <v>21</v>
      </c>
    </row>
    <row r="8" spans="1:17" x14ac:dyDescent="0.25">
      <c r="A8" t="s">
        <v>9</v>
      </c>
      <c r="B8">
        <v>17.53</v>
      </c>
      <c r="C8">
        <v>3.5</v>
      </c>
      <c r="D8">
        <f t="shared" si="0"/>
        <v>61.355000000000004</v>
      </c>
      <c r="F8" t="s">
        <v>34</v>
      </c>
      <c r="G8">
        <v>372</v>
      </c>
      <c r="H8">
        <v>1</v>
      </c>
      <c r="I8" s="2">
        <v>2</v>
      </c>
      <c r="J8" s="2">
        <f>B8*I8</f>
        <v>35.06</v>
      </c>
      <c r="K8">
        <v>1</v>
      </c>
      <c r="M8">
        <f>G8*H8*J8</f>
        <v>13042.320000000002</v>
      </c>
    </row>
    <row r="9" spans="1:17" x14ac:dyDescent="0.25">
      <c r="A9" t="s">
        <v>10</v>
      </c>
      <c r="D9">
        <f t="shared" si="0"/>
        <v>0</v>
      </c>
      <c r="M9">
        <f t="shared" si="1"/>
        <v>0</v>
      </c>
    </row>
    <row r="10" spans="1:17" x14ac:dyDescent="0.25">
      <c r="A10" t="s">
        <v>11</v>
      </c>
      <c r="B10">
        <v>25.33</v>
      </c>
      <c r="C10">
        <v>2.5</v>
      </c>
      <c r="D10">
        <f t="shared" si="0"/>
        <v>63.324999999999996</v>
      </c>
      <c r="F10" t="s">
        <v>41</v>
      </c>
      <c r="G10">
        <v>400</v>
      </c>
      <c r="H10">
        <v>1</v>
      </c>
      <c r="K10">
        <v>1</v>
      </c>
      <c r="M10">
        <f t="shared" si="1"/>
        <v>10132</v>
      </c>
    </row>
    <row r="11" spans="1:17" x14ac:dyDescent="0.25">
      <c r="A11" t="s">
        <v>12</v>
      </c>
      <c r="B11">
        <v>25.33</v>
      </c>
      <c r="C11">
        <v>2.5</v>
      </c>
      <c r="D11">
        <f t="shared" si="0"/>
        <v>63.324999999999996</v>
      </c>
      <c r="F11" t="s">
        <v>41</v>
      </c>
      <c r="G11">
        <v>400</v>
      </c>
      <c r="H11">
        <v>1</v>
      </c>
      <c r="K11">
        <v>1</v>
      </c>
      <c r="M11">
        <f t="shared" si="1"/>
        <v>10132</v>
      </c>
    </row>
    <row r="12" spans="1:17" x14ac:dyDescent="0.25">
      <c r="A12" t="s">
        <v>13</v>
      </c>
      <c r="B12">
        <v>31.44</v>
      </c>
      <c r="C12">
        <v>2.5</v>
      </c>
      <c r="D12">
        <f t="shared" si="0"/>
        <v>78.600000000000009</v>
      </c>
      <c r="F12" t="s">
        <v>31</v>
      </c>
      <c r="G12">
        <v>200</v>
      </c>
      <c r="H12">
        <v>1</v>
      </c>
      <c r="K12">
        <v>1</v>
      </c>
      <c r="M12">
        <f t="shared" si="1"/>
        <v>6288</v>
      </c>
    </row>
    <row r="13" spans="1:17" x14ac:dyDescent="0.25">
      <c r="A13" t="s">
        <v>14</v>
      </c>
      <c r="B13">
        <v>19.32</v>
      </c>
      <c r="C13">
        <v>2.5</v>
      </c>
      <c r="D13">
        <f t="shared" si="0"/>
        <v>48.3</v>
      </c>
      <c r="F13" t="s">
        <v>37</v>
      </c>
      <c r="G13">
        <v>600</v>
      </c>
      <c r="H13">
        <v>1</v>
      </c>
      <c r="K13">
        <v>1</v>
      </c>
      <c r="M13">
        <f t="shared" si="1"/>
        <v>11592</v>
      </c>
    </row>
    <row r="14" spans="1:17" x14ac:dyDescent="0.25">
      <c r="A14" t="s">
        <v>15</v>
      </c>
      <c r="B14">
        <v>14.95</v>
      </c>
      <c r="C14">
        <v>2.5</v>
      </c>
      <c r="D14">
        <f t="shared" si="0"/>
        <v>37.375</v>
      </c>
      <c r="F14" t="s">
        <v>42</v>
      </c>
      <c r="G14">
        <v>500</v>
      </c>
      <c r="H14">
        <v>1</v>
      </c>
      <c r="K14">
        <v>1.5</v>
      </c>
      <c r="M14">
        <f t="shared" si="1"/>
        <v>7475</v>
      </c>
    </row>
    <row r="15" spans="1:17" x14ac:dyDescent="0.25">
      <c r="A15" t="s">
        <v>16</v>
      </c>
      <c r="B15">
        <v>35.53</v>
      </c>
      <c r="C15">
        <v>3.5</v>
      </c>
      <c r="D15">
        <f t="shared" si="0"/>
        <v>124.355</v>
      </c>
      <c r="F15" t="s">
        <v>43</v>
      </c>
      <c r="G15">
        <v>800</v>
      </c>
      <c r="H15">
        <v>1</v>
      </c>
      <c r="K15">
        <v>1.5</v>
      </c>
      <c r="L15" t="s">
        <v>45</v>
      </c>
      <c r="M15">
        <f t="shared" si="1"/>
        <v>28424</v>
      </c>
    </row>
    <row r="16" spans="1:17" x14ac:dyDescent="0.25">
      <c r="A16" t="s">
        <v>17</v>
      </c>
      <c r="B16">
        <v>17.36</v>
      </c>
      <c r="C16">
        <v>3.5</v>
      </c>
      <c r="D16">
        <f t="shared" si="0"/>
        <v>60.76</v>
      </c>
      <c r="F16" t="s">
        <v>29</v>
      </c>
      <c r="G16">
        <v>3400</v>
      </c>
      <c r="H16">
        <v>1</v>
      </c>
      <c r="I16" s="2">
        <v>2</v>
      </c>
      <c r="J16" s="2">
        <f>B16*I16</f>
        <v>34.72</v>
      </c>
      <c r="K16">
        <v>2</v>
      </c>
      <c r="M16">
        <f>G16*H16*J16</f>
        <v>118048</v>
      </c>
    </row>
    <row r="17" spans="1:14" x14ac:dyDescent="0.25">
      <c r="A17" t="s">
        <v>18</v>
      </c>
      <c r="B17">
        <v>19.760000000000002</v>
      </c>
      <c r="C17">
        <v>3.5</v>
      </c>
      <c r="D17">
        <f t="shared" si="0"/>
        <v>69.160000000000011</v>
      </c>
      <c r="F17" t="s">
        <v>32</v>
      </c>
      <c r="G17">
        <v>300</v>
      </c>
      <c r="H17">
        <v>1</v>
      </c>
      <c r="I17" s="2">
        <v>2</v>
      </c>
      <c r="J17" s="2">
        <f t="shared" ref="J17:J18" si="2">B17*I17</f>
        <v>39.520000000000003</v>
      </c>
      <c r="K17">
        <v>1</v>
      </c>
      <c r="M17">
        <f>G17*H17*J17</f>
        <v>11856.000000000002</v>
      </c>
    </row>
    <row r="18" spans="1:14" x14ac:dyDescent="0.25">
      <c r="A18" t="s">
        <v>19</v>
      </c>
      <c r="B18">
        <v>19.79</v>
      </c>
      <c r="C18">
        <v>3.5</v>
      </c>
      <c r="D18">
        <f t="shared" si="0"/>
        <v>69.265000000000001</v>
      </c>
      <c r="F18" t="s">
        <v>34</v>
      </c>
      <c r="G18">
        <v>372</v>
      </c>
      <c r="H18">
        <v>1</v>
      </c>
      <c r="I18" s="2">
        <v>2</v>
      </c>
      <c r="J18" s="2">
        <f t="shared" si="2"/>
        <v>39.58</v>
      </c>
      <c r="K18">
        <v>1</v>
      </c>
      <c r="M18">
        <f>G18*H18*J18</f>
        <v>14723.76</v>
      </c>
    </row>
    <row r="19" spans="1:14" x14ac:dyDescent="0.25">
      <c r="A19" t="s">
        <v>30</v>
      </c>
      <c r="B19">
        <v>37.380000000000003</v>
      </c>
      <c r="C19">
        <v>3.5</v>
      </c>
      <c r="D19">
        <f t="shared" si="0"/>
        <v>130.83000000000001</v>
      </c>
      <c r="F19" t="s">
        <v>36</v>
      </c>
      <c r="G19">
        <v>800</v>
      </c>
      <c r="H19">
        <v>1</v>
      </c>
      <c r="K19">
        <v>1.5</v>
      </c>
      <c r="M19">
        <f t="shared" si="1"/>
        <v>29904.000000000004</v>
      </c>
    </row>
    <row r="20" spans="1:14" x14ac:dyDescent="0.25">
      <c r="A20" t="s">
        <v>38</v>
      </c>
      <c r="B20">
        <v>9.4499999999999993</v>
      </c>
      <c r="C20">
        <v>3.5</v>
      </c>
      <c r="D20" s="1">
        <f t="shared" si="0"/>
        <v>33.074999999999996</v>
      </c>
      <c r="F20" t="s">
        <v>39</v>
      </c>
      <c r="G20">
        <v>400</v>
      </c>
      <c r="H20">
        <v>1</v>
      </c>
      <c r="K20">
        <v>1.5</v>
      </c>
      <c r="M20">
        <f t="shared" si="1"/>
        <v>3779.9999999999995</v>
      </c>
    </row>
    <row r="22" spans="1:14" x14ac:dyDescent="0.25">
      <c r="L22">
        <v>1</v>
      </c>
    </row>
    <row r="23" spans="1:14" x14ac:dyDescent="0.25">
      <c r="B23">
        <f>SUM(B2:B20)</f>
        <v>629.23</v>
      </c>
      <c r="L23" t="s">
        <v>48</v>
      </c>
      <c r="M23">
        <f>SUM(M2:M20)*L22</f>
        <v>383193.48</v>
      </c>
    </row>
    <row r="26" spans="1:14" x14ac:dyDescent="0.25">
      <c r="A26" t="s">
        <v>94</v>
      </c>
    </row>
    <row r="27" spans="1:14" ht="15.75" thickBot="1" x14ac:dyDescent="0.3">
      <c r="A27" t="s">
        <v>0</v>
      </c>
      <c r="B27" t="s">
        <v>20</v>
      </c>
      <c r="C27" t="s">
        <v>1</v>
      </c>
      <c r="D27" t="s">
        <v>2</v>
      </c>
      <c r="F27" t="s">
        <v>28</v>
      </c>
      <c r="G27" t="s">
        <v>23</v>
      </c>
      <c r="H27" t="s">
        <v>24</v>
      </c>
      <c r="I27" t="s">
        <v>46</v>
      </c>
      <c r="J27" t="s">
        <v>25</v>
      </c>
      <c r="K27" t="s">
        <v>26</v>
      </c>
      <c r="L27" t="s">
        <v>47</v>
      </c>
      <c r="M27" t="s">
        <v>27</v>
      </c>
    </row>
    <row r="28" spans="1:14" ht="16.5" thickTop="1" thickBot="1" x14ac:dyDescent="0.3">
      <c r="A28" s="1"/>
      <c r="I28" s="2"/>
      <c r="J28" s="3"/>
    </row>
    <row r="29" spans="1:14" ht="16.5" thickTop="1" thickBot="1" x14ac:dyDescent="0.3">
      <c r="A29" t="s">
        <v>8</v>
      </c>
      <c r="B29">
        <v>17.53</v>
      </c>
      <c r="C29">
        <v>3.5</v>
      </c>
      <c r="D29">
        <v>61.355000000000004</v>
      </c>
      <c r="F29" t="s">
        <v>32</v>
      </c>
      <c r="G29">
        <v>300</v>
      </c>
      <c r="H29">
        <v>1</v>
      </c>
      <c r="I29" s="2">
        <v>1</v>
      </c>
      <c r="J29" s="3">
        <f>I29*B29</f>
        <v>17.53</v>
      </c>
      <c r="K29">
        <v>1</v>
      </c>
      <c r="M29">
        <f>J29*G29*H29</f>
        <v>5259</v>
      </c>
    </row>
    <row r="30" spans="1:14" ht="16.5" thickTop="1" thickBot="1" x14ac:dyDescent="0.3">
      <c r="A30" t="s">
        <v>9</v>
      </c>
      <c r="B30">
        <v>17.53</v>
      </c>
      <c r="C30">
        <v>3.5</v>
      </c>
      <c r="D30">
        <v>61.355000000000004</v>
      </c>
      <c r="F30" t="s">
        <v>34</v>
      </c>
      <c r="G30">
        <v>372</v>
      </c>
      <c r="H30">
        <v>1</v>
      </c>
      <c r="I30" s="2">
        <v>1</v>
      </c>
      <c r="J30" s="3">
        <f>I30*B30</f>
        <v>17.53</v>
      </c>
      <c r="K30">
        <v>1</v>
      </c>
      <c r="M30">
        <f>J30*G30*H30</f>
        <v>6521.1600000000008</v>
      </c>
      <c r="N30">
        <f>SUM(M28:M30)</f>
        <v>11780.16</v>
      </c>
    </row>
    <row r="31" spans="1:14" ht="15.75" thickTop="1" x14ac:dyDescent="0.25">
      <c r="B31">
        <f>SUM(B28:B30)</f>
        <v>35.06</v>
      </c>
      <c r="M31">
        <f>SUM(M28:M30)*K29/B31</f>
        <v>336</v>
      </c>
    </row>
    <row r="33" spans="1:14" x14ac:dyDescent="0.25">
      <c r="A33" t="s">
        <v>95</v>
      </c>
    </row>
    <row r="34" spans="1:14" ht="15.75" thickBot="1" x14ac:dyDescent="0.3">
      <c r="A34" t="s">
        <v>0</v>
      </c>
      <c r="B34" t="s">
        <v>20</v>
      </c>
      <c r="C34" t="s">
        <v>1</v>
      </c>
      <c r="D34" t="s">
        <v>2</v>
      </c>
      <c r="F34" t="s">
        <v>28</v>
      </c>
      <c r="G34" t="s">
        <v>23</v>
      </c>
      <c r="H34" t="s">
        <v>24</v>
      </c>
      <c r="I34" t="s">
        <v>46</v>
      </c>
      <c r="J34" t="s">
        <v>25</v>
      </c>
      <c r="K34" t="s">
        <v>26</v>
      </c>
      <c r="L34" t="s">
        <v>47</v>
      </c>
      <c r="M34" t="s">
        <v>27</v>
      </c>
    </row>
    <row r="35" spans="1:14" ht="16.5" thickTop="1" thickBot="1" x14ac:dyDescent="0.3">
      <c r="A35" t="s">
        <v>17</v>
      </c>
      <c r="B35">
        <v>17.36</v>
      </c>
      <c r="C35">
        <v>3.5</v>
      </c>
      <c r="D35">
        <v>60.76</v>
      </c>
      <c r="F35" t="s">
        <v>29</v>
      </c>
      <c r="G35">
        <v>3400</v>
      </c>
      <c r="H35">
        <v>1</v>
      </c>
      <c r="I35" s="2">
        <f>0.2</f>
        <v>0.2</v>
      </c>
      <c r="J35" s="3">
        <f t="shared" ref="J35:J37" si="3">I35*B35</f>
        <v>3.472</v>
      </c>
      <c r="K35">
        <v>2</v>
      </c>
      <c r="M35">
        <f t="shared" ref="M35:M37" si="4">J35*G35*H35</f>
        <v>11804.8</v>
      </c>
    </row>
    <row r="36" spans="1:14" ht="16.5" thickTop="1" thickBot="1" x14ac:dyDescent="0.3">
      <c r="A36" t="s">
        <v>18</v>
      </c>
      <c r="B36">
        <v>19.760000000000002</v>
      </c>
      <c r="C36">
        <v>3.5</v>
      </c>
      <c r="D36">
        <v>69.160000000000011</v>
      </c>
      <c r="F36" t="s">
        <v>32</v>
      </c>
      <c r="G36">
        <v>300</v>
      </c>
      <c r="H36">
        <v>1</v>
      </c>
      <c r="I36" s="2">
        <v>0.8</v>
      </c>
      <c r="J36" s="3">
        <f t="shared" si="3"/>
        <v>15.808000000000002</v>
      </c>
      <c r="K36">
        <v>1</v>
      </c>
      <c r="M36">
        <f t="shared" si="4"/>
        <v>4742.4000000000005</v>
      </c>
    </row>
    <row r="37" spans="1:14" ht="16.5" thickTop="1" thickBot="1" x14ac:dyDescent="0.3">
      <c r="A37" t="s">
        <v>19</v>
      </c>
      <c r="B37">
        <v>19.79</v>
      </c>
      <c r="C37">
        <v>3.5</v>
      </c>
      <c r="D37">
        <v>69.265000000000001</v>
      </c>
      <c r="F37" t="s">
        <v>34</v>
      </c>
      <c r="G37">
        <v>372</v>
      </c>
      <c r="H37">
        <v>1</v>
      </c>
      <c r="I37" s="2">
        <v>0.8</v>
      </c>
      <c r="J37" s="3">
        <f t="shared" si="3"/>
        <v>15.832000000000001</v>
      </c>
      <c r="K37">
        <v>1</v>
      </c>
      <c r="M37">
        <f t="shared" si="4"/>
        <v>5889.5039999999999</v>
      </c>
      <c r="N37">
        <f>SUM(M35:M37)</f>
        <v>22436.704000000002</v>
      </c>
    </row>
    <row r="38" spans="1:14" ht="15.75" thickTop="1" x14ac:dyDescent="0.25">
      <c r="B38">
        <f>SUM(B35:B37)</f>
        <v>56.910000000000004</v>
      </c>
      <c r="M38">
        <f>SUM(M35:M37)*K35/B38</f>
        <v>788.49776840625555</v>
      </c>
    </row>
    <row r="40" spans="1:14" x14ac:dyDescent="0.25">
      <c r="A40" t="s">
        <v>89</v>
      </c>
    </row>
    <row r="41" spans="1:14" x14ac:dyDescent="0.25">
      <c r="A41" t="s">
        <v>0</v>
      </c>
      <c r="B41" t="s">
        <v>20</v>
      </c>
      <c r="C41" t="s">
        <v>1</v>
      </c>
      <c r="D41" t="s">
        <v>2</v>
      </c>
      <c r="F41" t="s">
        <v>28</v>
      </c>
      <c r="G41" t="s">
        <v>23</v>
      </c>
      <c r="H41" t="s">
        <v>24</v>
      </c>
      <c r="I41" t="s">
        <v>46</v>
      </c>
      <c r="J41" t="s">
        <v>25</v>
      </c>
      <c r="K41" t="s">
        <v>26</v>
      </c>
      <c r="L41" t="s">
        <v>47</v>
      </c>
      <c r="M41" t="s">
        <v>27</v>
      </c>
    </row>
    <row r="42" spans="1:14" x14ac:dyDescent="0.25">
      <c r="A42" t="s">
        <v>5</v>
      </c>
      <c r="B42">
        <v>48.26</v>
      </c>
      <c r="C42">
        <v>3.5</v>
      </c>
      <c r="D42">
        <f t="shared" ref="D42:D43" si="5">B42*C42</f>
        <v>168.91</v>
      </c>
      <c r="F42" t="s">
        <v>35</v>
      </c>
      <c r="G42">
        <v>800</v>
      </c>
      <c r="H42">
        <v>1</v>
      </c>
      <c r="K42">
        <v>1.5</v>
      </c>
      <c r="M42">
        <f t="shared" ref="M42:M45" si="6">G42*H42*B42</f>
        <v>38608</v>
      </c>
    </row>
    <row r="43" spans="1:14" x14ac:dyDescent="0.25">
      <c r="A43" t="s">
        <v>6</v>
      </c>
      <c r="B43">
        <v>265.75</v>
      </c>
      <c r="C43">
        <v>3.5</v>
      </c>
      <c r="D43">
        <f t="shared" si="5"/>
        <v>930.125</v>
      </c>
      <c r="F43" t="s">
        <v>31</v>
      </c>
      <c r="G43">
        <v>200</v>
      </c>
      <c r="H43">
        <v>1</v>
      </c>
      <c r="K43">
        <v>1</v>
      </c>
      <c r="M43">
        <f t="shared" si="6"/>
        <v>53150</v>
      </c>
    </row>
    <row r="44" spans="1:14" x14ac:dyDescent="0.25">
      <c r="A44" t="s">
        <v>16</v>
      </c>
      <c r="B44">
        <v>35.53</v>
      </c>
      <c r="C44">
        <v>3.5</v>
      </c>
      <c r="D44">
        <v>124.355</v>
      </c>
      <c r="F44" t="s">
        <v>43</v>
      </c>
      <c r="G44">
        <v>800</v>
      </c>
      <c r="H44">
        <v>1</v>
      </c>
      <c r="K44">
        <v>1.5</v>
      </c>
      <c r="L44" t="s">
        <v>45</v>
      </c>
      <c r="M44">
        <f t="shared" si="6"/>
        <v>28424</v>
      </c>
    </row>
    <row r="45" spans="1:14" x14ac:dyDescent="0.25">
      <c r="A45" t="s">
        <v>30</v>
      </c>
      <c r="B45">
        <v>37.380000000000003</v>
      </c>
      <c r="C45">
        <v>3.5</v>
      </c>
      <c r="D45">
        <v>130.83000000000001</v>
      </c>
      <c r="F45" t="s">
        <v>36</v>
      </c>
      <c r="G45">
        <v>800</v>
      </c>
      <c r="H45">
        <v>1</v>
      </c>
      <c r="K45">
        <v>1.5</v>
      </c>
      <c r="M45">
        <f t="shared" si="6"/>
        <v>29904.000000000004</v>
      </c>
      <c r="N45">
        <f>SUM(M42:M47)</f>
        <v>164494.39999999999</v>
      </c>
    </row>
    <row r="46" spans="1:14" ht="15.75" thickBot="1" x14ac:dyDescent="0.3">
      <c r="A46" t="s">
        <v>3</v>
      </c>
      <c r="B46">
        <v>16.079999999999998</v>
      </c>
      <c r="C46">
        <v>3.5</v>
      </c>
      <c r="D46">
        <f>B46*C46</f>
        <v>56.279999999999994</v>
      </c>
      <c r="F46" t="s">
        <v>43</v>
      </c>
      <c r="G46">
        <v>800</v>
      </c>
      <c r="H46">
        <v>1</v>
      </c>
      <c r="K46" t="s">
        <v>93</v>
      </c>
      <c r="M46">
        <f>G46*H46*B46</f>
        <v>12863.999999999998</v>
      </c>
    </row>
    <row r="47" spans="1:14" ht="16.5" thickTop="1" thickBot="1" x14ac:dyDescent="0.3">
      <c r="A47" s="1" t="s">
        <v>4</v>
      </c>
      <c r="B47">
        <v>3.96</v>
      </c>
      <c r="C47">
        <v>3.5</v>
      </c>
      <c r="D47">
        <v>13.86</v>
      </c>
      <c r="F47" t="s">
        <v>40</v>
      </c>
      <c r="G47">
        <v>300</v>
      </c>
      <c r="H47">
        <v>1.3</v>
      </c>
      <c r="I47" s="2">
        <v>0.5</v>
      </c>
      <c r="J47" s="3">
        <f>I47*B47</f>
        <v>1.98</v>
      </c>
      <c r="K47">
        <v>1.5</v>
      </c>
      <c r="M47">
        <f>G47*H47*B47</f>
        <v>1544.4</v>
      </c>
    </row>
    <row r="48" spans="1:14" ht="15.75" thickTop="1" x14ac:dyDescent="0.25">
      <c r="B48">
        <f>SUM(B42:B47)</f>
        <v>406.95999999999992</v>
      </c>
      <c r="M48">
        <f>SUM(M42:M47)*K42/B48</f>
        <v>606.30430509140956</v>
      </c>
    </row>
    <row r="50" spans="1:14" x14ac:dyDescent="0.25">
      <c r="A50" t="s">
        <v>90</v>
      </c>
    </row>
    <row r="51" spans="1:14" x14ac:dyDescent="0.25">
      <c r="A51" t="s">
        <v>0</v>
      </c>
      <c r="B51" t="s">
        <v>20</v>
      </c>
      <c r="C51" t="s">
        <v>1</v>
      </c>
      <c r="D51" t="s">
        <v>2</v>
      </c>
      <c r="F51" t="s">
        <v>28</v>
      </c>
      <c r="G51" t="s">
        <v>23</v>
      </c>
      <c r="H51" t="s">
        <v>24</v>
      </c>
      <c r="I51" t="s">
        <v>46</v>
      </c>
      <c r="J51" t="s">
        <v>25</v>
      </c>
      <c r="K51" t="s">
        <v>26</v>
      </c>
      <c r="L51" t="s">
        <v>47</v>
      </c>
      <c r="M51" t="s">
        <v>27</v>
      </c>
    </row>
    <row r="52" spans="1:14" x14ac:dyDescent="0.25">
      <c r="A52" t="s">
        <v>7</v>
      </c>
      <c r="B52">
        <v>4.4800000000000004</v>
      </c>
      <c r="C52">
        <v>3.5</v>
      </c>
      <c r="D52">
        <v>15.680000000000001</v>
      </c>
      <c r="F52" t="s">
        <v>33</v>
      </c>
      <c r="G52">
        <v>200</v>
      </c>
      <c r="H52">
        <v>1.6</v>
      </c>
      <c r="K52">
        <v>1</v>
      </c>
      <c r="M52">
        <v>1433.6000000000001</v>
      </c>
    </row>
    <row r="53" spans="1:14" x14ac:dyDescent="0.25">
      <c r="A53" t="s">
        <v>11</v>
      </c>
      <c r="B53">
        <v>25.33</v>
      </c>
      <c r="C53">
        <v>2.5</v>
      </c>
      <c r="D53">
        <v>63.324999999999996</v>
      </c>
      <c r="F53" t="s">
        <v>41</v>
      </c>
      <c r="G53">
        <v>400</v>
      </c>
      <c r="H53">
        <v>1</v>
      </c>
      <c r="K53">
        <v>1</v>
      </c>
      <c r="M53">
        <v>10132</v>
      </c>
    </row>
    <row r="54" spans="1:14" x14ac:dyDescent="0.25">
      <c r="A54" t="s">
        <v>12</v>
      </c>
      <c r="B54">
        <v>25.33</v>
      </c>
      <c r="C54">
        <v>2.5</v>
      </c>
      <c r="D54">
        <v>63.324999999999996</v>
      </c>
      <c r="F54" t="s">
        <v>41</v>
      </c>
      <c r="G54">
        <v>400</v>
      </c>
      <c r="H54">
        <v>1</v>
      </c>
      <c r="K54">
        <v>1</v>
      </c>
      <c r="M54">
        <v>10132</v>
      </c>
    </row>
    <row r="55" spans="1:14" x14ac:dyDescent="0.25">
      <c r="A55" t="s">
        <v>13</v>
      </c>
      <c r="B55">
        <v>31.44</v>
      </c>
      <c r="C55">
        <v>2.5</v>
      </c>
      <c r="D55">
        <v>78.600000000000009</v>
      </c>
      <c r="F55" t="s">
        <v>31</v>
      </c>
      <c r="G55">
        <v>200</v>
      </c>
      <c r="H55">
        <v>1</v>
      </c>
      <c r="K55">
        <v>1</v>
      </c>
      <c r="M55">
        <v>6288</v>
      </c>
    </row>
    <row r="56" spans="1:14" x14ac:dyDescent="0.25">
      <c r="A56" t="s">
        <v>14</v>
      </c>
      <c r="B56">
        <v>19.32</v>
      </c>
      <c r="C56">
        <v>2.5</v>
      </c>
      <c r="D56">
        <v>48.3</v>
      </c>
      <c r="F56" t="s">
        <v>37</v>
      </c>
      <c r="G56">
        <v>600</v>
      </c>
      <c r="H56">
        <v>1</v>
      </c>
      <c r="K56">
        <v>1</v>
      </c>
      <c r="M56">
        <v>11592</v>
      </c>
    </row>
    <row r="57" spans="1:14" x14ac:dyDescent="0.25">
      <c r="A57" t="s">
        <v>15</v>
      </c>
      <c r="B57">
        <v>14.95</v>
      </c>
      <c r="C57">
        <v>2.5</v>
      </c>
      <c r="D57">
        <v>37.375</v>
      </c>
      <c r="F57" t="s">
        <v>42</v>
      </c>
      <c r="G57">
        <v>500</v>
      </c>
      <c r="H57">
        <v>1</v>
      </c>
      <c r="K57">
        <v>1.5</v>
      </c>
      <c r="M57">
        <v>7475</v>
      </c>
    </row>
    <row r="58" spans="1:14" x14ac:dyDescent="0.25">
      <c r="A58" t="s">
        <v>38</v>
      </c>
      <c r="B58">
        <v>9.4499999999999993</v>
      </c>
      <c r="C58">
        <v>3.5</v>
      </c>
      <c r="D58" s="1">
        <v>33.074999999999996</v>
      </c>
      <c r="F58" t="s">
        <v>39</v>
      </c>
      <c r="G58">
        <v>400</v>
      </c>
      <c r="H58">
        <v>1</v>
      </c>
      <c r="K58">
        <v>1.5</v>
      </c>
      <c r="M58">
        <v>3779.9999999999995</v>
      </c>
      <c r="N58" s="1">
        <f>SUM(M52:M58)</f>
        <v>50832.6</v>
      </c>
    </row>
    <row r="59" spans="1:14" x14ac:dyDescent="0.25">
      <c r="B59">
        <v>301.07</v>
      </c>
      <c r="M59">
        <f>SUM(M52:M58)*K57/B59</f>
        <v>253.25970704487327</v>
      </c>
    </row>
    <row r="60" spans="1:14" x14ac:dyDescent="0.25">
      <c r="B60" s="1"/>
    </row>
    <row r="63" spans="1:14" x14ac:dyDescent="0.25">
      <c r="B63">
        <f>(M38*B38+M48*B48+M59*B59+M31*B31)/(B38+B48+B59+B31)</f>
        <v>474.55508499999991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409A4-EBAE-44BC-AFB9-42E2EBB097C3}">
  <dimension ref="A1:L80"/>
  <sheetViews>
    <sheetView zoomScale="85" zoomScaleNormal="85" workbookViewId="0">
      <selection activeCell="G72" sqref="G72"/>
    </sheetView>
  </sheetViews>
  <sheetFormatPr baseColWidth="10" defaultRowHeight="15" x14ac:dyDescent="0.25"/>
  <sheetData>
    <row r="1" spans="1:5" x14ac:dyDescent="0.25">
      <c r="A1" t="s">
        <v>49</v>
      </c>
    </row>
    <row r="3" spans="1:5" x14ac:dyDescent="0.25">
      <c r="A3" t="s">
        <v>50</v>
      </c>
      <c r="C3" t="s">
        <v>53</v>
      </c>
      <c r="D3" t="s">
        <v>84</v>
      </c>
      <c r="E3" t="s">
        <v>85</v>
      </c>
    </row>
    <row r="4" spans="1:5" x14ac:dyDescent="0.25">
      <c r="A4" t="s">
        <v>51</v>
      </c>
      <c r="B4" t="s">
        <v>52</v>
      </c>
      <c r="C4">
        <v>42</v>
      </c>
      <c r="D4">
        <v>10</v>
      </c>
      <c r="E4">
        <f t="shared" ref="E4:E11" si="0">C4*D4</f>
        <v>420</v>
      </c>
    </row>
    <row r="5" spans="1:5" x14ac:dyDescent="0.25">
      <c r="A5" t="s">
        <v>54</v>
      </c>
      <c r="B5" t="s">
        <v>55</v>
      </c>
      <c r="C5">
        <v>42</v>
      </c>
      <c r="D5">
        <v>10</v>
      </c>
      <c r="E5">
        <f t="shared" si="0"/>
        <v>420</v>
      </c>
    </row>
    <row r="6" spans="1:5" x14ac:dyDescent="0.25">
      <c r="A6" t="s">
        <v>56</v>
      </c>
      <c r="B6" t="s">
        <v>57</v>
      </c>
      <c r="C6">
        <v>25.1</v>
      </c>
      <c r="D6">
        <v>10</v>
      </c>
      <c r="E6">
        <f t="shared" si="0"/>
        <v>251</v>
      </c>
    </row>
    <row r="7" spans="1:5" x14ac:dyDescent="0.25">
      <c r="A7" t="s">
        <v>58</v>
      </c>
      <c r="B7" t="s">
        <v>59</v>
      </c>
      <c r="C7">
        <v>16.7</v>
      </c>
      <c r="D7">
        <v>5</v>
      </c>
      <c r="E7">
        <f t="shared" si="0"/>
        <v>83.5</v>
      </c>
    </row>
    <row r="8" spans="1:5" x14ac:dyDescent="0.25">
      <c r="A8" t="s">
        <v>61</v>
      </c>
      <c r="B8" t="s">
        <v>60</v>
      </c>
      <c r="C8">
        <v>16.7</v>
      </c>
      <c r="D8">
        <v>10</v>
      </c>
      <c r="E8">
        <f t="shared" si="0"/>
        <v>167</v>
      </c>
    </row>
    <row r="9" spans="1:5" x14ac:dyDescent="0.25">
      <c r="A9" t="s">
        <v>62</v>
      </c>
      <c r="B9" t="s">
        <v>63</v>
      </c>
      <c r="C9">
        <v>25.1</v>
      </c>
      <c r="D9">
        <v>5</v>
      </c>
      <c r="E9">
        <f t="shared" si="0"/>
        <v>125.5</v>
      </c>
    </row>
    <row r="10" spans="1:5" x14ac:dyDescent="0.25">
      <c r="A10" t="s">
        <v>64</v>
      </c>
      <c r="B10" t="s">
        <v>65</v>
      </c>
      <c r="C10">
        <v>16.7</v>
      </c>
      <c r="D10">
        <v>40</v>
      </c>
      <c r="E10">
        <f t="shared" si="0"/>
        <v>668</v>
      </c>
    </row>
    <row r="11" spans="1:5" x14ac:dyDescent="0.25">
      <c r="A11" t="s">
        <v>66</v>
      </c>
      <c r="B11" t="s">
        <v>67</v>
      </c>
      <c r="C11">
        <v>16.7</v>
      </c>
      <c r="D11">
        <v>2</v>
      </c>
      <c r="E11">
        <f t="shared" si="0"/>
        <v>33.4</v>
      </c>
    </row>
    <row r="12" spans="1:5" x14ac:dyDescent="0.25">
      <c r="A12" t="s">
        <v>68</v>
      </c>
      <c r="B12" t="s">
        <v>69</v>
      </c>
      <c r="C12">
        <v>16.7</v>
      </c>
      <c r="D12">
        <v>500</v>
      </c>
      <c r="E12">
        <f t="shared" ref="E12:E21" si="1">C12*D12</f>
        <v>8350</v>
      </c>
    </row>
    <row r="13" spans="1:5" x14ac:dyDescent="0.25">
      <c r="A13" t="s">
        <v>71</v>
      </c>
      <c r="B13" t="s">
        <v>70</v>
      </c>
      <c r="C13">
        <v>37.200000000000003</v>
      </c>
      <c r="D13">
        <v>5</v>
      </c>
      <c r="E13">
        <f t="shared" si="1"/>
        <v>186</v>
      </c>
    </row>
    <row r="14" spans="1:5" x14ac:dyDescent="0.25">
      <c r="A14" t="s">
        <v>72</v>
      </c>
      <c r="B14" t="s">
        <v>72</v>
      </c>
      <c r="C14">
        <v>25.1</v>
      </c>
      <c r="D14">
        <v>10</v>
      </c>
      <c r="E14">
        <f t="shared" si="1"/>
        <v>251</v>
      </c>
    </row>
    <row r="15" spans="1:5" x14ac:dyDescent="0.25">
      <c r="A15" t="s">
        <v>73</v>
      </c>
      <c r="B15" t="s">
        <v>74</v>
      </c>
      <c r="C15">
        <v>42</v>
      </c>
      <c r="D15">
        <v>5</v>
      </c>
      <c r="E15">
        <f t="shared" si="1"/>
        <v>210</v>
      </c>
    </row>
    <row r="16" spans="1:5" x14ac:dyDescent="0.25">
      <c r="A16" t="s">
        <v>75</v>
      </c>
      <c r="B16" t="s">
        <v>76</v>
      </c>
      <c r="C16">
        <v>16.7</v>
      </c>
      <c r="D16">
        <v>1</v>
      </c>
      <c r="E16">
        <f t="shared" si="1"/>
        <v>16.7</v>
      </c>
    </row>
    <row r="17" spans="1:7" x14ac:dyDescent="0.25">
      <c r="A17" t="s">
        <v>77</v>
      </c>
      <c r="B17" t="s">
        <v>78</v>
      </c>
      <c r="C17">
        <v>42</v>
      </c>
      <c r="D17">
        <v>25</v>
      </c>
      <c r="E17">
        <f t="shared" si="1"/>
        <v>1050</v>
      </c>
    </row>
    <row r="18" spans="1:7" x14ac:dyDescent="0.25">
      <c r="A18" t="s">
        <v>79</v>
      </c>
      <c r="B18" t="s">
        <v>82</v>
      </c>
      <c r="C18">
        <v>111</v>
      </c>
      <c r="D18">
        <v>3500</v>
      </c>
      <c r="E18">
        <f t="shared" si="1"/>
        <v>388500</v>
      </c>
    </row>
    <row r="19" spans="1:7" x14ac:dyDescent="0.25">
      <c r="A19" t="s">
        <v>80</v>
      </c>
      <c r="B19" t="s">
        <v>80</v>
      </c>
      <c r="C19">
        <v>15.6</v>
      </c>
      <c r="D19">
        <v>2</v>
      </c>
      <c r="E19">
        <f t="shared" si="1"/>
        <v>31.2</v>
      </c>
    </row>
    <row r="20" spans="1:7" x14ac:dyDescent="0.25">
      <c r="A20" t="s">
        <v>81</v>
      </c>
      <c r="C20">
        <v>3.9</v>
      </c>
      <c r="D20">
        <v>250</v>
      </c>
      <c r="E20">
        <f t="shared" si="1"/>
        <v>975</v>
      </c>
    </row>
    <row r="21" spans="1:7" x14ac:dyDescent="0.25">
      <c r="A21" t="s">
        <v>83</v>
      </c>
      <c r="C21">
        <v>16.7</v>
      </c>
      <c r="D21">
        <v>20</v>
      </c>
      <c r="E21">
        <f t="shared" si="1"/>
        <v>334</v>
      </c>
    </row>
    <row r="25" spans="1:7" x14ac:dyDescent="0.25">
      <c r="E25">
        <f>SUM(E4:E21)</f>
        <v>402072.3</v>
      </c>
      <c r="F25" t="s">
        <v>86</v>
      </c>
    </row>
    <row r="26" spans="1:7" x14ac:dyDescent="0.25">
      <c r="E26">
        <v>800</v>
      </c>
      <c r="F26" t="s">
        <v>87</v>
      </c>
    </row>
    <row r="28" spans="1:7" x14ac:dyDescent="0.25">
      <c r="E28">
        <f>E25/E26</f>
        <v>502.59037499999999</v>
      </c>
      <c r="F28" t="s">
        <v>88</v>
      </c>
    </row>
    <row r="31" spans="1:7" x14ac:dyDescent="0.25">
      <c r="A31" t="s">
        <v>96</v>
      </c>
      <c r="C31" t="s">
        <v>53</v>
      </c>
      <c r="D31" t="s">
        <v>84</v>
      </c>
      <c r="E31" t="s">
        <v>92</v>
      </c>
      <c r="F31" t="s">
        <v>26</v>
      </c>
      <c r="G31" t="s">
        <v>85</v>
      </c>
    </row>
    <row r="32" spans="1:7" x14ac:dyDescent="0.25">
      <c r="A32" t="s">
        <v>51</v>
      </c>
      <c r="B32" t="s">
        <v>52</v>
      </c>
      <c r="C32">
        <v>42</v>
      </c>
      <c r="D32">
        <v>15</v>
      </c>
      <c r="E32">
        <v>1.3</v>
      </c>
      <c r="F32">
        <v>2</v>
      </c>
      <c r="G32">
        <f>C32*D32*E32</f>
        <v>819</v>
      </c>
    </row>
    <row r="33" spans="1:9" x14ac:dyDescent="0.25">
      <c r="A33" t="s">
        <v>54</v>
      </c>
      <c r="B33" t="s">
        <v>55</v>
      </c>
      <c r="C33">
        <v>42</v>
      </c>
      <c r="D33">
        <v>15</v>
      </c>
      <c r="E33">
        <v>1.3</v>
      </c>
      <c r="F33">
        <v>2</v>
      </c>
      <c r="G33">
        <f t="shared" ref="G33:G42" si="2">C33*D33*E33</f>
        <v>819</v>
      </c>
    </row>
    <row r="34" spans="1:9" x14ac:dyDescent="0.25">
      <c r="A34" t="s">
        <v>56</v>
      </c>
      <c r="B34" t="s">
        <v>57</v>
      </c>
      <c r="C34">
        <v>25.1</v>
      </c>
      <c r="D34">
        <v>25</v>
      </c>
      <c r="E34">
        <v>1</v>
      </c>
      <c r="F34">
        <v>1</v>
      </c>
      <c r="G34">
        <f t="shared" si="2"/>
        <v>627.5</v>
      </c>
    </row>
    <row r="35" spans="1:9" x14ac:dyDescent="0.25">
      <c r="A35" t="s">
        <v>58</v>
      </c>
      <c r="B35" t="s">
        <v>59</v>
      </c>
      <c r="C35">
        <v>16.7</v>
      </c>
      <c r="D35">
        <v>10</v>
      </c>
      <c r="E35">
        <v>1</v>
      </c>
      <c r="F35">
        <v>2</v>
      </c>
      <c r="G35">
        <f t="shared" si="2"/>
        <v>167</v>
      </c>
    </row>
    <row r="36" spans="1:9" x14ac:dyDescent="0.25">
      <c r="A36" t="s">
        <v>61</v>
      </c>
      <c r="B36" t="s">
        <v>60</v>
      </c>
      <c r="C36">
        <v>16.7</v>
      </c>
      <c r="D36">
        <v>50</v>
      </c>
      <c r="E36">
        <v>1</v>
      </c>
      <c r="F36">
        <v>2</v>
      </c>
      <c r="G36">
        <f t="shared" si="2"/>
        <v>835</v>
      </c>
    </row>
    <row r="37" spans="1:9" x14ac:dyDescent="0.25">
      <c r="A37" t="s">
        <v>62</v>
      </c>
      <c r="B37" t="s">
        <v>63</v>
      </c>
      <c r="C37">
        <v>25.1</v>
      </c>
      <c r="D37">
        <v>20</v>
      </c>
      <c r="E37">
        <v>1</v>
      </c>
      <c r="F37">
        <v>1.5</v>
      </c>
      <c r="G37">
        <f t="shared" si="2"/>
        <v>502</v>
      </c>
    </row>
    <row r="38" spans="1:9" x14ac:dyDescent="0.25">
      <c r="A38" t="s">
        <v>64</v>
      </c>
      <c r="B38" t="s">
        <v>65</v>
      </c>
      <c r="C38">
        <v>16.7</v>
      </c>
      <c r="D38">
        <v>25</v>
      </c>
      <c r="E38">
        <v>1.3</v>
      </c>
      <c r="F38">
        <v>2</v>
      </c>
      <c r="G38">
        <f t="shared" si="2"/>
        <v>542.75</v>
      </c>
    </row>
    <row r="39" spans="1:9" x14ac:dyDescent="0.25">
      <c r="A39" t="s">
        <v>66</v>
      </c>
      <c r="B39" t="s">
        <v>67</v>
      </c>
      <c r="C39">
        <v>16.7</v>
      </c>
      <c r="D39">
        <v>25</v>
      </c>
      <c r="E39">
        <v>1</v>
      </c>
      <c r="F39">
        <v>2</v>
      </c>
      <c r="G39">
        <f t="shared" si="2"/>
        <v>417.5</v>
      </c>
    </row>
    <row r="40" spans="1:9" x14ac:dyDescent="0.25">
      <c r="A40" t="s">
        <v>75</v>
      </c>
      <c r="B40" t="s">
        <v>76</v>
      </c>
      <c r="C40">
        <v>16.7</v>
      </c>
      <c r="D40">
        <v>5</v>
      </c>
      <c r="E40">
        <v>1</v>
      </c>
      <c r="F40">
        <v>1</v>
      </c>
      <c r="G40">
        <f t="shared" si="2"/>
        <v>83.5</v>
      </c>
    </row>
    <row r="41" spans="1:9" x14ac:dyDescent="0.25">
      <c r="A41" t="s">
        <v>81</v>
      </c>
      <c r="C41">
        <v>3.9</v>
      </c>
      <c r="D41">
        <v>250</v>
      </c>
      <c r="E41">
        <v>1</v>
      </c>
      <c r="F41">
        <v>1</v>
      </c>
      <c r="G41">
        <f t="shared" si="2"/>
        <v>975</v>
      </c>
    </row>
    <row r="42" spans="1:9" x14ac:dyDescent="0.25">
      <c r="A42" t="s">
        <v>71</v>
      </c>
      <c r="B42" t="s">
        <v>70</v>
      </c>
      <c r="C42">
        <v>37.200000000000003</v>
      </c>
      <c r="D42">
        <v>20</v>
      </c>
      <c r="E42">
        <v>1</v>
      </c>
      <c r="F42">
        <v>1</v>
      </c>
      <c r="G42">
        <f t="shared" si="2"/>
        <v>744</v>
      </c>
      <c r="H42" t="s">
        <v>91</v>
      </c>
      <c r="I42">
        <v>39.020000000000003</v>
      </c>
    </row>
    <row r="43" spans="1:9" x14ac:dyDescent="0.25">
      <c r="G43">
        <f>SUM(G32:G42)*F32</f>
        <v>13064.5</v>
      </c>
    </row>
    <row r="44" spans="1:9" x14ac:dyDescent="0.25">
      <c r="G44">
        <f>G43/I42</f>
        <v>334.81547924141461</v>
      </c>
    </row>
    <row r="47" spans="1:9" x14ac:dyDescent="0.25">
      <c r="A47" t="s">
        <v>97</v>
      </c>
      <c r="C47" t="s">
        <v>53</v>
      </c>
      <c r="D47" t="s">
        <v>84</v>
      </c>
      <c r="E47" t="s">
        <v>92</v>
      </c>
      <c r="F47" t="s">
        <v>26</v>
      </c>
      <c r="G47" t="s">
        <v>85</v>
      </c>
    </row>
    <row r="48" spans="1:9" x14ac:dyDescent="0.25">
      <c r="A48" t="s">
        <v>51</v>
      </c>
      <c r="B48" t="s">
        <v>52</v>
      </c>
      <c r="C48">
        <v>42</v>
      </c>
      <c r="D48">
        <v>50</v>
      </c>
      <c r="E48">
        <v>1.3</v>
      </c>
      <c r="F48">
        <v>2</v>
      </c>
      <c r="G48">
        <f>C48*D48*E48</f>
        <v>2730</v>
      </c>
    </row>
    <row r="49" spans="1:9" x14ac:dyDescent="0.25">
      <c r="A49" t="s">
        <v>54</v>
      </c>
      <c r="B49" t="s">
        <v>55</v>
      </c>
      <c r="C49">
        <v>42</v>
      </c>
      <c r="D49">
        <v>50</v>
      </c>
      <c r="E49">
        <v>1.3</v>
      </c>
      <c r="F49">
        <v>2</v>
      </c>
      <c r="G49">
        <f t="shared" ref="G49:G58" si="3">C49*D49*E49</f>
        <v>2730</v>
      </c>
    </row>
    <row r="50" spans="1:9" x14ac:dyDescent="0.25">
      <c r="A50" t="s">
        <v>56</v>
      </c>
      <c r="B50" t="s">
        <v>57</v>
      </c>
      <c r="C50">
        <v>25.1</v>
      </c>
      <c r="D50">
        <v>25</v>
      </c>
      <c r="E50">
        <v>1</v>
      </c>
      <c r="F50">
        <v>1</v>
      </c>
      <c r="G50">
        <f t="shared" si="3"/>
        <v>627.5</v>
      </c>
    </row>
    <row r="51" spans="1:9" x14ac:dyDescent="0.25">
      <c r="A51" t="s">
        <v>58</v>
      </c>
      <c r="B51" t="s">
        <v>59</v>
      </c>
      <c r="C51">
        <v>16.7</v>
      </c>
      <c r="D51">
        <v>10</v>
      </c>
      <c r="E51">
        <v>1</v>
      </c>
      <c r="F51">
        <v>2</v>
      </c>
      <c r="G51">
        <f t="shared" si="3"/>
        <v>167</v>
      </c>
    </row>
    <row r="52" spans="1:9" x14ac:dyDescent="0.25">
      <c r="A52" t="s">
        <v>61</v>
      </c>
      <c r="B52" t="s">
        <v>60</v>
      </c>
      <c r="C52">
        <v>16.7</v>
      </c>
      <c r="D52">
        <v>50</v>
      </c>
      <c r="E52">
        <v>1</v>
      </c>
      <c r="F52">
        <v>2</v>
      </c>
      <c r="G52">
        <f t="shared" si="3"/>
        <v>835</v>
      </c>
    </row>
    <row r="53" spans="1:9" x14ac:dyDescent="0.25">
      <c r="A53" t="s">
        <v>62</v>
      </c>
      <c r="B53" t="s">
        <v>63</v>
      </c>
      <c r="C53">
        <v>25.1</v>
      </c>
      <c r="D53">
        <v>20</v>
      </c>
      <c r="E53">
        <v>1</v>
      </c>
      <c r="F53">
        <v>1.5</v>
      </c>
      <c r="G53">
        <f t="shared" si="3"/>
        <v>502</v>
      </c>
    </row>
    <row r="54" spans="1:9" x14ac:dyDescent="0.25">
      <c r="A54" t="s">
        <v>64</v>
      </c>
      <c r="B54" t="s">
        <v>65</v>
      </c>
      <c r="C54">
        <v>16.7</v>
      </c>
      <c r="D54">
        <v>450</v>
      </c>
      <c r="E54">
        <v>1.3</v>
      </c>
      <c r="F54">
        <v>2</v>
      </c>
      <c r="G54">
        <f t="shared" si="3"/>
        <v>9769.5</v>
      </c>
    </row>
    <row r="55" spans="1:9" x14ac:dyDescent="0.25">
      <c r="A55" t="s">
        <v>66</v>
      </c>
      <c r="B55" t="s">
        <v>67</v>
      </c>
      <c r="C55">
        <v>16.7</v>
      </c>
      <c r="D55">
        <v>50</v>
      </c>
      <c r="E55">
        <v>1</v>
      </c>
      <c r="F55">
        <v>2</v>
      </c>
      <c r="G55">
        <f t="shared" si="3"/>
        <v>835</v>
      </c>
    </row>
    <row r="56" spans="1:9" x14ac:dyDescent="0.25">
      <c r="A56" t="s">
        <v>75</v>
      </c>
      <c r="B56" t="s">
        <v>76</v>
      </c>
      <c r="C56">
        <v>16.7</v>
      </c>
      <c r="D56">
        <v>5</v>
      </c>
      <c r="E56">
        <v>1</v>
      </c>
      <c r="F56">
        <v>1</v>
      </c>
      <c r="G56">
        <f t="shared" si="3"/>
        <v>83.5</v>
      </c>
    </row>
    <row r="57" spans="1:9" x14ac:dyDescent="0.25">
      <c r="A57" t="s">
        <v>81</v>
      </c>
      <c r="C57">
        <v>3.9</v>
      </c>
      <c r="D57">
        <v>250</v>
      </c>
      <c r="E57">
        <v>1</v>
      </c>
      <c r="F57">
        <v>1</v>
      </c>
      <c r="G57">
        <f t="shared" si="3"/>
        <v>975</v>
      </c>
    </row>
    <row r="58" spans="1:9" x14ac:dyDescent="0.25">
      <c r="A58" t="s">
        <v>71</v>
      </c>
      <c r="B58" t="s">
        <v>70</v>
      </c>
      <c r="C58">
        <v>37.200000000000003</v>
      </c>
      <c r="D58">
        <v>50</v>
      </c>
      <c r="E58">
        <v>1</v>
      </c>
      <c r="F58">
        <v>1</v>
      </c>
      <c r="G58">
        <f t="shared" si="3"/>
        <v>1860.0000000000002</v>
      </c>
      <c r="H58" t="s">
        <v>91</v>
      </c>
      <c r="I58">
        <v>56.91</v>
      </c>
    </row>
    <row r="59" spans="1:9" x14ac:dyDescent="0.25">
      <c r="G59">
        <f>SUM(G48:G58)*F48</f>
        <v>42229</v>
      </c>
    </row>
    <row r="60" spans="1:9" x14ac:dyDescent="0.25">
      <c r="G60">
        <f>G59/I58</f>
        <v>742.03127745563177</v>
      </c>
    </row>
    <row r="63" spans="1:9" x14ac:dyDescent="0.25">
      <c r="A63" s="4" t="s">
        <v>51</v>
      </c>
      <c r="B63" t="s">
        <v>52</v>
      </c>
      <c r="C63">
        <v>42</v>
      </c>
      <c r="D63">
        <v>5</v>
      </c>
      <c r="E63">
        <v>1.3</v>
      </c>
      <c r="F63">
        <v>2</v>
      </c>
      <c r="G63">
        <f>C63*D63*E63</f>
        <v>273</v>
      </c>
    </row>
    <row r="64" spans="1:9" x14ac:dyDescent="0.25">
      <c r="A64" s="4" t="s">
        <v>54</v>
      </c>
      <c r="B64" t="s">
        <v>55</v>
      </c>
      <c r="C64">
        <v>42</v>
      </c>
      <c r="D64">
        <v>5</v>
      </c>
      <c r="E64">
        <v>1.3</v>
      </c>
      <c r="F64">
        <v>2</v>
      </c>
      <c r="G64">
        <f t="shared" ref="G64" si="4">C64*D64*E64</f>
        <v>273</v>
      </c>
    </row>
    <row r="65" spans="1:12" x14ac:dyDescent="0.25">
      <c r="A65" s="4" t="s">
        <v>64</v>
      </c>
      <c r="B65" t="s">
        <v>65</v>
      </c>
      <c r="C65">
        <v>16.7</v>
      </c>
      <c r="D65">
        <v>10</v>
      </c>
      <c r="E65">
        <v>1.3</v>
      </c>
      <c r="F65">
        <v>2</v>
      </c>
      <c r="G65">
        <f t="shared" ref="G65" si="5">C65*D65*E65</f>
        <v>217.1</v>
      </c>
    </row>
    <row r="66" spans="1:12" x14ac:dyDescent="0.25">
      <c r="A66" s="4" t="s">
        <v>71</v>
      </c>
      <c r="B66" t="s">
        <v>70</v>
      </c>
      <c r="C66">
        <v>37.200000000000003</v>
      </c>
      <c r="D66">
        <v>5</v>
      </c>
      <c r="E66">
        <v>1</v>
      </c>
      <c r="F66">
        <v>1</v>
      </c>
      <c r="G66">
        <f t="shared" ref="G66" si="6">C66*D66*E66</f>
        <v>186</v>
      </c>
    </row>
    <row r="67" spans="1:12" x14ac:dyDescent="0.25">
      <c r="A67" t="s">
        <v>72</v>
      </c>
      <c r="B67" t="s">
        <v>98</v>
      </c>
      <c r="C67">
        <v>25.1</v>
      </c>
      <c r="D67">
        <v>200</v>
      </c>
      <c r="E67">
        <v>1</v>
      </c>
      <c r="F67">
        <v>1</v>
      </c>
      <c r="G67">
        <f>C67*D67*E67</f>
        <v>5020</v>
      </c>
    </row>
    <row r="68" spans="1:12" x14ac:dyDescent="0.25">
      <c r="A68" t="s">
        <v>73</v>
      </c>
      <c r="B68" t="s">
        <v>74</v>
      </c>
      <c r="C68">
        <v>42</v>
      </c>
      <c r="D68">
        <v>300</v>
      </c>
      <c r="E68">
        <v>1</v>
      </c>
      <c r="F68">
        <v>1</v>
      </c>
      <c r="G68">
        <f>C68*D68*E68</f>
        <v>12600</v>
      </c>
    </row>
    <row r="69" spans="1:12" x14ac:dyDescent="0.25">
      <c r="A69" t="s">
        <v>79</v>
      </c>
      <c r="B69" t="s">
        <v>82</v>
      </c>
      <c r="C69">
        <v>111</v>
      </c>
      <c r="D69">
        <v>900</v>
      </c>
      <c r="E69">
        <v>1</v>
      </c>
      <c r="F69">
        <v>1</v>
      </c>
      <c r="G69">
        <f>C69*D69*E69</f>
        <v>99900</v>
      </c>
    </row>
    <row r="70" spans="1:12" x14ac:dyDescent="0.25">
      <c r="A70" t="s">
        <v>80</v>
      </c>
      <c r="B70" t="s">
        <v>80</v>
      </c>
      <c r="C70">
        <v>15.6</v>
      </c>
      <c r="D70">
        <v>200</v>
      </c>
      <c r="E70">
        <v>1.3</v>
      </c>
      <c r="F70">
        <v>1.5</v>
      </c>
      <c r="G70">
        <f>C70*D70*E70</f>
        <v>4056</v>
      </c>
    </row>
    <row r="71" spans="1:12" x14ac:dyDescent="0.25">
      <c r="A71" t="s">
        <v>81</v>
      </c>
      <c r="C71">
        <v>3.9</v>
      </c>
      <c r="D71">
        <v>200</v>
      </c>
      <c r="E71">
        <v>1</v>
      </c>
      <c r="F71">
        <v>1</v>
      </c>
      <c r="G71">
        <f>C71*D71*E71</f>
        <v>780</v>
      </c>
      <c r="H71" t="s">
        <v>91</v>
      </c>
      <c r="I71">
        <v>403</v>
      </c>
    </row>
    <row r="72" spans="1:12" x14ac:dyDescent="0.25">
      <c r="G72">
        <f>SUM(G63:G71)*F63</f>
        <v>246610.2</v>
      </c>
    </row>
    <row r="73" spans="1:12" x14ac:dyDescent="0.25">
      <c r="G73">
        <f>G72/I71</f>
        <v>611.93598014888346</v>
      </c>
    </row>
    <row r="75" spans="1:12" x14ac:dyDescent="0.25">
      <c r="A75" t="s">
        <v>90</v>
      </c>
    </row>
    <row r="76" spans="1:12" x14ac:dyDescent="0.25">
      <c r="A76" t="s">
        <v>83</v>
      </c>
      <c r="C76">
        <v>16.7</v>
      </c>
      <c r="D76">
        <v>200</v>
      </c>
      <c r="E76">
        <v>1.3</v>
      </c>
      <c r="F76">
        <v>2</v>
      </c>
      <c r="G76">
        <f>C76*D76*E76</f>
        <v>4342</v>
      </c>
    </row>
    <row r="77" spans="1:12" x14ac:dyDescent="0.25">
      <c r="A77" t="s">
        <v>81</v>
      </c>
      <c r="C77">
        <v>3.9</v>
      </c>
      <c r="D77">
        <v>500</v>
      </c>
      <c r="E77">
        <v>1</v>
      </c>
      <c r="F77">
        <v>1</v>
      </c>
      <c r="G77">
        <f t="shared" ref="G77:G78" si="7">C77*D77*E77</f>
        <v>1950</v>
      </c>
      <c r="L77">
        <f>(G80*I78+G73*I71+G44*I42+G60*I58)/(I42+I71+I78+I58)</f>
        <v>455.67766529183859</v>
      </c>
    </row>
    <row r="78" spans="1:12" x14ac:dyDescent="0.25">
      <c r="A78" t="s">
        <v>68</v>
      </c>
      <c r="B78" t="s">
        <v>69</v>
      </c>
      <c r="C78">
        <v>16.7</v>
      </c>
      <c r="D78">
        <v>1500</v>
      </c>
      <c r="E78">
        <v>1</v>
      </c>
      <c r="F78">
        <v>2</v>
      </c>
      <c r="G78">
        <f t="shared" si="7"/>
        <v>25050</v>
      </c>
      <c r="H78" t="s">
        <v>91</v>
      </c>
      <c r="I78">
        <v>301.17</v>
      </c>
    </row>
    <row r="79" spans="1:12" x14ac:dyDescent="0.25">
      <c r="G79">
        <f>SUM(G76:G78)*F76</f>
        <v>62684</v>
      </c>
    </row>
    <row r="80" spans="1:12" x14ac:dyDescent="0.25">
      <c r="G80">
        <f>G79/I78</f>
        <v>208.13494039911012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llore</dc:creator>
  <cp:lastModifiedBy>llore</cp:lastModifiedBy>
  <dcterms:created xsi:type="dcterms:W3CDTF">2019-10-18T10:29:32Z</dcterms:created>
  <dcterms:modified xsi:type="dcterms:W3CDTF">2019-11-10T18:12:11Z</dcterms:modified>
</cp:coreProperties>
</file>