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om\Downloads\"/>
    </mc:Choice>
  </mc:AlternateContent>
  <xr:revisionPtr revIDLastSave="0" documentId="13_ncr:1_{AD18E99A-03ED-4C46-9652-E9E6E1E4D14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del" sheetId="1" r:id="rId1"/>
  </sheets>
  <calcPr calcId="181029"/>
  <fileRecoveryPr repairLoad="1"/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4" i="1"/>
  <c r="I13" i="1"/>
  <c r="I12" i="1"/>
  <c r="E16" i="1"/>
  <c r="E17" i="1"/>
  <c r="E18" i="1"/>
  <c r="E19" i="1"/>
  <c r="E20" i="1"/>
  <c r="E21" i="1"/>
  <c r="E22" i="1"/>
  <c r="E23" i="1"/>
  <c r="E24" i="1"/>
  <c r="E25" i="1"/>
  <c r="E26" i="1"/>
  <c r="E27" i="1"/>
  <c r="E15" i="1"/>
  <c r="D16" i="1"/>
  <c r="D17" i="1"/>
  <c r="D18" i="1"/>
  <c r="D19" i="1"/>
  <c r="D20" i="1"/>
  <c r="D21" i="1"/>
  <c r="D22" i="1"/>
  <c r="D23" i="1"/>
  <c r="D24" i="1"/>
  <c r="D25" i="1"/>
  <c r="D26" i="1"/>
  <c r="D27" i="1"/>
  <c r="D15" i="1"/>
  <c r="B27" i="1"/>
  <c r="C27" i="1"/>
  <c r="B26" i="1"/>
  <c r="C26" i="1"/>
  <c r="B25" i="1"/>
  <c r="C25" i="1"/>
  <c r="C16" i="1"/>
  <c r="C17" i="1"/>
  <c r="C18" i="1"/>
  <c r="C19" i="1"/>
  <c r="C20" i="1"/>
  <c r="C21" i="1"/>
  <c r="C22" i="1"/>
  <c r="C23" i="1"/>
  <c r="C24" i="1"/>
  <c r="C15" i="1"/>
  <c r="B22" i="1"/>
  <c r="B23" i="1"/>
  <c r="B24" i="1"/>
  <c r="B21" i="1"/>
  <c r="B20" i="1"/>
  <c r="B19" i="1"/>
  <c r="B17" i="1"/>
  <c r="B16" i="1"/>
  <c r="B15" i="1"/>
  <c r="D14" i="1"/>
  <c r="C14" i="1"/>
  <c r="B10" i="1"/>
  <c r="C10" i="1"/>
  <c r="D10" i="1"/>
</calcChain>
</file>

<file path=xl/sharedStrings.xml><?xml version="1.0" encoding="utf-8"?>
<sst xmlns="http://schemas.openxmlformats.org/spreadsheetml/2006/main" count="23" uniqueCount="15">
  <si>
    <t>Number of seats</t>
  </si>
  <si>
    <t>Probability of no-show</t>
  </si>
  <si>
    <t>Number of tickets issued</t>
  </si>
  <si>
    <t>Required probabilities</t>
  </si>
  <si>
    <t>More than 205 show up</t>
  </si>
  <si>
    <t>More than 200 show up</t>
  </si>
  <si>
    <t>At least 195 seats filled</t>
  </si>
  <si>
    <t>At least 190 seats filled</t>
  </si>
  <si>
    <t>Data table showing sensitivity of probabilities to number of tickets issued</t>
  </si>
  <si>
    <t>Airline Overbooking</t>
  </si>
  <si>
    <t xml:space="preserve">Binomial distribution plot for more than 205 show up </t>
  </si>
  <si>
    <t>Probability</t>
  </si>
  <si>
    <t xml:space="preserve">ticket issued </t>
  </si>
  <si>
    <t xml:space="preserve">Conclusion </t>
  </si>
  <si>
    <t>From the result of the binomial distribution plot analysis the higher the number of the ticket the higher the probability of people showing up buying the airline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</si>
</sst>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right" wrapText="1"/>
    </xf>
    <xf numFmtId="0" fontId="1" fillId="0" borderId="0" xfId="0" quotePrefix="1" applyFont="1" applyAlignment="1">
      <alignment horizontal="left"/>
    </xf>
    <xf numFmtId="164" fontId="0" fillId="0" borderId="0" xfId="0" applyNumberFormat="1" applyBorder="1"/>
    <xf numFmtId="0" fontId="2" fillId="0" borderId="0" xfId="0" applyFont="1"/>
    <xf numFmtId="0" fontId="0" fillId="0" borderId="0" xfId="0" applyNumberFormat="1"/>
    <xf numFmtId="0" fontId="0" fillId="2" borderId="0" xfId="0" applyFill="1" applyBorder="1"/>
    <xf numFmtId="164" fontId="0" fillId="0" borderId="0" xfId="0" applyNumberForma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 plot for more than 205 show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Model!$I$10:$I$11</c:f>
              <c:strCache>
                <c:ptCount val="2"/>
                <c:pt idx="0">
                  <c:v>Binomial distribution plot for more than 205 show up </c:v>
                </c:pt>
                <c:pt idx="1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Model!$H$12:$H$24</c:f>
              <c:numCache>
                <c:formatCode>General</c:formatCode>
                <c:ptCount val="13"/>
                <c:pt idx="0">
                  <c:v>206</c:v>
                </c:pt>
                <c:pt idx="1">
                  <c:v>209</c:v>
                </c:pt>
                <c:pt idx="2">
                  <c:v>212</c:v>
                </c:pt>
                <c:pt idx="3">
                  <c:v>215</c:v>
                </c:pt>
                <c:pt idx="4">
                  <c:v>218</c:v>
                </c:pt>
                <c:pt idx="5">
                  <c:v>221</c:v>
                </c:pt>
                <c:pt idx="6">
                  <c:v>224</c:v>
                </c:pt>
                <c:pt idx="7">
                  <c:v>227</c:v>
                </c:pt>
                <c:pt idx="8">
                  <c:v>230</c:v>
                </c:pt>
                <c:pt idx="9">
                  <c:v>233</c:v>
                </c:pt>
                <c:pt idx="10">
                  <c:v>236</c:v>
                </c:pt>
                <c:pt idx="11">
                  <c:v>239</c:v>
                </c:pt>
                <c:pt idx="12">
                  <c:v>242</c:v>
                </c:pt>
              </c:numCache>
            </c:numRef>
          </c:cat>
          <c:val>
            <c:numRef>
              <c:f>Model!$I$12:$I$24</c:f>
              <c:numCache>
                <c:formatCode>0.000</c:formatCode>
                <c:ptCount val="13"/>
                <c:pt idx="0">
                  <c:v>4.9709284756271899E-4</c:v>
                </c:pt>
                <c:pt idx="1">
                  <c:v>1.1273512003806552E-5</c:v>
                </c:pt>
                <c:pt idx="2">
                  <c:v>4.4870320681233977E-8</c:v>
                </c:pt>
                <c:pt idx="3">
                  <c:v>1E-3</c:v>
                </c:pt>
                <c:pt idx="4">
                  <c:v>1.2839716619398756E-2</c:v>
                </c:pt>
                <c:pt idx="5">
                  <c:v>6.3851655796925533E-2</c:v>
                </c:pt>
                <c:pt idx="6">
                  <c:v>0.19440309056424698</c:v>
                </c:pt>
                <c:pt idx="7">
                  <c:v>0.40609424267051786</c:v>
                </c:pt>
                <c:pt idx="8">
                  <c:v>0.63895074360995929</c:v>
                </c:pt>
                <c:pt idx="9">
                  <c:v>0.82190044617876601</c:v>
                </c:pt>
                <c:pt idx="10">
                  <c:v>0.92879219595115359</c:v>
                </c:pt>
                <c:pt idx="11">
                  <c:v>0.97676458146946132</c:v>
                </c:pt>
                <c:pt idx="12">
                  <c:v>0.99374751689347207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2-4CB9-83CF-9D8E301D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00784"/>
        <c:axId val="398605048"/>
      </c:areaChart>
      <c:catAx>
        <c:axId val="39860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Ticket</a:t>
                </a:r>
                <a:r>
                  <a:rPr lang="en-US" baseline="0"/>
                  <a:t> issued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5048"/>
        <c:crosses val="autoZero"/>
        <c:auto val="1"/>
        <c:lblAlgn val="ctr"/>
        <c:lblOffset val="100"/>
        <c:noMultiLvlLbl val="0"/>
      </c:catAx>
      <c:valAx>
        <c:axId val="39860504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probaability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 plot for</a:t>
            </a:r>
            <a:r>
              <a:rPr lang="en-US" baseline="0"/>
              <a:t> m</a:t>
            </a:r>
            <a:r>
              <a:rPr lang="en-US"/>
              <a:t>ore than 200 show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Model!$B$31:$B$32</c:f>
              <c:strCache>
                <c:ptCount val="2"/>
                <c:pt idx="0">
                  <c:v>More than 200 show 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Model!$A$33:$A$45</c:f>
              <c:numCache>
                <c:formatCode>General</c:formatCode>
                <c:ptCount val="13"/>
                <c:pt idx="0">
                  <c:v>206</c:v>
                </c:pt>
                <c:pt idx="1">
                  <c:v>209</c:v>
                </c:pt>
                <c:pt idx="2">
                  <c:v>212</c:v>
                </c:pt>
                <c:pt idx="3">
                  <c:v>215</c:v>
                </c:pt>
                <c:pt idx="4">
                  <c:v>218</c:v>
                </c:pt>
                <c:pt idx="5">
                  <c:v>221</c:v>
                </c:pt>
                <c:pt idx="6">
                  <c:v>224</c:v>
                </c:pt>
                <c:pt idx="7">
                  <c:v>227</c:v>
                </c:pt>
                <c:pt idx="8">
                  <c:v>230</c:v>
                </c:pt>
                <c:pt idx="9">
                  <c:v>233</c:v>
                </c:pt>
                <c:pt idx="10">
                  <c:v>236</c:v>
                </c:pt>
                <c:pt idx="11">
                  <c:v>239</c:v>
                </c:pt>
                <c:pt idx="12">
                  <c:v>242</c:v>
                </c:pt>
              </c:numCache>
            </c:numRef>
          </c:cat>
          <c:val>
            <c:numRef>
              <c:f>Model!$B$33:$B$45</c:f>
              <c:numCache>
                <c:formatCode>General</c:formatCode>
                <c:ptCount val="13"/>
                <c:pt idx="0">
                  <c:v>2.3701535873166257E-5</c:v>
                </c:pt>
                <c:pt idx="1">
                  <c:v>7.5294533592717983E-4</c:v>
                </c:pt>
                <c:pt idx="2">
                  <c:v>8.7225139361197801E-3</c:v>
                </c:pt>
                <c:pt idx="3">
                  <c:v>4.9642310394424127E-2</c:v>
                </c:pt>
                <c:pt idx="4">
                  <c:v>0.16598213701230469</c:v>
                </c:pt>
                <c:pt idx="5">
                  <c:v>0.36987894150360834</c:v>
                </c:pt>
                <c:pt idx="6">
                  <c:v>0.60749580884868815</c:v>
                </c:pt>
                <c:pt idx="7">
                  <c:v>0.80231258567408303</c:v>
                </c:pt>
                <c:pt idx="8">
                  <c:v>0.91969795720689129</c:v>
                </c:pt>
                <c:pt idx="9">
                  <c:v>0.97351764447219336</c:v>
                </c:pt>
                <c:pt idx="10">
                  <c:v>0.99283354501147669</c:v>
                </c:pt>
                <c:pt idx="11">
                  <c:v>0.99838940516054564</c:v>
                </c:pt>
                <c:pt idx="12">
                  <c:v>0.9996957561345744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0-487F-9491-36E7733D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76240"/>
        <c:axId val="396985096"/>
      </c:areaChart>
      <c:catAx>
        <c:axId val="39697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Ticket</a:t>
                </a:r>
                <a:r>
                  <a:rPr lang="en-US" baseline="0"/>
                  <a:t> issued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85096"/>
        <c:crosses val="autoZero"/>
        <c:auto val="1"/>
        <c:lblAlgn val="ctr"/>
        <c:lblOffset val="100"/>
        <c:noMultiLvlLbl val="0"/>
      </c:catAx>
      <c:valAx>
        <c:axId val="3969850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7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Binomial distribution plot of at least 195 seats filled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Model!$L$47</c:f>
              <c:strCache>
                <c:ptCount val="1"/>
                <c:pt idx="0">
                  <c:v>At least 195 seats filled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Model!$K$48:$K$61</c:f>
              <c:numCache>
                <c:formatCode>General</c:formatCode>
                <c:ptCount val="14"/>
                <c:pt idx="1">
                  <c:v>206</c:v>
                </c:pt>
                <c:pt idx="2">
                  <c:v>209</c:v>
                </c:pt>
                <c:pt idx="3">
                  <c:v>212</c:v>
                </c:pt>
                <c:pt idx="4">
                  <c:v>215</c:v>
                </c:pt>
                <c:pt idx="5">
                  <c:v>218</c:v>
                </c:pt>
                <c:pt idx="6">
                  <c:v>221</c:v>
                </c:pt>
                <c:pt idx="7">
                  <c:v>224</c:v>
                </c:pt>
                <c:pt idx="8">
                  <c:v>227</c:v>
                </c:pt>
                <c:pt idx="9">
                  <c:v>230</c:v>
                </c:pt>
                <c:pt idx="10">
                  <c:v>233</c:v>
                </c:pt>
                <c:pt idx="11">
                  <c:v>236</c:v>
                </c:pt>
                <c:pt idx="12">
                  <c:v>239</c:v>
                </c:pt>
                <c:pt idx="13">
                  <c:v>242</c:v>
                </c:pt>
              </c:numCache>
            </c:numRef>
          </c:cat>
          <c:val>
            <c:numRef>
              <c:f>Model!$L$48:$L$61</c:f>
              <c:numCache>
                <c:formatCode>General</c:formatCode>
                <c:ptCount val="14"/>
                <c:pt idx="1">
                  <c:v>1.2150340345055244E-2</c:v>
                </c:pt>
                <c:pt idx="2">
                  <c:v>6.4253097892495781E-2</c:v>
                </c:pt>
                <c:pt idx="3">
                  <c:v>0.20078557600671731</c:v>
                </c:pt>
                <c:pt idx="4">
                  <c:v>0.42147402013751589</c:v>
                </c:pt>
                <c:pt idx="5">
                  <c:v>0.65883557619599031</c:v>
                </c:pt>
                <c:pt idx="6">
                  <c:v>0.83857567063850169</c:v>
                </c:pt>
                <c:pt idx="7">
                  <c:v>0.93868048661370751</c:v>
                </c:pt>
                <c:pt idx="8">
                  <c:v>0.98113780630652658</c:v>
                </c:pt>
                <c:pt idx="9">
                  <c:v>0.9952453756503874</c:v>
                </c:pt>
                <c:pt idx="10">
                  <c:v>0.99900525611788094</c:v>
                </c:pt>
                <c:pt idx="11">
                  <c:v>0.99982509689882315</c:v>
                </c:pt>
                <c:pt idx="12">
                  <c:v>0.99997385045254461</c:v>
                </c:pt>
                <c:pt idx="13">
                  <c:v>0.9999966395517863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7B1-9F6D-E7B7929D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27776"/>
        <c:axId val="404726792"/>
      </c:areaChart>
      <c:catAx>
        <c:axId val="40472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Ticket</a:t>
                </a:r>
                <a:r>
                  <a:rPr lang="en-US" baseline="0"/>
                  <a:t> issued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6792"/>
        <c:crosses val="autoZero"/>
        <c:auto val="1"/>
        <c:lblAlgn val="ctr"/>
        <c:lblOffset val="100"/>
        <c:noMultiLvlLbl val="0"/>
      </c:catAx>
      <c:valAx>
        <c:axId val="4047267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 plot for at least 190 seats filled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Model!$B$69</c:f>
              <c:strCache>
                <c:ptCount val="1"/>
                <c:pt idx="0">
                  <c:v>At least 190 seats filled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Model!$A$70:$A$83</c:f>
              <c:numCache>
                <c:formatCode>General</c:formatCode>
                <c:ptCount val="14"/>
                <c:pt idx="1">
                  <c:v>206</c:v>
                </c:pt>
                <c:pt idx="2">
                  <c:v>209</c:v>
                </c:pt>
                <c:pt idx="3">
                  <c:v>212</c:v>
                </c:pt>
                <c:pt idx="4">
                  <c:v>215</c:v>
                </c:pt>
                <c:pt idx="5">
                  <c:v>218</c:v>
                </c:pt>
                <c:pt idx="6">
                  <c:v>221</c:v>
                </c:pt>
                <c:pt idx="7">
                  <c:v>224</c:v>
                </c:pt>
                <c:pt idx="8">
                  <c:v>227</c:v>
                </c:pt>
                <c:pt idx="9">
                  <c:v>230</c:v>
                </c:pt>
                <c:pt idx="10">
                  <c:v>233</c:v>
                </c:pt>
                <c:pt idx="11">
                  <c:v>236</c:v>
                </c:pt>
                <c:pt idx="12">
                  <c:v>239</c:v>
                </c:pt>
                <c:pt idx="13">
                  <c:v>242</c:v>
                </c:pt>
              </c:numCache>
            </c:numRef>
          </c:cat>
          <c:val>
            <c:numRef>
              <c:f>Model!$B$70:$B$83</c:f>
              <c:numCache>
                <c:formatCode>General</c:formatCode>
                <c:ptCount val="14"/>
                <c:pt idx="1">
                  <c:v>0.17096469584383212</c:v>
                </c:pt>
                <c:pt idx="2">
                  <c:v>0.38410996370063666</c:v>
                </c:pt>
                <c:pt idx="3">
                  <c:v>0.62751949021542064</c:v>
                </c:pt>
                <c:pt idx="4">
                  <c:v>0.82002085697775839</c:v>
                </c:pt>
                <c:pt idx="5">
                  <c:v>0.93057363686384953</c:v>
                </c:pt>
                <c:pt idx="6">
                  <c:v>0.97843810720289348</c:v>
                </c:pt>
                <c:pt idx="7">
                  <c:v>0.9945418499183758</c:v>
                </c:pt>
                <c:pt idx="8">
                  <c:v>0.99885873331131436</c:v>
                </c:pt>
                <c:pt idx="9">
                  <c:v>0.99980029587057329</c:v>
                </c:pt>
                <c:pt idx="10">
                  <c:v>0.99997039458351344</c:v>
                </c:pt>
                <c:pt idx="11">
                  <c:v>0.99999623958831907</c:v>
                </c:pt>
                <c:pt idx="12">
                  <c:v>0.99999958653666854</c:v>
                </c:pt>
                <c:pt idx="13">
                  <c:v>0.9999999602791918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960-96F6-D0A68CDE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93800"/>
        <c:axId val="498594784"/>
      </c:areaChart>
      <c:catAx>
        <c:axId val="49859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Ticket</a:t>
                </a:r>
                <a:r>
                  <a:rPr lang="en-US" baseline="0"/>
                  <a:t> issued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94784"/>
        <c:crosses val="autoZero"/>
        <c:auto val="1"/>
        <c:lblAlgn val="ctr"/>
        <c:lblOffset val="100"/>
        <c:noMultiLvlLbl val="0"/>
      </c:catAx>
      <c:valAx>
        <c:axId val="49859478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938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25</xdr:row>
      <xdr:rowOff>0</xdr:rowOff>
    </xdr:from>
    <xdr:to>
      <xdr:col>16</xdr:col>
      <xdr:colOff>274320</xdr:colOff>
      <xdr:row>43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C21C3-A28A-42DD-8D91-3C3DF239A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46</xdr:row>
      <xdr:rowOff>15240</xdr:rowOff>
    </xdr:from>
    <xdr:to>
      <xdr:col>4</xdr:col>
      <xdr:colOff>624840</xdr:colOff>
      <xdr:row>65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34BE4-8653-4002-8A0B-E3444BDD7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61</xdr:row>
      <xdr:rowOff>160020</xdr:rowOff>
    </xdr:from>
    <xdr:to>
      <xdr:col>16</xdr:col>
      <xdr:colOff>426720</xdr:colOff>
      <xdr:row>81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83B7B-F768-4225-9D36-6357C75A7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716280</xdr:colOff>
      <xdr:row>84</xdr:row>
      <xdr:rowOff>137160</xdr:rowOff>
    </xdr:from>
    <xdr:to>
      <xdr:col>4</xdr:col>
      <xdr:colOff>960120</xdr:colOff>
      <xdr:row>105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5BAF61-8821-4815-B51C-EE7197D84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topLeftCell="A79" workbookViewId="0">
      <selection activeCell="I94" sqref="I94"/>
    </sheetView>
  </sheetViews>
  <sheetFormatPr defaultRowHeight="14.4" x14ac:dyDescent="0.3"/>
  <cols>
    <col min="1" max="1" width="26.109375" customWidth="1"/>
    <col min="2" max="2" width="17" customWidth="1"/>
    <col min="3" max="3" width="15.44140625" customWidth="1"/>
    <col min="4" max="4" width="14.6640625" customWidth="1"/>
    <col min="5" max="5" width="15.109375" customWidth="1"/>
    <col min="8" max="8" width="13.109375" customWidth="1"/>
    <col min="9" max="9" width="12.33203125" customWidth="1"/>
  </cols>
  <sheetData>
    <row r="1" spans="1:9" x14ac:dyDescent="0.3">
      <c r="A1" s="1" t="s">
        <v>9</v>
      </c>
      <c r="D1" s="6"/>
    </row>
    <row r="2" spans="1:9" x14ac:dyDescent="0.3">
      <c r="D2" s="7"/>
      <c r="E2" s="7"/>
    </row>
    <row r="3" spans="1:9" x14ac:dyDescent="0.3">
      <c r="A3" t="s">
        <v>0</v>
      </c>
      <c r="B3" s="8">
        <v>200</v>
      </c>
      <c r="D3" s="7"/>
      <c r="E3" s="7"/>
    </row>
    <row r="4" spans="1:9" x14ac:dyDescent="0.3">
      <c r="A4" t="s">
        <v>1</v>
      </c>
      <c r="B4" s="8">
        <v>0.1</v>
      </c>
    </row>
    <row r="5" spans="1:9" x14ac:dyDescent="0.3">
      <c r="B5" s="2"/>
    </row>
    <row r="6" spans="1:9" x14ac:dyDescent="0.3">
      <c r="A6" t="s">
        <v>2</v>
      </c>
      <c r="B6" s="8">
        <v>215</v>
      </c>
    </row>
    <row r="8" spans="1:9" x14ac:dyDescent="0.3">
      <c r="A8" s="1" t="s">
        <v>3</v>
      </c>
    </row>
    <row r="9" spans="1:9" ht="30" customHeight="1" x14ac:dyDescent="0.3">
      <c r="B9" s="3" t="s">
        <v>4</v>
      </c>
      <c r="C9" s="3" t="s">
        <v>5</v>
      </c>
      <c r="D9" s="3" t="s">
        <v>6</v>
      </c>
      <c r="E9" s="3" t="s">
        <v>7</v>
      </c>
    </row>
    <row r="10" spans="1:9" x14ac:dyDescent="0.3">
      <c r="B10" s="5">
        <f>1-_xlfn.BINOM.DIST(205,B6,0.9,TRUE)</f>
        <v>1.3530328542844527E-3</v>
      </c>
      <c r="C10" s="5">
        <f>1-_xlfn.BINOM.DIST(200,215,0.9,TRUE)</f>
        <v>4.9642310394424127E-2</v>
      </c>
      <c r="D10" s="5">
        <f>1-_xlfn.BINOM.DIST(194,215,0.9,TRUE)</f>
        <v>0.42147402013751589</v>
      </c>
      <c r="E10" s="5">
        <v>0.82</v>
      </c>
      <c r="I10" t="s">
        <v>10</v>
      </c>
    </row>
    <row r="11" spans="1:9" x14ac:dyDescent="0.3">
      <c r="H11" t="s">
        <v>12</v>
      </c>
      <c r="I11" t="s">
        <v>11</v>
      </c>
    </row>
    <row r="12" spans="1:9" x14ac:dyDescent="0.3">
      <c r="A12" s="4" t="s">
        <v>8</v>
      </c>
      <c r="H12">
        <v>206</v>
      </c>
      <c r="I12" s="5">
        <f>1-_xlfn.BINOM.DIST(206,215,0.9,TRUE)</f>
        <v>4.9709284756271899E-4</v>
      </c>
    </row>
    <row r="13" spans="1:9" ht="30" customHeight="1" x14ac:dyDescent="0.3">
      <c r="A13" t="s">
        <v>2</v>
      </c>
      <c r="B13" s="3" t="s">
        <v>4</v>
      </c>
      <c r="C13" s="3" t="s">
        <v>5</v>
      </c>
      <c r="D13" s="3" t="s">
        <v>6</v>
      </c>
      <c r="E13" s="3" t="s">
        <v>7</v>
      </c>
      <c r="H13">
        <v>209</v>
      </c>
      <c r="I13" s="5">
        <f>1-_xlfn.BINOM.DIST(209,215,0.9,TRUE)</f>
        <v>1.1273512003806552E-5</v>
      </c>
    </row>
    <row r="14" spans="1:9" x14ac:dyDescent="0.3">
      <c r="B14" s="5">
        <v>1E-3</v>
      </c>
      <c r="C14" s="5">
        <f>1-_xlfn.BINOM.DIST(200,215,0.9,TRUE)</f>
        <v>4.9642310394424127E-2</v>
      </c>
      <c r="D14" s="5">
        <f>1-_xlfn.BINOM.DIST(194,215,0.9,TRUE)</f>
        <v>0.42147402013751589</v>
      </c>
      <c r="E14" s="5">
        <v>0.82</v>
      </c>
      <c r="H14">
        <v>212</v>
      </c>
      <c r="I14" s="5">
        <f>1-_xlfn.BINOM.DIST(212,215,0.9,TRUE)</f>
        <v>4.4870320681233977E-8</v>
      </c>
    </row>
    <row r="15" spans="1:9" x14ac:dyDescent="0.3">
      <c r="A15">
        <v>206</v>
      </c>
      <c r="B15" s="5">
        <f>1-_xlfn.BINOM.DIST(206,215,0.9,TRUE)</f>
        <v>4.9709284756271899E-4</v>
      </c>
      <c r="C15" s="5">
        <f>1-_xlfn.BINOM.DIST(200,A15,0.9,TRUE)</f>
        <v>2.3701535873166257E-5</v>
      </c>
      <c r="D15" s="5">
        <f>1-_xlfn.BINOM.DIST(194,A15,0.9,TRUE)</f>
        <v>1.2150340345055244E-2</v>
      </c>
      <c r="E15" s="5">
        <f>1-_xlfn.BINOM.DIST(189,A15,0.9,TRUE)</f>
        <v>0.17096469584383212</v>
      </c>
      <c r="H15">
        <v>215</v>
      </c>
      <c r="I15" s="5">
        <v>1E-3</v>
      </c>
    </row>
    <row r="16" spans="1:9" x14ac:dyDescent="0.3">
      <c r="A16">
        <v>209</v>
      </c>
      <c r="B16" s="5">
        <f>1-_xlfn.BINOM.DIST(209,215,0.9,TRUE)</f>
        <v>1.1273512003806552E-5</v>
      </c>
      <c r="C16" s="5">
        <f t="shared" ref="C16:C27" si="0">1-_xlfn.BINOM.DIST(200,A16,0.9,TRUE)</f>
        <v>7.5294533592717983E-4</v>
      </c>
      <c r="D16" s="5">
        <f t="shared" ref="D16:D27" si="1">1-_xlfn.BINOM.DIST(194,A16,0.9,TRUE)</f>
        <v>6.4253097892495781E-2</v>
      </c>
      <c r="E16" s="5">
        <f t="shared" ref="E16:E27" si="2">1-_xlfn.BINOM.DIST(189,A16,0.9,TRUE)</f>
        <v>0.38410996370063666</v>
      </c>
      <c r="H16">
        <v>218</v>
      </c>
      <c r="I16" s="5">
        <f>1-_xlfn.BINOM.DIST(205,218,0.9,TRUE)</f>
        <v>1.2839716619398756E-2</v>
      </c>
    </row>
    <row r="17" spans="1:9" x14ac:dyDescent="0.3">
      <c r="A17">
        <v>212</v>
      </c>
      <c r="B17" s="5">
        <f>1-_xlfn.BINOM.DIST(212,215,0.9,TRUE)</f>
        <v>4.4870320681233977E-8</v>
      </c>
      <c r="C17" s="5">
        <f t="shared" si="0"/>
        <v>8.7225139361197801E-3</v>
      </c>
      <c r="D17" s="5">
        <f t="shared" si="1"/>
        <v>0.20078557600671731</v>
      </c>
      <c r="E17" s="5">
        <f t="shared" si="2"/>
        <v>0.62751949021542064</v>
      </c>
      <c r="H17">
        <v>221</v>
      </c>
      <c r="I17" s="5">
        <f>1-_xlfn.BINOM.DIST(205,221,0.9,TRUE)</f>
        <v>6.3851655796925533E-2</v>
      </c>
    </row>
    <row r="18" spans="1:9" x14ac:dyDescent="0.3">
      <c r="A18">
        <v>215</v>
      </c>
      <c r="B18" s="5">
        <v>1E-3</v>
      </c>
      <c r="C18" s="5">
        <f t="shared" si="0"/>
        <v>4.9642310394424127E-2</v>
      </c>
      <c r="D18" s="5">
        <f t="shared" si="1"/>
        <v>0.42147402013751589</v>
      </c>
      <c r="E18" s="5">
        <f t="shared" si="2"/>
        <v>0.82002085697775839</v>
      </c>
      <c r="H18">
        <v>224</v>
      </c>
      <c r="I18" s="5">
        <f>1-_xlfn.BINOM.DIST(205,H18,0.9,TRUE)</f>
        <v>0.19440309056424698</v>
      </c>
    </row>
    <row r="19" spans="1:9" x14ac:dyDescent="0.3">
      <c r="A19">
        <v>218</v>
      </c>
      <c r="B19" s="5">
        <f>1-_xlfn.BINOM.DIST(205,218,0.9,TRUE)</f>
        <v>1.2839716619398756E-2</v>
      </c>
      <c r="C19" s="5">
        <f t="shared" si="0"/>
        <v>0.16598213701230469</v>
      </c>
      <c r="D19" s="5">
        <f t="shared" si="1"/>
        <v>0.65883557619599031</v>
      </c>
      <c r="E19" s="5">
        <f t="shared" si="2"/>
        <v>0.93057363686384953</v>
      </c>
      <c r="H19">
        <v>227</v>
      </c>
      <c r="I19" s="5">
        <f t="shared" ref="I19:I24" si="3">1-_xlfn.BINOM.DIST(205,H19,0.9,TRUE)</f>
        <v>0.40609424267051786</v>
      </c>
    </row>
    <row r="20" spans="1:9" x14ac:dyDescent="0.3">
      <c r="A20">
        <v>221</v>
      </c>
      <c r="B20" s="5">
        <f>1-_xlfn.BINOM.DIST(205,221,0.9,TRUE)</f>
        <v>6.3851655796925533E-2</v>
      </c>
      <c r="C20" s="5">
        <f t="shared" si="0"/>
        <v>0.36987894150360834</v>
      </c>
      <c r="D20" s="5">
        <f t="shared" si="1"/>
        <v>0.83857567063850169</v>
      </c>
      <c r="E20" s="5">
        <f t="shared" si="2"/>
        <v>0.97843810720289348</v>
      </c>
      <c r="H20">
        <v>230</v>
      </c>
      <c r="I20" s="5">
        <f t="shared" si="3"/>
        <v>0.63895074360995929</v>
      </c>
    </row>
    <row r="21" spans="1:9" x14ac:dyDescent="0.3">
      <c r="A21">
        <v>224</v>
      </c>
      <c r="B21" s="5">
        <f>1-_xlfn.BINOM.DIST(205,A21,0.9,TRUE)</f>
        <v>0.19440309056424698</v>
      </c>
      <c r="C21" s="5">
        <f t="shared" si="0"/>
        <v>0.60749580884868815</v>
      </c>
      <c r="D21" s="5">
        <f t="shared" si="1"/>
        <v>0.93868048661370751</v>
      </c>
      <c r="E21" s="5">
        <f t="shared" si="2"/>
        <v>0.9945418499183758</v>
      </c>
      <c r="H21">
        <v>233</v>
      </c>
      <c r="I21" s="5">
        <f t="shared" si="3"/>
        <v>0.82190044617876601</v>
      </c>
    </row>
    <row r="22" spans="1:9" x14ac:dyDescent="0.3">
      <c r="A22">
        <v>227</v>
      </c>
      <c r="B22" s="5">
        <f t="shared" ref="B22:B27" si="4">1-_xlfn.BINOM.DIST(205,A22,0.9,TRUE)</f>
        <v>0.40609424267051786</v>
      </c>
      <c r="C22" s="5">
        <f t="shared" si="0"/>
        <v>0.80231258567408303</v>
      </c>
      <c r="D22" s="5">
        <f t="shared" si="1"/>
        <v>0.98113780630652658</v>
      </c>
      <c r="E22" s="5">
        <f t="shared" si="2"/>
        <v>0.99885873331131436</v>
      </c>
      <c r="H22">
        <v>236</v>
      </c>
      <c r="I22" s="9">
        <f t="shared" si="3"/>
        <v>0.92879219595115359</v>
      </c>
    </row>
    <row r="23" spans="1:9" x14ac:dyDescent="0.3">
      <c r="A23">
        <v>230</v>
      </c>
      <c r="B23" s="5">
        <f t="shared" si="4"/>
        <v>0.63895074360995929</v>
      </c>
      <c r="C23" s="5">
        <f t="shared" si="0"/>
        <v>0.91969795720689129</v>
      </c>
      <c r="D23" s="5">
        <f t="shared" si="1"/>
        <v>0.9952453756503874</v>
      </c>
      <c r="E23" s="5">
        <f t="shared" si="2"/>
        <v>0.99980029587057329</v>
      </c>
      <c r="H23">
        <v>239</v>
      </c>
      <c r="I23" s="9">
        <f t="shared" si="3"/>
        <v>0.97676458146946132</v>
      </c>
    </row>
    <row r="24" spans="1:9" x14ac:dyDescent="0.3">
      <c r="A24">
        <v>233</v>
      </c>
      <c r="B24" s="5">
        <f t="shared" si="4"/>
        <v>0.82190044617876601</v>
      </c>
      <c r="C24" s="5">
        <f t="shared" si="0"/>
        <v>0.97351764447219336</v>
      </c>
      <c r="D24" s="5">
        <f t="shared" si="1"/>
        <v>0.99900525611788094</v>
      </c>
      <c r="E24" s="5">
        <f t="shared" si="2"/>
        <v>0.99997039458351344</v>
      </c>
      <c r="H24">
        <v>242</v>
      </c>
      <c r="I24" s="9">
        <f t="shared" si="3"/>
        <v>0.99374751689347207</v>
      </c>
    </row>
    <row r="25" spans="1:9" x14ac:dyDescent="0.3">
      <c r="A25">
        <v>236</v>
      </c>
      <c r="B25" s="9">
        <f t="shared" si="4"/>
        <v>0.92879219595115359</v>
      </c>
      <c r="C25" s="9">
        <f t="shared" si="0"/>
        <v>0.99283354501147669</v>
      </c>
      <c r="D25" s="5">
        <f t="shared" si="1"/>
        <v>0.99982509689882315</v>
      </c>
      <c r="E25" s="5">
        <f t="shared" si="2"/>
        <v>0.99999623958831907</v>
      </c>
    </row>
    <row r="26" spans="1:9" x14ac:dyDescent="0.3">
      <c r="A26">
        <v>239</v>
      </c>
      <c r="B26" s="9">
        <f t="shared" si="4"/>
        <v>0.97676458146946132</v>
      </c>
      <c r="C26" s="9">
        <f t="shared" si="0"/>
        <v>0.99838940516054564</v>
      </c>
      <c r="D26" s="5">
        <f t="shared" si="1"/>
        <v>0.99997385045254461</v>
      </c>
      <c r="E26" s="5">
        <f t="shared" si="2"/>
        <v>0.99999958653666854</v>
      </c>
    </row>
    <row r="27" spans="1:9" x14ac:dyDescent="0.3">
      <c r="A27">
        <v>242</v>
      </c>
      <c r="B27" s="9">
        <f t="shared" si="4"/>
        <v>0.99374751689347207</v>
      </c>
      <c r="C27" s="9">
        <f t="shared" si="0"/>
        <v>0.9996957561345744</v>
      </c>
      <c r="D27" s="5">
        <f t="shared" si="1"/>
        <v>0.9999966395517863</v>
      </c>
      <c r="E27" s="5">
        <f t="shared" si="2"/>
        <v>0.9999999602791918</v>
      </c>
    </row>
    <row r="31" spans="1:9" x14ac:dyDescent="0.3">
      <c r="B31" t="s">
        <v>5</v>
      </c>
    </row>
    <row r="33" spans="1:12" x14ac:dyDescent="0.3">
      <c r="A33">
        <v>206</v>
      </c>
      <c r="B33">
        <v>2.3701535873166257E-5</v>
      </c>
    </row>
    <row r="34" spans="1:12" x14ac:dyDescent="0.3">
      <c r="A34">
        <v>209</v>
      </c>
      <c r="B34">
        <v>7.5294533592717983E-4</v>
      </c>
    </row>
    <row r="35" spans="1:12" x14ac:dyDescent="0.3">
      <c r="A35">
        <v>212</v>
      </c>
      <c r="B35">
        <v>8.7225139361197801E-3</v>
      </c>
    </row>
    <row r="36" spans="1:12" x14ac:dyDescent="0.3">
      <c r="A36">
        <v>215</v>
      </c>
      <c r="B36">
        <v>4.9642310394424127E-2</v>
      </c>
    </row>
    <row r="37" spans="1:12" x14ac:dyDescent="0.3">
      <c r="A37">
        <v>218</v>
      </c>
      <c r="B37">
        <v>0.16598213701230469</v>
      </c>
    </row>
    <row r="38" spans="1:12" x14ac:dyDescent="0.3">
      <c r="A38">
        <v>221</v>
      </c>
      <c r="B38">
        <v>0.36987894150360834</v>
      </c>
    </row>
    <row r="39" spans="1:12" x14ac:dyDescent="0.3">
      <c r="A39">
        <v>224</v>
      </c>
      <c r="B39">
        <v>0.60749580884868815</v>
      </c>
    </row>
    <row r="40" spans="1:12" x14ac:dyDescent="0.3">
      <c r="A40">
        <v>227</v>
      </c>
      <c r="B40">
        <v>0.80231258567408303</v>
      </c>
    </row>
    <row r="41" spans="1:12" x14ac:dyDescent="0.3">
      <c r="A41">
        <v>230</v>
      </c>
      <c r="B41">
        <v>0.91969795720689129</v>
      </c>
    </row>
    <row r="42" spans="1:12" x14ac:dyDescent="0.3">
      <c r="A42">
        <v>233</v>
      </c>
      <c r="B42">
        <v>0.97351764447219336</v>
      </c>
    </row>
    <row r="43" spans="1:12" x14ac:dyDescent="0.3">
      <c r="A43">
        <v>236</v>
      </c>
      <c r="B43">
        <v>0.99283354501147669</v>
      </c>
    </row>
    <row r="44" spans="1:12" x14ac:dyDescent="0.3">
      <c r="A44">
        <v>239</v>
      </c>
      <c r="B44">
        <v>0.99838940516054564</v>
      </c>
    </row>
    <row r="45" spans="1:12" x14ac:dyDescent="0.3">
      <c r="A45">
        <v>242</v>
      </c>
      <c r="B45">
        <v>0.9996957561345744</v>
      </c>
    </row>
    <row r="47" spans="1:12" x14ac:dyDescent="0.3">
      <c r="L47" t="s">
        <v>6</v>
      </c>
    </row>
    <row r="49" spans="11:12" x14ac:dyDescent="0.3">
      <c r="K49">
        <v>206</v>
      </c>
      <c r="L49">
        <v>1.2150340345055244E-2</v>
      </c>
    </row>
    <row r="50" spans="11:12" x14ac:dyDescent="0.3">
      <c r="K50">
        <v>209</v>
      </c>
      <c r="L50">
        <v>6.4253097892495781E-2</v>
      </c>
    </row>
    <row r="51" spans="11:12" x14ac:dyDescent="0.3">
      <c r="K51">
        <v>212</v>
      </c>
      <c r="L51">
        <v>0.20078557600671731</v>
      </c>
    </row>
    <row r="52" spans="11:12" x14ac:dyDescent="0.3">
      <c r="K52">
        <v>215</v>
      </c>
      <c r="L52">
        <v>0.42147402013751589</v>
      </c>
    </row>
    <row r="53" spans="11:12" x14ac:dyDescent="0.3">
      <c r="K53">
        <v>218</v>
      </c>
      <c r="L53">
        <v>0.65883557619599031</v>
      </c>
    </row>
    <row r="54" spans="11:12" x14ac:dyDescent="0.3">
      <c r="K54">
        <v>221</v>
      </c>
      <c r="L54">
        <v>0.83857567063850169</v>
      </c>
    </row>
    <row r="55" spans="11:12" x14ac:dyDescent="0.3">
      <c r="K55">
        <v>224</v>
      </c>
      <c r="L55">
        <v>0.93868048661370751</v>
      </c>
    </row>
    <row r="56" spans="11:12" x14ac:dyDescent="0.3">
      <c r="K56">
        <v>227</v>
      </c>
      <c r="L56">
        <v>0.98113780630652658</v>
      </c>
    </row>
    <row r="57" spans="11:12" x14ac:dyDescent="0.3">
      <c r="K57">
        <v>230</v>
      </c>
      <c r="L57">
        <v>0.9952453756503874</v>
      </c>
    </row>
    <row r="58" spans="11:12" x14ac:dyDescent="0.3">
      <c r="K58">
        <v>233</v>
      </c>
      <c r="L58">
        <v>0.99900525611788094</v>
      </c>
    </row>
    <row r="59" spans="11:12" x14ac:dyDescent="0.3">
      <c r="K59">
        <v>236</v>
      </c>
      <c r="L59">
        <v>0.99982509689882315</v>
      </c>
    </row>
    <row r="60" spans="11:12" x14ac:dyDescent="0.3">
      <c r="K60">
        <v>239</v>
      </c>
      <c r="L60">
        <v>0.99997385045254461</v>
      </c>
    </row>
    <row r="61" spans="11:12" x14ac:dyDescent="0.3">
      <c r="K61">
        <v>242</v>
      </c>
      <c r="L61">
        <v>0.9999966395517863</v>
      </c>
    </row>
    <row r="69" spans="1:2" x14ac:dyDescent="0.3">
      <c r="B69" t="s">
        <v>7</v>
      </c>
    </row>
    <row r="71" spans="1:2" x14ac:dyDescent="0.3">
      <c r="A71">
        <v>206</v>
      </c>
      <c r="B71">
        <v>0.17096469584383212</v>
      </c>
    </row>
    <row r="72" spans="1:2" x14ac:dyDescent="0.3">
      <c r="A72">
        <v>209</v>
      </c>
      <c r="B72">
        <v>0.38410996370063666</v>
      </c>
    </row>
    <row r="73" spans="1:2" x14ac:dyDescent="0.3">
      <c r="A73">
        <v>212</v>
      </c>
      <c r="B73">
        <v>0.62751949021542064</v>
      </c>
    </row>
    <row r="74" spans="1:2" x14ac:dyDescent="0.3">
      <c r="A74">
        <v>215</v>
      </c>
      <c r="B74">
        <v>0.82002085697775839</v>
      </c>
    </row>
    <row r="75" spans="1:2" x14ac:dyDescent="0.3">
      <c r="A75">
        <v>218</v>
      </c>
      <c r="B75">
        <v>0.93057363686384953</v>
      </c>
    </row>
    <row r="76" spans="1:2" x14ac:dyDescent="0.3">
      <c r="A76">
        <v>221</v>
      </c>
      <c r="B76">
        <v>0.97843810720289348</v>
      </c>
    </row>
    <row r="77" spans="1:2" x14ac:dyDescent="0.3">
      <c r="A77">
        <v>224</v>
      </c>
      <c r="B77">
        <v>0.9945418499183758</v>
      </c>
    </row>
    <row r="78" spans="1:2" x14ac:dyDescent="0.3">
      <c r="A78">
        <v>227</v>
      </c>
      <c r="B78">
        <v>0.99885873331131436</v>
      </c>
    </row>
    <row r="79" spans="1:2" x14ac:dyDescent="0.3">
      <c r="A79">
        <v>230</v>
      </c>
      <c r="B79">
        <v>0.99980029587057329</v>
      </c>
    </row>
    <row r="80" spans="1:2" x14ac:dyDescent="0.3">
      <c r="A80">
        <v>233</v>
      </c>
      <c r="B80">
        <v>0.99997039458351344</v>
      </c>
    </row>
    <row r="81" spans="1:9" x14ac:dyDescent="0.3">
      <c r="A81">
        <v>236</v>
      </c>
      <c r="B81">
        <v>0.99999623958831907</v>
      </c>
    </row>
    <row r="82" spans="1:9" x14ac:dyDescent="0.3">
      <c r="A82">
        <v>239</v>
      </c>
      <c r="B82">
        <v>0.99999958653666854</v>
      </c>
    </row>
    <row r="83" spans="1:9" x14ac:dyDescent="0.3">
      <c r="A83">
        <v>242</v>
      </c>
      <c r="B83">
        <v>0.9999999602791918</v>
      </c>
    </row>
    <row r="92" spans="1:9" x14ac:dyDescent="0.3">
      <c r="I92" t="s">
        <v>13</v>
      </c>
    </row>
    <row r="93" spans="1:9" x14ac:dyDescent="0.3">
      <c r="I93" t="s">
        <v>14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solom</cp:lastModifiedBy>
  <dcterms:created xsi:type="dcterms:W3CDTF">2007-05-15T15:50:54Z</dcterms:created>
  <dcterms:modified xsi:type="dcterms:W3CDTF">2020-11-14T10:51:46Z</dcterms:modified>
</cp:coreProperties>
</file>